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6B6871DF-F541-440C-B836-921EB0C8A325}" xr6:coauthVersionLast="45" xr6:coauthVersionMax="45" xr10:uidLastSave="{00000000-0000-0000-0000-000000000000}"/>
  <bookViews>
    <workbookView xWindow="1320" yWindow="1950" windowWidth="27480" windowHeight="11910"/>
  </bookViews>
  <sheets>
    <sheet name="Introduction" sheetId="117" r:id="rId1"/>
    <sheet name="Water" sheetId="85" r:id="rId2"/>
    <sheet name="Sanitation" sheetId="105" r:id="rId3"/>
    <sheet name="Hygiene" sheetId="116" r:id="rId4"/>
    <sheet name="MICS00" sheetId="139" r:id="rId5"/>
    <sheet name="MICS05" sheetId="140" r:id="rId6"/>
    <sheet name="MICS10" sheetId="141" r:id="rId7"/>
    <sheet name="MICS14" sheetId="142" r:id="rId8"/>
    <sheet name="MICS18" sheetId="143" r:id="rId9"/>
    <sheet name="data_summary" sheetId="144"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<sst xmlns="http://schemas.openxmlformats.org/spreadsheetml/2006/main" count="26299" uniqueCount="735">
  <si>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</si>
  <si>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</si>
  <si>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</si>
  <si>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</si>
  <si>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</si>
  <si>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</si>
  <si>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</si>
  <si>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</si>
  <si>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</si>
  <si>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</si>
  <si>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</si>
  <si>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</si>
  <si>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</si>
  <si>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</si>
  <si>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</si>
  <si>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</si>
  <si>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</si>
  <si>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</si>
  <si>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</si>
  <si>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</si>
  <si>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</si>
  <si>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</si>
  <si>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</si>
  <si>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</si>
  <si>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</si>
  <si>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</si>
  <si>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</si>
  <si>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</si>
  <si>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</si>
  <si>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</si>
  <si>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</si>
  <si>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</si>
  <si>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</si>
  <si>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</si>
  <si>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</si>
  <si>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</si>
  <si>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</si>
  <si>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</si>
  <si>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</si>
  <si>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</si>
  <si>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</si>
  <si>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</si>
  <si>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</si>
  <si>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</si>
  <si>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</si>
  <si>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</si>
  <si>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</si>
  <si>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</si>
  <si>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</si>
  <si>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</si>
  <si>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</si>
  <si>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</si>
  <si>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</si>
  <si>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</si>
  <si>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</si>
  <si>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</si>
  <si>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</si>
  <si>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</si>
  <si>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</si>
  <si>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</si>
  <si>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</si>
  <si>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</si>
  <si>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</si>
  <si>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</si>
  <si>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</si>
  <si>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</si>
  <si>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</si>
  <si>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</si>
  <si>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</si>
  <si>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</si>
  <si>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</si>
  <si>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</si>
  <si>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</si>
  <si>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</si>
  <si>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</si>
  <si>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</si>
  <si>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</si>
  <si>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</si>
  <si>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</si>
  <si>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</si>
  <si>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</si>
  <si>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</si>
  <si>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</si>
  <si>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</si>
  <si>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</si>
  <si>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</si>
  <si>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</si>
  <si>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</si>
  <si>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</si>
  <si>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</si>
  <si>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</si>
  <si>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</si>
  <si>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</si>
  <si>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</si>
  <si>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</si>
  <si>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</si>
  <si>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</si>
  <si>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</si>
  <si>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</si>
  <si>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</si>
  <si>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</si>
  <si>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</si>
  <si>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</si>
  <si>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</si>
  <si>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</si>
  <si>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</si>
  <si>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</si>
  <si>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</si>
  <si>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</si>
  <si>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</si>
  <si>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</si>
  <si>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</si>
  <si>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</si>
  <si>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</si>
  <si>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</si>
  <si>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</si>
  <si>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</si>
  <si>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</si>
  <si>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</si>
  <si>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</si>
  <si>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</si>
  <si>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</si>
  <si>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</si>
  <si>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</si>
  <si>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</si>
  <si>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</si>
  <si>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</si>
  <si>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</si>
  <si>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</si>
  <si>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</si>
  <si>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</si>
  <si>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</si>
  <si>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</si>
  <si>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</si>
  <si>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</si>
  <si>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</si>
  <si>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</si>
  <si>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</si>
  <si>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</si>
  <si>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</si>
  <si>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t>MICS10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</si>
  <si>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</si>
  <si>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</si>
  <si>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</si>
  <si>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</si>
  <si>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</si>
  <si>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</si>
  <si>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</si>
  <si>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</si>
  <si>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</si>
  <si>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</si>
  <si>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</si>
  <si>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</si>
  <si>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</si>
  <si>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</si>
  <si>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</si>
  <si>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</si>
  <si>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</si>
  <si>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Central 1</t>
  </si>
  <si>
    <t>Central 2</t>
  </si>
  <si>
    <t>Eastern</t>
  </si>
  <si>
    <t>Northern</t>
  </si>
  <si>
    <t>Southern</t>
  </si>
  <si>
    <t>Western</t>
  </si>
  <si>
    <t>Improved Water source on premises</t>
  </si>
  <si>
    <t>Main source of drinking water</t>
  </si>
  <si>
    <t>Piped into dwelling</t>
  </si>
  <si>
    <t>Piped into yard or plot ìî¨øø©ø¨</t>
  </si>
  <si>
    <t>Public tap</t>
  </si>
  <si>
    <t>Tubewell, borehole with pump</t>
  </si>
  <si>
    <t>Protected dug well</t>
  </si>
  <si>
    <t>Protected spring</t>
  </si>
  <si>
    <t>Bottlet water</t>
  </si>
  <si>
    <t>Unprotected dug well</t>
  </si>
  <si>
    <t>Unprotected spring</t>
  </si>
  <si>
    <t>Pond,river or stream</t>
  </si>
  <si>
    <t>Tanker-truck,vendor</t>
  </si>
  <si>
    <t>Missing</t>
  </si>
  <si>
    <t>MICS05</t>
  </si>
  <si>
    <t>Shared among Improved Sanitation</t>
  </si>
  <si>
    <t>Kind of toilet facility</t>
  </si>
  <si>
    <t>Flush to sewage system or septic tank</t>
  </si>
  <si>
    <t>Pour flush latrine</t>
  </si>
  <si>
    <t>Improved pit latrine</t>
  </si>
  <si>
    <t>Traditional pit latrine</t>
  </si>
  <si>
    <t>Open pit</t>
  </si>
  <si>
    <t>No facilities or bush or field</t>
  </si>
  <si>
    <t>DK</t>
  </si>
  <si>
    <t>Total</t>
  </si>
  <si>
    <t>Mongolia</t>
  </si>
  <si>
    <t>Count</t>
  </si>
  <si>
    <t>W_text_t</t>
  </si>
  <si>
    <t/>
  </si>
  <si>
    <t>W_text_i</t>
  </si>
  <si>
    <t>S_text_s</t>
  </si>
  <si>
    <t>Ratio of Shared improved based on:</t>
  </si>
  <si>
    <t>S_text_i</t>
  </si>
  <si>
    <t>Ratio of Improved latrines based on:</t>
  </si>
  <si>
    <t>Urban/Rural</t>
  </si>
  <si>
    <t>Urban</t>
  </si>
  <si>
    <t>Rural</t>
  </si>
  <si>
    <t>2000</t>
  </si>
  <si>
    <t>Component Matrix</t>
  </si>
  <si>
    <t>Component</t>
  </si>
  <si>
    <t>1</t>
  </si>
  <si>
    <t>heat3</t>
  </si>
  <si>
    <t>heat1</t>
  </si>
  <si>
    <t>fuel1</t>
  </si>
  <si>
    <t>house1</t>
  </si>
  <si>
    <t>heat2</t>
  </si>
  <si>
    <t>Household member owns: asset2d</t>
  </si>
  <si>
    <t>wall4</t>
  </si>
  <si>
    <t>floor2</t>
  </si>
  <si>
    <t>floor4</t>
  </si>
  <si>
    <t>owner1</t>
  </si>
  <si>
    <t>owner2</t>
  </si>
  <si>
    <t>house4</t>
  </si>
  <si>
    <t>wall2</t>
  </si>
  <si>
    <t>house2</t>
  </si>
  <si>
    <t>Household member owns: asset2a</t>
  </si>
  <si>
    <t>fuel7</t>
  </si>
  <si>
    <t>Household member owns: asset2c</t>
  </si>
  <si>
    <t>fuel6</t>
  </si>
  <si>
    <t>fuel8</t>
  </si>
  <si>
    <t>floor6</t>
  </si>
  <si>
    <t>Persons per sleeping rooms</t>
  </si>
  <si>
    <t>wall1</t>
  </si>
  <si>
    <t>Household member owns: 1 hectare</t>
  </si>
  <si>
    <t>floor1</t>
  </si>
  <si>
    <t>wall6</t>
  </si>
  <si>
    <t>house3</t>
  </si>
  <si>
    <t>Household member owns: asset2f</t>
  </si>
  <si>
    <t>Household member owns: 101-200 Livestock</t>
  </si>
  <si>
    <t>Household member owns: asset2b</t>
  </si>
  <si>
    <t>floor7</t>
  </si>
  <si>
    <t>owner5</t>
  </si>
  <si>
    <t>Household member owns: up to 50 Livestock</t>
  </si>
  <si>
    <t>Household member owns: More than 200 Livestock</t>
  </si>
  <si>
    <t>Household member owns:51-100 Livestock</t>
  </si>
  <si>
    <t>Household member owns: asset2g</t>
  </si>
  <si>
    <t>Household member owns: More than 3 hectare</t>
  </si>
  <si>
    <t>Household member owns: asset2e</t>
  </si>
  <si>
    <t>wall3</t>
  </si>
  <si>
    <t>Household member owns: 1-3 hectare</t>
  </si>
  <si>
    <t>house5</t>
  </si>
  <si>
    <t>owner3</t>
  </si>
  <si>
    <t>fuel9</t>
  </si>
  <si>
    <t>floor3</t>
  </si>
  <si>
    <t>owner4</t>
  </si>
  <si>
    <t>floor5</t>
  </si>
  <si>
    <t>Communalities</t>
  </si>
  <si>
    <t>Extraction</t>
  </si>
  <si>
    <t>Total Variance Explained</t>
  </si>
  <si>
    <t>Extraction Sums of Squared Loadings</t>
  </si>
  <si>
    <t>% of Variance</t>
  </si>
  <si>
    <t>Cumulative %</t>
  </si>
  <si>
    <t>Component Score Coefficient Matrix</t>
  </si>
  <si>
    <t>Component Score Covariance Matrix</t>
  </si>
  <si>
    <t>MICS10 &amp; MICS00</t>
  </si>
  <si>
    <t>Central</t>
  </si>
  <si>
    <t>Khangai</t>
  </si>
  <si>
    <t>Ulaanbaatar</t>
  </si>
  <si>
    <t>WS1. What is the main source of drinking water for members of your HH?</t>
  </si>
  <si>
    <t>Piped into yard or plot</t>
  </si>
  <si>
    <t>Public tap/standpipe</t>
  </si>
  <si>
    <t>Protected well</t>
  </si>
  <si>
    <t>Unprotected well</t>
  </si>
  <si>
    <t>Pumped well</t>
  </si>
  <si>
    <t>Rain/snow water collection</t>
  </si>
  <si>
    <t>Tanker-truck</t>
  </si>
  <si>
    <t>Sewage among flush</t>
  </si>
  <si>
    <t>WS7. What kind of toilet facility do members of your HH usually use?</t>
  </si>
  <si>
    <t>Flush to piped sewer system</t>
  </si>
  <si>
    <t>Flush to septic tank</t>
  </si>
  <si>
    <t>Flush to pit (latrine)</t>
  </si>
  <si>
    <t>Ventilated improved pit latrine</t>
  </si>
  <si>
    <t>Pit latrine with slab</t>
  </si>
  <si>
    <t>Pit latrine without slab/open pit</t>
  </si>
  <si>
    <t>Time to improved source based on:</t>
  </si>
  <si>
    <t>2005</t>
  </si>
  <si>
    <t>Household cooks on closed owen</t>
  </si>
  <si>
    <t>fuel10</t>
  </si>
  <si>
    <t>Household member owns: asset2h</t>
  </si>
  <si>
    <t>Household member owns: asset2k</t>
  </si>
  <si>
    <t>goat30</t>
  </si>
  <si>
    <t>Household member owns: asset2j</t>
  </si>
  <si>
    <t>Household member owns: asset2l</t>
  </si>
  <si>
    <t>cow1</t>
  </si>
  <si>
    <t>horse10</t>
  </si>
  <si>
    <t>cattle10</t>
  </si>
  <si>
    <t>sheep30</t>
  </si>
  <si>
    <t>Household member owns: asset2i</t>
  </si>
  <si>
    <t>cattle1</t>
  </si>
  <si>
    <t>floor8</t>
  </si>
  <si>
    <t>horse1</t>
  </si>
  <si>
    <t>goat10</t>
  </si>
  <si>
    <t>sheep10</t>
  </si>
  <si>
    <t>cow5</t>
  </si>
  <si>
    <t>fuel2</t>
  </si>
  <si>
    <t>camel1</t>
  </si>
  <si>
    <t>camel5</t>
  </si>
  <si>
    <t>Small land</t>
  </si>
  <si>
    <t>fuel11</t>
  </si>
  <si>
    <t>cow10</t>
  </si>
  <si>
    <t>Household cooks in other house</t>
  </si>
  <si>
    <t>sheep1</t>
  </si>
  <si>
    <t>horse5</t>
  </si>
  <si>
    <t>Household cooks in owm house</t>
  </si>
  <si>
    <t>goat1</t>
  </si>
  <si>
    <t>pig10</t>
  </si>
  <si>
    <t>Household cooks at open sky</t>
  </si>
  <si>
    <t>cattle5</t>
  </si>
  <si>
    <t>camel10</t>
  </si>
  <si>
    <t>chicken10</t>
  </si>
  <si>
    <t>chicken1</t>
  </si>
  <si>
    <t>Medium land</t>
  </si>
  <si>
    <t>pig1</t>
  </si>
  <si>
    <t>Big land</t>
  </si>
  <si>
    <t>pig5</t>
  </si>
  <si>
    <t>chicken30</t>
  </si>
  <si>
    <t>Region</t>
  </si>
  <si>
    <t>What is the main source of drinking water for your household</t>
  </si>
  <si>
    <t>Piped into public water kiosk</t>
  </si>
  <si>
    <t>Tube well, borehole</t>
  </si>
  <si>
    <t>Rain, snow water</t>
  </si>
  <si>
    <t>Cart with small tank/ drum</t>
  </si>
  <si>
    <t>Surface water (river, stream, lake, pond)</t>
  </si>
  <si>
    <t>Bottled water</t>
  </si>
  <si>
    <t>What type of toilet facility does your household usually use</t>
  </si>
  <si>
    <t>Flush to pit latrine</t>
  </si>
  <si>
    <t>Pit latrine without slab, open pit</t>
  </si>
  <si>
    <t>Mobile latrine</t>
  </si>
  <si>
    <t>Please show where members of your household usually wash the</t>
  </si>
  <si>
    <t>Observed</t>
  </si>
  <si>
    <t>Not in dwelling, yard/ plot</t>
  </si>
  <si>
    <t>No permission is given</t>
  </si>
  <si>
    <t>Other reason</t>
  </si>
  <si>
    <t>2010</t>
  </si>
  <si>
    <t>Has stove for heating</t>
  </si>
  <si>
    <t>Household has: refrigerator</t>
  </si>
  <si>
    <t>Has central heating system</t>
  </si>
  <si>
    <t>Household has: vacuum cleaner</t>
  </si>
  <si>
    <t>Has concrete, cement fibre roof</t>
  </si>
  <si>
    <t>Has electricity for cooking</t>
  </si>
  <si>
    <t>Has concrete wall</t>
  </si>
  <si>
    <t>Household has: electricity</t>
  </si>
  <si>
    <t>Household has: washing machine</t>
  </si>
  <si>
    <t>Has concrete, vinyl or asphalt strips floor</t>
  </si>
  <si>
    <t>Household has: computer</t>
  </si>
  <si>
    <t>Household has: internet</t>
  </si>
  <si>
    <t>Has earth, sand, soil floor</t>
  </si>
  <si>
    <t>Household has: non-mobile telephone</t>
  </si>
  <si>
    <t>Household has: renewable-energy generator</t>
  </si>
  <si>
    <t>Household member owns: camera</t>
  </si>
  <si>
    <t>Has dung for cooking</t>
  </si>
  <si>
    <t>Has dung for heating</t>
  </si>
  <si>
    <t>Household member owns: watch</t>
  </si>
  <si>
    <t>Has cement floor</t>
  </si>
  <si>
    <t>Owns bank account</t>
  </si>
  <si>
    <t>Household has: library</t>
  </si>
  <si>
    <t>Has bricks wall</t>
  </si>
  <si>
    <t>Has double ger roof</t>
  </si>
  <si>
    <t>Has double ger wall</t>
  </si>
  <si>
    <t>Has single ger wall</t>
  </si>
  <si>
    <t>Has wood planks roof</t>
  </si>
  <si>
    <t>Has coal for heating</t>
  </si>
  <si>
    <t>Has wood planks wall</t>
  </si>
  <si>
    <t>Household member owns: motorcycle</t>
  </si>
  <si>
    <t>Has single ger roof</t>
  </si>
  <si>
    <t>Household has: television</t>
  </si>
  <si>
    <t>Has wood for cooking</t>
  </si>
  <si>
    <t>Has wood planks floor</t>
  </si>
  <si>
    <t>Household member owns: car or truck</t>
  </si>
  <si>
    <t>Has wood for heating</t>
  </si>
  <si>
    <t>Household member owns: mobile telephone</t>
  </si>
  <si>
    <t>Household member owns: animal-drawn cart</t>
  </si>
  <si>
    <t>Has boiler for heating</t>
  </si>
  <si>
    <t>Has cement wall</t>
  </si>
  <si>
    <t>Household member owns: bicycle</t>
  </si>
  <si>
    <t>Has coal for cooking</t>
  </si>
  <si>
    <t>Has blocks wall</t>
  </si>
  <si>
    <t>Has liquefied petroleum gas for cooking</t>
  </si>
  <si>
    <t>Has metal roof</t>
  </si>
  <si>
    <t>Household has: radio</t>
  </si>
  <si>
    <t>Has straw-bale with mud wall</t>
  </si>
  <si>
    <t>Has straw, shrubs, grass for cooking</t>
  </si>
  <si>
    <t>Has electric heater</t>
  </si>
  <si>
    <t>Has straw, shrubs, grass for heating</t>
  </si>
  <si>
    <t>Has sawdust for cooking</t>
  </si>
  <si>
    <t>Household member owns: tractor</t>
  </si>
  <si>
    <t>Has dung floor</t>
  </si>
  <si>
    <t>Has raw bricks, blocks wall</t>
  </si>
  <si>
    <t>Has stone with mud wall</t>
  </si>
  <si>
    <t>Piped into dwelling from central system</t>
  </si>
  <si>
    <t>Piped into dwelling from individual system</t>
  </si>
  <si>
    <t>Public water kiosk connected with central system</t>
  </si>
  <si>
    <t>Tube well, Borehole</t>
  </si>
  <si>
    <t>Rainwater collection</t>
  </si>
  <si>
    <t>Tanker-truck: Water truck</t>
  </si>
  <si>
    <t>Tanker-truck: Public water kiosk</t>
  </si>
  <si>
    <t>Cart with small tank / drum</t>
  </si>
  <si>
    <t>Surface water (river, stream, dam, lake, pond, canal, irrigation channel)</t>
  </si>
  <si>
    <t>Flush/pour flush: Flush to piped sewer system</t>
  </si>
  <si>
    <t>Flush/pour flush: Flush to septic tank</t>
  </si>
  <si>
    <t>Flush/pour flush: Flush to pit (latrine)</t>
  </si>
  <si>
    <t>Flush/pour flush: Flush to somewhere else</t>
  </si>
  <si>
    <t>Pit latrine: Ventilated Improved Pit latrine (VIP)</t>
  </si>
  <si>
    <t>Pit latrine: Pit latrine with slab</t>
  </si>
  <si>
    <t>Pit latrine: Pit latrine without slab / Open pit</t>
  </si>
  <si>
    <t>Composting toilet</t>
  </si>
  <si>
    <t>No facility, Bush, Field</t>
  </si>
  <si>
    <t>Place where household members most often wash their hands</t>
  </si>
  <si>
    <t>Not in dwelling/plot/yard</t>
  </si>
  <si>
    <t>No permission to see</t>
  </si>
  <si>
    <t>MICS14</t>
  </si>
  <si>
    <t>2014</t>
  </si>
  <si>
    <t>Central heating system</t>
  </si>
  <si>
    <t>Electricity</t>
  </si>
  <si>
    <t>Apartment, condominuim dwelling</t>
  </si>
  <si>
    <t>Renewable energy</t>
  </si>
  <si>
    <t>Stove for heating</t>
  </si>
  <si>
    <t>Single family house dwelling</t>
  </si>
  <si>
    <t>Refrigetaror</t>
  </si>
  <si>
    <t>No horses</t>
  </si>
  <si>
    <t>Electricity fuel for cooking</t>
  </si>
  <si>
    <t>No cattle, milk cows or bulls</t>
  </si>
  <si>
    <t>Internet</t>
  </si>
  <si>
    <t>Coal for heating</t>
  </si>
  <si>
    <t>No goats</t>
  </si>
  <si>
    <t>Computer</t>
  </si>
  <si>
    <t>Vacuum cleaner</t>
  </si>
  <si>
    <t>Lead roof</t>
  </si>
  <si>
    <t>No sheep</t>
  </si>
  <si>
    <t>Camera</t>
  </si>
  <si>
    <t>Coal/lignite fuel for cooking</t>
  </si>
  <si>
    <t>Metal/tin roof</t>
  </si>
  <si>
    <t>Washing machine</t>
  </si>
  <si>
    <t>Microwave</t>
  </si>
  <si>
    <t>Wood fuel for cooking</t>
  </si>
  <si>
    <t>Non-mobile telephone</t>
  </si>
  <si>
    <t>Iron</t>
  </si>
  <si>
    <t>Wood for heating</t>
  </si>
  <si>
    <t>Vinyl/asphalt strip floor</t>
  </si>
  <si>
    <t>Animal dung fuel for cooking</t>
  </si>
  <si>
    <t>Watch</t>
  </si>
  <si>
    <t>Dung for heating</t>
  </si>
  <si>
    <t>Library</t>
  </si>
  <si>
    <t>Motorcycle/scooter</t>
  </si>
  <si>
    <t>Cement walls</t>
  </si>
  <si>
    <t>1-9 horses</t>
  </si>
  <si>
    <t>Household owns bank account</t>
  </si>
  <si>
    <t>Wood planks/shingles walls</t>
  </si>
  <si>
    <t>50-149 goats</t>
  </si>
  <si>
    <t>Television</t>
  </si>
  <si>
    <t>Car/truck</t>
  </si>
  <si>
    <t>Parquet/polished wood floor</t>
  </si>
  <si>
    <t>1-49 sheep</t>
  </si>
  <si>
    <t>Radio</t>
  </si>
  <si>
    <t>10-24 cattle, milk cows or bulls</t>
  </si>
  <si>
    <t>Mobile telephone</t>
  </si>
  <si>
    <t>Cement roof</t>
  </si>
  <si>
    <t>Stone with mud walls</t>
  </si>
  <si>
    <t>Reused wood walls</t>
  </si>
  <si>
    <t>Animal drawn cart</t>
  </si>
  <si>
    <t>25+ cattle, milk cows or bulls</t>
  </si>
  <si>
    <t>Decorative bricks wall</t>
  </si>
  <si>
    <t>50-149 sheep</t>
  </si>
  <si>
    <t>Bicycle</t>
  </si>
  <si>
    <t>Cement floor</t>
  </si>
  <si>
    <t>Calamine/cement fibre roof</t>
  </si>
  <si>
    <t>Cement blocks walls</t>
  </si>
  <si>
    <t>Wood roof</t>
  </si>
  <si>
    <t>Ceramic tiles roof</t>
  </si>
  <si>
    <t>150+ more sheep</t>
  </si>
  <si>
    <t>Construction bricks wall</t>
  </si>
  <si>
    <t>1-9 cattle, milk cows or bulls</t>
  </si>
  <si>
    <t>Convenient single family house dwelling</t>
  </si>
  <si>
    <t>Has camels</t>
  </si>
  <si>
    <t>LPG fuel for cooking</t>
  </si>
  <si>
    <t>No camels</t>
  </si>
  <si>
    <t>Raw bricks, blocks wall</t>
  </si>
  <si>
    <t>150+ more goats</t>
  </si>
  <si>
    <t>Stone with lime/cement walls</t>
  </si>
  <si>
    <t>10-24 horses</t>
  </si>
  <si>
    <t>Boiler for heating</t>
  </si>
  <si>
    <t>Sawdust for heating</t>
  </si>
  <si>
    <t>25+ horses</t>
  </si>
  <si>
    <t>Electric heater</t>
  </si>
  <si>
    <t>Ceramic tiles floor</t>
  </si>
  <si>
    <t>Charcoal fuel for cooking</t>
  </si>
  <si>
    <t>Public accommodation, dormitory dwelling</t>
  </si>
  <si>
    <t>Charcoal for heating</t>
  </si>
  <si>
    <t>Owns dwelling</t>
  </si>
  <si>
    <t>Roofing shingles roof</t>
  </si>
  <si>
    <t>Covered adobe walls</t>
  </si>
  <si>
    <t>Tractor</t>
  </si>
  <si>
    <t>Rents dwelling</t>
  </si>
  <si>
    <t>Other dwelling arrangement</t>
  </si>
  <si>
    <t>No agricultural land</t>
  </si>
  <si>
    <t>Wood planks floor</t>
  </si>
  <si>
    <t>Up to 20 acres of agricultural land</t>
  </si>
  <si>
    <t>No pigs</t>
  </si>
  <si>
    <t>Has pigs</t>
  </si>
  <si>
    <t>Plywood walls</t>
  </si>
  <si>
    <t>No chickens</t>
  </si>
  <si>
    <t>Has chickens</t>
  </si>
  <si>
    <t>20-100 acres of agricultural land</t>
  </si>
  <si>
    <t>Sawdust for cooking</t>
  </si>
  <si>
    <t>More than 100 acres of agricultural land</t>
  </si>
  <si>
    <t>missing</t>
  </si>
  <si>
    <t>PIPED WATER PIPED INTO DWELLING</t>
  </si>
  <si>
    <t>PIPED WATER PIPED TO YARD / PLOT</t>
  </si>
  <si>
    <t>TUBE WELL / BOREHOLE PROTECTED WELL</t>
  </si>
  <si>
    <t>TUBE WELL / BOREHOLE UNPROTECTED WELL</t>
  </si>
  <si>
    <t>DUG WELL PROTECTED WELL</t>
  </si>
  <si>
    <t>DUG WELL UNPROTECTED WELL</t>
  </si>
  <si>
    <t>SPRINGS PROTECTED SPRINGS</t>
  </si>
  <si>
    <t>SPRINGS UNPROTECTED SPRINGS</t>
  </si>
  <si>
    <t>RAIN, SNOW WATER</t>
  </si>
  <si>
    <t>TANKER TRUCK</t>
  </si>
  <si>
    <t>ANIMAL DRAWN WATER CART</t>
  </si>
  <si>
    <t>WATER KIOSK CONNECTED WITH PIPED WATER</t>
  </si>
  <si>
    <t>WATER KIOSK NOT CONNECTED WITH PIPED WATER</t>
  </si>
  <si>
    <t>SURFACE WATER (RIVER, DAM, LAKE, POND, STREAM, CANAL, IRRIGATION CHANNEL)</t>
  </si>
  <si>
    <t>BOTTLED WATER</t>
  </si>
  <si>
    <t>OTHER (specify)</t>
  </si>
  <si>
    <t>FLUSH / POUR FLUSH TO PIPED SEWER SYSTEM</t>
  </si>
  <si>
    <t>FLUSH / POUR FLUSH  TO SEPTIC TANK</t>
  </si>
  <si>
    <t>FLUSH / POUR FLUSH TO PIT LATRINE</t>
  </si>
  <si>
    <t>FLUSH / POUR FLUSH TO DK WHERE</t>
  </si>
  <si>
    <t>PIT LATRINE VENTILATED IMPROVED PIT LATRINE</t>
  </si>
  <si>
    <t>PIT LATRINE PIT LATRINE WITH SLAB</t>
  </si>
  <si>
    <t>PIT LATRINE PIT LATRINE WITHOUT SLAB / OPEN PIT</t>
  </si>
  <si>
    <t>COMPOSTING TOILET</t>
  </si>
  <si>
    <t>NO FACILITY / BUSH / FIELD</t>
  </si>
  <si>
    <t>NO RESPONSE</t>
  </si>
  <si>
    <t>OBSERVED FIXED FACILITY OBSERVED (SINK / TAP) IN DWELLING</t>
  </si>
  <si>
    <t>OBSERVED IN YARD /PLOT</t>
  </si>
  <si>
    <t>MOBILE OBJECT OBSERVED (BUCKET / JUG / KETTLE)</t>
  </si>
  <si>
    <t>NOT OBSERVED NO HANDWASHING PLACE IN DWELLING / YARD / PLOT</t>
  </si>
  <si>
    <t>NOT OBSERVED NO PERMISSION TO SEE</t>
  </si>
  <si>
    <t>OTHER REASON (specify)</t>
  </si>
  <si>
    <t>Traditional solid fuel stove</t>
  </si>
  <si>
    <t>Central heating</t>
  </si>
  <si>
    <t>Electric stove</t>
  </si>
  <si>
    <t>Traditional cookstove</t>
  </si>
  <si>
    <t>Internet at home</t>
  </si>
  <si>
    <t>Have pandal/barn at the doorsteps</t>
  </si>
  <si>
    <t>Rice cooker</t>
  </si>
  <si>
    <t>Coal / lignite</t>
  </si>
  <si>
    <t>Fully automatic washing machine</t>
  </si>
  <si>
    <t>Solar lantern</t>
  </si>
  <si>
    <t>Oven</t>
  </si>
  <si>
    <t>Yes, interconnected grid</t>
  </si>
  <si>
    <t>Mixer/ combine</t>
  </si>
  <si>
    <t>Computer/tablet</t>
  </si>
  <si>
    <t>Metal bed</t>
  </si>
  <si>
    <t>Coal/lignite</t>
  </si>
  <si>
    <t>Animal dung/waste</t>
  </si>
  <si>
    <t>Microwave oven</t>
  </si>
  <si>
    <t>Wristwatch</t>
  </si>
  <si>
    <t>Analogue</t>
  </si>
  <si>
    <t>Smartphone</t>
  </si>
  <si>
    <t>Wood</t>
  </si>
  <si>
    <t>Wardrobe</t>
  </si>
  <si>
    <t>Sofa</t>
  </si>
  <si>
    <t>Animal dung / waste</t>
  </si>
  <si>
    <t>Video camera, photo camera</t>
  </si>
  <si>
    <t>Dirt/Stone with Mud roof</t>
  </si>
  <si>
    <t>Earth/sand floor</t>
  </si>
  <si>
    <t>Air humidifier</t>
  </si>
  <si>
    <t>Sedan car</t>
  </si>
  <si>
    <t>Coffee maker</t>
  </si>
  <si>
    <t>Air purifier</t>
  </si>
  <si>
    <t>No electricity</t>
  </si>
  <si>
    <t>Medium or large size jeep</t>
  </si>
  <si>
    <t>Fixed telephone line</t>
  </si>
  <si>
    <t>Gravel/ash/slag/sawdust insulated roof</t>
  </si>
  <si>
    <t>Double size bed</t>
  </si>
  <si>
    <t>Not insulted roof</t>
  </si>
  <si>
    <t>Freezer</t>
  </si>
  <si>
    <t>White foam sheet insulated roof</t>
  </si>
  <si>
    <t>Smartphone and Analogue</t>
  </si>
  <si>
    <t>Semi-automatic washing machine</t>
  </si>
  <si>
    <t>Fiberglass insulated roof</t>
  </si>
  <si>
    <t>Bread maker</t>
  </si>
  <si>
    <t>Manufactured solid fuel stove</t>
  </si>
  <si>
    <t>Manufactured cookstove</t>
  </si>
  <si>
    <t>Dung floor</t>
  </si>
  <si>
    <t>Gravel/Ash/Slag/Sawdust</t>
  </si>
  <si>
    <t>In main house - in a separate room</t>
  </si>
  <si>
    <t>In main house - no separate room</t>
  </si>
  <si>
    <t>Wood planks roof</t>
  </si>
  <si>
    <t>Truck</t>
  </si>
  <si>
    <t>Boiler</t>
  </si>
  <si>
    <t>Electric cooker</t>
  </si>
  <si>
    <t>cow0</t>
  </si>
  <si>
    <t>Manufactured space heater</t>
  </si>
  <si>
    <t>Fiberglass</t>
  </si>
  <si>
    <t>chicken0</t>
  </si>
  <si>
    <t>Liquefied petroleum gas (lpg)/ cooking gas stove</t>
  </si>
  <si>
    <t>Spray foam insulated roof</t>
  </si>
  <si>
    <t>Candle</t>
  </si>
  <si>
    <t>Crop residue / grass /straw / shrubs</t>
  </si>
  <si>
    <t>Basaltwood insulated roof</t>
  </si>
  <si>
    <t>goat0</t>
  </si>
  <si>
    <t>No lighting</t>
  </si>
  <si>
    <t>Basaltwool</t>
  </si>
  <si>
    <t>Microbus</t>
  </si>
  <si>
    <t>Land area</t>
  </si>
  <si>
    <t>Traditional space heater</t>
  </si>
  <si>
    <t>Spray foam</t>
  </si>
  <si>
    <t>Rechargeable flashlight, torch or lantern</t>
  </si>
  <si>
    <t>Crop residue/grass/straw/shrubs</t>
  </si>
  <si>
    <t>No insulation</t>
  </si>
  <si>
    <t>camel30</t>
  </si>
  <si>
    <t>Processed biomass (pellets) or woodchips</t>
  </si>
  <si>
    <t>sheep0</t>
  </si>
  <si>
    <t>In a separate building</t>
  </si>
  <si>
    <t>Three stone stove / open fire</t>
  </si>
  <si>
    <t>Sawdust</t>
  </si>
  <si>
    <t>Wood heater with chimney</t>
  </si>
  <si>
    <t>horse30</t>
  </si>
  <si>
    <t>horse0</t>
  </si>
  <si>
    <t>chicken5</t>
  </si>
  <si>
    <t>cow30</t>
  </si>
  <si>
    <t>camel0</t>
  </si>
  <si>
    <t>MICS18</t>
  </si>
  <si>
    <t>Area</t>
  </si>
  <si>
    <t>National</t>
  </si>
  <si>
    <t>2018</t>
  </si>
  <si>
    <t>Gasoline lamp</t>
  </si>
  <si>
    <t>pig0</t>
  </si>
  <si>
    <t>Battery powered flashlight, torch or lantern</t>
  </si>
  <si>
    <t>% Improved
&lt; = 30min</t>
  </si>
  <si>
    <t>iso3</t>
  </si>
  <si>
    <t>MNG</t>
  </si>
  <si>
    <t>year</t>
  </si>
  <si>
    <t>data_source</t>
  </si>
  <si>
    <t>MNG_2000_MICS</t>
  </si>
  <si>
    <t>MNG_2005_MICS</t>
  </si>
  <si>
    <t>MNG_2010_MICS</t>
  </si>
  <si>
    <t>MNG_2014_MICS</t>
  </si>
  <si>
    <t>MNG_2018_MICS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</si>
  <si>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</si>
  <si>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</si>
  <si>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</si>
  <si>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</si>
  <si>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</si>
  <si>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</si>
  <si>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</si>
  <si>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</si>
  <si>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</si>
  <si>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</si>
  <si>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</si>
  <si>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</si>
  <si>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</si>
  <si>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</si>
  <si>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</si>
  <si>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</si>
  <si>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</si>
  <si>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</si>
  <si>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</si>
  <si>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</si>
  <si>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</si>
  <si>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</si>
  <si>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</si>
  <si>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</si>
  <si>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</si>
  <si>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</si>
  <si>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</si>
  <si>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</si>
  <si>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</si>
  <si>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</si>
  <si>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</si>
  <si>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</si>
  <si>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</si>
  <si>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</si>
  <si>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</si>
  <si>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</si>
  <si>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</si>
  <si>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</si>
  <si>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</si>
  <si>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</si>
  <si>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</si>
  <si>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</si>
  <si>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</si>
  <si>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</si>
  <si>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</si>
  <si>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</si>
  <si>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</si>
  <si>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</si>
  <si>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</si>
  <si>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</si>
  <si>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</si>
  <si>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</si>
  <si>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</si>
  <si>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</si>
  <si>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</si>
  <si>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</si>
  <si>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</si>
  <si>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</si>
  <si>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</si>
  <si>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</si>
  <si>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region_1</t>
  </si>
  <si>
    <t>region_2</t>
  </si>
  <si>
    <t>region_3</t>
  </si>
  <si>
    <t>region_4</t>
  </si>
  <si>
    <t>region_5</t>
  </si>
  <si>
    <t>region_6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</si>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</sst>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5" x14ac:knownFonts="1">
    <font>
      <sz val="10"/>
      <name val="Arial"/>
    </font>
    <font>
      <sz val="11"/>
      <color theme="1"/>
      <name val="Calibri"/>
      <family val="2"/>
      <scheme val="minor"/>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1126">
    <xf numFmtId="0" fontId="0" fillId="0" borderId="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3" fillId="3" borderId="10"/>
  </cellStyleXfs>
  <cellXfs count="1082">
    <xf numFmtId="0" fontId="0" fillId="0" borderId="0" xfId="0"/>
    <xf numFmtId="168" fontId="13" fillId="0" borderId="10" xfId="0" applyNumberFormat="true" applyFont="true" applyFill="true" applyBorder="true" applyAlignment="true">
      <alignment horizontal="center" vertical="center"/>
    </xf>
    <xf numFmtId="167" fontId="13" fillId="0" borderId="10" xfId="0" applyNumberFormat="true" applyFont="true" applyFill="true" applyBorder="true" applyAlignment="true">
      <alignment horizontal="center" vertical="center"/>
    </xf>
    <xf numFmtId="167" fontId="40" fillId="0" borderId="10" xfId="0" applyNumberFormat="true" applyFont="true" applyFill="true" applyBorder="true" applyAlignment="true">
      <alignment horizontal="center" vertical="center"/>
    </xf>
    <xf numFmtId="167" fontId="74" fillId="0" borderId="10" xfId="0" applyNumberFormat="true" applyFont="true" applyFill="true" applyBorder="true" applyAlignment="true">
      <alignment horizontal="center" vertical="center"/>
    </xf>
    <xf numFmtId="0" fontId="41" fillId="0" borderId="10" xfId="0" applyFont="true" applyFill="true" applyBorder="true" applyAlignment="true">
      <alignment horizontal="center" vertical="center"/>
    </xf>
    <xf numFmtId="0" fontId="3" fillId="0" borderId="10" xfId="0" applyFont="true" applyFill="true" applyBorder="true"/>
    <xf numFmtId="168" fontId="74" fillId="0" borderId="10" xfId="0" applyNumberFormat="true" applyFont="true" applyFill="true" applyBorder="true" applyAlignment="true">
      <alignment horizontal="center" vertical="center"/>
    </xf>
    <xf numFmtId="168" fontId="74" fillId="25" borderId="117" xfId="0" applyNumberFormat="true" applyFont="true" applyFill="true" applyBorder="true" applyAlignment="true">
      <alignment horizontal="center" vertical="center"/>
    </xf>
    <xf numFmtId="169" fontId="45" fillId="17" borderId="146" xfId="0" applyNumberFormat="true" applyFont="true" applyFill="true" applyBorder="true" applyAlignment="true">
      <alignment horizontal="center" vertical="center"/>
    </xf>
    <xf numFmtId="167" fontId="74" fillId="18" borderId="129" xfId="0" applyNumberFormat="true" applyFont="true" applyFill="true" applyBorder="true" applyAlignment="true">
      <alignment horizontal="center" vertical="center"/>
    </xf>
    <xf numFmtId="167" fontId="74" fillId="18" borderId="145" xfId="0" applyNumberFormat="true" applyFont="true" applyFill="true" applyBorder="true" applyAlignment="true">
      <alignment horizontal="center" vertical="center"/>
    </xf>
    <xf numFmtId="168" fontId="74" fillId="25" borderId="144" xfId="0" applyNumberFormat="true" applyFont="true" applyFill="true" applyBorder="true" applyAlignment="true">
      <alignment horizontal="center" vertical="center"/>
    </xf>
    <xf numFmtId="168" fontId="74" fillId="25" borderId="139" xfId="0" applyNumberFormat="true" applyFont="true" applyFill="true" applyBorder="true" applyAlignment="true">
      <alignment horizontal="center" vertical="center"/>
    </xf>
    <xf numFmtId="169" fontId="45" fillId="17" borderId="143" xfId="0" applyNumberFormat="true" applyFont="true" applyFill="true" applyBorder="true" applyAlignment="true">
      <alignment horizontal="center" vertical="center"/>
    </xf>
    <xf numFmtId="169" fontId="45" fillId="17" borderId="142" xfId="0" applyNumberFormat="true" applyFont="true" applyFill="true" applyBorder="true" applyAlignment="true">
      <alignment horizontal="center" vertical="center"/>
    </xf>
    <xf numFmtId="0" fontId="13" fillId="3" borderId="10" xfId="0" applyFont="true" applyFill="true" applyBorder="true" applyAlignment="true">
      <alignment horizontal="center" vertical="center"/>
    </xf>
    <xf numFmtId="0" fontId="74" fillId="3" borderId="10" xfId="0"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wrapText="true"/>
    </xf>
    <xf numFmtId="168" fontId="40" fillId="25" borderId="137" xfId="0" applyNumberFormat="true" applyFont="true" applyFill="true" applyBorder="true" applyAlignment="true">
      <alignment horizontal="center" vertical="center" wrapText="true"/>
    </xf>
    <xf numFmtId="168" fontId="40" fillId="25" borderId="133" xfId="0" applyNumberFormat="true" applyFont="true" applyFill="true" applyBorder="true" applyAlignment="true">
      <alignment horizontal="center" vertical="center" wrapText="true"/>
    </xf>
    <xf numFmtId="168" fontId="40" fillId="25" borderId="132" xfId="0" applyNumberFormat="true" applyFont="true" applyFill="true" applyBorder="true" applyAlignment="true">
      <alignment horizontal="center" vertical="center" wrapText="true"/>
    </xf>
    <xf numFmtId="168" fontId="40" fillId="25" borderId="96" xfId="0" applyNumberFormat="true" applyFont="true" applyFill="true" applyBorder="true" applyAlignment="true">
      <alignment horizontal="center" vertical="center" wrapText="true"/>
    </xf>
    <xf numFmtId="0" fontId="3" fillId="3" borderId="141" xfId="0" applyFont="true" applyFill="true" applyBorder="true" applyAlignment="true">
      <alignment vertical="center"/>
    </xf>
    <xf numFmtId="0" fontId="41" fillId="0" borderId="104" xfId="0" applyFont="true" applyFill="true" applyBorder="true" applyAlignment="true">
      <alignment horizontal="left" vertical="center"/>
    </xf>
    <xf numFmtId="0" fontId="3" fillId="3" borderId="103" xfId="0" applyFont="true" applyFill="true" applyBorder="true" applyAlignment="true">
      <alignment vertical="center"/>
    </xf>
    <xf numFmtId="0" fontId="3" fillId="3" borderId="102" xfId="0" applyFont="true" applyFill="true" applyBorder="true" applyAlignment="true">
      <alignment vertical="center"/>
    </xf>
    <xf numFmtId="0" fontId="41" fillId="0" borderId="101" xfId="0" applyFont="true" applyFill="true" applyBorder="true" applyAlignment="true">
      <alignment horizontal="left" vertical="center" wrapText="true"/>
    </xf>
    <xf numFmtId="0" fontId="3" fillId="3" borderId="98" xfId="0" applyFont="true" applyFill="true" applyBorder="true" applyAlignment="true">
      <alignment vertical="center" wrapText="true"/>
    </xf>
    <xf numFmtId="0" fontId="3" fillId="3" borderId="140" xfId="0" applyFont="true" applyFill="true" applyBorder="true" applyAlignment="true">
      <alignment vertical="center" wrapText="true"/>
    </xf>
    <xf numFmtId="0" fontId="3" fillId="3" borderId="96" xfId="0" applyFont="true" applyFill="true" applyBorder="true" applyAlignment="true">
      <alignment vertical="center" wrapText="true"/>
    </xf>
    <xf numFmtId="167" fontId="74" fillId="18" borderId="53" xfId="0" applyNumberFormat="true" applyFont="true" applyFill="true" applyBorder="true" applyAlignment="true">
      <alignment horizontal="center" vertical="center"/>
    </xf>
    <xf numFmtId="167" fontId="74" fillId="18" borderId="81" xfId="0" applyNumberFormat="true" applyFont="true" applyFill="true" applyBorder="true" applyAlignment="true">
      <alignment horizontal="center" vertical="center"/>
    </xf>
    <xf numFmtId="167" fontId="74" fillId="18" borderId="58" xfId="0" applyNumberFormat="true" applyFont="true" applyFill="true" applyBorder="true" applyAlignment="true">
      <alignment horizontal="center" vertical="center"/>
    </xf>
    <xf numFmtId="167" fontId="74" fillId="18" borderId="56" xfId="0" applyNumberFormat="true" applyFont="true" applyFill="true" applyBorder="true" applyAlignment="true">
      <alignment horizontal="center" vertical="center"/>
    </xf>
    <xf numFmtId="167" fontId="74" fillId="18" borderId="94" xfId="0" applyNumberFormat="true" applyFont="true" applyFill="true" applyBorder="true" applyAlignment="true">
      <alignment horizontal="center" vertical="center"/>
    </xf>
    <xf numFmtId="167" fontId="74" fillId="18" borderId="88" xfId="0" applyNumberFormat="true" applyFont="true" applyFill="true" applyBorder="true" applyAlignment="true">
      <alignment horizontal="center" vertical="center"/>
    </xf>
    <xf numFmtId="167" fontId="74" fillId="18" borderId="92" xfId="0" applyNumberFormat="true" applyFont="true" applyFill="true" applyBorder="true" applyAlignment="true">
      <alignment horizontal="center" vertical="center"/>
    </xf>
    <xf numFmtId="167" fontId="74" fillId="18" borderId="87" xfId="0" applyNumberFormat="true" applyFont="true" applyFill="true" applyBorder="true" applyAlignment="true">
      <alignment horizontal="center" vertical="center"/>
    </xf>
    <xf numFmtId="167" fontId="74" fillId="18" borderId="86" xfId="0" applyNumberFormat="true" applyFont="true" applyFill="true" applyBorder="true" applyAlignment="true">
      <alignment horizontal="center" vertical="center"/>
    </xf>
    <xf numFmtId="167" fontId="74" fillId="18" borderId="57" xfId="0" applyNumberFormat="true" applyFont="true" applyFill="true" applyBorder="true" applyAlignment="true">
      <alignment horizontal="center" vertical="center"/>
    </xf>
    <xf numFmtId="167" fontId="74" fillId="18" borderId="59" xfId="0" applyNumberFormat="true" applyFont="true" applyFill="true" applyBorder="true" applyAlignment="true">
      <alignment horizontal="center" vertical="center"/>
    </xf>
    <xf numFmtId="167" fontId="74" fillId="18" borderId="80" xfId="0" applyNumberFormat="true" applyFont="true" applyFill="true" applyBorder="true" applyAlignment="true">
      <alignment horizontal="center" vertical="center"/>
    </xf>
    <xf numFmtId="167" fontId="74" fillId="18" borderId="50" xfId="0" applyNumberFormat="true" applyFont="true" applyFill="true" applyBorder="true" applyAlignment="true">
      <alignment horizontal="center" vertical="center"/>
    </xf>
    <xf numFmtId="167" fontId="74" fillId="18" borderId="55" xfId="0" applyNumberFormat="true" applyFont="true" applyFill="true" applyBorder="true" applyAlignment="true">
      <alignment horizontal="center" vertical="center"/>
    </xf>
    <xf numFmtId="167" fontId="74" fillId="18" borderId="73" xfId="0" applyNumberFormat="true" applyFont="true" applyFill="true" applyBorder="true" applyAlignment="true">
      <alignment horizontal="center" vertical="center"/>
    </xf>
    <xf numFmtId="167" fontId="74" fillId="18" borderId="79" xfId="0" applyNumberFormat="true" applyFont="true" applyFill="true" applyBorder="true" applyAlignment="true">
      <alignment horizontal="center" vertical="center"/>
    </xf>
    <xf numFmtId="167" fontId="74" fillId="18" borderId="72" xfId="0" applyNumberFormat="true" applyFont="true" applyFill="true" applyBorder="true" applyAlignment="true">
      <alignment horizontal="center" vertical="center"/>
    </xf>
    <xf numFmtId="167" fontId="74" fillId="18" borderId="71" xfId="0" applyNumberFormat="true" applyFont="true" applyFill="true" applyBorder="true" applyAlignment="true">
      <alignment horizontal="center" vertical="center"/>
    </xf>
    <xf numFmtId="168" fontId="74" fillId="25" borderId="102" xfId="0" applyNumberFormat="true" applyFont="true" applyFill="true" applyBorder="true" applyAlignment="true">
      <alignment horizontal="center" vertical="center"/>
    </xf>
    <xf numFmtId="168" fontId="74" fillId="25" borderId="104" xfId="0" applyNumberFormat="true" applyFont="true" applyFill="true" applyBorder="true" applyAlignment="true">
      <alignment horizontal="center" vertical="center"/>
    </xf>
    <xf numFmtId="168" fontId="74" fillId="25" borderId="103" xfId="0" applyNumberFormat="true" applyFont="true" applyFill="true" applyBorder="true" applyAlignment="true">
      <alignment horizontal="center" vertical="center"/>
    </xf>
    <xf numFmtId="168" fontId="74" fillId="25" borderId="136" xfId="0" applyNumberFormat="true" applyFont="true" applyFill="true" applyBorder="true" applyAlignment="true">
      <alignment horizontal="center" vertical="center"/>
    </xf>
    <xf numFmtId="168" fontId="74" fillId="25" borderId="138" xfId="0" applyNumberFormat="true" applyFont="true" applyFill="true" applyBorder="true" applyAlignment="true">
      <alignment horizontal="center" vertical="center"/>
    </xf>
    <xf numFmtId="168" fontId="74" fillId="25" borderId="137" xfId="0" applyNumberFormat="true" applyFont="true" applyFill="true" applyBorder="true" applyAlignment="true">
      <alignment horizontal="center" vertical="center"/>
    </xf>
    <xf numFmtId="168" fontId="74" fillId="25" borderId="131" xfId="0" applyNumberFormat="true" applyFont="true" applyFill="true" applyBorder="true" applyAlignment="true">
      <alignment horizontal="center" vertical="center"/>
    </xf>
    <xf numFmtId="168" fontId="74" fillId="25" borderId="135" xfId="0" applyNumberFormat="true" applyFont="true" applyFill="true" applyBorder="true" applyAlignment="true">
      <alignment horizontal="center" vertical="center"/>
    </xf>
    <xf numFmtId="168" fontId="74" fillId="25" borderId="133" xfId="0" applyNumberFormat="true" applyFont="true" applyFill="true" applyBorder="true" applyAlignment="true">
      <alignment horizontal="center" vertical="center"/>
    </xf>
    <xf numFmtId="168" fontId="74" fillId="25" borderId="130" xfId="0" applyNumberFormat="true" applyFont="true" applyFill="true" applyBorder="true" applyAlignment="true">
      <alignment horizontal="center" vertical="center"/>
    </xf>
    <xf numFmtId="168" fontId="74" fillId="25" borderId="134" xfId="0" applyNumberFormat="true" applyFont="true" applyFill="true" applyBorder="true" applyAlignment="true">
      <alignment horizontal="center" vertical="center"/>
    </xf>
    <xf numFmtId="168" fontId="74" fillId="25" borderId="132" xfId="0" applyNumberFormat="true" applyFont="true" applyFill="true" applyBorder="true" applyAlignment="true">
      <alignment horizontal="center" vertical="center"/>
    </xf>
    <xf numFmtId="168" fontId="74" fillId="25" borderId="98" xfId="0" applyNumberFormat="true" applyFont="true" applyFill="true" applyBorder="true" applyAlignment="true">
      <alignment horizontal="center" vertical="center"/>
    </xf>
    <xf numFmtId="168" fontId="74" fillId="25" borderId="101" xfId="0" applyNumberFormat="true" applyFont="true" applyFill="true" applyBorder="true" applyAlignment="true">
      <alignment horizontal="center" vertical="center"/>
    </xf>
    <xf numFmtId="168" fontId="74" fillId="25" borderId="96" xfId="0" applyNumberFormat="true" applyFont="true" applyFill="true" applyBorder="true" applyAlignment="true">
      <alignment horizontal="center" vertical="center"/>
    </xf>
    <xf numFmtId="0" fontId="41" fillId="0" borderId="102" xfId="0" applyFont="true" applyFill="true" applyBorder="true" applyAlignment="true">
      <alignment horizontal="left" vertical="center"/>
    </xf>
    <xf numFmtId="0" fontId="3" fillId="0" borderId="96" xfId="0" applyFont="true" applyFill="true" applyBorder="true" applyAlignment="true">
      <alignment horizontal="center" vertical="center" wrapText="true"/>
    </xf>
    <xf numFmtId="0" fontId="3" fillId="0" borderId="101" xfId="0" applyFont="true" applyFill="true" applyBorder="true" applyAlignment="true">
      <alignment vertical="center" wrapText="true"/>
    </xf>
    <xf numFmtId="0" fontId="3" fillId="0" borderId="98" xfId="0" applyFont="true" applyFill="true" applyBorder="true" applyAlignment="true">
      <alignment vertical="center" wrapText="true"/>
    </xf>
    <xf numFmtId="0" fontId="3" fillId="25" borderId="104" xfId="0" applyFont="true" applyFill="true" applyBorder="true" applyAlignment="true">
      <alignment horizontal="center" vertical="center"/>
    </xf>
    <xf numFmtId="0" fontId="3" fillId="25" borderId="138" xfId="0" applyFont="true" applyFill="true" applyBorder="true" applyAlignment="true">
      <alignment horizontal="center" vertical="center"/>
    </xf>
    <xf numFmtId="0" fontId="3" fillId="25" borderId="101" xfId="0" applyFont="true" applyFill="true" applyBorder="true" applyAlignment="true">
      <alignment horizontal="center" vertical="center"/>
    </xf>
    <xf numFmtId="0" fontId="3" fillId="25" borderId="104" xfId="0" applyFont="true" applyFill="true" applyBorder="true" applyAlignment="true">
      <alignment horizontal="center" vertical="center" wrapText="true"/>
    </xf>
    <xf numFmtId="0" fontId="3" fillId="25" borderId="138" xfId="0" applyFont="true" applyFill="true" applyBorder="true" applyAlignment="true">
      <alignment horizontal="center" vertical="center" wrapText="true"/>
    </xf>
    <xf numFmtId="0" fontId="3" fillId="25" borderId="101" xfId="0" applyFont="true" applyFill="true" applyBorder="true" applyAlignment="true">
      <alignment horizontal="center" vertical="center" wrapText="true"/>
    </xf>
    <xf numFmtId="167" fontId="45" fillId="25" borderId="103" xfId="0" applyNumberFormat="true" applyFont="true" applyFill="true" applyBorder="true" applyAlignment="true">
      <alignment horizontal="center" vertical="center" wrapText="true"/>
    </xf>
    <xf numFmtId="167" fontId="45" fillId="25" borderId="137" xfId="0" applyNumberFormat="true" applyFont="true" applyFill="true" applyBorder="true" applyAlignment="true">
      <alignment horizontal="center" vertical="center" wrapText="true"/>
    </xf>
    <xf numFmtId="167" fontId="45" fillId="25" borderId="133" xfId="0" applyNumberFormat="true" applyFont="true" applyFill="true" applyBorder="true" applyAlignment="true">
      <alignment horizontal="center" vertical="center" wrapText="true"/>
    </xf>
    <xf numFmtId="167" fontId="45" fillId="25" borderId="132" xfId="0" applyNumberFormat="true" applyFont="true" applyFill="true" applyBorder="true" applyAlignment="true">
      <alignment horizontal="center" vertical="center" wrapText="true"/>
    </xf>
    <xf numFmtId="167" fontId="45" fillId="25" borderId="96" xfId="0" applyNumberFormat="true"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wrapText="true"/>
    </xf>
    <xf numFmtId="167" fontId="40" fillId="25" borderId="137" xfId="0" applyNumberFormat="true" applyFont="true" applyFill="true" applyBorder="true" applyAlignment="true">
      <alignment horizontal="center" vertical="center" wrapText="true"/>
    </xf>
    <xf numFmtId="167" fontId="40" fillId="25" borderId="133" xfId="0" applyNumberFormat="true" applyFont="true" applyFill="true" applyBorder="true" applyAlignment="true">
      <alignment horizontal="center" vertical="center" wrapText="true"/>
    </xf>
    <xf numFmtId="167" fontId="40" fillId="25" borderId="132" xfId="0" applyNumberFormat="true" applyFont="true" applyFill="true" applyBorder="true" applyAlignment="true">
      <alignment horizontal="center" vertical="center" wrapText="true"/>
    </xf>
    <xf numFmtId="167" fontId="40" fillId="25" borderId="96" xfId="0" applyNumberFormat="true" applyFont="true" applyFill="true" applyBorder="true" applyAlignment="true">
      <alignment horizontal="center" vertical="center" wrapText="true"/>
    </xf>
    <xf numFmtId="0" fontId="3" fillId="25" borderId="137" xfId="0" applyFont="true" applyFill="true" applyBorder="true" applyAlignment="true">
      <alignment horizontal="center" vertical="center"/>
    </xf>
    <xf numFmtId="0" fontId="3" fillId="25" borderId="96" xfId="0" applyFont="true" applyFill="true" applyBorder="true" applyAlignment="true">
      <alignment horizontal="center" vertical="center"/>
    </xf>
    <xf numFmtId="0" fontId="3" fillId="25" borderId="135" xfId="0" applyFont="true" applyFill="true" applyBorder="true" applyAlignment="true">
      <alignment horizontal="center" vertical="center" wrapText="true"/>
    </xf>
    <xf numFmtId="0" fontId="3" fillId="25" borderId="134" xfId="0" applyFont="true" applyFill="true" applyBorder="true" applyAlignment="true">
      <alignment horizontal="center" vertical="center" wrapText="true"/>
    </xf>
    <xf numFmtId="169" fontId="45" fillId="25" borderId="104" xfId="0" applyNumberFormat="true" applyFont="true" applyFill="true" applyBorder="true" applyAlignment="true">
      <alignment horizontal="center" vertical="center"/>
    </xf>
    <xf numFmtId="169" fontId="45" fillId="25" borderId="138" xfId="0" applyNumberFormat="true" applyFont="true" applyFill="true" applyBorder="true" applyAlignment="true">
      <alignment horizontal="center" vertical="center"/>
    </xf>
    <xf numFmtId="169" fontId="45" fillId="25" borderId="135" xfId="0" applyNumberFormat="true" applyFont="true" applyFill="true" applyBorder="true" applyAlignment="true">
      <alignment horizontal="center" vertical="center"/>
    </xf>
    <xf numFmtId="169" fontId="45" fillId="25" borderId="134" xfId="0" applyNumberFormat="true" applyFont="true" applyFill="true" applyBorder="true" applyAlignment="true">
      <alignment horizontal="center" vertical="center"/>
    </xf>
    <xf numFmtId="169" fontId="45" fillId="25" borderId="101" xfId="0" applyNumberFormat="true" applyFont="true" applyFill="true" applyBorder="true" applyAlignment="true">
      <alignment horizontal="center" vertical="center"/>
    </xf>
    <xf numFmtId="169" fontId="45" fillId="25" borderId="103" xfId="0" applyNumberFormat="true" applyFont="true" applyFill="true" applyBorder="true" applyAlignment="true">
      <alignment horizontal="center" vertical="center"/>
    </xf>
    <xf numFmtId="169" fontId="45" fillId="25" borderId="137" xfId="0" applyNumberFormat="true" applyFont="true" applyFill="true" applyBorder="true" applyAlignment="true">
      <alignment horizontal="center" vertical="center"/>
    </xf>
    <xf numFmtId="169" fontId="45" fillId="25" borderId="133" xfId="0" applyNumberFormat="true" applyFont="true" applyFill="true" applyBorder="true" applyAlignment="true">
      <alignment horizontal="center" vertical="center"/>
    </xf>
    <xf numFmtId="169" fontId="45" fillId="25" borderId="132" xfId="0" applyNumberFormat="true" applyFont="true" applyFill="true" applyBorder="true" applyAlignment="true">
      <alignment horizontal="center" vertical="center"/>
    </xf>
    <xf numFmtId="169" fontId="45" fillId="25" borderId="96" xfId="0" applyNumberFormat="true" applyFont="true" applyFill="true" applyBorder="true" applyAlignment="true">
      <alignment horizontal="center" vertical="center"/>
    </xf>
    <xf numFmtId="0" fontId="3" fillId="25" borderId="103" xfId="0" applyFont="true" applyFill="true" applyBorder="true" applyAlignment="true">
      <alignment horizontal="center" vertical="center" wrapText="true"/>
    </xf>
    <xf numFmtId="0" fontId="3" fillId="25" borderId="137" xfId="0" applyFont="true" applyFill="true" applyBorder="true" applyAlignment="true">
      <alignment horizontal="center" vertical="center" wrapText="true"/>
    </xf>
    <xf numFmtId="0" fontId="3" fillId="25" borderId="96"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wrapText="true"/>
    </xf>
    <xf numFmtId="167" fontId="40" fillId="25" borderId="103" xfId="0" applyNumberFormat="true" applyFont="true" applyFill="true" applyBorder="true" applyAlignment="true">
      <alignment horizontal="center" vertical="center"/>
    </xf>
    <xf numFmtId="167" fontId="40" fillId="25" borderId="137" xfId="0" applyNumberFormat="true" applyFont="true" applyFill="true" applyBorder="true" applyAlignment="true">
      <alignment horizontal="center" vertical="center"/>
    </xf>
    <xf numFmtId="167" fontId="40" fillId="25" borderId="133" xfId="0" applyNumberFormat="true" applyFont="true" applyFill="true" applyBorder="true" applyAlignment="true">
      <alignment horizontal="center" vertical="center"/>
    </xf>
    <xf numFmtId="167" fontId="40" fillId="25" borderId="132" xfId="0" applyNumberFormat="true" applyFont="true" applyFill="true" applyBorder="true" applyAlignment="true">
      <alignment horizontal="center" vertical="center"/>
    </xf>
    <xf numFmtId="167" fontId="40" fillId="25" borderId="96" xfId="0" applyNumberFormat="true" applyFont="true" applyFill="true" applyBorder="true" applyAlignment="true">
      <alignment horizontal="center" vertical="center"/>
    </xf>
    <xf numFmtId="0" fontId="3" fillId="25" borderId="135" xfId="0" applyFont="true" applyFill="true" applyBorder="true" applyAlignment="true">
      <alignment horizontal="center" vertical="center"/>
    </xf>
    <xf numFmtId="0" fontId="3" fillId="25" borderId="134" xfId="0" applyFont="true" applyFill="true" applyBorder="true" applyAlignment="true">
      <alignment horizontal="center" vertical="center"/>
    </xf>
    <xf numFmtId="168" fontId="40" fillId="25" borderId="104" xfId="0" applyNumberFormat="true" applyFont="true" applyFill="true" applyBorder="true" applyAlignment="true">
      <alignment horizontal="center" vertical="center"/>
    </xf>
    <xf numFmtId="168" fontId="40" fillId="25" borderId="138" xfId="0" applyNumberFormat="true" applyFont="true" applyFill="true" applyBorder="true" applyAlignment="true">
      <alignment horizontal="center" vertical="center"/>
    </xf>
    <xf numFmtId="168" fontId="40" fillId="25" borderId="135" xfId="0" applyNumberFormat="true" applyFont="true" applyFill="true" applyBorder="true" applyAlignment="true">
      <alignment horizontal="center" vertical="center"/>
    </xf>
    <xf numFmtId="168" fontId="40" fillId="25" borderId="134" xfId="0" applyNumberFormat="true" applyFont="true" applyFill="true" applyBorder="true" applyAlignment="true">
      <alignment horizontal="center" vertical="center"/>
    </xf>
    <xf numFmtId="168" fontId="40" fillId="25" borderId="101" xfId="0" applyNumberFormat="true" applyFont="true" applyFill="true" applyBorder="true" applyAlignment="true">
      <alignment horizontal="center" vertical="center"/>
    </xf>
    <xf numFmtId="168" fontId="40" fillId="25" borderId="103" xfId="0" applyNumberFormat="true" applyFont="true" applyFill="true" applyBorder="true" applyAlignment="true">
      <alignment horizontal="center" vertical="center"/>
    </xf>
    <xf numFmtId="168" fontId="40" fillId="25" borderId="137" xfId="0" applyNumberFormat="true" applyFont="true" applyFill="true" applyBorder="true" applyAlignment="true">
      <alignment horizontal="center" vertical="center"/>
    </xf>
    <xf numFmtId="168" fontId="40" fillId="25" borderId="133" xfId="0" applyNumberFormat="true" applyFont="true" applyFill="true" applyBorder="true" applyAlignment="true">
      <alignment horizontal="center" vertical="center"/>
    </xf>
    <xf numFmtId="168" fontId="40" fillId="25" borderId="132" xfId="0" applyNumberFormat="true" applyFont="true" applyFill="true" applyBorder="true" applyAlignment="true">
      <alignment horizontal="center" vertical="center"/>
    </xf>
    <xf numFmtId="168" fontId="40" fillId="25" borderId="96" xfId="0" applyNumberFormat="true" applyFont="true" applyFill="true" applyBorder="true" applyAlignment="true">
      <alignment horizontal="center" vertical="center"/>
    </xf>
    <xf numFmtId="168" fontId="40" fillId="25" borderId="102" xfId="0" applyNumberFormat="true" applyFont="true" applyFill="true" applyBorder="true" applyAlignment="true">
      <alignment horizontal="center" vertical="center"/>
    </xf>
    <xf numFmtId="168" fontId="40" fillId="25" borderId="136" xfId="0" applyNumberFormat="true" applyFont="true" applyFill="true" applyBorder="true" applyAlignment="true">
      <alignment horizontal="center" vertical="center"/>
    </xf>
    <xf numFmtId="168" fontId="40" fillId="25" borderId="131" xfId="0" applyNumberFormat="true" applyFont="true" applyFill="true" applyBorder="true" applyAlignment="true">
      <alignment horizontal="center" vertical="center"/>
    </xf>
    <xf numFmtId="168" fontId="40" fillId="25" borderId="130" xfId="0" applyNumberFormat="true" applyFont="true" applyFill="true" applyBorder="true" applyAlignment="true">
      <alignment horizontal="center" vertical="center"/>
    </xf>
    <xf numFmtId="168" fontId="40" fillId="25" borderId="98" xfId="0" applyNumberFormat="true" applyFont="true" applyFill="true" applyBorder="true" applyAlignment="true">
      <alignment horizontal="center" vertical="center"/>
    </xf>
    <xf numFmtId="0" fontId="3" fillId="0" borderId="104" xfId="0" applyFont="true" applyFill="true" applyBorder="true" applyAlignment="true">
      <alignment vertical="center"/>
    </xf>
    <xf numFmtId="0" fontId="3" fillId="0" borderId="102" xfId="0" applyFont="true" applyFill="true" applyBorder="true" applyAlignment="true">
      <alignment vertical="center"/>
    </xf>
    <xf numFmtId="0" fontId="3" fillId="17" borderId="104" xfId="0" applyFont="true" applyFill="true" applyBorder="true" applyAlignment="true">
      <alignment vertical="center"/>
    </xf>
    <xf numFmtId="0" fontId="45" fillId="17" borderId="103" xfId="0" applyFont="true" applyFill="true" applyBorder="true" applyAlignment="true">
      <alignment horizontal="left" vertical="center"/>
    </xf>
    <xf numFmtId="0" fontId="3" fillId="17" borderId="103" xfId="0" applyFont="true" applyFill="true" applyBorder="true" applyAlignment="true">
      <alignment vertical="center"/>
    </xf>
    <xf numFmtId="0" fontId="3" fillId="15" borderId="103" xfId="0" applyFont="true" applyFill="true" applyBorder="true" applyAlignment="true">
      <alignment vertical="center"/>
    </xf>
    <xf numFmtId="0" fontId="41" fillId="15" borderId="103" xfId="0" applyFont="true" applyFill="true" applyBorder="true" applyAlignment="true">
      <alignment horizontal="left" vertical="center"/>
    </xf>
    <xf numFmtId="0" fontId="45" fillId="0" borderId="104" xfId="0" applyFont="true" applyFill="true" applyBorder="true" applyAlignment="true">
      <alignment horizontal="left" vertical="center"/>
    </xf>
    <xf numFmtId="0" fontId="45" fillId="0" borderId="103" xfId="0" applyFont="true" applyFill="true" applyBorder="true" applyAlignment="true">
      <alignment horizontal="left" vertical="center"/>
    </xf>
    <xf numFmtId="0" fontId="3" fillId="0" borderId="103" xfId="0" applyFont="true" applyFill="true" applyBorder="true" applyAlignment="true">
      <alignment horizontal="center" vertical="center"/>
    </xf>
    <xf numFmtId="0" fontId="3" fillId="0" borderId="103" xfId="0" applyFont="true" applyFill="true" applyBorder="true" applyAlignment="true">
      <alignment vertical="center"/>
    </xf>
    <xf numFmtId="0" fontId="41" fillId="0" borderId="103" xfId="0" applyFont="true" applyFill="true" applyBorder="true" applyAlignment="true">
      <alignment horizontal="left" vertical="center"/>
    </xf>
    <xf numFmtId="0" fontId="45" fillId="0" borderId="101" xfId="0" applyFont="true" applyFill="true" applyBorder="true" applyAlignment="true">
      <alignment horizontal="left" vertical="center" wrapText="true"/>
    </xf>
    <xf numFmtId="0" fontId="41" fillId="0" borderId="98" xfId="0" applyFont="true" applyFill="true" applyBorder="true" applyAlignment="true">
      <alignment horizontal="left" vertical="center" wrapText="true"/>
    </xf>
    <xf numFmtId="0" fontId="3" fillId="17" borderId="96" xfId="0" applyFont="true" applyFill="true" applyBorder="true" applyAlignment="true">
      <alignment horizontal="center" vertical="center" wrapText="true"/>
    </xf>
    <xf numFmtId="0" fontId="41" fillId="15" borderId="96" xfId="0" applyFont="true" applyFill="true" applyBorder="true" applyAlignment="true">
      <alignment horizontal="left" vertical="center" wrapText="true"/>
    </xf>
    <xf numFmtId="0" fontId="45" fillId="0" borderId="96" xfId="0" applyFont="true" applyFill="true" applyBorder="true" applyAlignment="true">
      <alignment horizontal="left" vertical="center" wrapText="true"/>
    </xf>
    <xf numFmtId="0" fontId="41" fillId="0" borderId="96" xfId="0" applyFont="true" applyFill="true" applyBorder="true" applyAlignment="true">
      <alignment horizontal="left" vertical="center" wrapText="true"/>
    </xf>
    <xf numFmtId="0" fontId="41" fillId="25" borderId="133" xfId="0" applyFont="true" applyFill="true" applyBorder="true" applyAlignment="true">
      <alignment horizontal="center" vertical="center" wrapText="true"/>
    </xf>
    <xf numFmtId="0" fontId="45" fillId="25" borderId="133" xfId="0" applyFont="true" applyFill="true" applyBorder="true" applyAlignment="true">
      <alignment horizontal="center" vertical="center" wrapText="true"/>
    </xf>
    <xf numFmtId="0" fontId="3" fillId="25" borderId="133" xfId="0" applyFont="true" applyFill="true" applyBorder="true" applyAlignment="true">
      <alignment horizontal="center" vertical="center"/>
    </xf>
    <xf numFmtId="0" fontId="41" fillId="25" borderId="137" xfId="0" applyFont="true" applyFill="true" applyBorder="true" applyAlignment="true">
      <alignment horizontal="center" vertical="center" wrapText="true"/>
    </xf>
    <xf numFmtId="0" fontId="45" fillId="25" borderId="137" xfId="0" applyFont="true" applyFill="true" applyBorder="true" applyAlignment="true">
      <alignment horizontal="center" vertical="center" wrapText="true"/>
    </xf>
    <xf numFmtId="168" fontId="13" fillId="25" borderId="137" xfId="0" applyNumberFormat="true" applyFont="true" applyFill="true" applyBorder="true" applyAlignment="true">
      <alignment horizontal="center" vertical="center"/>
    </xf>
    <xf numFmtId="0" fontId="41" fillId="25" borderId="103" xfId="0" applyFont="true" applyFill="true" applyBorder="true" applyAlignment="true">
      <alignment horizontal="center" vertical="center" wrapText="true"/>
    </xf>
    <xf numFmtId="0" fontId="45" fillId="25" borderId="103" xfId="0" applyFont="true" applyFill="true" applyBorder="true" applyAlignment="true">
      <alignment horizontal="center" vertical="center" wrapText="true"/>
    </xf>
    <xf numFmtId="0" fontId="3" fillId="25" borderId="103" xfId="0" applyFont="true" applyFill="true" applyBorder="true" applyAlignment="true">
      <alignment horizontal="center" vertical="center"/>
    </xf>
    <xf numFmtId="168" fontId="13" fillId="25" borderId="103" xfId="0" applyNumberFormat="true" applyFont="true" applyFill="true" applyBorder="true" applyAlignment="true">
      <alignment horizontal="center" vertical="center"/>
    </xf>
    <xf numFmtId="0" fontId="41" fillId="25" borderId="132" xfId="0" applyFont="true" applyFill="true" applyBorder="true" applyAlignment="true">
      <alignment horizontal="center" vertical="center" wrapText="true"/>
    </xf>
    <xf numFmtId="0" fontId="41" fillId="25" borderId="96" xfId="0" applyFont="true" applyFill="true" applyBorder="true" applyAlignment="true">
      <alignment horizontal="center" vertical="center" wrapText="true"/>
    </xf>
    <xf numFmtId="0" fontId="45" fillId="25" borderId="132" xfId="0" applyFont="true" applyFill="true" applyBorder="true" applyAlignment="true">
      <alignment horizontal="center" vertical="center" wrapText="true"/>
    </xf>
    <xf numFmtId="0" fontId="3" fillId="25" borderId="132" xfId="0" applyFont="true" applyFill="true" applyBorder="true" applyAlignment="true">
      <alignment horizontal="center" vertical="center"/>
    </xf>
    <xf numFmtId="0" fontId="45" fillId="25" borderId="96" xfId="0" applyFont="true" applyFill="true" applyBorder="true" applyAlignment="true">
      <alignment horizontal="center" vertical="center" wrapText="true"/>
    </xf>
    <xf numFmtId="168" fontId="13" fillId="25" borderId="133" xfId="0" applyNumberFormat="true" applyFont="true" applyFill="true" applyBorder="true" applyAlignment="true">
      <alignment horizontal="center" vertical="center"/>
    </xf>
    <xf numFmtId="168" fontId="13" fillId="25" borderId="132" xfId="0" applyNumberFormat="true" applyFont="true" applyFill="true" applyBorder="true" applyAlignment="true">
      <alignment horizontal="center" vertical="center"/>
    </xf>
    <xf numFmtId="168" fontId="13" fillId="25" borderId="96" xfId="0" applyNumberFormat="true" applyFont="true" applyFill="true" applyBorder="true" applyAlignment="true">
      <alignment horizontal="center" vertical="center"/>
    </xf>
    <xf numFmtId="0" fontId="3" fillId="17" borderId="101" xfId="0" applyFont="true" applyFill="true" applyBorder="true" applyAlignment="true">
      <alignment vertical="center" wrapText="true"/>
    </xf>
    <xf numFmtId="0" fontId="3" fillId="17" borderId="96" xfId="0" applyFont="true" applyFill="true" applyBorder="true" applyAlignment="true">
      <alignment vertical="center" wrapText="true"/>
    </xf>
    <xf numFmtId="0" fontId="3" fillId="15" borderId="96" xfId="0" applyFont="true" applyFill="true" applyBorder="true" applyAlignment="true">
      <alignment vertical="center" wrapText="true"/>
    </xf>
    <xf numFmtId="0" fontId="3" fillId="0" borderId="96" xfId="0" applyFont="true" applyFill="true" applyBorder="true" applyAlignment="true">
      <alignment vertical="center" wrapText="true"/>
    </xf>
    <xf numFmtId="0" fontId="41" fillId="15" borderId="10" xfId="0" applyFont="true" applyFill="true" applyBorder="true" applyAlignment="true">
      <alignment horizontal="center" vertical="center" wrapText="true"/>
    </xf>
    <xf numFmtId="167" fontId="40" fillId="15" borderId="10" xfId="0" applyNumberFormat="true" applyFont="true" applyFill="true" applyBorder="true" applyAlignment="true">
      <alignment horizontal="right" vertical="center" wrapText="true"/>
    </xf>
    <xf numFmtId="0" fontId="41" fillId="15" borderId="10" xfId="0" applyFont="true" applyFill="true" applyBorder="true" applyAlignment="true">
      <alignment horizontal="left" vertical="center"/>
    </xf>
    <xf numFmtId="0" fontId="41" fillId="15" borderId="10" xfId="0" applyFont="true" applyFill="true" applyBorder="true" applyAlignment="true">
      <alignment horizontal="left" vertical="center" wrapText="true"/>
    </xf>
    <xf numFmtId="169" fontId="45" fillId="17" borderId="10" xfId="0" applyNumberFormat="true" applyFont="true" applyFill="true" applyBorder="true" applyAlignment="true">
      <alignment horizontal="right" vertical="center"/>
    </xf>
    <xf numFmtId="0" fontId="45" fillId="17" borderId="10" xfId="0" applyFont="true" applyFill="true" applyBorder="true" applyAlignment="true">
      <alignment horizontal="left" vertical="center"/>
    </xf>
    <xf numFmtId="0" fontId="73" fillId="17" borderId="6" xfId="0" applyFont="true" applyFill="true" applyBorder="true" applyAlignment="true">
      <alignment wrapText="true"/>
    </xf>
    <xf numFmtId="0" fontId="73" fillId="17" borderId="5" xfId="0" applyFont="true" applyFill="true" applyBorder="true" applyAlignment="true">
      <alignment wrapText="true"/>
    </xf>
    <xf numFmtId="0" fontId="73" fillId="17" borderId="3" xfId="0" applyFont="true" applyFill="true" applyBorder="true" applyAlignment="true">
      <alignment wrapText="true"/>
    </xf>
    <xf numFmtId="0" fontId="73" fillId="3" borderId="4" xfId="0" applyFont="true" applyFill="true" applyBorder="true"/>
    <xf numFmtId="0" fontId="73" fillId="17" borderId="4" xfId="0" applyFont="true" applyFill="true" applyBorder="true" applyAlignment="true">
      <alignment wrapText="true"/>
    </xf>
    <xf numFmtId="0" fontId="73" fillId="17" borderId="3" xfId="0" applyFont="true" applyFill="true" applyBorder="true" applyAlignment="true">
      <alignment horizontal="left" wrapText="true"/>
    </xf>
    <xf numFmtId="164" fontId="13" fillId="3" borderId="27"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0" fontId="20" fillId="3" borderId="10" xfId="0" applyFont="true" applyFill="true" applyBorder="true" applyProtection="true">
      <protection locked="false"/>
    </xf>
    <xf numFmtId="0" fontId="24" fillId="15" borderId="10" xfId="0" applyFont="true" applyFill="true" applyBorder="true"/>
    <xf numFmtId="0" fontId="25" fillId="15" borderId="10" xfId="0" applyFont="true" applyFill="true" applyBorder="true"/>
    <xf numFmtId="0" fontId="3" fillId="15" borderId="10" xfId="0" applyFont="true" applyFill="true" applyBorder="true"/>
    <xf numFmtId="0" fontId="3" fillId="3" borderId="10" xfId="0" applyFont="true" applyFill="true" applyBorder="true"/>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9" fillId="15" borderId="10" xfId="0" applyFont="true" applyFill="true" applyBorder="true" applyAlignment="true">
      <alignment horizontal="center"/>
    </xf>
    <xf numFmtId="0" fontId="23" fillId="15" borderId="10" xfId="0" applyFont="true" applyFill="true" applyBorder="true" applyAlignment="true">
      <alignment horizontal="center" wrapText="true"/>
    </xf>
    <xf numFmtId="0" fontId="30" fillId="15" borderId="10" xfId="0" applyFont="true" applyFill="true" applyBorder="true"/>
    <xf numFmtId="0" fontId="31" fillId="15" borderId="10" xfId="0" applyFont="true" applyFill="true" applyBorder="true" applyAlignment="true">
      <alignment horizontal="center"/>
    </xf>
    <xf numFmtId="0" fontId="32" fillId="15" borderId="10" xfId="0" applyFont="true" applyFill="true" applyBorder="true" applyAlignment="true">
      <alignment horizontal="center"/>
    </xf>
    <xf numFmtId="0" fontId="14" fillId="15" borderId="10" xfId="0" applyFont="true" applyFill="true" applyBorder="true" applyAlignment="true">
      <alignment horizontal="center"/>
    </xf>
    <xf numFmtId="0" fontId="33" fillId="15" borderId="10" xfId="0" applyFont="true" applyFill="true" applyBorder="true"/>
    <xf numFmtId="0" fontId="5" fillId="15" borderId="10" xfId="0" applyFont="true" applyFill="true" applyBorder="true" applyAlignment="true">
      <alignment horizontal="center"/>
    </xf>
    <xf numFmtId="0" fontId="23" fillId="15" borderId="10" xfId="0" applyFont="true" applyFill="true" applyBorder="true"/>
    <xf numFmtId="0" fontId="34" fillId="15" borderId="10" xfId="0" applyFont="true" applyFill="true" applyBorder="true" applyAlignment="true">
      <alignment horizontal="center"/>
    </xf>
    <xf numFmtId="0" fontId="35" fillId="15" borderId="10" xfId="0" applyFont="true" applyFill="true" applyBorder="true"/>
    <xf numFmtId="0" fontId="36" fillId="15" borderId="10" xfId="0" applyFont="true" applyFill="true" applyBorder="true"/>
    <xf numFmtId="0" fontId="37" fillId="15" borderId="10" xfId="0" applyFont="true" applyFill="true" applyBorder="true"/>
    <xf numFmtId="0" fontId="22" fillId="15" borderId="10" xfId="0" applyFont="true" applyFill="true" applyBorder="true" applyAlignment="true">
      <alignment horizontal="center" vertical="center"/>
    </xf>
    <xf numFmtId="0" fontId="38" fillId="4" borderId="10" xfId="0" applyFont="true" applyFill="true" applyBorder="true" applyAlignment="true">
      <alignment horizontal="center" vertical="center"/>
    </xf>
    <xf numFmtId="0" fontId="12" fillId="15" borderId="10" xfId="0" applyFont="true" applyFill="true" applyBorder="true"/>
    <xf numFmtId="0" fontId="6" fillId="15" borderId="10" xfId="0" applyFont="true" applyFill="true" applyBorder="true" applyAlignment="true">
      <alignment horizontal="left" indent="1"/>
    </xf>
    <xf numFmtId="0" fontId="32" fillId="15" borderId="10" xfId="0" applyFont="true" applyFill="true" applyBorder="true" applyAlignment="true">
      <alignment horizontal="left" indent="1"/>
    </xf>
    <xf numFmtId="0" fontId="39" fillId="15" borderId="10" xfId="0" applyFont="true" applyFill="true" applyBorder="true" applyAlignment="true">
      <alignment horizontal="left" indent="1"/>
    </xf>
    <xf numFmtId="0" fontId="32" fillId="15" borderId="10" xfId="0" applyFont="true" applyFill="true" applyBorder="true" applyAlignment="true">
      <alignment horizontal="left" indent="2"/>
    </xf>
    <xf numFmtId="0" fontId="20" fillId="3" borderId="10" xfId="0" applyFont="true" applyFill="true" applyBorder="true"/>
    <xf numFmtId="1" fontId="3" fillId="4" borderId="2" xfId="0" applyNumberFormat="true" applyFont="true" applyFill="true" applyBorder="true" applyAlignment="true" applyProtection="true">
      <alignment horizontal="center"/>
    </xf>
    <xf numFmtId="1" fontId="3" fillId="4" borderId="6" xfId="0" applyNumberFormat="true" applyFont="true" applyFill="true" applyBorder="true" applyAlignment="true" applyProtection="true">
      <alignment horizontal="center"/>
    </xf>
    <xf numFmtId="164" fontId="18" fillId="3" borderId="10" xfId="0" applyNumberFormat="true" applyFont="true" applyFill="true" applyBorder="true" applyAlignment="true" applyProtection="true">
      <protection locked="false"/>
    </xf>
    <xf numFmtId="0" fontId="3" fillId="3" borderId="10" xfId="0" applyFont="true" applyFill="true" applyBorder="true" applyProtection="true">
      <protection locked="false"/>
    </xf>
    <xf numFmtId="0" fontId="3" fillId="3" borderId="10" xfId="0" applyNumberFormat="true" applyFont="true" applyFill="true" applyBorder="true" applyProtection="true">
      <protection locked="false"/>
    </xf>
    <xf numFmtId="0" fontId="3" fillId="3" borderId="10" xfId="0" applyFont="true" applyFill="true" applyBorder="true" applyAlignment="true" applyProtection="true">
      <alignment horizontal="center"/>
      <protection locked="false"/>
    </xf>
    <xf numFmtId="1" fontId="8" fillId="3" borderId="10" xfId="0" applyNumberFormat="true" applyFont="true" applyFill="true" applyBorder="true" applyAlignment="true" applyProtection="true">
      <alignment horizontal="center"/>
      <protection locked="false"/>
    </xf>
    <xf numFmtId="0" fontId="6" fillId="3" borderId="10" xfId="0" applyFont="true" applyFill="true" applyBorder="true" applyProtection="true">
      <protection locked="false"/>
    </xf>
    <xf numFmtId="0" fontId="11" fillId="4" borderId="13" xfId="0" applyFont="true" applyFill="true" applyBorder="true" applyAlignment="true" applyProtection="true">
      <alignment horizontal="center" vertical="center" wrapText="true"/>
      <protection locked="false"/>
    </xf>
    <xf numFmtId="1" fontId="11" fillId="4" borderId="14" xfId="0" applyNumberFormat="true" applyFont="true" applyFill="true" applyBorder="true" applyAlignment="true" applyProtection="true">
      <alignment horizontal="center" vertical="center" wrapText="true"/>
      <protection locked="false"/>
    </xf>
    <xf numFmtId="0" fontId="11" fillId="4" borderId="15" xfId="0" applyFont="true" applyFill="true" applyBorder="true" applyAlignment="true" applyProtection="true">
      <alignment horizontal="center" vertical="center" wrapText="true"/>
      <protection locked="false"/>
    </xf>
    <xf numFmtId="0" fontId="11" fillId="3" borderId="10" xfId="0" applyFont="true" applyFill="true" applyBorder="true" applyProtection="true">
      <protection locked="false"/>
    </xf>
    <xf numFmtId="164" fontId="13" fillId="9" borderId="16" xfId="0" applyNumberFormat="true" applyFont="true" applyFill="true" applyBorder="true" applyAlignment="true" applyProtection="true">
      <alignment horizontal="center"/>
      <protection locked="false"/>
    </xf>
    <xf numFmtId="164" fontId="13" fillId="6" borderId="17" xfId="0" applyNumberFormat="true" applyFont="true" applyFill="true" applyBorder="true" applyAlignment="true" applyProtection="true">
      <alignment horizontal="center"/>
      <protection locked="false"/>
    </xf>
    <xf numFmtId="164" fontId="13" fillId="7" borderId="17" xfId="0" applyNumberFormat="true" applyFont="true" applyFill="true" applyBorder="true" applyAlignment="true" applyProtection="true">
      <alignment horizontal="center"/>
      <protection locked="false"/>
    </xf>
    <xf numFmtId="164" fontId="13" fillId="8" borderId="20" xfId="0" applyNumberFormat="true" applyFont="true" applyFill="true" applyBorder="true" applyAlignment="true" applyProtection="true">
      <alignment horizontal="center"/>
      <protection locked="false"/>
    </xf>
    <xf numFmtId="1" fontId="3" fillId="4" borderId="6" xfId="0" applyNumberFormat="true" applyFont="true" applyFill="true" applyBorder="true" applyAlignment="true" applyProtection="true">
      <alignment horizontal="center"/>
      <protection locked="false"/>
    </xf>
    <xf numFmtId="164" fontId="13" fillId="9" borderId="8" xfId="0" applyNumberFormat="true" applyFont="true" applyFill="true" applyBorder="true" applyAlignment="true" applyProtection="true">
      <alignment horizontal="center"/>
      <protection locked="false"/>
    </xf>
    <xf numFmtId="164" fontId="13" fillId="6" borderId="9" xfId="0" applyNumberFormat="true" applyFont="true" applyFill="true" applyBorder="true" applyAlignment="true" applyProtection="true">
      <alignment horizontal="center"/>
      <protection locked="false"/>
    </xf>
    <xf numFmtId="164" fontId="13" fillId="7" borderId="9" xfId="0" applyNumberFormat="true" applyFont="true" applyFill="true" applyBorder="true" applyAlignment="true" applyProtection="true">
      <alignment horizontal="center"/>
      <protection locked="false"/>
    </xf>
    <xf numFmtId="164" fontId="13" fillId="8" borderId="22" xfId="0" applyNumberFormat="true" applyFont="true" applyFill="true" applyBorder="true" applyAlignment="true" applyProtection="true">
      <alignment horizontal="center"/>
      <protection locked="false"/>
    </xf>
    <xf numFmtId="0" fontId="11" fillId="4" borderId="18" xfId="0" applyFont="true" applyFill="true" applyBorder="true" applyAlignment="true" applyProtection="true">
      <alignment horizontal="center" vertical="center" wrapText="true"/>
      <protection locked="false"/>
    </xf>
    <xf numFmtId="0" fontId="11" fillId="4" borderId="14" xfId="0" applyFont="true" applyFill="true" applyBorder="true" applyAlignment="true" applyProtection="true">
      <alignment horizontal="center" vertical="center" wrapText="true"/>
      <protection locked="false"/>
    </xf>
    <xf numFmtId="164" fontId="13" fillId="4" borderId="16" xfId="0" applyNumberFormat="true" applyFont="true" applyFill="true" applyBorder="true" applyAlignment="true" applyProtection="true">
      <alignment horizontal="center" vertical="center"/>
      <protection locked="false"/>
    </xf>
    <xf numFmtId="164" fontId="13" fillId="9" borderId="17"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1" borderId="17" xfId="0" applyNumberFormat="true" applyFont="true" applyFill="true" applyBorder="true" applyAlignment="true" applyProtection="true">
      <alignment horizontal="center" vertical="center"/>
      <protection locked="false"/>
    </xf>
    <xf numFmtId="164" fontId="13" fillId="12" borderId="20" xfId="0" applyNumberFormat="true" applyFont="true" applyFill="true" applyBorder="true" applyAlignment="true" applyProtection="true">
      <alignment horizontal="center" vertical="center"/>
      <protection locked="false"/>
    </xf>
    <xf numFmtId="164" fontId="13" fillId="6" borderId="17" xfId="0" applyNumberFormat="true" applyFont="true" applyFill="true" applyBorder="true" applyAlignment="true" applyProtection="true">
      <alignment horizontal="center" vertical="center"/>
      <protection locked="false"/>
    </xf>
    <xf numFmtId="164" fontId="13" fillId="7" borderId="17" xfId="0" applyNumberFormat="true" applyFont="true" applyFill="true" applyBorder="true" applyAlignment="true" applyProtection="true">
      <alignment horizontal="center" vertical="center"/>
      <protection locked="false"/>
    </xf>
    <xf numFmtId="164" fontId="13" fillId="8" borderId="20" xfId="0" applyNumberFormat="true"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vertical="center"/>
      <protection locked="false"/>
    </xf>
    <xf numFmtId="164" fontId="13" fillId="4" borderId="8" xfId="0" applyNumberFormat="true" applyFont="true" applyFill="true" applyBorder="true" applyAlignment="true" applyProtection="true">
      <alignment horizontal="center" vertical="center"/>
      <protection locked="false"/>
    </xf>
    <xf numFmtId="164" fontId="13" fillId="9" borderId="9" xfId="0" applyNumberFormat="true" applyFont="true" applyFill="true" applyBorder="true" applyAlignment="true" applyProtection="true">
      <alignment horizontal="center" vertical="center"/>
      <protection locked="false"/>
    </xf>
    <xf numFmtId="164" fontId="13" fillId="6" borderId="9" xfId="0" applyNumberFormat="true" applyFont="true" applyFill="true" applyBorder="true" applyAlignment="true" applyProtection="true">
      <alignment horizontal="center" vertical="center"/>
      <protection locked="false"/>
    </xf>
    <xf numFmtId="164" fontId="13" fillId="7" borderId="9" xfId="0" applyNumberFormat="true" applyFont="true" applyFill="true" applyBorder="true" applyAlignment="true" applyProtection="true">
      <alignment horizontal="center" vertical="center"/>
      <protection locked="false"/>
    </xf>
    <xf numFmtId="164" fontId="13" fillId="8" borderId="22" xfId="0" applyNumberFormat="true" applyFont="true" applyFill="true" applyBorder="true" applyAlignment="true" applyProtection="true">
      <alignment horizontal="center" vertical="center"/>
      <protection locked="false"/>
    </xf>
    <xf numFmtId="1" fontId="3" fillId="4" borderId="4" xfId="0" applyNumberFormat="true" applyFont="true" applyFill="true" applyBorder="true" applyAlignment="true" applyProtection="true">
      <alignment horizontal="center"/>
      <protection locked="false"/>
    </xf>
    <xf numFmtId="164" fontId="13" fillId="3" borderId="19" xfId="0" applyNumberFormat="true" applyFont="true" applyFill="true" applyBorder="true" applyAlignment="true" applyProtection="true">
      <alignment horizontal="center"/>
      <protection locked="false"/>
    </xf>
    <xf numFmtId="164" fontId="13" fillId="3" borderId="23" xfId="0" applyNumberFormat="true" applyFont="true" applyFill="true" applyBorder="true" applyAlignment="true" applyProtection="true">
      <alignment horizontal="center"/>
      <protection locked="false"/>
    </xf>
    <xf numFmtId="164" fontId="13" fillId="3" borderId="11" xfId="0" applyNumberFormat="true" applyFont="true" applyFill="true" applyBorder="true" applyAlignment="true" applyProtection="true">
      <alignment horizontal="center"/>
      <protection locked="false"/>
    </xf>
    <xf numFmtId="164" fontId="13" fillId="3" borderId="20" xfId="0" applyNumberFormat="true" applyFont="true" applyFill="true" applyBorder="true" applyAlignment="true" applyProtection="true">
      <alignment horizontal="center"/>
      <protection locked="false"/>
    </xf>
    <xf numFmtId="164" fontId="13" fillId="3" borderId="21" xfId="0" applyNumberFormat="true" applyFont="true" applyFill="true" applyBorder="true" applyAlignment="true" applyProtection="true">
      <alignment horizontal="center"/>
      <protection locked="false"/>
    </xf>
    <xf numFmtId="164" fontId="13" fillId="3" borderId="7" xfId="0" applyNumberFormat="true" applyFont="true" applyFill="true" applyBorder="true" applyAlignment="true" applyProtection="true">
      <alignment horizontal="center"/>
      <protection locked="false"/>
    </xf>
    <xf numFmtId="164" fontId="13" fillId="3" borderId="12" xfId="0" applyNumberFormat="true" applyFont="true" applyFill="true" applyBorder="true" applyAlignment="true" applyProtection="true">
      <alignment horizontal="center"/>
      <protection locked="false"/>
    </xf>
    <xf numFmtId="164" fontId="13" fillId="3" borderId="22" xfId="0" applyNumberFormat="true" applyFont="true" applyFill="true" applyBorder="true" applyAlignment="true" applyProtection="true">
      <alignment horizontal="center"/>
      <protection locked="false"/>
    </xf>
    <xf numFmtId="0" fontId="3" fillId="3" borderId="24" xfId="0" applyFont="true" applyFill="true" applyBorder="true" applyProtection="true">
      <protection locked="false"/>
    </xf>
    <xf numFmtId="0" fontId="3" fillId="3" borderId="25" xfId="0" applyFont="true" applyFill="true" applyBorder="true" applyProtection="true">
      <protection locked="false"/>
    </xf>
    <xf numFmtId="0" fontId="6" fillId="4" borderId="26" xfId="0" applyFont="true" applyFill="true" applyBorder="true" applyAlignment="true" applyProtection="true">
      <alignment horizontal="center" vertical="center"/>
      <protection locked="false"/>
    </xf>
    <xf numFmtId="0" fontId="11" fillId="4" borderId="25" xfId="0" applyFont="true" applyFill="true" applyBorder="true" applyAlignment="true" applyProtection="true">
      <alignment horizontal="center" vertical="center"/>
      <protection locked="false"/>
    </xf>
    <xf numFmtId="0" fontId="11" fillId="4" borderId="18" xfId="0" applyFont="true" applyFill="true" applyBorder="true" applyAlignment="true" applyProtection="true">
      <alignment horizontal="center" vertical="center"/>
      <protection locked="false"/>
    </xf>
    <xf numFmtId="0" fontId="13" fillId="3" borderId="10" xfId="0" applyFont="true" applyFill="true" applyBorder="true" applyProtection="true">
      <protection locked="false"/>
    </xf>
    <xf numFmtId="0" fontId="11" fillId="4" borderId="26" xfId="0" applyFont="true" applyFill="true" applyBorder="true" applyAlignment="true" applyProtection="true">
      <alignment horizontal="center" vertical="center" wrapText="true"/>
      <protection locked="false"/>
    </xf>
    <xf numFmtId="164" fontId="3" fillId="3" borderId="10" xfId="0" applyNumberFormat="true" applyFont="true" applyFill="true" applyBorder="true" applyProtection="true">
      <protection locked="false"/>
    </xf>
    <xf numFmtId="0" fontId="15" fillId="3" borderId="4" xfId="0" applyFont="true" applyFill="true" applyBorder="true" applyAlignment="true" applyProtection="true">
      <alignment vertical="center" textRotation="90"/>
      <protection locked="false"/>
    </xf>
    <xf numFmtId="164" fontId="13" fillId="3" borderId="29"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164" fontId="13" fillId="3" borderId="28" xfId="0" applyNumberFormat="true" applyFont="true" applyFill="true" applyBorder="true" applyAlignment="true" applyProtection="true">
      <alignment horizontal="center"/>
      <protection locked="false"/>
    </xf>
    <xf numFmtId="164" fontId="13" fillId="3" borderId="32" xfId="0" applyNumberFormat="true" applyFont="true" applyFill="true" applyBorder="true" applyAlignment="true" applyProtection="true">
      <alignment horizontal="center"/>
      <protection locked="false"/>
    </xf>
    <xf numFmtId="164" fontId="13" fillId="3" borderId="31" xfId="0" applyNumberFormat="true" applyFont="true" applyFill="true" applyBorder="true" applyAlignment="true" applyProtection="true">
      <alignment horizontal="center"/>
      <protection locked="false"/>
    </xf>
    <xf numFmtId="1" fontId="3" fillId="3" borderId="10" xfId="0" applyNumberFormat="true" applyFont="true" applyFill="true" applyBorder="true" applyProtection="true">
      <protection locked="false"/>
    </xf>
    <xf numFmtId="164" fontId="13" fillId="3" borderId="35" xfId="0" applyNumberFormat="true" applyFont="true" applyFill="true" applyBorder="true" applyAlignment="true" applyProtection="true">
      <alignment horizontal="center"/>
      <protection locked="false"/>
    </xf>
    <xf numFmtId="164" fontId="13" fillId="3" borderId="5" xfId="0" applyNumberFormat="true" applyFont="true" applyFill="true" applyBorder="true" applyAlignment="true" applyProtection="true">
      <alignment horizontal="center"/>
      <protection locked="false"/>
    </xf>
    <xf numFmtId="164" fontId="13" fillId="3" borderId="6" xfId="0" applyNumberFormat="true" applyFont="true" applyFill="true" applyBorder="true" applyAlignment="true" applyProtection="true">
      <alignment horizontal="center"/>
      <protection locked="false"/>
    </xf>
    <xf numFmtId="164" fontId="13" fillId="3" borderId="34" xfId="0" applyNumberFormat="true" applyFont="true" applyFill="true" applyBorder="true" applyAlignment="true" applyProtection="true">
      <alignment horizontal="center"/>
      <protection locked="false"/>
    </xf>
    <xf numFmtId="0" fontId="3" fillId="3" borderId="12" xfId="0" applyFont="true" applyFill="true" applyBorder="true" applyProtection="true">
      <protection locked="false"/>
    </xf>
    <xf numFmtId="0" fontId="3" fillId="3" borderId="10" xfId="0" applyFont="true" applyFill="true" applyBorder="true" applyProtection="true">
      <protection locked="false"/>
    </xf>
    <xf numFmtId="164" fontId="3" fillId="3" borderId="10" xfId="0" applyNumberFormat="true" applyFont="true" applyFill="true" applyBorder="true" applyAlignment="true" applyProtection="true">
      <alignment horizontal="center"/>
      <protection locked="false"/>
    </xf>
    <xf numFmtId="164" fontId="13" fillId="3" borderId="10" xfId="0" applyNumberFormat="true" applyFont="true" applyFill="true" applyBorder="true" applyAlignment="true" applyProtection="true">
      <alignment horizontal="center"/>
      <protection locked="false"/>
    </xf>
    <xf numFmtId="0" fontId="3" fillId="4" borderId="26" xfId="0" applyFont="true" applyFill="true" applyBorder="true" applyAlignment="true" applyProtection="true">
      <alignment horizontal="center" vertical="center"/>
      <protection locked="false"/>
    </xf>
    <xf numFmtId="164" fontId="13" fillId="5" borderId="16" xfId="0" applyNumberFormat="true" applyFont="true" applyFill="true" applyBorder="true" applyAlignment="true" applyProtection="true">
      <alignment horizontal="center"/>
      <protection locked="false"/>
    </xf>
    <xf numFmtId="164" fontId="13" fillId="5" borderId="8" xfId="0" applyNumberFormat="true" applyFont="true" applyFill="true" applyBorder="true" applyAlignment="true" applyProtection="true">
      <alignment horizontal="center"/>
      <protection locked="false"/>
    </xf>
    <xf numFmtId="164" fontId="13" fillId="5" borderId="17" xfId="0" applyNumberFormat="true" applyFont="true" applyFill="true" applyBorder="true" applyAlignment="true" applyProtection="true">
      <alignment horizontal="center" vertical="center"/>
      <protection locked="false"/>
    </xf>
    <xf numFmtId="164" fontId="13" fillId="5" borderId="9" xfId="0" applyNumberFormat="true" applyFont="true" applyFill="true" applyBorder="true" applyAlignment="true" applyProtection="true">
      <alignment horizontal="center" vertical="center"/>
      <protection locked="false"/>
    </xf>
    <xf numFmtId="0" fontId="5" fillId="0" borderId="10" xfId="0" applyFont="true" applyFill="true" applyBorder="true" applyAlignment="true" applyProtection="true">
      <alignment horizontal="center" vertical="center"/>
      <protection locked="false"/>
    </xf>
    <xf numFmtId="0" fontId="3" fillId="3" borderId="10" xfId="0" applyFont="true" applyFill="true" applyBorder="true" applyAlignment="true" applyProtection="true">
      <alignment horizontal="center" vertical="center"/>
      <protection locked="false"/>
    </xf>
    <xf numFmtId="0" fontId="3" fillId="0" borderId="10" xfId="0" applyFont="true" applyFill="true" applyBorder="true" applyProtection="true">
      <protection locked="false"/>
    </xf>
    <xf numFmtId="1" fontId="8" fillId="3" borderId="10" xfId="0" applyNumberFormat="true" applyFont="true" applyFill="true" applyBorder="true" applyAlignment="true" applyProtection="true">
      <alignment horizontal="center" vertical="center"/>
      <protection locked="false"/>
    </xf>
    <xf numFmtId="0" fontId="3" fillId="17" borderId="10" xfId="0" applyFont="true" applyFill="true" applyBorder="true" applyAlignment="true">
      <alignment wrapText="true"/>
    </xf>
    <xf numFmtId="0" fontId="45" fillId="17" borderId="10" xfId="0" applyFont="true" applyFill="true" applyBorder="true" applyAlignment="true">
      <alignment horizontal="left" vertical="top"/>
    </xf>
    <xf numFmtId="169" fontId="45" fillId="17" borderId="10" xfId="0" applyNumberFormat="true" applyFont="true" applyFill="true" applyBorder="true" applyAlignment="true">
      <alignment horizontal="right" vertical="top" wrapText="true"/>
    </xf>
    <xf numFmtId="0" fontId="49" fillId="20" borderId="61" xfId="0" applyFont="true" applyFill="true" applyBorder="true" applyAlignment="true">
      <alignment vertical="center"/>
    </xf>
    <xf numFmtId="0" fontId="49" fillId="9" borderId="61" xfId="0" applyFont="true" applyFill="true" applyBorder="true" applyAlignment="true">
      <alignment vertical="center"/>
    </xf>
    <xf numFmtId="0" fontId="49" fillId="21" borderId="61" xfId="0" applyFont="true" applyFill="true" applyBorder="true" applyAlignment="true">
      <alignment vertical="center"/>
    </xf>
    <xf numFmtId="0" fontId="49" fillId="22" borderId="1" xfId="0" applyFont="true" applyFill="true" applyBorder="true" applyAlignment="true">
      <alignment vertical="center"/>
    </xf>
    <xf numFmtId="0" fontId="14" fillId="3" borderId="10" xfId="0" applyFont="true" applyFill="true" applyBorder="true" applyAlignment="true">
      <alignment horizontal="right"/>
    </xf>
    <xf numFmtId="0" fontId="43" fillId="17" borderId="10" xfId="0" applyFont="true" applyFill="true" applyBorder="true" applyAlignment="true">
      <alignment horizontal="left"/>
    </xf>
    <xf numFmtId="0" fontId="43" fillId="17" borderId="10" xfId="0" applyFont="true" applyFill="true" applyBorder="true" applyAlignment="true"/>
    <xf numFmtId="0" fontId="3" fillId="3" borderId="10" xfId="0" applyFont="true" applyFill="true" applyBorder="true" applyAlignment="true"/>
    <xf numFmtId="0" fontId="3" fillId="3" borderId="10" xfId="0" applyFont="true" applyFill="true" applyBorder="true"/>
    <xf numFmtId="0" fontId="3" fillId="17" borderId="10" xfId="0" applyFont="true" applyFill="true" applyBorder="true" applyAlignment="true">
      <alignment wrapText="true"/>
    </xf>
    <xf numFmtId="0" fontId="43" fillId="15" borderId="10" xfId="0" applyFont="true" applyFill="true" applyBorder="true" applyAlignment="true">
      <alignment horizontal="left"/>
    </xf>
    <xf numFmtId="0" fontId="42" fillId="17" borderId="10" xfId="0" applyFont="true" applyFill="true" applyBorder="true" applyAlignment="true">
      <alignment wrapText="true"/>
    </xf>
    <xf numFmtId="0" fontId="44" fillId="3" borderId="10" xfId="0" applyFont="true" applyFill="true" applyBorder="true"/>
    <xf numFmtId="0" fontId="51" fillId="17" borderId="10" xfId="0" applyFont="true" applyFill="true" applyBorder="true" applyAlignment="true">
      <alignment wrapText="true"/>
    </xf>
    <xf numFmtId="0" fontId="50" fillId="17" borderId="10" xfId="0" applyFont="true" applyFill="true" applyBorder="true" applyAlignment="true">
      <alignment wrapText="true"/>
    </xf>
    <xf numFmtId="169" fontId="45" fillId="17" borderId="10" xfId="0" applyNumberFormat="true" applyFont="true" applyFill="true" applyBorder="true" applyAlignment="true">
      <alignment horizontal="right" vertical="top" wrapText="true"/>
    </xf>
    <xf numFmtId="0" fontId="0" fillId="0" borderId="0" xfId="0" applyAlignment="true">
      <alignment vertical="center"/>
    </xf>
    <xf numFmtId="0" fontId="3" fillId="17" borderId="10" xfId="0" applyFont="true" applyFill="true" applyBorder="true" applyAlignment="true">
      <alignment vertical="center" wrapText="true"/>
    </xf>
    <xf numFmtId="0" fontId="0" fillId="0" borderId="10" xfId="0" applyBorder="true" applyAlignment="true">
      <alignment vertical="center"/>
    </xf>
    <xf numFmtId="0" fontId="3" fillId="17" borderId="10" xfId="0" applyFont="true" applyFill="true" applyBorder="true" applyAlignment="true">
      <alignment vertical="center"/>
    </xf>
    <xf numFmtId="0" fontId="3" fillId="17" borderId="10" xfId="0" applyFont="true" applyFill="true" applyBorder="true" applyAlignment="true"/>
    <xf numFmtId="0" fontId="3" fillId="3" borderId="10" xfId="0" applyFont="true" applyFill="true" applyBorder="true" applyAlignment="true">
      <alignment vertical="center"/>
    </xf>
    <xf numFmtId="0" fontId="3" fillId="15" borderId="10" xfId="0" applyFont="true" applyFill="true" applyBorder="true" applyAlignment="true"/>
    <xf numFmtId="0" fontId="49" fillId="19" borderId="1" xfId="0" applyFont="true" applyFill="true" applyBorder="true" applyAlignment="true">
      <alignment vertical="center"/>
    </xf>
    <xf numFmtId="0" fontId="54" fillId="15" borderId="3" xfId="0" applyFont="true" applyFill="true" applyBorder="true" applyAlignment="true">
      <alignment horizontal="left"/>
    </xf>
    <xf numFmtId="0" fontId="26" fillId="17" borderId="4" xfId="0" applyFont="true" applyFill="true" applyBorder="true" applyAlignment="true"/>
    <xf numFmtId="0" fontId="54" fillId="17" borderId="10" xfId="0" applyFont="true" applyFill="true" applyBorder="true" applyAlignment="true"/>
    <xf numFmtId="0" fontId="56" fillId="3" borderId="4" xfId="0" applyFont="true" applyFill="true" applyBorder="true" applyAlignment="true"/>
    <xf numFmtId="0" fontId="54" fillId="17" borderId="10" xfId="0" applyFont="true" applyFill="true" applyBorder="true" applyAlignment="true">
      <alignment horizontal="left"/>
    </xf>
    <xf numFmtId="0" fontId="54" fillId="17" borderId="3" xfId="0" applyFont="true" applyFill="true" applyBorder="true" applyAlignment="true">
      <alignment horizontal="left"/>
    </xf>
    <xf numFmtId="0" fontId="54" fillId="15" borderId="3" xfId="0" applyFont="true" applyFill="true" applyBorder="true" applyAlignment="true">
      <alignment vertical="center"/>
    </xf>
    <xf numFmtId="0" fontId="26" fillId="17" borderId="4" xfId="0" applyFont="true" applyFill="true" applyBorder="true" applyAlignment="true">
      <alignment vertical="center"/>
    </xf>
    <xf numFmtId="0" fontId="54" fillId="17" borderId="1" xfId="0" applyFont="true" applyFill="true" applyBorder="true" applyAlignment="true">
      <alignment vertical="center"/>
    </xf>
    <xf numFmtId="0" fontId="26" fillId="3" borderId="2" xfId="0" applyFont="true" applyFill="true" applyBorder="true" applyAlignment="true">
      <alignment vertical="center"/>
    </xf>
    <xf numFmtId="0" fontId="54" fillId="17" borderId="3" xfId="0" applyFont="true" applyFill="true" applyBorder="true" applyAlignment="true">
      <alignment vertical="center"/>
    </xf>
    <xf numFmtId="0" fontId="26" fillId="3" borderId="4" xfId="0" applyFont="true" applyFill="true" applyBorder="true" applyAlignment="true">
      <alignment vertical="center"/>
    </xf>
    <xf numFmtId="0" fontId="55" fillId="17" borderId="3" xfId="0" applyFont="true" applyFill="true" applyBorder="true" applyAlignment="true">
      <alignment vertical="center"/>
    </xf>
    <xf numFmtId="0" fontId="55" fillId="3" borderId="4" xfId="0" applyFont="true" applyFill="true" applyBorder="true" applyAlignment="true">
      <alignment vertical="center"/>
    </xf>
    <xf numFmtId="0" fontId="55" fillId="3" borderId="3" xfId="0" applyFont="true" applyFill="true" applyBorder="true" applyAlignment="true">
      <alignment vertical="center"/>
    </xf>
    <xf numFmtId="0" fontId="55" fillId="17" borderId="4" xfId="0" applyFont="true" applyFill="true" applyBorder="true" applyAlignment="true">
      <alignment vertical="center"/>
    </xf>
    <xf numFmtId="0" fontId="41" fillId="3" borderId="51" xfId="0" applyFont="true" applyFill="true" applyBorder="true" applyAlignment="true">
      <alignment horizontal="left" vertical="center"/>
    </xf>
    <xf numFmtId="0" fontId="52" fillId="3" borderId="10" xfId="0" applyFont="true" applyFill="true" applyBorder="true" applyAlignment="true">
      <alignment horizontal="left" vertical="center"/>
    </xf>
    <xf numFmtId="0" fontId="41" fillId="23" borderId="10" xfId="0" applyFont="true" applyFill="true" applyBorder="true" applyAlignment="true">
      <alignment horizontal="left" vertical="center"/>
    </xf>
    <xf numFmtId="0" fontId="41" fillId="24" borderId="10" xfId="0" applyFont="true" applyFill="true" applyBorder="true" applyAlignment="true">
      <alignment horizontal="left" vertical="center"/>
    </xf>
    <xf numFmtId="0" fontId="41" fillId="20" borderId="10" xfId="0" applyFont="true" applyFill="true" applyBorder="true" applyAlignment="true">
      <alignment horizontal="left" vertical="center"/>
    </xf>
    <xf numFmtId="0" fontId="41" fillId="21" borderId="10" xfId="0" applyFont="true" applyFill="true" applyBorder="true" applyAlignment="true">
      <alignment horizontal="left" vertical="center"/>
    </xf>
    <xf numFmtId="0" fontId="41" fillId="9" borderId="10" xfId="0" applyFont="true" applyFill="true" applyBorder="true" applyAlignment="true">
      <alignment horizontal="left" vertical="center"/>
    </xf>
    <xf numFmtId="1" fontId="6" fillId="4" borderId="39" xfId="0" applyNumberFormat="true" applyFont="true" applyFill="true" applyBorder="true" applyAlignment="true" applyProtection="true">
      <alignment horizontal="center" vertical="center"/>
    </xf>
    <xf numFmtId="1" fontId="6" fillId="4" borderId="42" xfId="0" applyNumberFormat="true" applyFont="true" applyFill="true" applyBorder="true" applyAlignment="true" applyProtection="true">
      <alignment horizontal="center" vertical="center"/>
    </xf>
    <xf numFmtId="0" fontId="3" fillId="0" borderId="10" xfId="0" applyFont="true" applyFill="true" applyBorder="true" applyAlignment="true">
      <alignment wrapText="true"/>
    </xf>
    <xf numFmtId="0" fontId="3" fillId="0" borderId="10" xfId="0" applyFont="true" applyFill="true" applyBorder="true" applyAlignment="true">
      <alignment vertical="top" wrapText="true"/>
    </xf>
    <xf numFmtId="0" fontId="26" fillId="15" borderId="10" xfId="0" applyFont="true" applyFill="true" applyBorder="true" applyAlignment="true">
      <alignment vertical="top" wrapText="true"/>
    </xf>
    <xf numFmtId="0" fontId="26" fillId="0" borderId="10" xfId="0" applyFont="true" applyFill="true" applyBorder="true" applyAlignment="true">
      <alignment vertical="top" wrapText="true"/>
    </xf>
    <xf numFmtId="0" fontId="0" fillId="0" borderId="10" xfId="0" applyFill="true" applyBorder="true" applyAlignment="true">
      <alignment vertical="center"/>
    </xf>
    <xf numFmtId="0" fontId="3" fillId="0" borderId="10" xfId="0" applyFont="true" applyFill="true" applyBorder="true" applyAlignment="true">
      <alignment vertical="center" wrapText="true"/>
    </xf>
    <xf numFmtId="0" fontId="49" fillId="22" borderId="11" xfId="0" applyFont="true" applyFill="true" applyBorder="true" applyAlignment="true">
      <alignment vertical="center"/>
    </xf>
    <xf numFmtId="0" fontId="3" fillId="15" borderId="10" xfId="0" applyFont="true" applyFill="true" applyBorder="true" applyAlignment="true">
      <alignment wrapText="true"/>
    </xf>
    <xf numFmtId="0" fontId="13" fillId="3" borderId="10" xfId="0" applyFont="true" applyFill="true" applyBorder="true" applyAlignment="true" applyProtection="true">
      <alignment horizontal="center" vertical="center"/>
      <protection locked="false"/>
    </xf>
    <xf numFmtId="164" fontId="3" fillId="3" borderId="10" xfId="0" applyNumberFormat="true" applyFont="true" applyFill="true" applyBorder="true" applyAlignment="true" applyProtection="true">
      <alignment horizontal="center" vertical="center"/>
      <protection locked="false"/>
    </xf>
    <xf numFmtId="0" fontId="55" fillId="17" borderId="5" xfId="0" applyFont="true" applyFill="true" applyBorder="true" applyAlignment="true">
      <alignment vertical="center"/>
    </xf>
    <xf numFmtId="0" fontId="64" fillId="17" borderId="6" xfId="0" applyFont="true" applyFill="true" applyBorder="true" applyAlignment="true">
      <alignment vertical="center"/>
    </xf>
    <xf numFmtId="0" fontId="64" fillId="17" borderId="4" xfId="0" applyFont="true" applyFill="true" applyBorder="true" applyAlignment="true">
      <alignment vertical="center"/>
    </xf>
    <xf numFmtId="0" fontId="55" fillId="17" borderId="4" xfId="0" applyFont="true" applyFill="true" applyBorder="true" applyAlignment="true"/>
    <xf numFmtId="0" fontId="55" fillId="17" borderId="6" xfId="0" applyFont="true" applyFill="true" applyBorder="true" applyAlignment="true"/>
    <xf numFmtId="0" fontId="0" fillId="0" borderId="10" xfId="0" applyBorder="true"/>
    <xf numFmtId="0" fontId="0" fillId="0" borderId="10" xfId="0" applyFill="true" applyBorder="true"/>
    <xf numFmtId="0" fontId="54" fillId="15" borderId="1" xfId="0" applyFont="true" applyFill="true" applyBorder="true" applyAlignment="true"/>
    <xf numFmtId="0" fontId="26" fillId="15" borderId="2" xfId="0" applyFont="true" applyFill="true" applyBorder="true" applyAlignment="true"/>
    <xf numFmtId="0" fontId="54" fillId="15" borderId="3" xfId="0" applyFont="true" applyFill="true" applyBorder="true" applyAlignment="true"/>
    <xf numFmtId="0" fontId="26" fillId="15" borderId="4" xfId="0" applyFont="true" applyFill="true" applyBorder="true" applyAlignment="true"/>
    <xf numFmtId="0" fontId="55" fillId="15" borderId="3" xfId="0" applyFont="true" applyFill="true" applyBorder="true" applyAlignment="true"/>
    <xf numFmtId="0" fontId="55" fillId="15" borderId="4" xfId="0" applyFont="true" applyFill="true" applyBorder="true" applyAlignment="true"/>
    <xf numFmtId="0" fontId="55" fillId="15" borderId="3" xfId="0" applyFont="true" applyFill="true" applyBorder="true" applyAlignment="true">
      <alignment vertical="center"/>
    </xf>
    <xf numFmtId="0" fontId="55" fillId="15" borderId="4" xfId="0" applyFont="true" applyFill="true" applyBorder="true" applyAlignment="true">
      <alignment vertical="center"/>
    </xf>
    <xf numFmtId="0" fontId="64" fillId="15" borderId="4" xfId="0" applyFont="true" applyFill="true" applyBorder="true" applyAlignment="true">
      <alignment vertical="center"/>
    </xf>
    <xf numFmtId="0" fontId="41" fillId="16" borderId="64" xfId="0" applyFont="true" applyFill="true" applyBorder="true" applyAlignment="true">
      <alignment horizontal="left" vertical="center"/>
    </xf>
    <xf numFmtId="0" fontId="3" fillId="3" borderId="10" xfId="0" applyFont="true" applyFill="true" applyBorder="true" applyAlignment="true"/>
    <xf numFmtId="0" fontId="67" fillId="17" borderId="4" xfId="0" applyFont="true" applyFill="true" applyBorder="true" applyAlignment="true"/>
    <xf numFmtId="0" fontId="67" fillId="3" borderId="4" xfId="0" applyFont="true" applyFill="true" applyBorder="true" applyAlignment="true"/>
    <xf numFmtId="0" fontId="67" fillId="17" borderId="6" xfId="0" applyFont="true" applyFill="true" applyBorder="true" applyAlignment="true"/>
    <xf numFmtId="0" fontId="3" fillId="3" borderId="10" xfId="0" applyFont="true" applyFill="true" applyBorder="true" applyAlignment="true">
      <alignment vertical="center" wrapText="true"/>
    </xf>
    <xf numFmtId="169" fontId="46" fillId="2" borderId="68" xfId="0" applyNumberFormat="true" applyFont="true" applyFill="true" applyBorder="true" applyAlignment="true">
      <alignment vertical="center"/>
    </xf>
    <xf numFmtId="169" fontId="46" fillId="2" borderId="69" xfId="0" applyNumberFormat="true" applyFont="true" applyFill="true" applyBorder="true" applyAlignment="true">
      <alignment vertical="center"/>
    </xf>
    <xf numFmtId="0" fontId="41" fillId="3" borderId="10" xfId="0" applyFont="true" applyFill="true" applyBorder="true" applyAlignment="true">
      <alignment horizontal="left" vertical="center"/>
    </xf>
    <xf numFmtId="169" fontId="46" fillId="2" borderId="100" xfId="0" applyNumberFormat="true" applyFont="true" applyFill="true" applyBorder="true" applyAlignment="true">
      <alignment vertical="center"/>
    </xf>
    <xf numFmtId="0" fontId="41" fillId="16" borderId="102" xfId="0" applyFont="true" applyFill="true" applyBorder="true" applyAlignment="true">
      <alignment horizontal="left" vertical="center"/>
    </xf>
    <xf numFmtId="0" fontId="41" fillId="16" borderId="103" xfId="0" applyFont="true" applyFill="true" applyBorder="true" applyAlignment="true">
      <alignment horizontal="left" vertical="center"/>
    </xf>
    <xf numFmtId="0" fontId="41" fillId="16" borderId="104" xfId="0" applyFont="true" applyFill="true" applyBorder="true" applyAlignment="true">
      <alignment horizontal="left" vertical="center"/>
    </xf>
    <xf numFmtId="0" fontId="41" fillId="3" borderId="106" xfId="0" applyFont="true" applyFill="true" applyBorder="true" applyAlignment="true">
      <alignment horizontal="center" vertical="center" wrapText="true"/>
    </xf>
    <xf numFmtId="0" fontId="41" fillId="3" borderId="105" xfId="0" applyFont="true" applyFill="true" applyBorder="true" applyAlignment="true">
      <alignment horizontal="center" vertical="center" wrapText="true"/>
    </xf>
    <xf numFmtId="169" fontId="45" fillId="17" borderId="112" xfId="0" applyNumberFormat="true" applyFont="true" applyFill="true" applyBorder="true" applyAlignment="true">
      <alignment horizontal="center" vertical="center"/>
    </xf>
    <xf numFmtId="169" fontId="45" fillId="17" borderId="113" xfId="0" applyNumberFormat="true" applyFont="true" applyFill="true" applyBorder="true" applyAlignment="true">
      <alignment horizontal="center" vertical="center"/>
    </xf>
    <xf numFmtId="169" fontId="45" fillId="17" borderId="114" xfId="0" applyNumberFormat="true" applyFont="true" applyFill="true" applyBorder="true" applyAlignment="true">
      <alignment horizontal="center" vertical="center"/>
    </xf>
    <xf numFmtId="169" fontId="45" fillId="17" borderId="115" xfId="0" applyNumberFormat="true" applyFont="true" applyFill="true" applyBorder="true" applyAlignment="true">
      <alignment horizontal="center" vertical="center"/>
    </xf>
    <xf numFmtId="169" fontId="45" fillId="17" borderId="116" xfId="0" applyNumberFormat="true" applyFont="true" applyFill="true" applyBorder="true" applyAlignment="true">
      <alignment horizontal="center" vertical="center"/>
    </xf>
    <xf numFmtId="169" fontId="45" fillId="17" borderId="74" xfId="0" applyNumberFormat="true" applyFont="true" applyFill="true" applyBorder="true" applyAlignment="true">
      <alignment horizontal="center" vertical="center"/>
    </xf>
    <xf numFmtId="169" fontId="45" fillId="17" borderId="45" xfId="0" applyNumberFormat="true" applyFont="true" applyFill="true" applyBorder="true" applyAlignment="true">
      <alignment horizontal="center" vertical="center"/>
    </xf>
    <xf numFmtId="169" fontId="45" fillId="17" borderId="89" xfId="0" applyNumberFormat="true" applyFont="true" applyFill="true" applyBorder="true" applyAlignment="true">
      <alignment horizontal="center" vertical="center"/>
    </xf>
    <xf numFmtId="169" fontId="45" fillId="17" borderId="82" xfId="0" applyNumberFormat="true" applyFont="true" applyFill="true" applyBorder="true" applyAlignment="true">
      <alignment horizontal="center" vertical="center"/>
    </xf>
    <xf numFmtId="169" fontId="45" fillId="17" borderId="62" xfId="0" applyNumberFormat="true" applyFont="true" applyFill="true" applyBorder="true" applyAlignment="true">
      <alignment horizontal="center" vertical="center"/>
    </xf>
    <xf numFmtId="169" fontId="45" fillId="17" borderId="75" xfId="0" applyNumberFormat="true" applyFont="true" applyFill="true" applyBorder="true" applyAlignment="true">
      <alignment horizontal="center" vertical="center"/>
    </xf>
    <xf numFmtId="169" fontId="45" fillId="17" borderId="44" xfId="0" applyNumberFormat="true" applyFont="true" applyFill="true" applyBorder="true" applyAlignment="true">
      <alignment horizontal="center" vertical="center"/>
    </xf>
    <xf numFmtId="169" fontId="45" fillId="17" borderId="90" xfId="0" applyNumberFormat="true" applyFont="true" applyFill="true" applyBorder="true" applyAlignment="true">
      <alignment horizontal="center" vertical="center"/>
    </xf>
    <xf numFmtId="169" fontId="45" fillId="17" borderId="83" xfId="0" applyNumberFormat="true" applyFont="true" applyFill="true" applyBorder="true" applyAlignment="true">
      <alignment horizontal="center" vertical="center"/>
    </xf>
    <xf numFmtId="169" fontId="45" fillId="17" borderId="63" xfId="0" applyNumberFormat="true" applyFont="true" applyFill="true" applyBorder="true" applyAlignment="true">
      <alignment horizontal="center" vertical="center"/>
    </xf>
    <xf numFmtId="168" fontId="40" fillId="18" borderId="108" xfId="0" applyNumberFormat="true" applyFont="true" applyFill="true" applyBorder="true" applyAlignment="true">
      <alignment horizontal="center" vertical="center"/>
    </xf>
    <xf numFmtId="168" fontId="40" fillId="18" borderId="110" xfId="0" applyNumberFormat="true" applyFont="true" applyFill="true" applyBorder="true" applyAlignment="true">
      <alignment horizontal="center" vertical="center"/>
    </xf>
    <xf numFmtId="168" fontId="40" fillId="18" borderId="107" xfId="0" applyNumberFormat="true" applyFont="true" applyFill="true" applyBorder="true" applyAlignment="true">
      <alignment horizontal="center" vertical="center"/>
    </xf>
    <xf numFmtId="168" fontId="40" fillId="18" borderId="111" xfId="0" applyNumberFormat="true" applyFont="true" applyFill="true" applyBorder="true" applyAlignment="true">
      <alignment horizontal="center" vertical="center"/>
    </xf>
    <xf numFmtId="168" fontId="40" fillId="18" borderId="109" xfId="0" applyNumberFormat="true" applyFont="true" applyFill="true" applyBorder="true" applyAlignment="true">
      <alignment horizontal="center" vertical="center"/>
    </xf>
    <xf numFmtId="168" fontId="40" fillId="18" borderId="50" xfId="0" applyNumberFormat="true" applyFont="true" applyFill="true" applyBorder="true" applyAlignment="true">
      <alignment horizontal="center" vertical="center"/>
    </xf>
    <xf numFmtId="168" fontId="40" fillId="18" borderId="57" xfId="0" applyNumberFormat="true" applyFont="true" applyFill="true" applyBorder="true" applyAlignment="true">
      <alignment horizontal="center" vertical="center"/>
    </xf>
    <xf numFmtId="168" fontId="40" fillId="18" borderId="72" xfId="0" applyNumberFormat="true" applyFont="true" applyFill="true" applyBorder="true" applyAlignment="true">
      <alignment horizontal="center" vertical="center"/>
    </xf>
    <xf numFmtId="168" fontId="40" fillId="18" borderId="58" xfId="0" applyNumberFormat="true" applyFont="true" applyFill="true" applyBorder="true" applyAlignment="true">
      <alignment horizontal="center" vertical="center"/>
    </xf>
    <xf numFmtId="168" fontId="40" fillId="18" borderId="87" xfId="0" applyNumberFormat="true" applyFont="true" applyFill="true" applyBorder="true" applyAlignment="true">
      <alignment horizontal="center" vertical="center"/>
    </xf>
    <xf numFmtId="168" fontId="40" fillId="18" borderId="80" xfId="0" applyNumberFormat="true" applyFont="true" applyFill="true" applyBorder="true" applyAlignment="true">
      <alignment horizontal="center" vertical="center"/>
    </xf>
    <xf numFmtId="168" fontId="40" fillId="18" borderId="95" xfId="0" applyNumberFormat="true" applyFont="true" applyFill="true" applyBorder="true" applyAlignment="true">
      <alignment horizontal="center" vertical="center"/>
    </xf>
    <xf numFmtId="168" fontId="40" fillId="18" borderId="79" xfId="0" applyNumberFormat="true" applyFont="true" applyFill="true" applyBorder="true" applyAlignment="true">
      <alignment horizontal="center" vertical="center"/>
    </xf>
    <xf numFmtId="168" fontId="40" fillId="18" borderId="81" xfId="0" applyNumberFormat="true" applyFont="true" applyFill="true" applyBorder="true" applyAlignment="true">
      <alignment horizontal="center" vertical="center"/>
    </xf>
    <xf numFmtId="168" fontId="40" fillId="18" borderId="92" xfId="0" applyNumberFormat="true" applyFont="true" applyFill="true" applyBorder="true" applyAlignment="true">
      <alignment horizontal="center" vertical="center"/>
    </xf>
    <xf numFmtId="0" fontId="55" fillId="17" borderId="3" xfId="0" applyFont="true" applyFill="true" applyBorder="true" applyAlignment="true">
      <alignment horizontal="left"/>
    </xf>
    <xf numFmtId="0" fontId="55" fillId="17" borderId="5" xfId="0" applyFont="true" applyFill="true" applyBorder="true" applyAlignment="true"/>
    <xf numFmtId="169" fontId="45" fillId="17" borderId="10" xfId="0" applyNumberFormat="true" applyFont="true" applyFill="true" applyBorder="true" applyAlignment="true">
      <alignment horizontal="right" vertical="top"/>
    </xf>
    <xf numFmtId="0" fontId="67" fillId="17" borderId="3" xfId="0" applyFont="true" applyFill="true" applyBorder="true" applyAlignment="true"/>
    <xf numFmtId="0" fontId="67" fillId="17" borderId="5" xfId="0" applyFont="true" applyFill="true" applyBorder="true" applyAlignment="true"/>
    <xf numFmtId="0" fontId="41" fillId="3" borderId="105" xfId="0" applyFont="true" applyFill="true" applyBorder="true" applyAlignment="true">
      <alignment horizontal="center" vertical="center"/>
    </xf>
    <xf numFmtId="0" fontId="41" fillId="3" borderId="48" xfId="0" applyFont="true" applyFill="true" applyBorder="true" applyAlignment="true">
      <alignment horizontal="center" vertical="center"/>
    </xf>
    <xf numFmtId="0" fontId="26" fillId="15" borderId="10" xfId="0" applyFont="true" applyFill="true" applyBorder="true" applyAlignment="true">
      <alignment vertical="top"/>
    </xf>
    <xf numFmtId="0" fontId="26" fillId="0" borderId="10" xfId="0" applyFont="true" applyFill="true" applyBorder="true" applyAlignment="true">
      <alignment vertical="top"/>
    </xf>
    <xf numFmtId="0" fontId="3" fillId="0" borderId="10" xfId="0" applyFont="true" applyFill="true" applyBorder="true" applyAlignment="true">
      <alignment vertical="top"/>
    </xf>
    <xf numFmtId="0" fontId="0" fillId="0" borderId="0" xfId="0" applyAlignment="true"/>
    <xf numFmtId="0" fontId="14" fillId="3" borderId="10" xfId="0" applyFont="true" applyFill="true" applyBorder="true" applyAlignment="true"/>
    <xf numFmtId="3" fontId="3" fillId="3" borderId="10" xfId="0" applyNumberFormat="true" applyFont="true" applyFill="true" applyBorder="true" applyAlignment="true"/>
    <xf numFmtId="0" fontId="41" fillId="16" borderId="117" xfId="0" applyFont="true" applyFill="true" applyBorder="true" applyAlignment="true">
      <alignment horizontal="left" vertical="center"/>
    </xf>
    <xf numFmtId="0" fontId="41"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5" fillId="17" borderId="118" xfId="0" applyNumberFormat="true" applyFont="true" applyFill="true" applyBorder="true" applyAlignment="true">
      <alignment horizontal="center" vertical="center"/>
    </xf>
    <xf numFmtId="167" fontId="40" fillId="18" borderId="55" xfId="0" applyNumberFormat="true" applyFont="true" applyFill="true" applyBorder="true" applyAlignment="true">
      <alignment horizontal="center" vertical="center"/>
    </xf>
    <xf numFmtId="167" fontId="40" fillId="18" borderId="56" xfId="0" applyNumberFormat="true" applyFont="true" applyFill="true" applyBorder="true" applyAlignment="true">
      <alignment horizontal="center" vertical="center"/>
    </xf>
    <xf numFmtId="167" fontId="40" fillId="18" borderId="66" xfId="0" applyNumberFormat="true" applyFont="true" applyFill="true" applyBorder="true" applyAlignment="true">
      <alignment horizontal="center" vertical="center"/>
    </xf>
    <xf numFmtId="167" fontId="40" fillId="18" borderId="67" xfId="0" applyNumberFormat="true" applyFont="true" applyFill="true" applyBorder="true" applyAlignment="true">
      <alignment horizontal="center" vertical="center"/>
    </xf>
    <xf numFmtId="167" fontId="40" fillId="18" borderId="50" xfId="0" applyNumberFormat="true" applyFont="true" applyFill="true" applyBorder="true" applyAlignment="true">
      <alignment horizontal="center" vertical="center"/>
    </xf>
    <xf numFmtId="167" fontId="40" fillId="18" borderId="58" xfId="0" applyNumberFormat="true" applyFont="true" applyFill="true" applyBorder="true" applyAlignment="true">
      <alignment horizontal="center" vertical="center"/>
    </xf>
    <xf numFmtId="0" fontId="3" fillId="3" borderId="10" xfId="0" applyFont="true" applyFill="true" applyBorder="true" applyAlignment="true">
      <alignment horizontal="center" vertical="center"/>
    </xf>
    <xf numFmtId="0" fontId="3" fillId="0" borderId="10" xfId="0" applyFont="true" applyFill="true" applyBorder="true" applyAlignment="true">
      <alignment horizontal="center" vertical="center"/>
    </xf>
    <xf numFmtId="0" fontId="41" fillId="3" borderId="70" xfId="0" applyFont="true" applyFill="true" applyBorder="true" applyAlignment="true">
      <alignment horizontal="center" vertical="center"/>
    </xf>
    <xf numFmtId="0" fontId="41" fillId="3" borderId="85" xfId="0" applyFont="true" applyFill="true" applyBorder="true" applyAlignment="true">
      <alignment horizontal="center" vertical="center"/>
    </xf>
    <xf numFmtId="0" fontId="3" fillId="17" borderId="3" xfId="0" applyFont="true" applyFill="true" applyBorder="true" applyAlignment="true">
      <alignment wrapText="true"/>
    </xf>
    <xf numFmtId="169" fontId="45" fillId="17" borderId="119" xfId="0" applyNumberFormat="true" applyFont="true" applyFill="true" applyBorder="true" applyAlignment="true">
      <alignment horizontal="center" vertical="center"/>
    </xf>
    <xf numFmtId="169" fontId="45" fillId="17" borderId="120" xfId="0" applyNumberFormat="true" applyFont="true" applyFill="true" applyBorder="true" applyAlignment="true">
      <alignment horizontal="center" vertical="center"/>
    </xf>
    <xf numFmtId="169" fontId="45" fillId="17" borderId="122" xfId="0" applyNumberFormat="true" applyFont="true" applyFill="true" applyBorder="true" applyAlignment="true">
      <alignment horizontal="center" vertical="center"/>
    </xf>
    <xf numFmtId="167" fontId="40" fillId="18" borderId="71" xfId="0" applyNumberFormat="true" applyFont="true" applyFill="true" applyBorder="true" applyAlignment="true">
      <alignment horizontal="center" vertical="center"/>
    </xf>
    <xf numFmtId="167" fontId="40" fillId="18" borderId="86" xfId="0" applyNumberFormat="true" applyFont="true" applyFill="true" applyBorder="true" applyAlignment="true">
      <alignment horizontal="center" vertical="center"/>
    </xf>
    <xf numFmtId="167" fontId="40" fillId="18" borderId="76" xfId="0" applyNumberFormat="true" applyFont="true" applyFill="true" applyBorder="true" applyAlignment="true">
      <alignment horizontal="center" vertical="center"/>
    </xf>
    <xf numFmtId="167" fontId="40" fillId="18" borderId="72" xfId="0" applyNumberFormat="true" applyFont="true" applyFill="true" applyBorder="true" applyAlignment="true">
      <alignment horizontal="center" vertical="center"/>
    </xf>
    <xf numFmtId="167" fontId="40" fillId="18" borderId="93" xfId="0" applyNumberFormat="true" applyFont="true" applyFill="true" applyBorder="true" applyAlignment="true">
      <alignment horizontal="center" vertical="center"/>
    </xf>
    <xf numFmtId="167" fontId="40" fillId="18" borderId="80" xfId="0" applyNumberFormat="true" applyFont="true" applyFill="true" applyBorder="true" applyAlignment="true">
      <alignment horizontal="center" vertical="center"/>
    </xf>
    <xf numFmtId="167" fontId="40" fillId="18" borderId="79" xfId="0" applyNumberFormat="true" applyFont="true" applyFill="true" applyBorder="true" applyAlignment="true">
      <alignment horizontal="center" vertical="center"/>
    </xf>
    <xf numFmtId="167" fontId="40" fillId="18" borderId="87" xfId="0" applyNumberFormat="true" applyFont="true" applyFill="true" applyBorder="true" applyAlignment="true">
      <alignment horizontal="center" vertical="center"/>
    </xf>
    <xf numFmtId="167" fontId="40" fillId="18" borderId="81" xfId="0" applyNumberFormat="true" applyFont="true" applyFill="true" applyBorder="true" applyAlignment="true">
      <alignment horizontal="center" vertical="center"/>
    </xf>
    <xf numFmtId="167" fontId="40" fillId="18" borderId="92" xfId="0" applyNumberFormat="true" applyFont="true" applyFill="true" applyBorder="true" applyAlignment="true">
      <alignment horizontal="center" vertical="center"/>
    </xf>
    <xf numFmtId="0" fontId="41" fillId="3" borderId="11" xfId="0" applyFont="true" applyFill="true" applyBorder="true" applyAlignment="true">
      <alignment horizontal="center" vertical="center"/>
    </xf>
    <xf numFmtId="0" fontId="41" fillId="3" borderId="70" xfId="0" applyFont="true" applyFill="true" applyBorder="true" applyAlignment="true">
      <alignment horizontal="center" vertical="center" wrapText="true"/>
    </xf>
    <xf numFmtId="0" fontId="41" fillId="3" borderId="85" xfId="0" applyFont="true" applyFill="true" applyBorder="true" applyAlignment="true">
      <alignment horizontal="center" vertical="center" wrapText="true"/>
    </xf>
    <xf numFmtId="168" fontId="13" fillId="18" borderId="108" xfId="0" applyNumberFormat="true" applyFont="true" applyFill="true" applyBorder="true" applyAlignment="true">
      <alignment horizontal="center" vertical="center"/>
    </xf>
    <xf numFmtId="167" fontId="13" fillId="18" borderId="57" xfId="0" applyNumberFormat="true" applyFont="true" applyFill="true" applyBorder="true" applyAlignment="true">
      <alignment horizontal="center" vertical="center"/>
    </xf>
    <xf numFmtId="168" fontId="13" fillId="18" borderId="55" xfId="0" applyNumberFormat="true" applyFont="true" applyFill="true" applyBorder="true" applyAlignment="true">
      <alignment horizontal="center" vertical="center"/>
    </xf>
    <xf numFmtId="168" fontId="13" fillId="18" borderId="50" xfId="0" applyNumberFormat="true" applyFont="true" applyFill="true" applyBorder="true" applyAlignment="true">
      <alignment horizontal="center" vertical="center"/>
    </xf>
    <xf numFmtId="168" fontId="13" fillId="18" borderId="80" xfId="0" applyNumberFormat="true" applyFont="true" applyFill="true" applyBorder="true" applyAlignment="true">
      <alignment horizontal="center" vertical="center"/>
    </xf>
    <xf numFmtId="168" fontId="13" fillId="18" borderId="95" xfId="0" applyNumberFormat="true" applyFont="true" applyFill="true" applyBorder="true" applyAlignment="true">
      <alignment horizontal="center" vertical="center"/>
    </xf>
    <xf numFmtId="168" fontId="13" fillId="18" borderId="110" xfId="0" applyNumberFormat="true" applyFont="true" applyFill="true" applyBorder="true" applyAlignment="true">
      <alignment horizontal="center" vertical="center"/>
    </xf>
    <xf numFmtId="168" fontId="13" fillId="18" borderId="57" xfId="0" applyNumberFormat="true" applyFont="true" applyFill="true" applyBorder="true" applyAlignment="true">
      <alignment horizontal="center" vertical="center"/>
    </xf>
    <xf numFmtId="168" fontId="13" fillId="18" borderId="71" xfId="0" applyNumberFormat="true" applyFont="true" applyFill="true" applyBorder="true" applyAlignment="true">
      <alignment horizontal="center" vertical="center"/>
    </xf>
    <xf numFmtId="168" fontId="13" fillId="18" borderId="79" xfId="0" applyNumberFormat="true" applyFont="true" applyFill="true" applyBorder="true" applyAlignment="true">
      <alignment horizontal="center" vertical="center"/>
    </xf>
    <xf numFmtId="168" fontId="13" fillId="18" borderId="107" xfId="0" applyNumberFormat="true" applyFont="true" applyFill="true" applyBorder="true" applyAlignment="true">
      <alignment horizontal="center" vertical="center"/>
    </xf>
    <xf numFmtId="168" fontId="13" fillId="18" borderId="72" xfId="0" applyNumberFormat="true" applyFont="true" applyFill="true" applyBorder="true" applyAlignment="true">
      <alignment horizontal="center" vertical="center"/>
    </xf>
    <xf numFmtId="168" fontId="13" fillId="18" borderId="121" xfId="0" applyNumberFormat="true" applyFont="true" applyFill="true" applyBorder="true" applyAlignment="true">
      <alignment horizontal="center" vertical="center"/>
    </xf>
    <xf numFmtId="168" fontId="13" fillId="18" borderId="111" xfId="0" applyNumberFormat="true" applyFont="true" applyFill="true" applyBorder="true" applyAlignment="true">
      <alignment horizontal="center" vertical="center"/>
    </xf>
    <xf numFmtId="168" fontId="13" fillId="18" borderId="56" xfId="0" applyNumberFormat="true" applyFont="true" applyFill="true" applyBorder="true" applyAlignment="true">
      <alignment horizontal="center" vertical="center"/>
    </xf>
    <xf numFmtId="168" fontId="13" fillId="18" borderId="58" xfId="0" applyNumberFormat="true" applyFont="true" applyFill="true" applyBorder="true" applyAlignment="true">
      <alignment horizontal="center" vertical="center"/>
    </xf>
    <xf numFmtId="168" fontId="13" fillId="18" borderId="81" xfId="0" applyNumberFormat="true" applyFont="true" applyFill="true" applyBorder="true" applyAlignment="true">
      <alignment horizontal="center" vertical="center"/>
    </xf>
    <xf numFmtId="168" fontId="13" fillId="18" borderId="109" xfId="0" applyNumberFormat="true" applyFont="true" applyFill="true" applyBorder="true" applyAlignment="true">
      <alignment horizontal="center" vertical="center"/>
    </xf>
    <xf numFmtId="168" fontId="13" fillId="18" borderId="86" xfId="0" applyNumberFormat="true" applyFont="true" applyFill="true" applyBorder="true" applyAlignment="true">
      <alignment horizontal="center" vertical="center"/>
    </xf>
    <xf numFmtId="168" fontId="13" fillId="18" borderId="87" xfId="0" applyNumberFormat="true" applyFont="true" applyFill="true" applyBorder="true" applyAlignment="true">
      <alignment horizontal="center" vertical="center"/>
    </xf>
    <xf numFmtId="168" fontId="13" fillId="18" borderId="92" xfId="0" applyNumberFormat="true" applyFont="true" applyFill="true" applyBorder="true" applyAlignment="true">
      <alignment horizontal="center" vertical="center"/>
    </xf>
    <xf numFmtId="167" fontId="13" fillId="18" borderId="59" xfId="0" applyNumberFormat="true" applyFont="true" applyFill="true" applyBorder="true" applyAlignment="true">
      <alignment horizontal="center" vertical="center"/>
    </xf>
    <xf numFmtId="167" fontId="13" fillId="18" borderId="55" xfId="0" applyNumberFormat="true" applyFont="true" applyFill="true" applyBorder="true" applyAlignment="true">
      <alignment horizontal="center" vertical="center"/>
    </xf>
    <xf numFmtId="167" fontId="13" fillId="18" borderId="50" xfId="0" applyNumberFormat="true" applyFont="true" applyFill="true" applyBorder="true" applyAlignment="true">
      <alignment horizontal="center" vertical="center"/>
    </xf>
    <xf numFmtId="167" fontId="13" fillId="18" borderId="80" xfId="0" applyNumberFormat="true" applyFont="true" applyFill="true" applyBorder="true" applyAlignment="true">
      <alignment horizontal="center" vertical="center"/>
    </xf>
    <xf numFmtId="167" fontId="13" fillId="18" borderId="73" xfId="0" applyNumberFormat="true" applyFont="true" applyFill="true" applyBorder="true" applyAlignment="true">
      <alignment horizontal="center" vertical="center"/>
    </xf>
    <xf numFmtId="167" fontId="13" fillId="18" borderId="71" xfId="0" applyNumberFormat="true" applyFont="true" applyFill="true" applyBorder="true" applyAlignment="true">
      <alignment horizontal="center" vertical="center"/>
    </xf>
    <xf numFmtId="167" fontId="13" fillId="18" borderId="72" xfId="0" applyNumberFormat="true" applyFont="true" applyFill="true" applyBorder="true" applyAlignment="true">
      <alignment horizontal="center" vertical="center"/>
    </xf>
    <xf numFmtId="167" fontId="13" fillId="18" borderId="79" xfId="0" applyNumberFormat="true" applyFont="true" applyFill="true" applyBorder="true" applyAlignment="true">
      <alignment horizontal="center" vertical="center"/>
    </xf>
    <xf numFmtId="167" fontId="13" fillId="18" borderId="123" xfId="0" applyNumberFormat="true" applyFont="true" applyFill="true" applyBorder="true" applyAlignment="true">
      <alignment horizontal="center" vertical="center"/>
    </xf>
    <xf numFmtId="167" fontId="13" fillId="18" borderId="56" xfId="0" applyNumberFormat="true" applyFont="true" applyFill="true" applyBorder="true" applyAlignment="true">
      <alignment horizontal="center" vertical="center"/>
    </xf>
    <xf numFmtId="167" fontId="13" fillId="18" borderId="58" xfId="0" applyNumberFormat="true" applyFont="true" applyFill="true" applyBorder="true" applyAlignment="true">
      <alignment horizontal="center" vertical="center"/>
    </xf>
    <xf numFmtId="167" fontId="13" fillId="18" borderId="81" xfId="0" applyNumberFormat="true" applyFont="true" applyFill="true" applyBorder="true" applyAlignment="true">
      <alignment horizontal="center" vertical="center"/>
    </xf>
    <xf numFmtId="167" fontId="13" fillId="18" borderId="60" xfId="0" applyNumberFormat="true" applyFont="true" applyFill="true" applyBorder="true" applyAlignment="true">
      <alignment horizontal="center" vertical="center"/>
    </xf>
    <xf numFmtId="167" fontId="13" fillId="18" borderId="88" xfId="0" applyNumberFormat="true" applyFont="true" applyFill="true" applyBorder="true" applyAlignment="true">
      <alignment horizontal="center" vertical="center"/>
    </xf>
    <xf numFmtId="167" fontId="13" fillId="18" borderId="86" xfId="0" applyNumberFormat="true" applyFont="true" applyFill="true" applyBorder="true" applyAlignment="true">
      <alignment horizontal="center" vertical="center"/>
    </xf>
    <xf numFmtId="167" fontId="13" fillId="18" borderId="87" xfId="0" applyNumberFormat="true" applyFont="true" applyFill="true" applyBorder="true" applyAlignment="true">
      <alignment horizontal="center" vertical="center"/>
    </xf>
    <xf numFmtId="167" fontId="13"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3" fillId="18" borderId="66" xfId="0" applyNumberFormat="true" applyFont="true" applyFill="true" applyBorder="true" applyAlignment="true">
      <alignment horizontal="center" vertical="center"/>
    </xf>
    <xf numFmtId="168" fontId="13" fillId="18" borderId="65" xfId="0" applyNumberFormat="true" applyFont="true" applyFill="true" applyBorder="true" applyAlignment="true">
      <alignment horizontal="center" vertical="center"/>
    </xf>
    <xf numFmtId="168" fontId="13" fillId="18" borderId="76" xfId="0" applyNumberFormat="true" applyFont="true" applyFill="true" applyBorder="true" applyAlignment="true">
      <alignment horizontal="center" vertical="center"/>
    </xf>
    <xf numFmtId="168" fontId="13" fillId="18" borderId="67" xfId="0" applyNumberFormat="true" applyFont="true" applyFill="true" applyBorder="true" applyAlignment="true">
      <alignment horizontal="center" vertical="center"/>
    </xf>
    <xf numFmtId="168" fontId="13" fillId="18" borderId="93" xfId="0" applyNumberFormat="true" applyFont="true" applyFill="true" applyBorder="true" applyAlignment="true">
      <alignment horizontal="center" vertical="center"/>
    </xf>
    <xf numFmtId="0" fontId="13" fillId="3" borderId="3"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3"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70" fillId="17" borderId="10" xfId="0" applyFont="true" applyFill="true" applyBorder="true" applyAlignment="true">
      <alignment horizontal="center" wrapText="true"/>
    </xf>
    <xf numFmtId="0" fontId="3" fillId="3" borderId="10" xfId="0" applyFont="true" applyFill="true" applyBorder="true" applyAlignment="true">
      <alignment wrapText="true"/>
    </xf>
    <xf numFmtId="0" fontId="3" fillId="3" borderId="10" xfId="0" applyFont="true" applyFill="true" applyBorder="true" applyAlignment="true">
      <alignment wrapText="true"/>
    </xf>
    <xf numFmtId="0" fontId="3" fillId="3" borderId="10" xfId="0" applyFont="true" applyFill="true" applyBorder="true"/>
    <xf numFmtId="0" fontId="3" fillId="15" borderId="10" xfId="0" applyFont="true" applyFill="true" applyBorder="true"/>
    <xf numFmtId="0" fontId="3" fillId="17" borderId="10" xfId="0" applyFont="true" applyFill="true" applyBorder="true" applyAlignment="true">
      <alignment horizontal="center" vertic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72" fillId="15" borderId="10" xfId="0" applyFont="true" applyFill="true" applyBorder="true" applyAlignment="true">
      <alignment horizontal="center" vertical="center"/>
    </xf>
    <xf numFmtId="0" fontId="72" fillId="15" borderId="10" xfId="0" applyFont="true" applyFill="true" applyBorder="true" applyAlignment="true">
      <alignment horizontal="center" vertical="center" wrapText="true"/>
    </xf>
    <xf numFmtId="0" fontId="3" fillId="15" borderId="10" xfId="0" applyFont="true" applyFill="true" applyBorder="true" applyAlignment="true">
      <alignment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3" fillId="15" borderId="10" xfId="0" applyFont="true" applyFill="true" applyBorder="true" applyAlignment="true">
      <alignment vertical="center"/>
    </xf>
    <xf numFmtId="0" fontId="3" fillId="15" borderId="10" xfId="0" applyFont="true" applyFill="true" applyBorder="true" applyAlignment="true">
      <alignment vertical="center" wrapText="true"/>
    </xf>
    <xf numFmtId="0" fontId="41" fillId="3" borderId="48" xfId="0" applyFont="true" applyFill="true" applyBorder="true" applyAlignment="true">
      <alignment horizontal="center" vertical="center" wrapText="true"/>
    </xf>
    <xf numFmtId="0" fontId="41" fillId="3" borderId="49" xfId="0" applyFont="true" applyFill="true" applyBorder="true" applyAlignment="true">
      <alignment horizontal="center" vertical="center" wrapText="true"/>
    </xf>
    <xf numFmtId="0" fontId="41" fillId="3" borderId="51" xfId="0" applyFont="true" applyFill="true" applyBorder="true" applyAlignment="true">
      <alignment horizontal="center" wrapText="true"/>
    </xf>
    <xf numFmtId="0" fontId="41" fillId="16" borderId="52" xfId="0" applyFont="true" applyFill="true" applyBorder="true" applyAlignment="true">
      <alignment horizontal="left" vertical="top" wrapText="true"/>
    </xf>
    <xf numFmtId="0" fontId="41" fillId="16" borderId="52" xfId="0" applyFont="true" applyFill="true" applyBorder="true" applyAlignment="true">
      <alignment horizontal="left" vertical="top" wrapText="true"/>
    </xf>
    <xf numFmtId="167" fontId="40" fillId="3" borderId="52" xfId="0" applyNumberFormat="true" applyFont="true" applyFill="true" applyBorder="true" applyAlignment="true">
      <alignment horizontal="right" vertical="top"/>
    </xf>
    <xf numFmtId="0" fontId="41" fillId="16" borderId="53" xfId="0" applyFont="true" applyFill="true" applyBorder="true" applyAlignment="true">
      <alignment horizontal="left" vertical="top" wrapText="true"/>
    </xf>
    <xf numFmtId="0" fontId="41" fillId="16" borderId="53" xfId="0" applyFont="true" applyFill="true" applyBorder="true" applyAlignment="true">
      <alignment horizontal="left" vertical="top" wrapText="true"/>
    </xf>
    <xf numFmtId="167" fontId="40" fillId="3" borderId="53" xfId="0" applyNumberFormat="true" applyFont="true" applyFill="true" applyBorder="true" applyAlignment="true">
      <alignment horizontal="right" vertical="top"/>
    </xf>
    <xf numFmtId="0" fontId="41" fillId="16" borderId="54" xfId="0" applyFont="true" applyFill="true" applyBorder="true" applyAlignment="true">
      <alignment horizontal="left" vertical="top" wrapText="true"/>
    </xf>
    <xf numFmtId="167" fontId="40" fillId="3" borderId="54" xfId="0" applyNumberFormat="true" applyFont="true" applyFill="true" applyBorder="true" applyAlignment="true">
      <alignment horizontal="right" vertical="top"/>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10" xfId="0" applyFont="true" applyFill="true" applyBorder="true" applyAlignment="true">
      <alignment horizontal="center" wrapText="true"/>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0" fontId="41" fillId="3" borderId="51" xfId="0" applyFont="true" applyFill="true" applyBorder="true" applyAlignment="true">
      <alignment horizontal="center"/>
    </xf>
    <xf numFmtId="164" fontId="13" fillId="3" borderId="27" xfId="0" applyNumberFormat="true" applyFont="true" applyFill="true" applyBorder="true" applyAlignment="true" applyProtection="true">
      <alignment horizontal="center"/>
      <protection locked="false"/>
    </xf>
    <xf numFmtId="1" fontId="13" fillId="3" borderId="28" xfId="0" applyNumberFormat="true" applyFont="true" applyFill="true" applyBorder="true" applyAlignment="true" applyProtection="true">
      <alignment horizontal="center"/>
      <protection locked="false"/>
    </xf>
    <xf numFmtId="164" fontId="13" fillId="3" borderId="30" xfId="0" applyNumberFormat="true" applyFont="true" applyFill="true" applyBorder="true" applyAlignment="true" applyProtection="true">
      <alignment horizontal="center"/>
      <protection locked="false"/>
    </xf>
    <xf numFmtId="1" fontId="13" fillId="3" borderId="31" xfId="0" applyNumberFormat="true" applyFont="true" applyFill="true" applyBorder="true" applyAlignment="true" applyProtection="true">
      <alignment horizontal="center"/>
      <protection locked="false"/>
    </xf>
    <xf numFmtId="164" fontId="13" fillId="3" borderId="33" xfId="0" applyNumberFormat="true" applyFont="true" applyFill="true" applyBorder="true" applyAlignment="true" applyProtection="true">
      <alignment horizontal="center"/>
      <protection locked="false"/>
    </xf>
    <xf numFmtId="1" fontId="13" fillId="3" borderId="34" xfId="0" applyNumberFormat="true" applyFont="true" applyFill="true" applyBorder="true" applyAlignment="true" applyProtection="true">
      <alignment horizontal="center"/>
      <protection locked="false"/>
    </xf>
    <xf numFmtId="0" fontId="3" fillId="3" borderId="10" xfId="0" applyFont="true" applyFill="true" applyBorder="true" applyAlignment="true">
      <alignment wrapText="true"/>
    </xf>
    <xf numFmtId="0" fontId="41" fillId="3" borderId="91" xfId="0" applyFont="true" applyFill="true" applyBorder="true" applyAlignment="true">
      <alignment horizontal="center" vertical="center" wrapText="true"/>
    </xf>
    <xf numFmtId="0" fontId="41" fillId="16" borderId="101" xfId="0" applyFont="true" applyFill="true" applyBorder="true" applyAlignment="true">
      <alignment horizontal="left" vertical="center" wrapText="true"/>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54" fillId="17" borderId="3" xfId="0" applyFont="true" applyFill="true" applyBorder="true" applyAlignment="true"/>
    <xf numFmtId="0" fontId="41" fillId="16" borderId="96" xfId="0" applyFont="true" applyFill="true" applyBorder="true" applyAlignment="true">
      <alignment horizontal="left"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55" fillId="17" borderId="3" xfId="0" applyFont="true" applyFill="true" applyBorder="true" applyAlignment="true"/>
    <xf numFmtId="0" fontId="55" fillId="3" borderId="4" xfId="0" applyFont="true" applyFill="true" applyBorder="true" applyAlignment="true"/>
    <xf numFmtId="0" fontId="41" fillId="16" borderId="52" xfId="0" applyFont="true" applyFill="true" applyBorder="true" applyAlignment="true">
      <alignment horizontal="left" vertical="center" wrapText="true"/>
    </xf>
    <xf numFmtId="0" fontId="41" fillId="16" borderId="53" xfId="0" applyFont="true" applyFill="true" applyBorder="true" applyAlignment="true">
      <alignment horizontal="left" vertical="center"/>
    </xf>
    <xf numFmtId="0" fontId="41" fillId="16" borderId="52"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3"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124" xfId="0" applyFont="true" applyFill="true" applyBorder="true" applyAlignment="true">
      <alignment horizontal="right" vertical="top" wrapText="true"/>
    </xf>
    <xf numFmtId="0" fontId="41" fillId="3" borderId="48" xfId="0" applyFont="true" applyFill="true" applyBorder="true" applyAlignment="true">
      <alignment horizontal="right" vertical="top" wrapText="true"/>
    </xf>
    <xf numFmtId="0" fontId="41" fillId="3" borderId="49"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2"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54" xfId="0" applyNumberFormat="true" applyFont="true" applyFill="true" applyBorder="true" applyAlignment="true">
      <alignment horizontal="right" vertical="top" wrapText="true"/>
    </xf>
    <xf numFmtId="166" fontId="40" fillId="3" borderId="53"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165" fontId="40" fillId="3" borderId="125" xfId="0" applyNumberFormat="true" applyFont="true" applyFill="true" applyBorder="true" applyAlignment="true">
      <alignment horizontal="right" vertical="top" wrapText="true"/>
    </xf>
    <xf numFmtId="165" fontId="40" fillId="3" borderId="126" xfId="0" applyNumberFormat="true" applyFont="true" applyFill="true" applyBorder="true" applyAlignment="true">
      <alignment horizontal="right" vertical="top" wrapText="true"/>
    </xf>
    <xf numFmtId="165" fontId="40" fillId="3" borderId="127" xfId="0" applyNumberFormat="true"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0" fontId="41" fillId="3" borderId="51" xfId="0" applyFont="true" applyFill="true" applyBorder="true" applyAlignment="true">
      <alignment horizontal="right" vertical="top" wrapText="true"/>
    </xf>
    <xf numFmtId="165" fontId="40" fillId="3" borderId="128" xfId="0" applyNumberFormat="true" applyFont="true" applyFill="true" applyBorder="true" applyAlignment="true">
      <alignment horizontal="righ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vertical="top"/>
    </xf>
    <xf numFmtId="169" fontId="45" fillId="0" borderId="10" xfId="0" applyNumberFormat="true" applyFont="true" applyFill="true" applyBorder="true" applyAlignment="true">
      <alignment horizontal="right" vertical="top"/>
    </xf>
    <xf numFmtId="0" fontId="45" fillId="0" borderId="10" xfId="0" applyFont="true" applyFill="true" applyBorder="true" applyAlignment="true">
      <alignment horizontal="left" wrapText="true"/>
    </xf>
    <xf numFmtId="0" fontId="45" fillId="0" borderId="10" xfId="0" applyFont="true" applyFill="true" applyBorder="true" applyAlignment="true">
      <alignment horizontal="center" wrapText="true"/>
    </xf>
    <xf numFmtId="0" fontId="3" fillId="0" borderId="10" xfId="0" applyFont="true" applyFill="true" applyBorder="true" applyAlignment="true">
      <alignment horizontal="center" vertical="center" wrapText="true"/>
    </xf>
    <xf numFmtId="0" fontId="3" fillId="0" borderId="10" xfId="0" applyFont="true" applyFill="true" applyBorder="true" applyAlignment="true"/>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15" borderId="10" xfId="0" applyFont="true" applyFill="true" applyBorder="true" applyAlignment="true">
      <alignment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168" fontId="40" fillId="0" borderId="10" xfId="0" applyNumberFormat="true" applyFont="true" applyFill="true" applyBorder="true" applyAlignment="true">
      <alignment horizontal="right" vertical="top"/>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41" fillId="0" borderId="10" xfId="0" applyFont="true" applyFill="true" applyBorder="true" applyAlignment="true">
      <alignment horizontal="left" vertical="top" wrapText="true"/>
    </xf>
    <xf numFmtId="0" fontId="3" fillId="0" borderId="10" xfId="0" applyFont="true" applyFill="true" applyBorder="true" applyAlignment="true">
      <alignment vertical="center"/>
    </xf>
    <xf numFmtId="168" fontId="40" fillId="0" borderId="10" xfId="0" applyNumberFormat="true" applyFont="true" applyFill="true" applyBorder="true" applyAlignment="true">
      <alignment horizontal="right" vertical="center"/>
    </xf>
    <xf numFmtId="0" fontId="3" fillId="3" borderId="10" xfId="0" applyFont="true" applyFill="true" applyBorder="true" applyAlignment="true">
      <alignment horizontal="left" vertical="center" wrapText="true"/>
    </xf>
    <xf numFmtId="0" fontId="41" fillId="16" borderId="53" xfId="0" applyFont="true" applyFill="true" applyBorder="true" applyAlignment="true">
      <alignment horizontal="left" vertical="center" wrapText="true"/>
    </xf>
    <xf numFmtId="0" fontId="41" fillId="0" borderId="10" xfId="0" applyFont="true" applyFill="true" applyBorder="true" applyAlignment="true">
      <alignment horizontal="center" vertical="center" wrapText="true"/>
    </xf>
    <xf numFmtId="0" fontId="41" fillId="3" borderId="51" xfId="1112" applyFont="true" applyBorder="true" applyAlignment="true">
      <alignment horizontal="center" wrapText="true"/>
    </xf>
    <xf numFmtId="0" fontId="41" fillId="16" borderId="52" xfId="1113" applyFont="true" applyFill="true" applyBorder="true" applyAlignment="true">
      <alignment horizontal="left" vertical="top" wrapText="true"/>
    </xf>
    <xf numFmtId="0" fontId="41" fillId="16" borderId="52" xfId="1114" applyFont="true" applyFill="true" applyBorder="true" applyAlignment="true">
      <alignment horizontal="left" vertical="top" wrapText="true"/>
    </xf>
    <xf numFmtId="167" fontId="40" fillId="18" borderId="52" xfId="1115" applyNumberFormat="true" applyFont="true" applyFill="true" applyBorder="true" applyAlignment="true">
      <alignment horizontal="right" vertical="top"/>
    </xf>
    <xf numFmtId="0" fontId="41" fillId="16" borderId="53" xfId="1116" applyFont="true" applyFill="true" applyBorder="true" applyAlignment="true">
      <alignment horizontal="left" vertical="top" wrapText="true"/>
    </xf>
    <xf numFmtId="0" fontId="41" fillId="16" borderId="53" xfId="1117" applyFont="true" applyFill="true" applyBorder="true" applyAlignment="true">
      <alignment horizontal="left" vertical="top" wrapText="true"/>
    </xf>
    <xf numFmtId="167" fontId="40" fillId="18" borderId="53" xfId="1118" applyNumberFormat="true" applyFont="true" applyFill="true" applyBorder="true" applyAlignment="true">
      <alignment horizontal="right" vertical="top"/>
    </xf>
    <xf numFmtId="0" fontId="41" fillId="16" borderId="54" xfId="1119" applyFont="true" applyFill="true" applyBorder="true" applyAlignment="true">
      <alignment horizontal="left" vertical="top" wrapText="true"/>
    </xf>
    <xf numFmtId="0" fontId="41" fillId="16" borderId="54" xfId="1120" applyFont="true" applyFill="true" applyBorder="true" applyAlignment="true">
      <alignment horizontal="left" vertical="top" wrapText="true"/>
    </xf>
    <xf numFmtId="167" fontId="40" fillId="18" borderId="54" xfId="1121" applyNumberFormat="true" applyFont="true" applyFill="true" applyBorder="true" applyAlignment="true">
      <alignment horizontal="right" vertical="top"/>
    </xf>
    <xf numFmtId="0" fontId="23" fillId="3" borderId="10" xfId="1038" applyFont="true" applyAlignment="true">
      <alignment horizontal="right" vertical="top" wrapText="true"/>
    </xf>
    <xf numFmtId="0" fontId="23" fillId="0" borderId="0" xfId="0" applyFont="true" applyAlignment="true">
      <alignment horizontal="right" vertical="top" wrapText="true"/>
    </xf>
    <xf numFmtId="0" fontId="23" fillId="3" borderId="10" xfId="1040" applyFont="true" applyAlignment="true">
      <alignment horizontal="right" vertical="top" wrapText="true"/>
    </xf>
    <xf numFmtId="0" fontId="23" fillId="3" borderId="10" xfId="1042" applyFont="true" applyAlignment="true">
      <alignment horizontal="right" vertical="top" wrapText="true"/>
    </xf>
    <xf numFmtId="0" fontId="23" fillId="3" borderId="51" xfId="1044" applyFont="true" applyBorder="true" applyAlignment="true">
      <alignment horizontal="right" vertical="top" wrapText="true"/>
    </xf>
    <xf numFmtId="0" fontId="23" fillId="3" borderId="51" xfId="1046" applyFont="true" applyBorder="true" applyAlignment="true">
      <alignment horizontal="right" vertical="top" wrapText="true"/>
    </xf>
    <xf numFmtId="0" fontId="23" fillId="3" borderId="51" xfId="1048" applyFont="true" applyBorder="true" applyAlignment="true">
      <alignment horizontal="right" vertical="top" wrapText="true"/>
    </xf>
    <xf numFmtId="165" fontId="23" fillId="18" borderId="52" xfId="1050" applyNumberFormat="true" applyFont="true" applyFill="true" applyBorder="true" applyAlignment="true">
      <alignment horizontal="right" vertical="top" wrapText="true"/>
    </xf>
    <xf numFmtId="165" fontId="23" fillId="18" borderId="52" xfId="1052" applyNumberFormat="true" applyFont="true" applyFill="true" applyBorder="true" applyAlignment="true">
      <alignment horizontal="right" vertical="top" wrapText="true"/>
    </xf>
    <xf numFmtId="165" fontId="23" fillId="18" borderId="52" xfId="1054" applyNumberFormat="true" applyFont="true" applyFill="true" applyBorder="true" applyAlignment="true">
      <alignment horizontal="right" vertical="top" wrapText="true"/>
    </xf>
    <xf numFmtId="165" fontId="23" fillId="18" borderId="53" xfId="1056" applyNumberFormat="true" applyFont="true" applyFill="true" applyBorder="true" applyAlignment="true">
      <alignment horizontal="right" vertical="top" wrapText="true"/>
    </xf>
    <xf numFmtId="165" fontId="23" fillId="18" borderId="53" xfId="1058" applyNumberFormat="true" applyFont="true" applyFill="true" applyBorder="true" applyAlignment="true">
      <alignment horizontal="right" vertical="top" wrapText="true"/>
    </xf>
    <xf numFmtId="165" fontId="23" fillId="18" borderId="53" xfId="1060" applyNumberFormat="true" applyFont="true" applyFill="true" applyBorder="true" applyAlignment="true">
      <alignment horizontal="right" vertical="top" wrapText="true"/>
    </xf>
    <xf numFmtId="165" fontId="23" fillId="18" borderId="54" xfId="1062" applyNumberFormat="true" applyFont="true" applyFill="true" applyBorder="true" applyAlignment="true">
      <alignment horizontal="right" vertical="top" wrapText="true"/>
    </xf>
    <xf numFmtId="0" fontId="23" fillId="3" borderId="51" xfId="1064" applyFont="true" applyBorder="true" applyAlignment="true">
      <alignment horizontal="right" vertical="top" wrapText="true"/>
    </xf>
    <xf numFmtId="165" fontId="23" fillId="18" borderId="54" xfId="1066" applyNumberFormat="true" applyFont="true" applyFill="true" applyBorder="true" applyAlignment="true">
      <alignment horizontal="right" vertical="top" wrapText="true"/>
    </xf>
    <xf numFmtId="0" fontId="23" fillId="3" borderId="51" xfId="1068" applyFont="true" applyBorder="true" applyAlignment="true">
      <alignment horizontal="right" vertical="top" wrapText="true"/>
    </xf>
    <xf numFmtId="165" fontId="23" fillId="18" borderId="54" xfId="1070" applyNumberFormat="true" applyFont="true" applyFill="true" applyBorder="true" applyAlignment="true">
      <alignment horizontal="right" vertical="top" wrapText="true"/>
    </xf>
    <xf numFmtId="0" fontId="23" fillId="3" borderId="51" xfId="1072" applyFont="true" applyBorder="true" applyAlignment="true">
      <alignment horizontal="right" vertical="top" wrapText="true"/>
    </xf>
    <xf numFmtId="166" fontId="23" fillId="18" borderId="53" xfId="1073" applyNumberFormat="true" applyFont="true" applyFill="true" applyBorder="true" applyAlignment="true">
      <alignment horizontal="right" vertical="top" wrapText="true"/>
    </xf>
    <xf numFmtId="0" fontId="23" fillId="3" borderId="124" xfId="1078" applyFont="true" applyBorder="true" applyAlignment="true">
      <alignment horizontal="right" vertical="top" wrapText="true"/>
    </xf>
    <xf numFmtId="0" fontId="23" fillId="3" borderId="48" xfId="1079" applyFont="true" applyBorder="true" applyAlignment="true">
      <alignment horizontal="right" vertical="top" wrapText="true"/>
    </xf>
    <xf numFmtId="0" fontId="23" fillId="3" borderId="49" xfId="1080" applyFont="true" applyBorder="true" applyAlignment="true">
      <alignment horizontal="right" vertical="top" wrapText="true"/>
    </xf>
    <xf numFmtId="165" fontId="23" fillId="18" borderId="125" xfId="1082" applyNumberFormat="true" applyFont="true" applyFill="true" applyBorder="true" applyAlignment="true">
      <alignment horizontal="right" vertical="top" wrapText="true"/>
    </xf>
    <xf numFmtId="165" fontId="23" fillId="18" borderId="126" xfId="1083" applyNumberFormat="true" applyFont="true" applyFill="true" applyBorder="true" applyAlignment="true">
      <alignment horizontal="right" vertical="top" wrapText="true"/>
    </xf>
    <xf numFmtId="165" fontId="23" fillId="18" borderId="127" xfId="1084" applyNumberFormat="true" applyFont="true" applyFill="true" applyBorder="true" applyAlignment="true">
      <alignment horizontal="right" vertical="top" wrapText="true"/>
    </xf>
    <xf numFmtId="0" fontId="23" fillId="3" borderId="124" xfId="1089" applyFont="true" applyBorder="true" applyAlignment="true">
      <alignment horizontal="right" vertical="top" wrapText="true"/>
    </xf>
    <xf numFmtId="0" fontId="23" fillId="3" borderId="48" xfId="1090" applyFont="true" applyBorder="true" applyAlignment="true">
      <alignment horizontal="right" vertical="top" wrapText="true"/>
    </xf>
    <xf numFmtId="0" fontId="23" fillId="3" borderId="49" xfId="1091" applyFont="true" applyBorder="true" applyAlignment="true">
      <alignment horizontal="right" vertical="top" wrapText="true"/>
    </xf>
    <xf numFmtId="165" fontId="23" fillId="18" borderId="125" xfId="1093" applyNumberFormat="true" applyFont="true" applyFill="true" applyBorder="true" applyAlignment="true">
      <alignment horizontal="right" vertical="top" wrapText="true"/>
    </xf>
    <xf numFmtId="165" fontId="23" fillId="18" borderId="126" xfId="1094" applyNumberFormat="true" applyFont="true" applyFill="true" applyBorder="true" applyAlignment="true">
      <alignment horizontal="right" vertical="top" wrapText="true"/>
    </xf>
    <xf numFmtId="165" fontId="23" fillId="18" borderId="127" xfId="1095" applyNumberFormat="true" applyFont="true" applyFill="true" applyBorder="true" applyAlignment="true">
      <alignment horizontal="right" vertical="top" wrapText="true"/>
    </xf>
    <xf numFmtId="0" fontId="23" fillId="3" borderId="124" xfId="1100" applyFont="true" applyBorder="true" applyAlignment="true">
      <alignment horizontal="right" vertical="top" wrapText="true"/>
    </xf>
    <xf numFmtId="0" fontId="23" fillId="3" borderId="48" xfId="1101" applyFont="true" applyBorder="true" applyAlignment="true">
      <alignment horizontal="right" vertical="top" wrapText="true"/>
    </xf>
    <xf numFmtId="0" fontId="23" fillId="3" borderId="49" xfId="1102" applyFont="true" applyBorder="true" applyAlignment="true">
      <alignment horizontal="right" vertical="top" wrapText="true"/>
    </xf>
    <xf numFmtId="165" fontId="23" fillId="18" borderId="125" xfId="1104" applyNumberFormat="true" applyFont="true" applyFill="true" applyBorder="true" applyAlignment="true">
      <alignment horizontal="right" vertical="top" wrapText="true"/>
    </xf>
    <xf numFmtId="165" fontId="23" fillId="18" borderId="126" xfId="1105" applyNumberFormat="true" applyFont="true" applyFill="true" applyBorder="true" applyAlignment="true">
      <alignment horizontal="right" vertical="top" wrapText="true"/>
    </xf>
    <xf numFmtId="165" fontId="23" fillId="18" borderId="127" xfId="1106" applyNumberFormat="true" applyFont="true" applyFill="true" applyBorder="true" applyAlignment="true">
      <alignment horizontal="right" vertical="top" wrapText="true"/>
    </xf>
    <xf numFmtId="168" fontId="74" fillId="18" borderId="72" xfId="0" applyNumberFormat="true" applyFont="true" applyFill="true" applyBorder="true" applyAlignment="true">
      <alignment horizontal="center" vertical="center"/>
    </xf>
    <xf numFmtId="168" fontId="74" fillId="18" borderId="79" xfId="0" applyNumberFormat="true" applyFont="true" applyFill="true" applyBorder="true" applyAlignment="true">
      <alignment horizontal="center" vertical="center"/>
    </xf>
    <xf numFmtId="168" fontId="74" fillId="18" borderId="50" xfId="0" applyNumberFormat="true" applyFont="true" applyFill="true" applyBorder="true" applyAlignment="true">
      <alignment horizontal="center" vertical="center"/>
    </xf>
    <xf numFmtId="168" fontId="74" fillId="18" borderId="80" xfId="0" applyNumberFormat="true" applyFont="true" applyFill="true" applyBorder="true" applyAlignment="true">
      <alignment horizontal="center" vertical="center"/>
    </xf>
    <xf numFmtId="168" fontId="74" fillId="18" borderId="87" xfId="0" applyNumberFormat="true" applyFont="true" applyFill="true" applyBorder="true" applyAlignment="true">
      <alignment horizontal="center" vertical="center"/>
    </xf>
    <xf numFmtId="168" fontId="74" fillId="18" borderId="92" xfId="0" applyNumberFormat="true" applyFont="true" applyFill="true" applyBorder="true" applyAlignment="true">
      <alignment horizontal="center" vertical="center"/>
    </xf>
    <xf numFmtId="168" fontId="74" fillId="18" borderId="57" xfId="0" applyNumberFormat="true" applyFont="true" applyFill="true" applyBorder="true" applyAlignment="true">
      <alignment horizontal="center" vertical="center"/>
    </xf>
    <xf numFmtId="168" fontId="74" fillId="18" borderId="58" xfId="0" applyNumberFormat="true" applyFont="true" applyFill="true" applyBorder="true" applyAlignment="true">
      <alignment horizontal="center" vertical="center"/>
    </xf>
    <xf numFmtId="168" fontId="74" fillId="18" borderId="81" xfId="0" applyNumberFormat="true" applyFont="true" applyFill="true" applyBorder="true" applyAlignment="true">
      <alignment horizontal="center" vertical="center"/>
    </xf>
    <xf numFmtId="169" fontId="45" fillId="17" borderId="147" xfId="0" applyNumberFormat="true" applyFont="true" applyFill="true" applyBorder="true" applyAlignment="true">
      <alignment horizontal="center" vertical="center"/>
    </xf>
    <xf numFmtId="169" fontId="45" fillId="17" borderId="148" xfId="0" applyNumberFormat="true" applyFont="true" applyFill="true" applyBorder="true" applyAlignment="true">
      <alignment horizontal="center" vertical="center"/>
    </xf>
    <xf numFmtId="169" fontId="45" fillId="17" borderId="149" xfId="0" applyNumberFormat="true" applyFont="true" applyFill="true" applyBorder="true" applyAlignment="true">
      <alignment horizontal="center" vertical="center"/>
    </xf>
    <xf numFmtId="169" fontId="45" fillId="17" borderId="150" xfId="0"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169" fontId="45" fillId="0" borderId="10" xfId="0" applyNumberFormat="true" applyFont="true" applyFill="true" applyBorder="true" applyAlignment="true">
      <alignment horizontal="center" vertical="center"/>
    </xf>
    <xf numFmtId="168" fontId="40" fillId="0" borderId="10" xfId="0" applyNumberFormat="true" applyFont="true" applyFill="true" applyBorder="true" applyAlignment="true">
      <alignment horizontal="center" vertical="center"/>
    </xf>
    <xf numFmtId="0" fontId="13" fillId="0" borderId="10" xfId="0" applyFont="true" applyFill="true" applyBorder="true" applyAlignment="true">
      <alignment horizontal="center" vertical="center"/>
    </xf>
    <xf numFmtId="164" fontId="13" fillId="18" borderId="50" xfId="0" applyNumberFormat="true" applyFont="true" applyFill="true" applyBorder="true" applyAlignment="true">
      <alignment horizontal="center" vertical="center"/>
    </xf>
    <xf numFmtId="164" fontId="13" fillId="18" borderId="87" xfId="0" applyNumberFormat="true" applyFont="true" applyFill="true" applyBorder="true" applyAlignment="true">
      <alignment horizontal="center" vertical="center"/>
    </xf>
    <xf numFmtId="164" fontId="13" fillId="18" borderId="72" xfId="0" applyNumberFormat="true" applyFont="true" applyFill="true" applyBorder="true" applyAlignment="true">
      <alignment horizontal="center" vertical="center"/>
    </xf>
    <xf numFmtId="164" fontId="13" fillId="18" borderId="58" xfId="0" applyNumberFormat="true" applyFont="true" applyFill="true" applyBorder="true" applyAlignment="true">
      <alignment horizontal="center" vertical="center"/>
    </xf>
    <xf numFmtId="0" fontId="11" fillId="4" borderId="15" xfId="1125" applyFont="true" applyFill="true" applyBorder="true" applyAlignment="true" applyProtection="true">
      <alignment horizontal="center" wrapText="true"/>
      <protection locked="false"/>
    </xf>
    <xf numFmtId="0" fontId="51" fillId="3" borderId="10" xfId="0" applyFont="true" applyFill="true" applyBorder="true"/>
    <xf numFmtId="0" fontId="42" fillId="3" borderId="10" xfId="0" applyFont="true" applyFill="true" applyBorder="true"/>
    <xf numFmtId="0" fontId="42" fillId="17" borderId="10" xfId="0" applyFont="true" applyFill="true" applyBorder="true" applyAlignment="true">
      <alignment wrapText="true"/>
    </xf>
    <xf numFmtId="0" fontId="42" fillId="3" borderId="10" xfId="0" applyFont="true" applyFill="true" applyBorder="true" applyAlignment="true">
      <alignment wrapText="true"/>
    </xf>
    <xf numFmtId="0" fontId="43" fillId="17" borderId="10" xfId="0" applyFont="true" applyFill="true" applyBorder="true" applyAlignment="true">
      <alignment wrapText="true"/>
    </xf>
    <xf numFmtId="0" fontId="3" fillId="3" borderId="10" xfId="0" applyFont="true" applyFill="true" applyBorder="true" applyAlignment="true">
      <alignment wrapText="true"/>
    </xf>
    <xf numFmtId="0" fontId="51" fillId="17" borderId="10" xfId="0" applyFont="true" applyFill="true" applyBorder="true" applyAlignment="true">
      <alignment wrapText="true"/>
    </xf>
    <xf numFmtId="0" fontId="51" fillId="3" borderId="10" xfId="0" applyFont="true" applyFill="true" applyBorder="true" applyAlignment="true">
      <alignment wrapText="true"/>
    </xf>
    <xf numFmtId="0" fontId="15" fillId="3" borderId="10" xfId="0" applyFont="true" applyFill="true" applyBorder="true" applyAlignment="true">
      <alignment wrapText="true"/>
    </xf>
    <xf numFmtId="1" fontId="16"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8" fillId="3" borderId="10" xfId="0" applyNumberFormat="true" applyFont="true" applyFill="true" applyBorder="true" applyAlignment="true" applyProtection="true">
      <alignment horizontal="center" vertical="center"/>
      <protection locked="false"/>
    </xf>
    <xf numFmtId="0" fontId="6" fillId="4" borderId="1" xfId="0" applyFont="true" applyFill="true" applyBorder="true" applyAlignment="true" applyProtection="true">
      <alignment horizontal="center"/>
      <protection locked="false"/>
    </xf>
    <xf numFmtId="0" fontId="6" fillId="4" borderId="11" xfId="0" applyFont="true" applyFill="true" applyBorder="true" applyAlignment="true" applyProtection="true">
      <alignment horizontal="center"/>
      <protection locked="false"/>
    </xf>
    <xf numFmtId="0" fontId="6" fillId="4" borderId="2"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center" vertical="center"/>
      <protection locked="false"/>
    </xf>
    <xf numFmtId="0" fontId="3" fillId="3" borderId="11" xfId="0" applyFont="true" applyFill="true" applyBorder="true" applyAlignment="true" applyProtection="true">
      <alignment horizontal="center" vertical="center"/>
      <protection locked="false"/>
    </xf>
    <xf numFmtId="0" fontId="3" fillId="3" borderId="5" xfId="0" applyFont="true" applyFill="true" applyBorder="true" applyAlignment="true" applyProtection="true">
      <alignment horizontal="center" vertical="center"/>
      <protection locked="false"/>
    </xf>
    <xf numFmtId="0" fontId="3" fillId="3" borderId="12" xfId="0" applyFont="true" applyFill="true" applyBorder="true" applyAlignment="true" applyProtection="true">
      <alignment horizontal="center" vertical="center"/>
      <protection locked="false"/>
    </xf>
    <xf numFmtId="0" fontId="3" fillId="4" borderId="11" xfId="0" applyFont="true" applyFill="true" applyBorder="true" applyAlignment="true" applyProtection="true">
      <alignment horizontal="center" vertical="center"/>
      <protection locked="false"/>
    </xf>
    <xf numFmtId="0" fontId="3" fillId="4" borderId="12" xfId="0" applyFont="true" applyFill="true" applyBorder="true" applyAlignment="true" applyProtection="true">
      <alignment horizontal="center" vertical="center"/>
      <protection locked="false"/>
    </xf>
    <xf numFmtId="0" fontId="65" fillId="2" borderId="1" xfId="0" applyFont="true" applyFill="true" applyBorder="true" applyAlignment="true" applyProtection="true">
      <alignment horizontal="center" vertical="center" wrapText="true"/>
      <protection locked="false"/>
    </xf>
    <xf numFmtId="0" fontId="66" fillId="2" borderId="11" xfId="0" applyFont="true" applyFill="true" applyBorder="true" applyAlignment="true" applyProtection="true">
      <alignment horizontal="center" vertical="center" wrapText="true"/>
      <protection locked="false"/>
    </xf>
    <xf numFmtId="0" fontId="66" fillId="2" borderId="2" xfId="0" applyFont="true" applyFill="true" applyBorder="true" applyAlignment="true" applyProtection="true">
      <alignment horizontal="center" vertical="center" wrapText="true"/>
      <protection locked="false"/>
    </xf>
    <xf numFmtId="0" fontId="66" fillId="2" borderId="5" xfId="0" applyFont="true" applyFill="true" applyBorder="true" applyAlignment="true" applyProtection="true">
      <alignment horizontal="center" vertical="center" wrapText="true"/>
      <protection locked="false"/>
    </xf>
    <xf numFmtId="0" fontId="66" fillId="2" borderId="12" xfId="0" applyFont="true" applyFill="true" applyBorder="true" applyAlignment="true" applyProtection="true">
      <alignment horizontal="center" vertical="center" wrapText="true"/>
      <protection locked="false"/>
    </xf>
    <xf numFmtId="0" fontId="66" fillId="2" borderId="6" xfId="0" applyFont="true" applyFill="true" applyBorder="true" applyAlignment="true" applyProtection="true">
      <alignment horizontal="center" vertical="center" wrapText="true"/>
      <protection locked="false"/>
    </xf>
    <xf numFmtId="0" fontId="6" fillId="4" borderId="1" xfId="0" applyFont="true" applyFill="true" applyBorder="true" applyAlignment="true" applyProtection="true">
      <alignment horizontal="center" vertical="center"/>
      <protection locked="false"/>
    </xf>
    <xf numFmtId="0" fontId="3" fillId="3" borderId="2" xfId="0" applyFont="true" applyFill="true" applyBorder="true" applyAlignment="true" applyProtection="true">
      <alignment horizontal="center" vertical="center"/>
      <protection locked="false"/>
    </xf>
    <xf numFmtId="0" fontId="14" fillId="4" borderId="11" xfId="0" applyFont="true" applyFill="true" applyBorder="true" applyAlignment="true" applyProtection="true">
      <alignment horizontal="center" vertical="center"/>
      <protection locked="false"/>
    </xf>
    <xf numFmtId="0" fontId="14" fillId="4" borderId="10" xfId="0" applyFont="true" applyFill="true" applyBorder="true" applyAlignment="true" applyProtection="true">
      <alignment horizontal="center" vertical="center"/>
      <protection locked="false"/>
    </xf>
    <xf numFmtId="0" fontId="17"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6" fillId="4" borderId="37" xfId="0" applyFont="true" applyFill="true" applyBorder="true" applyAlignment="true" applyProtection="true">
      <alignment horizontal="right" vertical="center" wrapText="true"/>
      <protection locked="false"/>
    </xf>
    <xf numFmtId="0" fontId="3" fillId="4" borderId="38" xfId="0" applyFont="true" applyFill="true" applyBorder="true" applyAlignment="true" applyProtection="true">
      <alignment horizontal="right" vertical="center" wrapText="true"/>
      <protection locked="false"/>
    </xf>
    <xf numFmtId="0" fontId="3" fillId="4" borderId="40" xfId="0" applyFont="true" applyFill="true" applyBorder="true" applyAlignment="true" applyProtection="true">
      <alignment horizontal="right" vertical="center" wrapText="true"/>
      <protection locked="false"/>
    </xf>
    <xf numFmtId="0" fontId="3" fillId="4" borderId="41" xfId="0" applyFont="true" applyFill="true" applyBorder="true" applyAlignment="true" applyProtection="true">
      <alignment horizontal="right" vertical="center" wrapText="true"/>
      <protection locked="false"/>
    </xf>
    <xf numFmtId="0" fontId="3" fillId="4" borderId="3" xfId="0" applyFont="true" applyFill="true" applyBorder="true" applyAlignment="true" applyProtection="true">
      <alignment horizontal="right" vertical="center"/>
      <protection locked="false"/>
    </xf>
    <xf numFmtId="0" fontId="3" fillId="3" borderId="10" xfId="0" applyFont="true" applyFill="true" applyBorder="true" applyAlignment="true" applyProtection="true">
      <alignment horizontal="right"/>
      <protection locked="false"/>
    </xf>
    <xf numFmtId="0" fontId="3" fillId="3" borderId="5" xfId="0" applyFont="true" applyFill="true" applyBorder="true" applyAlignment="true" applyProtection="true">
      <alignment horizontal="right"/>
      <protection locked="false"/>
    </xf>
    <xf numFmtId="0" fontId="3" fillId="3" borderId="12" xfId="0" applyFont="true" applyFill="true" applyBorder="true" applyAlignment="true" applyProtection="true">
      <alignment horizontal="right"/>
      <protection locked="false"/>
    </xf>
    <xf numFmtId="0" fontId="14" fillId="4" borderId="12" xfId="0" applyFont="true" applyFill="true" applyBorder="true" applyAlignment="true" applyProtection="true">
      <alignment horizontal="center" vertical="center"/>
      <protection locked="false"/>
    </xf>
    <xf numFmtId="164" fontId="18" fillId="3" borderId="10" xfId="0" applyNumberFormat="true" applyFont="true" applyFill="true" applyBorder="true" applyAlignment="true" applyProtection="true">
      <alignment horizontal="center"/>
      <protection locked="false"/>
    </xf>
    <xf numFmtId="0" fontId="19"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8" fillId="3" borderId="10" xfId="0" applyFont="true" applyFill="true" applyBorder="true" applyAlignment="true" applyProtection="true">
      <alignment horizontal="center" vertical="center"/>
      <protection locked="false"/>
    </xf>
    <xf numFmtId="0" fontId="18" fillId="0" borderId="0" xfId="0" applyFont="true" applyAlignment="true" applyProtection="true">
      <alignment horizontal="center" vertic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6" fillId="0" borderId="10" xfId="0" applyFont="true" applyBorder="true" applyAlignment="true">
      <alignment horizontal="center"/>
    </xf>
    <xf numFmtId="1" fontId="18" fillId="3" borderId="10" xfId="0" applyNumberFormat="true" applyFont="true" applyFill="true" applyBorder="true" applyAlignment="true" applyProtection="true">
      <alignment horizontal="center"/>
      <protection locked="false"/>
    </xf>
    <xf numFmtId="0" fontId="18" fillId="0" borderId="0" xfId="0" applyFont="true" applyAlignment="true" applyProtection="true">
      <alignment horizontal="center"/>
      <protection locked="false"/>
    </xf>
    <xf numFmtId="0" fontId="18" fillId="3" borderId="10" xfId="0" applyFont="true" applyFill="true" applyBorder="true" applyAlignment="true" applyProtection="true">
      <alignment horizontal="center"/>
      <protection locked="false"/>
    </xf>
    <xf numFmtId="0" fontId="12" fillId="4" borderId="1" xfId="0" applyFont="true" applyFill="true" applyBorder="true" applyAlignment="true" applyProtection="true">
      <alignment horizontal="right" vertical="center"/>
      <protection locked="false"/>
    </xf>
    <xf numFmtId="0" fontId="12" fillId="0" borderId="11" xfId="0" applyFont="true" applyBorder="true" applyAlignment="true" applyProtection="true">
      <alignment horizontal="right"/>
      <protection locked="false"/>
    </xf>
    <xf numFmtId="0" fontId="12" fillId="0" borderId="5" xfId="0" applyFont="true" applyBorder="true" applyAlignment="true" applyProtection="true">
      <alignment horizontal="right"/>
      <protection locked="false"/>
    </xf>
    <xf numFmtId="0" fontId="12" fillId="0" borderId="12" xfId="0" applyFont="true" applyBorder="true" applyAlignment="true" applyProtection="true">
      <alignment horizontal="right"/>
      <protection locked="false"/>
    </xf>
    <xf numFmtId="0" fontId="9" fillId="2" borderId="1" xfId="0" applyFont="true" applyFill="true" applyBorder="true" applyAlignment="true" applyProtection="true">
      <alignment horizontal="center" vertical="center" wrapText="true"/>
      <protection locked="false"/>
    </xf>
    <xf numFmtId="0" fontId="10" fillId="2" borderId="11" xfId="0" applyFont="true" applyFill="true" applyBorder="true" applyAlignment="true" applyProtection="true">
      <alignment horizontal="center" vertical="center" wrapText="true"/>
      <protection locked="false"/>
    </xf>
    <xf numFmtId="0" fontId="10" fillId="2" borderId="2" xfId="0" applyFont="true" applyFill="true" applyBorder="true" applyAlignment="true" applyProtection="true">
      <alignment horizontal="center" vertical="center" wrapText="true"/>
      <protection locked="false"/>
    </xf>
    <xf numFmtId="0" fontId="10" fillId="2" borderId="5" xfId="0" applyFont="true" applyFill="true" applyBorder="true" applyAlignment="true" applyProtection="true">
      <alignment horizontal="center" vertical="center" wrapText="true"/>
      <protection locked="false"/>
    </xf>
    <xf numFmtId="0" fontId="10" fillId="2" borderId="12" xfId="0" applyFont="true" applyFill="true" applyBorder="true" applyAlignment="true" applyProtection="true">
      <alignment horizontal="center" vertical="center" wrapText="true"/>
      <protection locked="false"/>
    </xf>
    <xf numFmtId="0" fontId="10" fillId="2" borderId="6" xfId="0" applyFont="true" applyFill="true" applyBorder="true" applyAlignment="true" applyProtection="true">
      <alignment horizontal="center" vertical="center" wrapText="true"/>
      <protection locked="false"/>
    </xf>
    <xf numFmtId="0" fontId="6"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6"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3" fillId="13" borderId="19" xfId="0" applyNumberFormat="true" applyFont="true" applyFill="true" applyBorder="true" applyAlignment="true" applyProtection="true">
      <alignment horizontal="center" vertical="center"/>
      <protection locked="false"/>
    </xf>
    <xf numFmtId="164" fontId="53" fillId="13" borderId="21" xfId="0" applyNumberFormat="true" applyFont="true" applyFill="true" applyBorder="true" applyAlignment="true" applyProtection="true">
      <alignment horizontal="center" vertical="center"/>
      <protection locked="false"/>
    </xf>
    <xf numFmtId="1" fontId="3" fillId="4" borderId="2" xfId="0" applyNumberFormat="true" applyFont="true" applyFill="true" applyBorder="true" applyAlignment="true" applyProtection="true">
      <alignment horizontal="center" vertical="center"/>
      <protection locked="false"/>
    </xf>
    <xf numFmtId="1" fontId="3" fillId="4" borderId="6" xfId="0" applyNumberFormat="true" applyFont="true" applyFill="true" applyBorder="true" applyAlignment="true" applyProtection="true">
      <alignment horizontal="center" vertical="center"/>
      <protection locked="false"/>
    </xf>
    <xf numFmtId="164" fontId="13" fillId="14" borderId="20" xfId="0" applyNumberFormat="true" applyFont="true" applyFill="true" applyBorder="true" applyAlignment="true" applyProtection="true">
      <alignment horizontal="center" vertical="center"/>
      <protection locked="false"/>
    </xf>
    <xf numFmtId="164" fontId="13" fillId="14" borderId="22" xfId="0" applyNumberFormat="true" applyFont="true" applyFill="true" applyBorder="true" applyAlignment="true" applyProtection="true">
      <alignment horizontal="center" vertical="center"/>
      <protection locked="false"/>
    </xf>
    <xf numFmtId="164" fontId="13" fillId="10" borderId="17" xfId="0" applyNumberFormat="true" applyFont="true" applyFill="true" applyBorder="true" applyAlignment="true" applyProtection="true">
      <alignment horizontal="center" vertical="center"/>
      <protection locked="false"/>
    </xf>
    <xf numFmtId="164" fontId="13"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4" borderId="1" xfId="0" applyFont="true" applyFill="true" applyBorder="true" applyAlignment="true" applyProtection="true">
      <alignment horizontal="center" vertical="center"/>
    </xf>
    <xf numFmtId="0" fontId="14" fillId="4" borderId="2" xfId="0" applyFont="true" applyFill="true" applyBorder="true" applyAlignment="true" applyProtection="true">
      <alignment horizontal="center" vertical="center"/>
    </xf>
    <xf numFmtId="0" fontId="14" fillId="4" borderId="5" xfId="0" applyFont="true" applyFill="true" applyBorder="true" applyAlignment="true" applyProtection="true">
      <alignment horizontal="center" vertical="center"/>
    </xf>
    <xf numFmtId="0" fontId="14" fillId="4" borderId="6" xfId="0" applyFont="true" applyFill="true" applyBorder="true" applyAlignment="true" applyProtection="true">
      <alignment horizontal="center" vertical="center"/>
    </xf>
    <xf numFmtId="0" fontId="3" fillId="3" borderId="10" xfId="0" applyFont="true" applyFill="true" applyBorder="true" applyAlignment="true">
      <alignment horizontal="right" vertical="top" wrapText="true"/>
    </xf>
    <xf numFmtId="0" fontId="3" fillId="15" borderId="10" xfId="0" applyFont="true" applyFill="true" applyBorder="true" applyAlignment="true">
      <alignment horizontal="right" vertical="top" wrapText="true"/>
    </xf>
    <xf numFmtId="0" fontId="41" fillId="3" borderId="10" xfId="0" applyFont="true" applyFill="true" applyBorder="true" applyAlignment="true">
      <alignment horizontal="right" vertical="top" wrapText="true"/>
    </xf>
    <xf numFmtId="0" fontId="41" fillId="3" borderId="46" xfId="0" applyFont="true" applyFill="true" applyBorder="true" applyAlignment="true">
      <alignment horizontal="right" vertical="top" wrapText="true"/>
    </xf>
    <xf numFmtId="0" fontId="41" fillId="3" borderId="47" xfId="0" applyFont="true" applyFill="true" applyBorder="true" applyAlignment="true">
      <alignment horizontal="right" vertical="top" wrapText="true"/>
    </xf>
    <xf numFmtId="0" fontId="40" fillId="3" borderId="10" xfId="0" applyFont="true" applyFill="true" applyBorder="true" applyAlignment="true">
      <alignment horizontal="left" vertical="top" wrapText="true"/>
    </xf>
    <xf numFmtId="0" fontId="5" fillId="15" borderId="10" xfId="0" applyFont="true" applyFill="true" applyBorder="true" applyAlignment="true"/>
    <xf numFmtId="0" fontId="5" fillId="3" borderId="10" xfId="0" applyFont="true" applyFill="true" applyBorder="true" applyAlignment="true"/>
    <xf numFmtId="0" fontId="41" fillId="3" borderId="10" xfId="0" applyFont="true" applyFill="true" applyBorder="true" applyAlignment="true">
      <alignment horizontal="center" vertical="center" wrapText="true"/>
    </xf>
    <xf numFmtId="0" fontId="41" fillId="3" borderId="46" xfId="0" applyFont="true" applyFill="true" applyBorder="true" applyAlignment="true">
      <alignment horizontal="center" vertical="center" wrapText="true"/>
    </xf>
    <xf numFmtId="0" fontId="41" fillId="3" borderId="47" xfId="0" applyFont="true" applyFill="true" applyBorder="true" applyAlignment="true">
      <alignment horizontal="center" vertical="center" wrapText="true"/>
    </xf>
    <xf numFmtId="0" fontId="41" fillId="3" borderId="1" xfId="0" applyFont="true" applyFill="true" applyBorder="true" applyAlignment="true">
      <alignment horizontal="center" vertical="center" wrapText="true"/>
    </xf>
    <xf numFmtId="0" fontId="41" fillId="3" borderId="77" xfId="0" applyFont="true" applyFill="true" applyBorder="true" applyAlignment="true">
      <alignment horizontal="center" vertical="center" wrapText="true"/>
    </xf>
    <xf numFmtId="0" fontId="41" fillId="3" borderId="78" xfId="0" applyFont="true" applyFill="true" applyBorder="true" applyAlignment="true">
      <alignment horizontal="center" vertical="center" wrapText="true"/>
    </xf>
    <xf numFmtId="0" fontId="41" fillId="16" borderId="98" xfId="0" applyFont="true" applyFill="true" applyBorder="true" applyAlignment="true">
      <alignment horizontal="left" vertical="center" wrapText="true"/>
    </xf>
    <xf numFmtId="0" fontId="41" fillId="16" borderId="96" xfId="0" applyFont="true" applyFill="true" applyBorder="true" applyAlignment="true">
      <alignment horizontal="left" vertical="center" wrapText="true"/>
    </xf>
    <xf numFmtId="0" fontId="41" fillId="16" borderId="101" xfId="0" applyFont="true" applyFill="true" applyBorder="true" applyAlignment="true">
      <alignment horizontal="left" vertical="center" wrapText="true"/>
    </xf>
    <xf numFmtId="0" fontId="54" fillId="17" borderId="1" xfId="0" applyFont="true" applyFill="true" applyBorder="true" applyAlignment="true"/>
    <xf numFmtId="0" fontId="26" fillId="3" borderId="2" xfId="0" applyFont="true" applyFill="true" applyBorder="true" applyAlignment="true"/>
    <xf numFmtId="0" fontId="41" fillId="3" borderId="1" xfId="0" applyFont="true" applyFill="true" applyBorder="true" applyAlignment="true">
      <alignment horizontal="center" vertical="center"/>
    </xf>
    <xf numFmtId="0" fontId="41" fillId="3" borderId="77" xfId="0" applyFont="true" applyFill="true" applyBorder="true" applyAlignment="true">
      <alignment horizontal="center" vertical="center"/>
    </xf>
    <xf numFmtId="0" fontId="41" fillId="3" borderId="84" xfId="0" applyFont="true" applyFill="true" applyBorder="true" applyAlignment="true">
      <alignment horizontal="center" vertical="center"/>
    </xf>
    <xf numFmtId="0" fontId="3" fillId="15" borderId="10" xfId="0" applyFont="true" applyFill="true" applyBorder="true" applyAlignment="true">
      <alignment vertical="top" wrapText="true"/>
    </xf>
    <xf numFmtId="0" fontId="5" fillId="15" borderId="10" xfId="0" applyFont="true" applyFill="true" applyBorder="true"/>
    <xf numFmtId="0" fontId="5" fillId="3" borderId="10" xfId="0" applyFont="true" applyFill="true" applyBorder="true"/>
    <xf numFmtId="0" fontId="3" fillId="15" borderId="10" xfId="0" applyFont="true" applyFill="true" applyBorder="true" applyAlignment="true">
      <alignment wrapText="true"/>
    </xf>
    <xf numFmtId="0" fontId="3" fillId="3" borderId="10" xfId="0" applyFont="true" applyFill="true" applyBorder="true"/>
    <xf numFmtId="0" fontId="48" fillId="3" borderId="10" xfId="0" applyFont="true" applyFill="true" applyBorder="true" applyAlignment="true">
      <alignment horizontal="center" vertical="center" wrapText="true"/>
    </xf>
    <xf numFmtId="0" fontId="71" fillId="3" borderId="51" xfId="0" applyFont="true" applyFill="true" applyBorder="true" applyAlignment="true">
      <alignment horizontal="left" wrapText="true"/>
    </xf>
    <xf numFmtId="0" fontId="41" fillId="16" borderId="53" xfId="0" applyFont="true" applyFill="true" applyBorder="true" applyAlignment="true">
      <alignment horizontal="left" vertical="top" wrapText="true"/>
    </xf>
    <xf numFmtId="0" fontId="41" fillId="16" borderId="54" xfId="0" applyFont="true" applyFill="true" applyBorder="true" applyAlignment="true">
      <alignment horizontal="left" vertical="top" wrapText="true"/>
    </xf>
    <xf numFmtId="169" fontId="46" fillId="2" borderId="99" xfId="0" applyNumberFormat="true" applyFont="true" applyFill="true" applyBorder="true" applyAlignment="true">
      <alignment vertical="center" wrapText="true"/>
    </xf>
    <xf numFmtId="0" fontId="47" fillId="2" borderId="10" xfId="0" applyFont="true" applyFill="true" applyBorder="true" applyAlignment="true">
      <alignment vertical="center" wrapText="true"/>
    </xf>
    <xf numFmtId="0" fontId="47" fillId="2" borderId="8" xfId="0" applyFont="true" applyFill="true" applyBorder="true" applyAlignment="true">
      <alignment vertical="center" wrapText="true"/>
    </xf>
    <xf numFmtId="0" fontId="41" fillId="3" borderId="3" xfId="0" applyFont="true" applyFill="true" applyBorder="true" applyAlignment="true">
      <alignment horizontal="center" vertical="center"/>
    </xf>
    <xf numFmtId="0" fontId="41" fillId="3" borderId="46" xfId="0" applyFont="true" applyFill="true" applyBorder="true" applyAlignment="true">
      <alignment horizontal="center" vertical="center"/>
    </xf>
    <xf numFmtId="0" fontId="41" fillId="3" borderId="91" xfId="0" applyFont="true" applyFill="true" applyBorder="true" applyAlignment="true">
      <alignment horizontal="center" vertical="center"/>
    </xf>
    <xf numFmtId="0" fontId="41" fillId="3" borderId="3" xfId="0" applyFont="true" applyFill="true" applyBorder="true" applyAlignment="true">
      <alignment horizontal="center" vertical="center" wrapText="true"/>
    </xf>
    <xf numFmtId="0" fontId="41" fillId="16" borderId="53" xfId="0" applyFont="true" applyFill="true" applyBorder="true" applyAlignment="true">
      <alignment horizontal="left" vertical="center" wrapText="true"/>
    </xf>
    <xf numFmtId="0" fontId="41" fillId="16" borderId="54" xfId="0" applyFont="true" applyFill="true" applyBorder="true" applyAlignment="true">
      <alignment horizontal="left" vertical="center" wrapText="true"/>
    </xf>
    <xf numFmtId="0" fontId="41" fillId="16" borderId="52" xfId="0" applyFont="true" applyFill="true" applyBorder="true" applyAlignment="true">
      <alignment horizontal="left" vertical="center" wrapText="true"/>
    </xf>
    <xf numFmtId="0" fontId="41" fillId="3" borderId="84" xfId="0" applyFont="true" applyFill="true" applyBorder="true" applyAlignment="true">
      <alignment horizontal="center" vertical="center" wrapText="true"/>
    </xf>
    <xf numFmtId="0" fontId="41" fillId="3" borderId="91" xfId="0" applyFont="true" applyFill="true" applyBorder="true" applyAlignment="true">
      <alignment horizontal="center" vertical="center" wrapText="true"/>
    </xf>
    <xf numFmtId="0" fontId="68" fillId="16" borderId="52" xfId="0" applyFont="true" applyFill="true" applyBorder="true" applyAlignment="true">
      <alignment horizontal="left" vertical="center" wrapText="true"/>
    </xf>
    <xf numFmtId="0" fontId="68" fillId="16" borderId="53" xfId="0" applyFont="true" applyFill="true" applyBorder="true" applyAlignment="true">
      <alignment horizontal="left" vertical="center" wrapText="true"/>
    </xf>
    <xf numFmtId="0" fontId="41" fillId="16" borderId="97" xfId="0" applyFont="true" applyFill="true" applyBorder="true" applyAlignment="true">
      <alignment horizontal="left" vertical="center" wrapText="true"/>
    </xf>
    <xf numFmtId="0" fontId="41" fillId="16" borderId="10" xfId="0" applyFont="true" applyFill="true" applyBorder="true" applyAlignment="true">
      <alignment horizontal="right" vertical="top" wrapText="true"/>
    </xf>
    <xf numFmtId="0" fontId="72" fillId="3" borderId="10" xfId="0" applyFont="true" applyFill="true" applyBorder="true" applyAlignment="true">
      <alignment horizontal="right" vertical="top" wrapText="true"/>
    </xf>
    <xf numFmtId="0" fontId="72" fillId="3" borderId="10" xfId="0" applyFont="true" applyFill="true" applyBorder="true" applyAlignment="true">
      <alignment horizontal="center" vertical="center" wrapText="true"/>
    </xf>
    <xf numFmtId="0" fontId="48" fillId="3" borderId="10" xfId="1107" applyFont="true" applyAlignment="true">
      <alignment horizontal="center" vertical="center" wrapText="true"/>
    </xf>
    <xf numFmtId="0" fontId="48" fillId="3" borderId="10" xfId="1108" applyFont="true" applyAlignment="true">
      <alignment horizontal="center" vertical="center" wrapText="true"/>
    </xf>
    <xf numFmtId="0" fontId="48" fillId="3" borderId="10" xfId="1109" applyFont="true" applyAlignment="true">
      <alignment horizontal="center" vertical="center" wrapText="true"/>
    </xf>
    <xf numFmtId="0" fontId="41" fillId="3" borderId="51" xfId="1110" applyFont="true" applyBorder="true" applyAlignment="true">
      <alignment horizontal="left" wrapText="true"/>
    </xf>
    <xf numFmtId="0" fontId="41" fillId="3" borderId="51" xfId="1111" applyFont="true" applyBorder="true" applyAlignment="true">
      <alignment horizontal="left" wrapText="true"/>
    </xf>
    <xf numFmtId="0" fontId="41" fillId="16" borderId="53" xfId="1116" applyFont="true" applyFill="true" applyBorder="true" applyAlignment="true">
      <alignment horizontal="left" vertical="top" wrapText="true"/>
    </xf>
    <xf numFmtId="0" fontId="40" fillId="3" borderId="10" xfId="1122" applyFont="true" applyAlignment="true">
      <alignment horizontal="left" vertical="top" wrapText="true"/>
    </xf>
    <xf numFmtId="0" fontId="40" fillId="3" borderId="10" xfId="1123" applyFont="true" applyAlignment="true">
      <alignment horizontal="left" vertical="top" wrapText="true"/>
    </xf>
    <xf numFmtId="0" fontId="40" fillId="3" borderId="10" xfId="1124" applyFont="true" applyAlignment="true">
      <alignment horizontal="left" vertical="top" wrapText="true"/>
    </xf>
    <xf numFmtId="0" fontId="41" fillId="16" borderId="53" xfId="0" applyFont="true" applyFill="true" applyBorder="true" applyAlignment="true">
      <alignment horizontal="left" vertical="center"/>
    </xf>
    <xf numFmtId="0" fontId="41" fillId="16" borderId="54" xfId="0" applyFont="true" applyFill="true" applyBorder="true" applyAlignment="true">
      <alignment horizontal="left" vertical="center"/>
    </xf>
    <xf numFmtId="0" fontId="23" fillId="3" borderId="10" xfId="1075" applyFont="true" applyAlignment="true">
      <alignment horizontal="right" vertical="top" wrapText="true"/>
    </xf>
    <xf numFmtId="0" fontId="23" fillId="3" borderId="46" xfId="1076" applyFont="true" applyBorder="true" applyAlignment="true">
      <alignment horizontal="right" vertical="top" wrapText="true"/>
    </xf>
    <xf numFmtId="0" fontId="23" fillId="3" borderId="47" xfId="1077" applyFont="true" applyBorder="true" applyAlignment="true">
      <alignment horizontal="right" vertical="top" wrapText="true"/>
    </xf>
    <xf numFmtId="0" fontId="41" fillId="16" borderId="52" xfId="0" applyFont="true" applyFill="true" applyBorder="true" applyAlignment="true">
      <alignment horizontal="left" vertical="center"/>
    </xf>
    <xf numFmtId="0" fontId="54" fillId="17" borderId="3" xfId="0" applyFont="true" applyFill="true" applyBorder="true" applyAlignment="true"/>
    <xf numFmtId="0" fontId="26" fillId="3" borderId="4" xfId="0" applyFont="true" applyFill="true" applyBorder="true" applyAlignment="true"/>
    <xf numFmtId="0" fontId="55" fillId="17" borderId="3" xfId="0" applyFont="true" applyFill="true" applyBorder="true" applyAlignment="true"/>
    <xf numFmtId="0" fontId="55" fillId="3" borderId="4" xfId="0" applyFont="true" applyFill="true" applyBorder="true" applyAlignment="true"/>
    <xf numFmtId="169" fontId="46" fillId="2" borderId="99" xfId="0" applyNumberFormat="true" applyFont="true" applyFill="true" applyBorder="true" applyAlignment="true">
      <alignment vertical="center"/>
    </xf>
    <xf numFmtId="0" fontId="47" fillId="2" borderId="10" xfId="0" applyFont="true" applyFill="true" applyBorder="true" applyAlignment="true">
      <alignment vertical="center"/>
    </xf>
    <xf numFmtId="0" fontId="47" fillId="2" borderId="8" xfId="0" applyFont="true" applyFill="true" applyBorder="true" applyAlignment="true">
      <alignment vertical="center"/>
    </xf>
    <xf numFmtId="0" fontId="41" fillId="16" borderId="52" xfId="695" applyFont="true" applyFill="true" applyBorder="true" applyAlignment="true">
      <alignment horizontal="left" vertical="center" wrapText="true"/>
    </xf>
    <xf numFmtId="0" fontId="41" fillId="16" borderId="53" xfId="707" applyFont="true" applyFill="true" applyBorder="true" applyAlignment="true">
      <alignment horizontal="left" vertical="center" wrapText="true"/>
    </xf>
    <xf numFmtId="0" fontId="41" fillId="16" borderId="54" xfId="719" applyFont="true" applyFill="true" applyBorder="true" applyAlignment="true">
      <alignment horizontal="left" vertical="center" wrapText="true"/>
    </xf>
    <xf numFmtId="0" fontId="41" fillId="16" borderId="53" xfId="827" applyFont="true" applyFill="true" applyBorder="true" applyAlignment="true">
      <alignment horizontal="left" vertical="center" wrapText="true"/>
    </xf>
    <xf numFmtId="0" fontId="41" fillId="16" borderId="54" xfId="839" applyFont="true" applyFill="true" applyBorder="true" applyAlignment="true">
      <alignment horizontal="left" vertical="center" wrapText="true"/>
    </xf>
    <xf numFmtId="0" fontId="41" fillId="16" borderId="53" xfId="887" applyFont="true" applyFill="true" applyBorder="true" applyAlignment="true">
      <alignment horizontal="left" vertical="center" wrapText="true"/>
    </xf>
    <xf numFmtId="0" fontId="41" fillId="16" borderId="54" xfId="899" applyFont="true" applyFill="true" applyBorder="true" applyAlignment="true">
      <alignment horizontal="left" vertical="center" wrapText="true"/>
    </xf>
    <xf numFmtId="0" fontId="41" fillId="16" borderId="52" xfId="701" applyFont="true" applyFill="true" applyBorder="true" applyAlignment="true">
      <alignment horizontal="left" vertical="center" wrapText="true"/>
    </xf>
    <xf numFmtId="0" fontId="41" fillId="16" borderId="53" xfId="713" applyFont="true" applyFill="true" applyBorder="true" applyAlignment="true">
      <alignment horizontal="left" vertical="center" wrapText="true"/>
    </xf>
    <xf numFmtId="0" fontId="41" fillId="16" borderId="54" xfId="725" applyFont="true" applyFill="true" applyBorder="true" applyAlignment="true">
      <alignment horizontal="left" vertical="center" wrapText="true"/>
    </xf>
    <xf numFmtId="0" fontId="41" fillId="16" borderId="53" xfId="833" applyFont="true" applyFill="true" applyBorder="true" applyAlignment="true">
      <alignment horizontal="left" vertical="center" wrapText="true"/>
    </xf>
    <xf numFmtId="0" fontId="41" fillId="16" borderId="54" xfId="845" applyFont="true" applyFill="true" applyBorder="true" applyAlignment="true">
      <alignment horizontal="left" vertical="center" wrapText="true"/>
    </xf>
    <xf numFmtId="0" fontId="41" fillId="16" borderId="53" xfId="893" applyFont="true" applyFill="true" applyBorder="true" applyAlignment="true">
      <alignment horizontal="left" vertical="center" wrapText="true"/>
    </xf>
    <xf numFmtId="0" fontId="41" fillId="16" borderId="54" xfId="905" applyFont="true" applyFill="true" applyBorder="true" applyAlignment="true">
      <alignment horizontal="left" vertical="center" wrapText="true"/>
    </xf>
    <xf numFmtId="0" fontId="23" fillId="3" borderId="10" xfId="1086" applyFont="true" applyAlignment="true">
      <alignment horizontal="right" vertical="top" wrapText="true"/>
    </xf>
    <xf numFmtId="0" fontId="23" fillId="3" borderId="46" xfId="1087" applyFont="true" applyBorder="true" applyAlignment="true">
      <alignment horizontal="right" vertical="top" wrapText="true"/>
    </xf>
    <xf numFmtId="0" fontId="23" fillId="3" borderId="47" xfId="1088" applyFont="true" applyBorder="true" applyAlignment="true">
      <alignment horizontal="right" vertical="top" wrapText="true"/>
    </xf>
    <xf numFmtId="0" fontId="23" fillId="3" borderId="10" xfId="1097" applyFont="true" applyAlignment="true">
      <alignment horizontal="right" vertical="top" wrapText="true"/>
    </xf>
    <xf numFmtId="0" fontId="23" fillId="3" borderId="46" xfId="1098" applyFont="true" applyBorder="true" applyAlignment="true">
      <alignment horizontal="right" vertical="top" wrapText="true"/>
    </xf>
    <xf numFmtId="0" fontId="23" fillId="3" borderId="47" xfId="1099" applyFont="true" applyBorder="true" applyAlignment="true">
      <alignment horizontal="right" vertical="top" wrapText="true"/>
    </xf>
    <xf numFmtId="0" fontId="63" fillId="0" borderId="10" xfId="0" applyFont="true" applyFill="true" applyBorder="true" applyAlignment="true">
      <alignment vertical="top"/>
    </xf>
    <xf numFmtId="0" fontId="0" fillId="0" borderId="10" xfId="0" applyBorder="true" applyAlignment="true"/>
    <xf numFmtId="0" fontId="23" fillId="0" borderId="10" xfId="0" applyFont="true" applyFill="true" applyBorder="true" applyAlignment="true">
      <alignment horizontal="right" vertical="top" wrapText="true"/>
    </xf>
    <xf numFmtId="0" fontId="23" fillId="0" borderId="10" xfId="0" applyFont="true" applyBorder="true" applyAlignment="true">
      <alignment horizontal="right" vertical="top" wrapText="true"/>
    </xf>
    <xf numFmtId="0" fontId="23" fillId="0" borderId="0" xfId="0" applyFont="true" applyAlignment="true">
      <alignment horizontal="right" vertical="top" wrapText="true"/>
    </xf>
    <xf numFmtId="0" fontId="23" fillId="3" borderId="10" xfId="0" applyFont="true" applyFill="true" applyBorder="true" applyAlignment="true">
      <alignment horizontal="right" vertical="top" wrapText="true"/>
    </xf>
  </cellXfs>
  <cellStyles count="1126">
    <cellStyle name="Normal" xfId="0" builtinId="0"/>
    <cellStyle name="Normal 3" xfId="1125" xr:uid="{A66085F2-31CE-408A-96E2-D0E497F69943}"/>
    <cellStyle name="style1618143263633" xfId="69" xr:uid="{D74F5B94-F11F-4EC9-9C23-0B608B46A178}"/>
    <cellStyle name="style1618143263648" xfId="70" xr:uid="{03A42456-4220-4CB9-B4F3-FC096D2419C4}"/>
    <cellStyle name="style1618143263679" xfId="66" xr:uid="{44C2193C-B08F-4A27-9AFF-4AFF4D3EAF8D}"/>
    <cellStyle name="style1618143263711" xfId="62" xr:uid="{27A8F886-25BC-43C0-9C8A-B60A1A189CE4}"/>
    <cellStyle name="style1618143263733" xfId="65" xr:uid="{8127EEE8-E6D7-41D4-8538-8C34E7AA7988}"/>
    <cellStyle name="style1618143263780" xfId="61" xr:uid="{EF1D38D6-0CA6-45A6-BA7E-643B20786BAF}"/>
    <cellStyle name="style1618143263795" xfId="58" xr:uid="{F93B286F-1F80-44A5-A788-7B795FC2E234}"/>
    <cellStyle name="style1618143263817" xfId="54" xr:uid="{32A4E1B0-27AE-4971-A0E8-A672EF7028CA}"/>
    <cellStyle name="style1618143263864" xfId="50" xr:uid="{85FB42CA-1D3C-4D7F-8E02-525655A86E77}"/>
    <cellStyle name="style1618143263879" xfId="57" xr:uid="{B31BE144-AC99-4944-A2A5-F8CF4A721BC3}"/>
    <cellStyle name="style1618143263910" xfId="53" xr:uid="{25566DB2-AE51-423A-A902-91197F757477}"/>
    <cellStyle name="style1618143263933" xfId="49" xr:uid="{ABB1187E-4853-4440-9131-A12EB6805104}"/>
    <cellStyle name="style1618143263949" xfId="48" xr:uid="{4B38FE82-F2C8-4938-B222-9CEC7345EAF4}"/>
    <cellStyle name="style1618143263980" xfId="47" xr:uid="{4082AD15-2FAD-4D9E-9149-21D9674E7EAF}"/>
    <cellStyle name="style1618143264011" xfId="46" xr:uid="{EB357FBE-D0FE-4ABE-90B8-F7664D622B0A}"/>
    <cellStyle name="style1618143264034" xfId="40" xr:uid="{E771FCB0-5BCB-4444-91EA-B5BE47CD7449}"/>
    <cellStyle name="style1618143264080" xfId="38" xr:uid="{5D8D2E19-E40C-4C81-8ADB-5F9758E45838}"/>
    <cellStyle name="style1618143264096" xfId="37" xr:uid="{0FE9366B-A325-4583-91FF-A25DD1C4785C}"/>
    <cellStyle name="style1618143264134" xfId="39" xr:uid="{FB877A7F-5AEC-4CEC-BE5F-D9D2201BED98}"/>
    <cellStyle name="style1618143264150" xfId="36" xr:uid="{9FAF6CD2-7D5C-463D-97EA-ACB2E7465F42}"/>
    <cellStyle name="style1618143264181" xfId="35" xr:uid="{1A7F63B9-AF90-4E1C-B1E5-CF0CD850B037}"/>
    <cellStyle name="style1618143264196" xfId="34" xr:uid="{A57C1F44-0D56-4CC9-A24D-0AB3606FF51B}"/>
    <cellStyle name="style1618143264250" xfId="33" xr:uid="{2D288EE8-863E-45F3-AE6A-C3FC7C6A886E}"/>
    <cellStyle name="style1618143264265" xfId="32" xr:uid="{B074C7B4-D2DF-445D-B30A-EC6C502A70E3}"/>
    <cellStyle name="style1618143264297" xfId="31" xr:uid="{404952B9-77BD-4BA2-80B8-095A4A79C28E}"/>
    <cellStyle name="style1618143264319" xfId="30" xr:uid="{5DEFDDC3-FB96-4763-9332-85566C11002A}"/>
    <cellStyle name="style1618143265251" xfId="67" xr:uid="{ED29D499-95F2-43A4-B8DE-EDA07EFE5874}"/>
    <cellStyle name="style1618143265282" xfId="68" xr:uid="{3A341AC3-3153-40E2-919C-EFD0CE0EB3F9}"/>
    <cellStyle name="style1618143265298" xfId="64" xr:uid="{FA18F258-CF45-47D1-8AB5-1151364C541D}"/>
    <cellStyle name="style1618143265320" xfId="60" xr:uid="{07B49904-EB97-447E-8B22-EC23814FB0E7}"/>
    <cellStyle name="style1618143265351" xfId="63" xr:uid="{5BA7DD37-A6B0-4F5F-A5A3-6776DF212F65}"/>
    <cellStyle name="style1618143265383" xfId="59" xr:uid="{733C9CFC-B0E7-49E2-BBD5-7D9A891BF83B}"/>
    <cellStyle name="style1618143265398" xfId="56" xr:uid="{43F950D1-3854-4E16-8535-B6EC9C24D258}"/>
    <cellStyle name="style1618143265420" xfId="52" xr:uid="{0CDEFB77-45C7-42FB-A2CC-36D3D3DA5999}"/>
    <cellStyle name="style1618143265467" xfId="45" xr:uid="{5CF80DD0-5026-4A7F-9001-EA5897E071C5}"/>
    <cellStyle name="style1618143265483" xfId="55" xr:uid="{E0C9C54F-219D-41DF-9C02-9FD26394A564}"/>
    <cellStyle name="style1618143265498" xfId="51" xr:uid="{C99CEAF7-AC06-4F4C-8187-C1FD8097A739}"/>
    <cellStyle name="style1618143265536" xfId="44" xr:uid="{4BA8C2D3-4C2E-44D6-8D9F-B2666D461C69}"/>
    <cellStyle name="style1618143265552" xfId="43" xr:uid="{2DB42CB2-8031-4C38-A4E6-427F70679F69}"/>
    <cellStyle name="style1618143265589" xfId="42" xr:uid="{56C4A0C5-1BBC-4FCC-800C-F29FD6004742}"/>
    <cellStyle name="style1618143265621" xfId="41" xr:uid="{A42E6C40-D3B3-4C38-9450-100403226243}"/>
    <cellStyle name="style1618143265636" xfId="29" xr:uid="{68E77377-47CB-42AE-ABE1-FF019346AF3F}"/>
    <cellStyle name="style1618143265683" xfId="27" xr:uid="{7E809236-5B17-428E-B9B7-90421096180D}"/>
    <cellStyle name="style1618143265714" xfId="26" xr:uid="{D611767D-4E6E-4F73-BB5F-B22BF08A8830}"/>
    <cellStyle name="style1618143265737" xfId="28" xr:uid="{E41AC1AD-441C-411E-AD9A-6A3507A8F5FA}"/>
    <cellStyle name="style1618143265752" xfId="25" xr:uid="{C1D0A290-FB29-405D-B7AB-32C2A9C09053}"/>
    <cellStyle name="style1618143265768" xfId="24" xr:uid="{E476BA25-1AEF-4E73-8F0E-0A6365E04187}"/>
    <cellStyle name="style1618143265799" xfId="23" xr:uid="{150AE76C-6053-4F01-A8B8-ED56A3FA2D6E}"/>
    <cellStyle name="style1618143265837" xfId="22" xr:uid="{264CEBD8-128F-4B93-A3AF-265C5BC0B9D6}"/>
    <cellStyle name="style1618143265852" xfId="21" xr:uid="{FEB48E87-8E6E-4F9F-8A91-242D8B4A6AC9}"/>
    <cellStyle name="style1618143265880" xfId="20" xr:uid="{83EECE24-7A79-4526-AA2C-E97B6E528552}"/>
    <cellStyle name="style1618143265896" xfId="19" xr:uid="{DFA19E34-E3EE-46FA-A4E0-4557CE5AF3B2}"/>
    <cellStyle name="style1620220537552" xfId="550" xr:uid="{B9FA0E4F-7E76-4B93-AFCF-5685FD51ADBE}"/>
    <cellStyle name="style1620220537568" xfId="549" xr:uid="{F5B9BD6E-A639-4465-81F0-E522C31910ED}"/>
    <cellStyle name="style1620220537584" xfId="538" xr:uid="{1B897332-1934-40BB-B6A9-7C0A92782751}"/>
    <cellStyle name="style1620220537615" xfId="537" xr:uid="{33C1D9FA-89F1-4055-A898-7611271E0506}"/>
    <cellStyle name="style1620220537653" xfId="547" xr:uid="{C1642246-3830-419B-AF25-C282C94A8237}"/>
    <cellStyle name="style1620220537668" xfId="546" xr:uid="{DB235623-9BB3-412C-8870-A646169E0B6A}"/>
    <cellStyle name="style1620220537700" xfId="548" xr:uid="{757E5AD0-C8BB-4D5E-9D33-EF929CB1053C}"/>
    <cellStyle name="style1620220537715" xfId="545" xr:uid="{FD00FAF0-E76D-479E-ACAB-4454CFC01502}"/>
    <cellStyle name="style1620220537740" xfId="536" xr:uid="{F46A8BB8-7E2E-4C32-B1B4-CA03C06EA48E}"/>
    <cellStyle name="style1620220537760" xfId="535" xr:uid="{022FFBF3-F1F0-4874-AC34-42FB4D238B2E}"/>
    <cellStyle name="style1620220537780" xfId="534" xr:uid="{70A000FB-DAB3-4486-A8CF-B51DA91B0EB1}"/>
    <cellStyle name="style1620220537809" xfId="533" xr:uid="{B0ADB1FA-346A-481A-A6C6-3F46C08A77E9}"/>
    <cellStyle name="style1620220537829" xfId="526" xr:uid="{9CA75FA9-FC41-4E7B-9404-F363311E8903}"/>
    <cellStyle name="style1620220537860" xfId="514" xr:uid="{9AE1805F-6F38-4109-AD62-6AACCFEC1340}"/>
    <cellStyle name="style1620220537876" xfId="525" xr:uid="{F8932475-4F04-4EA2-A2C1-22E38962C3AC}"/>
    <cellStyle name="style1620220537907" xfId="513" xr:uid="{09C3778E-AA59-45E3-B65C-6B1EA9671A5B}"/>
    <cellStyle name="style1620220537929" xfId="502" xr:uid="{E2045944-27BE-43C2-82DA-96CC6D48AE54}"/>
    <cellStyle name="style1620220537945" xfId="501" xr:uid="{C16B2744-583F-49BC-9BAD-9D49EA3DFAAE}"/>
    <cellStyle name="style1620220537978" xfId="524" xr:uid="{5B33D027-05E8-4371-BEBB-FCAC2156C4B7}"/>
    <cellStyle name="style1620220537993" xfId="523" xr:uid="{C1627BA7-5975-4237-90DF-29EE0F2B6D68}"/>
    <cellStyle name="style1620220538024" xfId="522" xr:uid="{86E9E583-4C05-4939-84E7-AA242AD42844}"/>
    <cellStyle name="style1620220538050" xfId="521" xr:uid="{04716258-4548-4CB5-B8A2-02A43B44ED06}"/>
    <cellStyle name="style1620220538072" xfId="512" xr:uid="{66D23144-D65E-4FF3-A5E9-277EDDAA20CE}"/>
    <cellStyle name="style1620220538093" xfId="511" xr:uid="{399277E7-1E03-45D5-AEB1-DF4469E1BC17}"/>
    <cellStyle name="style1620220538121" xfId="510" xr:uid="{698E4BA3-05DA-47FF-BFFD-D382B4EBBEA2}"/>
    <cellStyle name="style1620220538143" xfId="509" xr:uid="{7B50E24E-FAE2-4F59-8FBD-CB4A3FA02C5F}"/>
    <cellStyle name="style1620220538173" xfId="500" xr:uid="{40C4A109-F8DE-4334-B96F-5175E2794E34}"/>
    <cellStyle name="style1620220538194" xfId="499" xr:uid="{FEB49693-6904-46B9-AF90-D1A4EADFE819}"/>
    <cellStyle name="style1620220538224" xfId="498" xr:uid="{8005F1F6-C6CE-4B81-9130-E8C9259D636D}"/>
    <cellStyle name="style1620220538245" xfId="497" xr:uid="{AE351393-6F5C-45AF-A4F9-2804025F9122}"/>
    <cellStyle name="style1620220539060" xfId="490" xr:uid="{A63BC4D0-8547-4780-8E38-A05E704951D1}"/>
    <cellStyle name="style1620220539081" xfId="489" xr:uid="{05E35696-A448-49D7-A577-A9560FB1E452}"/>
    <cellStyle name="style1620220539101" xfId="478" xr:uid="{B45077A4-1159-4A82-8FD2-50918B8BF17C}"/>
    <cellStyle name="style1620220539122" xfId="477" xr:uid="{FAF96E77-1BA7-4952-9A65-96BD28F645D6}"/>
    <cellStyle name="style1620220539162" xfId="487" xr:uid="{FC74563D-E8CE-49B0-BFAF-7834C74E7625}"/>
    <cellStyle name="style1620220539182" xfId="486" xr:uid="{C8E7B174-0672-48CE-A499-576A916B778C}"/>
    <cellStyle name="style1620220539203" xfId="488" xr:uid="{FF6E6B8F-B46C-4EB2-866C-5595FE371609}"/>
    <cellStyle name="style1620220539231" xfId="485" xr:uid="{A1F91BA8-1A79-4A72-BD03-17D2A860D5B3}"/>
    <cellStyle name="style1620220539251" xfId="476" xr:uid="{B0F0D656-4B15-424B-9FC5-6B5B52DFF0E1}"/>
    <cellStyle name="style1620220539272" xfId="475" xr:uid="{20D35ACE-99C1-4375-AB2D-341F431C3925}"/>
    <cellStyle name="style1620220539292" xfId="474" xr:uid="{AFAA0E38-182F-4316-AFFA-DB104938C7D4}"/>
    <cellStyle name="style1620220539312" xfId="473" xr:uid="{6B355CB9-9773-4AE0-A28E-FA2A7B4B6A33}"/>
    <cellStyle name="style1620220539334" xfId="466" xr:uid="{2838C82C-9E15-446A-B986-8E104C100869}"/>
    <cellStyle name="style1620220539355" xfId="454" xr:uid="{374E18CC-D649-4D46-AA65-E64A49B6CE0D}"/>
    <cellStyle name="style1620220539375" xfId="465" xr:uid="{BEE00615-049C-4685-B0CC-4BF8E4F45E23}"/>
    <cellStyle name="style1620220539395" xfId="453" xr:uid="{DB5B5628-5E35-4298-A0F0-DD26C110CEED}"/>
    <cellStyle name="style1620220539424" xfId="442" xr:uid="{23E3950E-4B66-4309-B816-C991EEE4BC1B}"/>
    <cellStyle name="style1620220539434" xfId="441" xr:uid="{C90A9A7A-F68D-4A1A-90CA-5412CB33B4DC}"/>
    <cellStyle name="style1620220539465" xfId="464" xr:uid="{3C45895E-58A4-4FFF-9079-31C817A9BC69}"/>
    <cellStyle name="style1620220539481" xfId="463" xr:uid="{0940CF35-6DDF-440C-8828-61BDD853DD36}"/>
    <cellStyle name="style1620220539496" xfId="462" xr:uid="{CE1B1EAE-8F13-4938-B8DE-D37A4F895738}"/>
    <cellStyle name="style1620220539528" xfId="461" xr:uid="{250BCD83-23F3-405B-A000-DED28D641E53}"/>
    <cellStyle name="style1620220539550" xfId="452" xr:uid="{41F2AF21-57FF-496E-A558-9AE14477AA99}"/>
    <cellStyle name="style1620220539565" xfId="451" xr:uid="{8D99DC35-B1F3-47E5-872F-6D7BB7716501}"/>
    <cellStyle name="style1620220539581" xfId="450" xr:uid="{9186169F-960F-4AF3-88A0-D43DD7A219FD}"/>
    <cellStyle name="style1620220539597" xfId="449" xr:uid="{28B0ED64-6CC2-4CAE-8748-8C436B1DF757}"/>
    <cellStyle name="style1620220539634" xfId="440" xr:uid="{23BC320D-DD69-4F1F-93AF-3AB78B4734B0}"/>
    <cellStyle name="style1620220539666" xfId="439" xr:uid="{F5B04AF7-90CA-48D3-B052-DE6980552C64}"/>
    <cellStyle name="style1620220539681" xfId="438" xr:uid="{D56B74DC-E487-494F-A0B9-A405364E8FDA}"/>
    <cellStyle name="style1620220539713" xfId="437" xr:uid="{0CCC3B1F-6EA4-4273-93F5-A0EAE9A892C3}"/>
    <cellStyle name="style1620220540536" xfId="430" xr:uid="{637B1EC0-6E3C-4C5F-B7CE-54594D1250F3}"/>
    <cellStyle name="style1620220540552" xfId="429" xr:uid="{F49668D0-2659-49A0-8824-76687646A432}"/>
    <cellStyle name="style1620220540583" xfId="418" xr:uid="{B0F9F6C2-1D20-4B48-8F69-D51DDCE78F19}"/>
    <cellStyle name="style1620220540599" xfId="417" xr:uid="{1AE28EDA-6C71-415B-8A08-C1B60537C7BC}"/>
    <cellStyle name="style1620220540636" xfId="427" xr:uid="{D1611303-621E-4CCE-810C-E7F0C5CF62BC}"/>
    <cellStyle name="style1620220540668" xfId="426" xr:uid="{849DC3DA-11CD-4868-892A-37A4684FD514}"/>
    <cellStyle name="style1620220540683" xfId="428" xr:uid="{722087B2-E313-4C26-838F-238ACEE553D6}"/>
    <cellStyle name="style1620220540699" xfId="425" xr:uid="{E8C046C7-F8C1-4216-9B37-483A87EB2026}"/>
    <cellStyle name="style1620220540730" xfId="416" xr:uid="{189175CA-8E1D-40F6-8875-74854F830CA6}"/>
    <cellStyle name="style1620220540749" xfId="415" xr:uid="{4CBACD2B-60E9-42FB-A330-4247134624EE}"/>
    <cellStyle name="style1620220540769" xfId="414" xr:uid="{35A4F727-9274-41FB-ADD9-52B9EA32F258}"/>
    <cellStyle name="style1620220540789" xfId="413" xr:uid="{8E6668E3-A62D-4CB0-BA67-203C0792F897}"/>
    <cellStyle name="style1620220540820" xfId="406" xr:uid="{1714791F-7FB5-4825-8CE9-97A999067F9E}"/>
    <cellStyle name="style1620220540840" xfId="394" xr:uid="{921DFB08-A9F5-460D-BD56-D56633A0FD09}"/>
    <cellStyle name="style1620220540860" xfId="382" xr:uid="{50494DAA-4AD6-43A1-A32F-ADECB2E99E98}"/>
    <cellStyle name="style1620220540881" xfId="405" xr:uid="{762033E0-3D4D-416C-AFBA-82BA85C3AF75}"/>
    <cellStyle name="style1620220540901" xfId="393" xr:uid="{55A6DE88-D156-494F-9A89-37529659F50F}"/>
    <cellStyle name="style1620220540921" xfId="381" xr:uid="{6CBDC8AB-3A61-4067-88D4-C87B13B40BEA}"/>
    <cellStyle name="style1620220540949" xfId="404" xr:uid="{0F85F70B-29FF-40D0-A9D3-48E949FF7DCD}"/>
    <cellStyle name="style1620220540972" xfId="403" xr:uid="{4C8A9321-727B-43E4-8287-627BA8CE30F1}"/>
    <cellStyle name="style1620220540992" xfId="402" xr:uid="{3AA74F59-15D4-4F1D-B8B7-A60715D8D019}"/>
    <cellStyle name="style1620220541012" xfId="401" xr:uid="{64B43828-8341-465E-B6CB-F1A138AE7040}"/>
    <cellStyle name="style1620220541033" xfId="392" xr:uid="{35BFEB6C-DD95-4351-A7FE-184DB1CE9297}"/>
    <cellStyle name="style1620220541053" xfId="391" xr:uid="{D28825F1-DB47-4EF3-8685-69C936C788B6}"/>
    <cellStyle name="style1620220541074" xfId="390" xr:uid="{DA91532B-9635-4A03-A245-981060C73194}"/>
    <cellStyle name="style1620220541094" xfId="389" xr:uid="{6BA4B24A-9A21-4CC8-8E1C-2273A8A7EC59}"/>
    <cellStyle name="style1620220541128" xfId="380" xr:uid="{0F15AE5F-5653-4D13-B5B4-C11F180AE464}"/>
    <cellStyle name="style1620220541143" xfId="379" xr:uid="{82444CF6-F028-4031-9A5C-C9FBE0AF8B43}"/>
    <cellStyle name="style1620220541159" xfId="378" xr:uid="{0439F69A-68DA-45DC-8FD9-EE1C5B9F18F7}"/>
    <cellStyle name="style1620220541175" xfId="377" xr:uid="{FC8449C6-C836-421F-B227-8B6AFFFDD8D3}"/>
    <cellStyle name="style1620220541974" xfId="544" xr:uid="{539E049E-938D-4BB1-9E48-68FC52E053D9}"/>
    <cellStyle name="style1620220541995" xfId="543" xr:uid="{8905C634-DA8A-4158-9DB8-9983110C010E}"/>
    <cellStyle name="style1620220542017" xfId="532" xr:uid="{E5D0C4C5-699B-4DAE-96C2-933FE545F290}"/>
    <cellStyle name="style1620220542037" xfId="531" xr:uid="{99750DCF-0821-470D-B475-5FDB8AD96AE7}"/>
    <cellStyle name="style1620220542078" xfId="541" xr:uid="{8A0F8036-2EA0-4CED-A977-DE1ABFE33887}"/>
    <cellStyle name="style1620220542098" xfId="540" xr:uid="{0F77EA33-5826-4832-B423-9DAF1E60C019}"/>
    <cellStyle name="style1620220542118" xfId="542" xr:uid="{6D0274E4-CCD0-493C-B047-5099C9C5AADE}"/>
    <cellStyle name="style1620220542139" xfId="539" xr:uid="{867CB0C2-A794-4603-8DF6-11D5E31D187A}"/>
    <cellStyle name="style1620220542159" xfId="530" xr:uid="{408DD2B8-9250-4381-AE5B-7FE802C4106B}"/>
    <cellStyle name="style1620220542179" xfId="529" xr:uid="{A017DE1D-4FB7-41DF-9202-553590A8719B}"/>
    <cellStyle name="style1620220542200" xfId="528" xr:uid="{DD1B86AB-E4E1-432C-A84B-7CF9D9C14670}"/>
    <cellStyle name="style1620220542220" xfId="527" xr:uid="{8ADB1D69-AA7A-4D3D-AA15-7AFCD8DE90B1}"/>
    <cellStyle name="style1620220542240" xfId="520" xr:uid="{5B5A84DE-A259-442D-9952-21E8E1046579}"/>
    <cellStyle name="style1620220542261" xfId="508" xr:uid="{D3AE2FF4-19FC-49DD-9C5B-A588F0C5FE1A}"/>
    <cellStyle name="style1620220542281" xfId="519" xr:uid="{A6E61758-9019-41CB-BE05-2A6E7D03A1DA}"/>
    <cellStyle name="style1620220542301" xfId="507" xr:uid="{7921E3AD-C060-4A28-9EC6-9B799DB816A0}"/>
    <cellStyle name="style1620220542322" xfId="496" xr:uid="{2A2286FD-44B3-4585-ABB0-46392B1D729E}"/>
    <cellStyle name="style1620220542342" xfId="495" xr:uid="{28DAF2F4-1084-4171-A140-1AE59442A9BD}"/>
    <cellStyle name="style1620220542362" xfId="518" xr:uid="{2E93F329-F9C1-4A33-B3D3-256642D992E4}"/>
    <cellStyle name="style1620220542391" xfId="517" xr:uid="{35394F08-45E4-45AB-AD3C-6C6D60C86D22}"/>
    <cellStyle name="style1620220542411" xfId="516" xr:uid="{2567BA3F-5E67-41F7-80F4-A0CB90947F27}"/>
    <cellStyle name="style1620220542433" xfId="515" xr:uid="{9FD4E991-776A-4F43-A4D5-B0A54F994E99}"/>
    <cellStyle name="style1620220542452" xfId="506" xr:uid="{B92653C1-EABD-4030-85EF-2A67BF5B7707}"/>
    <cellStyle name="style1620220542474" xfId="505" xr:uid="{7C491042-C77E-4A0B-9D0B-146AF0939BAF}"/>
    <cellStyle name="style1620220542495" xfId="504" xr:uid="{70D5C48B-FB8D-4EB7-A638-88C62EDCA383}"/>
    <cellStyle name="style1620220542515" xfId="503" xr:uid="{E6F876C9-D32E-4944-AC40-726A2829F620}"/>
    <cellStyle name="style1620220542535" xfId="494" xr:uid="{440E4CB4-B425-416E-AF05-407F49EED457}"/>
    <cellStyle name="style1620220542555" xfId="493" xr:uid="{41157273-B179-4C6F-B128-47C737AB2A6B}"/>
    <cellStyle name="style1620220542576" xfId="492" xr:uid="{984C28A8-1757-425C-816D-957F539A9907}"/>
    <cellStyle name="style1620220542596" xfId="491" xr:uid="{592E3D23-A24B-4D6F-B542-F545B67D4C84}"/>
    <cellStyle name="style1620220543390" xfId="484" xr:uid="{EF37614D-2B5C-45D9-8775-9EBA03AD2368}"/>
    <cellStyle name="style1620220543421" xfId="483" xr:uid="{566A03AE-D5E8-40EE-9E0E-4608CFB27B2D}"/>
    <cellStyle name="style1620220543441" xfId="472" xr:uid="{332D0BAB-B2E2-41AA-8C49-D4BDE4EA1697}"/>
    <cellStyle name="style1620220543461" xfId="471" xr:uid="{6450523C-C704-4CA9-A1C3-A0639A469E52}"/>
    <cellStyle name="style1620220543500" xfId="481" xr:uid="{1AECE105-DDAF-42FE-8ABC-D8BF705139FF}"/>
    <cellStyle name="style1620220543522" xfId="480" xr:uid="{53A81335-8B7E-4230-A4DC-49EBA2E053B9}"/>
    <cellStyle name="style1620220543542" xfId="482" xr:uid="{1E40C87A-9D0E-47EA-8E24-49DFF8A90786}"/>
    <cellStyle name="style1620220543561" xfId="479" xr:uid="{0BA41665-691A-49E1-900E-528B7D8C4EA5}"/>
    <cellStyle name="style1620220543581" xfId="470" xr:uid="{868F0DC5-159F-4C52-A3D7-C9CCDFD2F90E}"/>
    <cellStyle name="style1620220543601" xfId="469" xr:uid="{D3EE24C0-9DA5-4404-8C9B-042BB0ECC718}"/>
    <cellStyle name="style1620220543613" xfId="468" xr:uid="{873240F0-30E3-4CB8-AD74-5C97FDBBEDC4}"/>
    <cellStyle name="style1620220543642" xfId="467" xr:uid="{FDCE6E84-FCE9-4ACA-9302-96AB457BEF6D}"/>
    <cellStyle name="style1620220543654" xfId="460" xr:uid="{1E756E5C-F685-4F09-8EC4-34107789E5C8}"/>
    <cellStyle name="style1620220543683" xfId="448" xr:uid="{612966A8-C4E0-4298-BDE8-3736309AF180}"/>
    <cellStyle name="style1620220543705" xfId="459" xr:uid="{53093E69-FD92-4208-A6B5-615776D9946E}"/>
    <cellStyle name="style1620220543725" xfId="447" xr:uid="{044A6C64-1D00-4616-A760-3B42064D820A}"/>
    <cellStyle name="style1620220543745" xfId="436" xr:uid="{B9BC3335-4531-4C6B-ABC2-24A01AA84809}"/>
    <cellStyle name="style1620220543766" xfId="435" xr:uid="{6A5B66F5-478A-4BF0-A161-ACAE93161A4F}"/>
    <cellStyle name="style1620220543786" xfId="458" xr:uid="{D3E6DCDF-CED1-4286-95DF-47A3842593A9}"/>
    <cellStyle name="style1620220543806" xfId="457" xr:uid="{1D186693-D300-49AB-9684-8B6630961B8E}"/>
    <cellStyle name="style1620220543827" xfId="456" xr:uid="{4BA4E7ED-0FCC-4B98-96F1-0EAD6955A342}"/>
    <cellStyle name="style1620220543847" xfId="455" xr:uid="{53F13D84-CBCA-459C-8571-7811BADBDA80}"/>
    <cellStyle name="style1620220543867" xfId="446" xr:uid="{8B4F2D7A-E525-4BEE-97F2-86822FBBE93E}"/>
    <cellStyle name="style1620220543888" xfId="445" xr:uid="{41801D22-EF79-4429-8E26-3F51253876E5}"/>
    <cellStyle name="style1620220543916" xfId="444" xr:uid="{09D15CB6-4FE3-46D8-A08A-AF010F901F08}"/>
    <cellStyle name="style1620220543936" xfId="443" xr:uid="{E3033089-B4B5-45F3-97A4-7B4E3EC50264}"/>
    <cellStyle name="style1620220543969" xfId="434" xr:uid="{9D3AC5A5-8BF3-4D87-A382-E175919FAB4B}"/>
    <cellStyle name="style1620220543989" xfId="433" xr:uid="{DE395FEF-84FD-4539-B9DF-EDA016603178}"/>
    <cellStyle name="style1620220544010" xfId="432" xr:uid="{60EC3F49-49E9-438D-826E-3E18FEE3720B}"/>
    <cellStyle name="style1620220544030" xfId="431" xr:uid="{937DBF36-248C-4A05-9374-277B8B04DE5E}"/>
    <cellStyle name="style1620220544854" xfId="424" xr:uid="{4A0F1603-F408-417C-AD83-CAFB2808F235}"/>
    <cellStyle name="style1620220544875" xfId="423" xr:uid="{8D617C81-4C6D-4270-90FE-1A946547ECC8}"/>
    <cellStyle name="style1620220544895" xfId="412" xr:uid="{8653FC66-2611-4F13-A5A4-43F689A8F0D8}"/>
    <cellStyle name="style1620220544915" xfId="411" xr:uid="{5CB3F156-73DC-4BD6-BDB6-7242A7DFC7A6}"/>
    <cellStyle name="style1620220544956" xfId="421" xr:uid="{4B189E6E-1D82-4286-AF5C-FE94643F31DC}"/>
    <cellStyle name="style1620220544976" xfId="420" xr:uid="{44124D74-7D61-41A2-9542-44522E4FB794}"/>
    <cellStyle name="style1620220544997" xfId="422" xr:uid="{1FA672CA-9D34-44C0-96E8-39B60A886F5E}"/>
    <cellStyle name="style1620220545017" xfId="419" xr:uid="{33B7E4E5-951C-40D3-8C7E-F5C00BF08704}"/>
    <cellStyle name="style1620220545037" xfId="410" xr:uid="{0CA68FF3-6964-4AFB-AFC7-FF395BC2B377}"/>
    <cellStyle name="style1620220545063" xfId="409" xr:uid="{2FAC8AE7-F28A-459E-9631-5D70EB45DF58}"/>
    <cellStyle name="style1620220545078" xfId="408" xr:uid="{F5A7A80F-5CB1-4037-B955-E7528B98ADA0}"/>
    <cellStyle name="style1620220545099" xfId="407" xr:uid="{6D4E5172-2EE5-4FA0-B4AA-641AAF952D2B}"/>
    <cellStyle name="style1620220545119" xfId="400" xr:uid="{C1C4EF96-FEFE-40CD-8897-F3A8EDF7B598}"/>
    <cellStyle name="style1620220545147" xfId="388" xr:uid="{09C3DBBF-97B0-44EF-97C8-FD25C1EC9DC8}"/>
    <cellStyle name="style1620220545168" xfId="376" xr:uid="{2E5005B5-3F15-4FB5-A54C-A0CD86D65AA6}"/>
    <cellStyle name="style1620220545178" xfId="399" xr:uid="{2D80BFF0-DEE5-4B4F-8973-07E1EDBCA163}"/>
    <cellStyle name="style1620220545209" xfId="387" xr:uid="{3E5381CF-8ECB-4E8B-9C26-DE4C8DCF2A58}"/>
    <cellStyle name="style1620220545224" xfId="375" xr:uid="{6EF32731-BDF3-4214-8BE1-4F4AC591CAA8}"/>
    <cellStyle name="style1620220545240" xfId="398" xr:uid="{66909865-AEC1-4D24-97E5-B79BEEE4D277}"/>
    <cellStyle name="style1620220545271" xfId="397" xr:uid="{9EF9BD1A-12F2-48ED-A449-2514D3A4DFF6}"/>
    <cellStyle name="style1620220545290" xfId="396" xr:uid="{531C5234-ECB5-4BE6-86B3-CD321C19778B}"/>
    <cellStyle name="style1620220545310" xfId="395" xr:uid="{DCF12683-AF97-43A8-818F-8C2C69DDF73F}"/>
    <cellStyle name="style1620220545331" xfId="386" xr:uid="{05AACF41-A2C0-47C9-8EAD-064EACC8EC6B}"/>
    <cellStyle name="style1620220545351" xfId="385" xr:uid="{5713E940-971C-432A-B4C4-C7A78B55B23F}"/>
    <cellStyle name="style1620220545371" xfId="384" xr:uid="{0A333739-ADAE-45FD-BE92-9E0B2FE44936}"/>
    <cellStyle name="style1620220545392" xfId="383" xr:uid="{B0AE85CA-5ACE-4F38-9AA3-4665BC5CD491}"/>
    <cellStyle name="style1620220545422" xfId="374" xr:uid="{E886C3F1-0B81-4C50-86A8-ECD787FBCC31}"/>
    <cellStyle name="style1620220545442" xfId="373" xr:uid="{22B641A5-8429-4CA6-804A-B14F7D3C3A4B}"/>
    <cellStyle name="style1620220545463" xfId="372" xr:uid="{E3540E98-ED97-4CAE-BB42-AE5A7E1ACBAB}"/>
    <cellStyle name="style1620220545483" xfId="371" xr:uid="{D8AC4C67-527E-4675-A53D-C0FA7BBBCB76}"/>
    <cellStyle name="style1620220546437" xfId="370" xr:uid="{96A86B90-F669-4E3C-97F8-4A29C259B9C4}"/>
    <cellStyle name="style1620220546457" xfId="369" xr:uid="{019B286E-AA80-4170-97A5-2C0D35882C1A}"/>
    <cellStyle name="style1620220546478" xfId="358" xr:uid="{C8ED1E48-A2C0-47F0-A95B-4A5F47F730F2}"/>
    <cellStyle name="style1620220546498" xfId="357" xr:uid="{4FEFB5C7-15DA-48DB-9633-08E879C81BE6}"/>
    <cellStyle name="style1620220546539" xfId="367" xr:uid="{6DC29BD3-BEDB-42F3-8C5F-4B15A8084041}"/>
    <cellStyle name="style1620220546559" xfId="366" xr:uid="{89F6B8BC-061F-4FB3-9A7F-74F802A66C11}"/>
    <cellStyle name="style1620220546579" xfId="368" xr:uid="{C0F5C7EB-B2D4-4E90-B552-3F749F15CDB3}"/>
    <cellStyle name="style1620220546599" xfId="365" xr:uid="{A486F2E7-F8F7-44E0-890E-7C3533AF7EE2}"/>
    <cellStyle name="style1620220546620" xfId="356" xr:uid="{ADAD9FA5-AB7E-457B-A25D-0730569DE528}"/>
    <cellStyle name="style1620220546640" xfId="355" xr:uid="{F427C555-76D4-4BDA-9F4A-729809BE3364}"/>
    <cellStyle name="style1620220546669" xfId="354" xr:uid="{FFB051C3-D45A-463A-A03D-E8813CD2F37F}"/>
    <cellStyle name="style1620220546689" xfId="353" xr:uid="{C1704135-4594-4800-8EE0-0116CC6D41FE}"/>
    <cellStyle name="style1620220546709" xfId="346" xr:uid="{8BD06158-5D7C-4014-9D94-CFA85FDCDECC}"/>
    <cellStyle name="style1620220546732" xfId="334" xr:uid="{A79BCAEB-0F3F-4DE7-8213-49EDCF6B0A0F}"/>
    <cellStyle name="style1620220546752" xfId="345" xr:uid="{48AC293B-2FD9-4536-9DA5-6ED7FA531ACC}"/>
    <cellStyle name="style1620220546772" xfId="333" xr:uid="{1920713D-49F3-45D9-82FD-AEBE3338FE48}"/>
    <cellStyle name="style1620220546792" xfId="322" xr:uid="{098B7FBA-0E57-42C3-8975-241C151354CE}"/>
    <cellStyle name="style1620220546813" xfId="321" xr:uid="{2EC4F481-13BE-45A9-9B91-599B779385E6}"/>
    <cellStyle name="style1620220546833" xfId="344" xr:uid="{B4E70E5A-9F43-4B7F-8F00-463BD0C58B5D}"/>
    <cellStyle name="style1620220546853" xfId="343" xr:uid="{8BBA07F1-EE25-4409-8E10-B5E198B241D7}"/>
    <cellStyle name="style1620220546874" xfId="342" xr:uid="{74CBBB01-5040-49AF-9DBB-DD5185DF452E}"/>
    <cellStyle name="style1620220546894" xfId="341" xr:uid="{FC1794CC-069C-4D92-A6DD-0C9ADF5AD664}"/>
    <cellStyle name="style1620220546914" xfId="332" xr:uid="{CC6D3E8C-89D2-464D-8A43-FCBCF8C428BC}"/>
    <cellStyle name="style1620220546937" xfId="331" xr:uid="{EEF50CCB-5212-48A3-96F5-9C1F1DAC623D}"/>
    <cellStyle name="style1620220546956" xfId="330" xr:uid="{CE81477D-15C0-40D8-BCB8-61114783045D}"/>
    <cellStyle name="style1620220546976" xfId="329" xr:uid="{25EF79AF-56D5-4E0B-81E6-8FA596131C8D}"/>
    <cellStyle name="style1620220546996" xfId="320" xr:uid="{F0D286A1-8045-46CE-BABA-96BA1AAF5285}"/>
    <cellStyle name="style1620220547016" xfId="319" xr:uid="{7912F1FC-4055-4A75-8B47-722032B218A3}"/>
    <cellStyle name="style1620220547037" xfId="318" xr:uid="{D2F2432E-5665-4AB9-B5B9-5C225248069C}"/>
    <cellStyle name="style1620220547057" xfId="317" xr:uid="{FE79A714-BCB6-4E73-B2CE-A287051840B3}"/>
    <cellStyle name="style1620220547870" xfId="310" xr:uid="{9BD688A6-DBC6-4CEE-B7BA-42792E7FE636}"/>
    <cellStyle name="style1620220547891" xfId="309" xr:uid="{6EA10DB0-2B03-4295-8B0F-07AC3753E3D9}"/>
    <cellStyle name="style1620220547911" xfId="298" xr:uid="{70550593-D5CD-4AA1-8819-9105293C9A61}"/>
    <cellStyle name="style1620220547931" xfId="297" xr:uid="{C06EEDB8-D6A3-484D-87C9-CEBD33310DCF}"/>
    <cellStyle name="style1620220547975" xfId="307" xr:uid="{9C172B9A-BC1C-4E97-8F84-BF0B0FB44863}"/>
    <cellStyle name="style1620220548000" xfId="306" xr:uid="{8C22CCFA-846C-498B-AEC2-101DAC0695B8}"/>
    <cellStyle name="style1620220548021" xfId="308" xr:uid="{8FB2D50E-A909-4154-AB49-2BA79E1995A1}"/>
    <cellStyle name="style1620220548043" xfId="305" xr:uid="{C3CB280D-1E7B-464D-A978-441E50C9230C}"/>
    <cellStyle name="style1620220548063" xfId="296" xr:uid="{F8597041-22EE-40EC-ADCD-A55E9785A496}"/>
    <cellStyle name="style1620220548084" xfId="295" xr:uid="{AB586D7E-3DBD-4CF0-B35F-104847519A97}"/>
    <cellStyle name="style1620220548104" xfId="294" xr:uid="{22F40D61-6DC8-446D-A4CC-4C6E76F34EFF}"/>
    <cellStyle name="style1620220548124" xfId="293" xr:uid="{BE13C938-2400-44F3-A4C9-0D80F6ACC302}"/>
    <cellStyle name="style1620220548144" xfId="286" xr:uid="{CC346F09-5473-4DBE-ADD4-80F247FF4E76}"/>
    <cellStyle name="style1620220548165" xfId="274" xr:uid="{0E55F366-975E-4758-852F-FF4343E580BA}"/>
    <cellStyle name="style1620220548185" xfId="285" xr:uid="{485B622E-7F0B-4036-B1C6-DDC7791E4CBD}"/>
    <cellStyle name="style1620220548205" xfId="273" xr:uid="{7263B20F-BB8F-45C2-8D0A-2A369A352342}"/>
    <cellStyle name="style1620220548225" xfId="262" xr:uid="{FA637F8A-2031-4789-B0BE-ADC39612E16D}"/>
    <cellStyle name="style1620220548246" xfId="261" xr:uid="{24298987-6532-4CD3-88DC-B5B30F79F504}"/>
    <cellStyle name="style1620220548266" xfId="284" xr:uid="{E1819865-F2A6-4F0D-86D6-3EED8F455D82}"/>
    <cellStyle name="style1620220548296" xfId="283" xr:uid="{4295BEB8-02B6-4B4D-9830-57798AA17B23}"/>
    <cellStyle name="style1620220548317" xfId="282" xr:uid="{586FA404-D061-467F-987E-0A4ECD80C4BF}"/>
    <cellStyle name="style1620220548337" xfId="281" xr:uid="{DFC96049-64BC-4097-B737-D7BBD518C44E}"/>
    <cellStyle name="style1620220548357" xfId="272" xr:uid="{6E9958F8-02D8-4C1D-8F73-08DFFFB8895E}"/>
    <cellStyle name="style1620220548378" xfId="271" xr:uid="{F1FE0067-6775-4C7F-8D5A-8DBD2243DCB9}"/>
    <cellStyle name="style1620220548398" xfId="270" xr:uid="{E05FDDED-E07A-4344-BAA3-1120948504D3}"/>
    <cellStyle name="style1620220548418" xfId="269" xr:uid="{DDA658DA-78EB-4A69-9673-473D2D3BFD4C}"/>
    <cellStyle name="style1620220548459" xfId="260" xr:uid="{7E7D8FBD-13B9-4D1E-B162-C4866DD10213}"/>
    <cellStyle name="style1620220548487" xfId="259" xr:uid="{26BDA585-7128-418E-8656-2A85AF0BC2F7}"/>
    <cellStyle name="style1620220548509" xfId="258" xr:uid="{D73FC342-B956-4AC0-9043-3912C97E2130}"/>
    <cellStyle name="style1620220548530" xfId="257" xr:uid="{2B174DFC-62C9-4A49-BAD8-8114838D78BD}"/>
    <cellStyle name="style1620220549215" xfId="364" xr:uid="{A83641AF-CA73-4A2A-BC10-393F12432293}"/>
    <cellStyle name="style1620220549244" xfId="363" xr:uid="{8A3C304F-F257-4699-90A2-BB296E81FBE9}"/>
    <cellStyle name="style1620220549254" xfId="352" xr:uid="{3127D885-ACAD-470E-85B9-85F9B6F80A6A}"/>
    <cellStyle name="style1620220549285" xfId="351" xr:uid="{118F1242-9D74-45EB-AB0F-6EB4CA25846E}"/>
    <cellStyle name="style1620220549316" xfId="361" xr:uid="{E74B64CD-CAA6-4FF0-8C20-976C03F55F58}"/>
    <cellStyle name="style1620220549348" xfId="360" xr:uid="{B9B70FD9-007A-4757-B2AD-17D608FB2F19}"/>
    <cellStyle name="style1620220549366" xfId="362" xr:uid="{9DB92D28-2BAE-4816-97A0-602AC35405A3}"/>
    <cellStyle name="style1620220549387" xfId="359" xr:uid="{DF5B267F-A06D-4531-9B8F-FE5F89F0B147}"/>
    <cellStyle name="style1620220549407" xfId="350" xr:uid="{BFD40290-8195-4E42-85E1-455EEB9675B3}"/>
    <cellStyle name="style1620220549427" xfId="349" xr:uid="{668B1960-260F-4183-90E8-2C00978AB71E}"/>
    <cellStyle name="style1620220549448" xfId="348" xr:uid="{F18ED04C-6E93-4580-B2F7-0F4687E557CB}"/>
    <cellStyle name="style1620220549476" xfId="347" xr:uid="{DDD16BAA-04B1-455C-BF6B-D93CF035F46F}"/>
    <cellStyle name="style1620220549496" xfId="340" xr:uid="{543DC3D8-F360-4B57-9879-28B5656C3821}"/>
    <cellStyle name="style1620220549517" xfId="328" xr:uid="{9CCA6CD5-E80F-4DE6-8BE7-4AFD361495E0}"/>
    <cellStyle name="style1620220549537" xfId="339" xr:uid="{9D839494-BD5F-41CF-BDF9-210839EFBAE8}"/>
    <cellStyle name="style1620220549558" xfId="327" xr:uid="{23946B2C-4F18-45F6-BA2C-491A10D2520A}"/>
    <cellStyle name="style1620220549578" xfId="316" xr:uid="{BE3FB987-C997-45AB-8CEF-511F6D7790B9}"/>
    <cellStyle name="style1620220549598" xfId="315" xr:uid="{349A1250-D48C-47AA-A798-C663E8AF5A54}"/>
    <cellStyle name="style1620220549621" xfId="338" xr:uid="{145A4434-CE24-4792-9F2F-BD6CD2DD2531}"/>
    <cellStyle name="style1620220549641" xfId="337" xr:uid="{1CA17966-C8E5-4E45-8CEB-92B98F4B12AF}"/>
    <cellStyle name="style1620220549661" xfId="336" xr:uid="{DE903815-8568-454D-BACF-6EC70A464A77}"/>
    <cellStyle name="style1620220549681" xfId="335" xr:uid="{49C3974D-E706-4A43-B439-1079486DDF47}"/>
    <cellStyle name="style1620220549702" xfId="326" xr:uid="{A6DB1393-FC2E-40E5-AB1A-41B7E3726ACA}"/>
    <cellStyle name="style1620220549720" xfId="325" xr:uid="{DA301301-6AAD-48D2-A3C4-037FC758E6C9}"/>
    <cellStyle name="style1620220549736" xfId="324" xr:uid="{29CE4C24-19EE-49A2-8CA2-54FDAA2C29AE}"/>
    <cellStyle name="style1620220549767" xfId="323" xr:uid="{9BB6F5C7-EA9C-4A05-BF3D-8C80C082295E}"/>
    <cellStyle name="style1620220549783" xfId="314" xr:uid="{EB28A0FE-CE6C-482B-926E-56E4844B72CB}"/>
    <cellStyle name="style1620220549814" xfId="313" xr:uid="{A58D0F1F-63BC-433E-8F06-59A122BBA488}"/>
    <cellStyle name="style1620220549833" xfId="312" xr:uid="{009103C6-BDF1-420F-B381-1DDEE017C0A9}"/>
    <cellStyle name="style1620220549853" xfId="311" xr:uid="{5B8AD8FA-8C53-4C6E-959F-F4FC82D8F371}"/>
    <cellStyle name="style1620220550682" xfId="304" xr:uid="{27A33D14-9DCB-4C15-A7B2-7BAF78136BC3}"/>
    <cellStyle name="style1620220550704" xfId="303" xr:uid="{C2E998B0-0F13-403A-820B-4BDA8B004D76}"/>
    <cellStyle name="style1620220550720" xfId="292" xr:uid="{2B9CEE45-FE80-4097-96C1-840CE8D01114}"/>
    <cellStyle name="style1620220550736" xfId="291" xr:uid="{8A87B905-E820-4601-9664-F850B3685715}"/>
    <cellStyle name="style1620220550783" xfId="301" xr:uid="{8DFE8550-567F-476B-8ADD-1F7BF9433DAD}"/>
    <cellStyle name="style1620220550805" xfId="300" xr:uid="{DD7D1CEF-7337-465F-BF13-F603CA27492B}"/>
    <cellStyle name="style1620220550817" xfId="302" xr:uid="{24882C91-1EC9-4680-8702-DBC8F629E359}"/>
    <cellStyle name="style1620220550846" xfId="299" xr:uid="{385E299A-7054-44F9-9913-E46370BE740A}"/>
    <cellStyle name="style1620220550858" xfId="290" xr:uid="{6AB4DECB-663C-4932-8F96-B963EBEB4FC9}"/>
    <cellStyle name="style1620220550878" xfId="289" xr:uid="{54EDF7C9-992F-4796-B4BC-2D1F9DAB2AFF}"/>
    <cellStyle name="style1620220550898" xfId="288" xr:uid="{D9767B06-1450-40D1-B2E1-BC2253579928}"/>
    <cellStyle name="style1620220550919" xfId="287" xr:uid="{C75CB778-E964-4F5F-8AC0-45AF8E38288D}"/>
    <cellStyle name="style1620220550939" xfId="280" xr:uid="{F0812559-B73A-4F62-A480-8915A027FBD0}"/>
    <cellStyle name="style1620220550969" xfId="268" xr:uid="{C358548C-1C5B-4AD6-859F-4B24C0EB9D1B}"/>
    <cellStyle name="style1620220550990" xfId="279" xr:uid="{47F1DA5A-38AB-4888-A653-02FFEF8CC7C7}"/>
    <cellStyle name="style1620220551010" xfId="267" xr:uid="{53E21E5B-6C18-4F4A-AA51-69083B5C6494}"/>
    <cellStyle name="style1620220551030" xfId="256" xr:uid="{5389E6D1-6895-4FB7-84C9-B0914C7022A3}"/>
    <cellStyle name="style1620220551059" xfId="255" xr:uid="{8B9CC97A-F109-44B5-B7B3-2A0C4D97218E}"/>
    <cellStyle name="style1620220551081" xfId="278" xr:uid="{B6F3378C-A6EC-4F31-9CF8-B803B681F4B3}"/>
    <cellStyle name="style1620220551101" xfId="277" xr:uid="{FBFD30A7-C45A-4D82-8148-964BC06CE381}"/>
    <cellStyle name="style1620220551132" xfId="276" xr:uid="{FE405C38-F7F0-4E0E-A59E-CEDF64CCCE8D}"/>
    <cellStyle name="style1620220551152" xfId="275" xr:uid="{0992D6A2-9E8F-471A-AA6C-6C8165749261}"/>
    <cellStyle name="style1620220551172" xfId="266" xr:uid="{4A163350-9E12-40D5-BA0F-305270A95FE5}"/>
    <cellStyle name="style1620220551193" xfId="265" xr:uid="{76A1845C-9E7C-44E5-955F-0839DCC0C94D}"/>
    <cellStyle name="style1620220551213" xfId="264" xr:uid="{A605CDD3-84FC-48E9-B68E-9EFF447CBD6E}"/>
    <cellStyle name="style1620220551233" xfId="263" xr:uid="{BCD3E8A5-724B-4CEC-AEBC-4F1C3572FA11}"/>
    <cellStyle name="style1620220551272" xfId="254" xr:uid="{232849EE-B704-40D5-A435-FE3535499688}"/>
    <cellStyle name="style1620220551294" xfId="253" xr:uid="{D279B3E2-5858-49AB-BFE9-57C6E016779D}"/>
    <cellStyle name="style1620220551315" xfId="252" xr:uid="{8C14183A-0B51-4C34-8CB1-7FA21920A61E}"/>
    <cellStyle name="style1620220551335" xfId="251" xr:uid="{28FD5ED3-AAE2-48DB-A7FC-201F52F32CB3}"/>
    <cellStyle name="style1620220552875" xfId="250" xr:uid="{B27BA496-9F2E-4414-8A5F-9F44DBB21B26}"/>
    <cellStyle name="style1620220552890" xfId="249" xr:uid="{2D7A4575-F497-4952-BC82-DA48CA43DBC3}"/>
    <cellStyle name="style1620220552912" xfId="238" xr:uid="{ED35CBC9-9E10-47B3-8380-559B4AD8A482}"/>
    <cellStyle name="style1620220552933" xfId="237" xr:uid="{08AF0505-75ED-46E8-983D-7A0705A9C4F6}"/>
    <cellStyle name="style1620220552976" xfId="247" xr:uid="{4C509560-C6DA-4FA9-9358-61485288FE55}"/>
    <cellStyle name="style1620220552991" xfId="246" xr:uid="{6548CCC7-94A8-4F67-BAE5-1D7C01BCF4F5}"/>
    <cellStyle name="style1620220553015" xfId="248" xr:uid="{C277010D-359F-467A-939C-E77A9FF975FA}"/>
    <cellStyle name="style1620220553043" xfId="245" xr:uid="{6D46F2B7-BA79-4D7D-A3C3-6BC58A55F671}"/>
    <cellStyle name="style1620220553068" xfId="236" xr:uid="{2F8A6C7B-BBEC-494F-811F-73DAABCD55C0}"/>
    <cellStyle name="style1620220553083" xfId="235" xr:uid="{82C23BD5-BB22-4CC7-B9DD-729CC86172F5}"/>
    <cellStyle name="style1620220553099" xfId="234" xr:uid="{0C789DB5-C1E2-4B06-9539-9072F3D74ECC}"/>
    <cellStyle name="style1620220553130" xfId="233" xr:uid="{A58961FB-3B75-49D5-B249-B476001AFAB9}"/>
    <cellStyle name="style1620220553156" xfId="226" xr:uid="{26888404-DB90-4C2E-B2FC-27198E21B6B7}"/>
    <cellStyle name="style1620220553176" xfId="214" xr:uid="{F38B6D04-CE88-411E-9646-742206A5E6CC}"/>
    <cellStyle name="style1620220553196" xfId="225" xr:uid="{D8BAAC4F-4D4F-4FDA-89D2-0DEDC71628B8}"/>
    <cellStyle name="style1620220553217" xfId="213" xr:uid="{C30E5805-E594-4960-854A-166E34AFCFB9}"/>
    <cellStyle name="style1620220553237" xfId="202" xr:uid="{CDF1EEB3-89F1-4012-BD1A-C1FA8514FDC2}"/>
    <cellStyle name="style1620220553257" xfId="201" xr:uid="{D8BC6C4A-855C-4AE0-9258-19F3A8AAF1EC}"/>
    <cellStyle name="style1620220553278" xfId="224" xr:uid="{9AB97286-08E6-478F-A2CD-5EE9E7DD124C}"/>
    <cellStyle name="style1620220553298" xfId="223" xr:uid="{CD984940-4748-4C21-9F74-9FA0B80F53FE}"/>
    <cellStyle name="style1620220553318" xfId="222" xr:uid="{AD79B883-05BA-4CD5-A149-808461D0EC17}"/>
    <cellStyle name="style1620220553339" xfId="221" xr:uid="{BE7CCB31-534E-4816-8AA7-27BC2080BE0F}"/>
    <cellStyle name="style1620220553359" xfId="212" xr:uid="{3B320FE3-C37A-41CD-8258-E5B3F7828E3E}"/>
    <cellStyle name="style1620220553379" xfId="211" xr:uid="{668FA909-DB22-4C80-9B40-ED76BAA88152}"/>
    <cellStyle name="style1620220553400" xfId="210" xr:uid="{0DCDB67B-D85C-41C9-BEA1-27A5E1066B9A}"/>
    <cellStyle name="style1620220553420" xfId="209" xr:uid="{EF99C7E9-83B7-4AE3-9C06-835C92BF40E8}"/>
    <cellStyle name="style1620220553450" xfId="200" xr:uid="{59ECF399-B4C3-46DA-83B6-D0E32D790FA8}"/>
    <cellStyle name="style1620220553471" xfId="199" xr:uid="{6B6B2350-EB55-4C5A-883B-A3E637FCD40C}"/>
    <cellStyle name="style1620220553491" xfId="198" xr:uid="{9368D07E-2992-4BD4-A8B3-D0F55A8E62B1}"/>
    <cellStyle name="style1620220553519" xfId="197" xr:uid="{9354B963-D076-403F-926C-9377500D7374}"/>
    <cellStyle name="style1620220554235" xfId="244" xr:uid="{9B5B4385-142C-45A0-958F-816DA264CCAC}"/>
    <cellStyle name="style1620220554258" xfId="243" xr:uid="{3C0DA057-63DD-4BD4-8F59-E8DBF0F69E39}"/>
    <cellStyle name="style1620220554278" xfId="232" xr:uid="{05F9F0F4-055F-4551-A155-F1B3C3FE14C6}"/>
    <cellStyle name="style1620220554298" xfId="231" xr:uid="{C9B8FCDA-CCDB-4468-972A-B5A282058FAD}"/>
    <cellStyle name="style1620220554339" xfId="241" xr:uid="{DF9B0CDA-CE2C-4AA5-BA5F-3059142EA39B}"/>
    <cellStyle name="style1620220554359" xfId="240" xr:uid="{3727B09C-394B-4D02-B27E-D86C10D37115}"/>
    <cellStyle name="style1620220554379" xfId="242" xr:uid="{821AA667-3DCB-4AA2-9084-ECF3596CD8D2}"/>
    <cellStyle name="style1620220554400" xfId="239" xr:uid="{A81DF164-9096-4D58-8FFA-62C7A77CC2D3}"/>
    <cellStyle name="style1620220554420" xfId="230" xr:uid="{A90B9D1D-808B-4A07-B44C-9667EB009756}"/>
    <cellStyle name="style1620220554448" xfId="229" xr:uid="{1A0ACCC6-A37B-4CF4-8003-380E1BF5B5EE}"/>
    <cellStyle name="style1620220554469" xfId="228" xr:uid="{D31DC8C5-C713-4A23-AAE4-DF5EFEA78347}"/>
    <cellStyle name="style1620220554491" xfId="227" xr:uid="{849746BF-5228-443B-9F0F-79C319CDD004}"/>
    <cellStyle name="style1620220554519" xfId="220" xr:uid="{F354F101-7FEF-4B1B-A5DA-1877572BA50C}"/>
    <cellStyle name="style1620220554542" xfId="208" xr:uid="{34878A3C-2878-4817-9A95-DA2FAB2EE7F8}"/>
    <cellStyle name="style1620220554562" xfId="219" xr:uid="{DD454FB0-476E-452E-AF6A-2086C819D15A}"/>
    <cellStyle name="style1620220554582" xfId="207" xr:uid="{ED584F8E-8F09-42A2-9F95-A46C4BA3D427}"/>
    <cellStyle name="style1620220554603" xfId="196" xr:uid="{716A60CC-B53C-4CE9-BDC9-32E262DF1849}"/>
    <cellStyle name="style1620220554623" xfId="195" xr:uid="{5012DB68-CEAE-4DED-A9D9-29E5595C493C}"/>
    <cellStyle name="style1620220554641" xfId="218" xr:uid="{B041AEFF-607D-4F7A-AA13-69E87EE08678}"/>
    <cellStyle name="style1620220554664" xfId="217" xr:uid="{09A58DE1-9A5A-4265-A94D-EDE353E95546}"/>
    <cellStyle name="style1620220554684" xfId="216" xr:uid="{5D9C1991-F505-4E84-879F-72CD25804E09}"/>
    <cellStyle name="style1620220554704" xfId="215" xr:uid="{E6561FA8-8A34-4656-B6CE-A2B13B81889F}"/>
    <cellStyle name="style1620220554722" xfId="206" xr:uid="{49897D2A-303F-4667-88E7-168F16562657}"/>
    <cellStyle name="style1620220554743" xfId="205" xr:uid="{7D477B4C-FF06-45A8-9CB8-E6DCB885E8E2}"/>
    <cellStyle name="style1620220554765" xfId="204" xr:uid="{2A5681B8-7DCC-4ECD-BCAF-2C55CF16BE9A}"/>
    <cellStyle name="style1620220554786" xfId="203" xr:uid="{AD4F6DEE-3314-4A10-8B68-4D535BB1EE64}"/>
    <cellStyle name="style1620220554816" xfId="194" xr:uid="{9F04473D-4156-4BF3-B047-696C8C0C90DA}"/>
    <cellStyle name="style1620220554836" xfId="193" xr:uid="{B5972134-69BB-4FCE-962C-5A1DF8B5A7E3}"/>
    <cellStyle name="style1620220554857" xfId="192" xr:uid="{1D96C168-AC8F-43DC-9CD4-09FE415CEAD6}"/>
    <cellStyle name="style1620220554877" xfId="191" xr:uid="{8839D59F-14E0-42D4-B272-0DF5F7A32DBD}"/>
    <cellStyle name="style1620220556279" xfId="17" xr:uid="{58690317-76E6-4AC9-9259-7EB1009DB642}"/>
    <cellStyle name="style1620220556299" xfId="16" xr:uid="{BDE28C10-5475-46FE-9FB4-256266ADAF4E}"/>
    <cellStyle name="style1620220556319" xfId="18" xr:uid="{8B86E754-5380-4A1A-9E43-E8D94C2BF71D}"/>
    <cellStyle name="style1620220556340" xfId="15" xr:uid="{BE6542DD-7341-4A6E-9526-0600402990E9}"/>
    <cellStyle name="style1620220556360" xfId="14" xr:uid="{0A1A7ADD-1F53-4434-932C-3E1AC2D6C1FA}"/>
    <cellStyle name="style1620220556388" xfId="13" xr:uid="{D8F2A34C-D993-4B15-941C-98491BEB4269}"/>
    <cellStyle name="style1620220556409" xfId="12" xr:uid="{1DEF4055-7AA8-4D86-B172-4B2551D188A8}"/>
    <cellStyle name="style1620220556431" xfId="11" xr:uid="{A8F3C800-E352-42DB-9A1C-341EE148A330}"/>
    <cellStyle name="style1620220556451" xfId="9" xr:uid="{B396F408-C6FA-4DB2-8CDB-E7063DA6CA63}"/>
    <cellStyle name="style1620220556472" xfId="8" xr:uid="{9AFB2AF0-91E0-4B9B-8718-9B1DA510A0F4}"/>
    <cellStyle name="style1620220556492" xfId="6" xr:uid="{92482658-4BEF-46F6-A02B-513352516D6D}"/>
    <cellStyle name="style1620220556512" xfId="5" xr:uid="{2C22359D-9769-4807-9771-8163D2E96B43}"/>
    <cellStyle name="style1620220556533" xfId="10" xr:uid="{B5E46D13-86D7-4ED9-B59B-2698C081C84E}"/>
    <cellStyle name="style1620220556553" xfId="7" xr:uid="{E791E251-872F-4E4A-9A0C-5593291245D8}"/>
    <cellStyle name="style1620220556573" xfId="4" xr:uid="{22ACBF59-69F3-4213-96DF-FC13B9814F4E}"/>
    <cellStyle name="style1620220556614" xfId="2" xr:uid="{E45AD373-DE91-4D3F-AC1D-3D186A27D77E}"/>
    <cellStyle name="style1620220556643" xfId="1" xr:uid="{3E72D0DF-5851-49A2-9F1A-60615BD874FC}"/>
    <cellStyle name="style1620220556675" xfId="3" xr:uid="{3923878C-79CD-463A-9D72-D3A8B6D199C5}"/>
    <cellStyle name="style1620220557683" xfId="130" xr:uid="{4F04C44C-0FC2-4A49-A061-4B31AA5C6236}"/>
    <cellStyle name="style1620220557704" xfId="129" xr:uid="{C8CC74CD-6973-4798-ADEF-9A62C422D3CD}"/>
    <cellStyle name="style1620220557724" xfId="118" xr:uid="{2F488F26-8A8A-4867-8B3F-EC8C8891117E}"/>
    <cellStyle name="style1620220557744" xfId="117" xr:uid="{CFD54F76-841E-46E8-9621-6D477D96939A}"/>
    <cellStyle name="style1620220557785" xfId="127" xr:uid="{8127721E-3958-4563-9331-02BA3098F536}"/>
    <cellStyle name="style1620220557806" xfId="126" xr:uid="{92AEF91F-2912-4B13-8176-06D89764D6B8}"/>
    <cellStyle name="style1620220557826" xfId="128" xr:uid="{1C7C9810-2578-4DB6-9666-0C32D1EE696D}"/>
    <cellStyle name="style1620220557846" xfId="125" xr:uid="{B1856261-B635-4010-9A58-6CC5439D65B3}"/>
    <cellStyle name="style1620220557867" xfId="116" xr:uid="{2CF7A1E8-66AA-40B4-B31C-63B298539E53}"/>
    <cellStyle name="style1620220557887" xfId="115" xr:uid="{4BE8B259-7D2F-49E9-B220-73D6A21B9B84}"/>
    <cellStyle name="style1620220557907" xfId="114" xr:uid="{140BC4E0-C29E-4A9D-991F-851F7A27F819}"/>
    <cellStyle name="style1620220557928" xfId="113" xr:uid="{C5A53230-2B3A-44D3-B4BD-CA21E312BDE1}"/>
    <cellStyle name="style1620220557948" xfId="106" xr:uid="{3C2176BC-2BB7-4DE7-8E48-9A37CC3EF9A6}"/>
    <cellStyle name="style1620220557968" xfId="94" xr:uid="{A0BD0039-DFB8-429D-BBFF-4DA6D74FED1D}"/>
    <cellStyle name="style1620220557989" xfId="105" xr:uid="{369722E4-73A0-4AE3-903B-0E0898B93793}"/>
    <cellStyle name="style1620220558009" xfId="93" xr:uid="{5207BC3A-0920-4E69-8B57-5B1BD34C7389}"/>
    <cellStyle name="style1620220558030" xfId="82" xr:uid="{3C9A496A-575F-46CA-8F57-D2F8CB3D4D42}"/>
    <cellStyle name="style1620220558050" xfId="81" xr:uid="{49DED0A1-0D8B-48E1-B9AB-E7AA6ED6D842}"/>
    <cellStyle name="style1620220558070" xfId="104" xr:uid="{DC14CE11-8C4A-41F5-8BAB-7832C9716F19}"/>
    <cellStyle name="style1620220558240" xfId="103" xr:uid="{A583EADA-B516-4E0D-9AA3-0AA94C076395}"/>
    <cellStyle name="style1620220559922" xfId="102" xr:uid="{08F0F237-6566-4363-A252-B54988D8308D}"/>
    <cellStyle name="style1620220560408" xfId="101" xr:uid="{0B13DA67-A6FC-408F-9D0F-10025411FCFD}"/>
    <cellStyle name="style1620220560746" xfId="92" xr:uid="{57AED83C-5072-47CF-A41E-2A2AA039D8AA}"/>
    <cellStyle name="style1620220561147" xfId="91" xr:uid="{F09D57FC-AC5B-4AD1-AC1D-804272D89EA8}"/>
    <cellStyle name="style1620220561432" xfId="90" xr:uid="{49D7679B-F17F-4524-8F52-A5677D09650C}"/>
    <cellStyle name="style1620220561849" xfId="89" xr:uid="{86117DD6-E9E0-404B-8864-29F87F051F14}"/>
    <cellStyle name="style1620220562228" xfId="80" xr:uid="{82F81C8F-1CC6-40B4-A972-77A8E6C321C2}"/>
    <cellStyle name="style1620220562551" xfId="79" xr:uid="{3BF8AE3B-FCD6-44D7-943A-A45710D7E4A8}"/>
    <cellStyle name="style1620220562852" xfId="78" xr:uid="{33406D07-F994-4A67-950D-BA6E0FE94068}"/>
    <cellStyle name="style1620220563238" xfId="77" xr:uid="{93F4BE0E-6AC3-4E78-8E3D-C770699CA300}"/>
    <cellStyle name="style1620220570783" xfId="124" xr:uid="{8667BBEB-2576-47D1-9AC5-A37E6C2F2AF7}"/>
    <cellStyle name="style1620220570803" xfId="123" xr:uid="{79283FEB-BE6A-4C3F-831D-DB27A2E00B95}"/>
    <cellStyle name="style1620220570824" xfId="112" xr:uid="{28E2CF3D-5C22-447A-B4AF-FD95AF819251}"/>
    <cellStyle name="style1620220570844" xfId="111" xr:uid="{C49D8F99-CB32-4746-AB83-18CD36AED6E0}"/>
    <cellStyle name="style1620220570893" xfId="121" xr:uid="{9C66E46B-2863-4AE9-A5A0-36CB5528B8B6}"/>
    <cellStyle name="style1620220570913" xfId="120" xr:uid="{B4CAB041-D0AE-4841-8B00-AA899DE43851}"/>
    <cellStyle name="style1620220570933" xfId="122" xr:uid="{6FBCDC86-C4DE-441B-9D69-0FF33814C1C4}"/>
    <cellStyle name="style1620220570956" xfId="119" xr:uid="{252AD3F4-18D4-426B-BA2A-15B2D4193880}"/>
    <cellStyle name="style1620220570984" xfId="110" xr:uid="{741BBF17-9EF9-44C5-B050-818351ACD212}"/>
    <cellStyle name="style1620220570999" xfId="109" xr:uid="{73CD9B93-6245-4BCE-9E4D-364DA4993CD0}"/>
    <cellStyle name="style1620220571015" xfId="108" xr:uid="{CA0A25AF-0C89-450F-A493-1BFB1A36C2DD}"/>
    <cellStyle name="style1620220571046" xfId="107" xr:uid="{91BCA64E-B2C0-4903-BE2E-35C1AAF28ABB}"/>
    <cellStyle name="style1620220571062" xfId="100" xr:uid="{BA25D10A-D017-47DF-A3BC-D0430FB86C3B}"/>
    <cellStyle name="style1620220571094" xfId="88" xr:uid="{E1078BAF-A5EA-45B1-8A3D-EDD63F72A12F}"/>
    <cellStyle name="style1620220571115" xfId="99" xr:uid="{06D9ED7B-B7B8-41AE-B163-6ED19C92619E}"/>
    <cellStyle name="style1620220571137" xfId="87" xr:uid="{BCEC5B81-DCA0-4E5C-B455-86494F7AE5CE}"/>
    <cellStyle name="style1620220571157" xfId="76" xr:uid="{AFC1A19F-FEA2-4A91-919A-FB49A834E926}"/>
    <cellStyle name="style1620220571177" xfId="75" xr:uid="{8E79C460-FDC6-4A5C-A5F9-CAA6C7BF7F0D}"/>
    <cellStyle name="style1620220571197" xfId="98" xr:uid="{DEC14A6F-D637-4AD6-A29B-BF83BD0791A5}"/>
    <cellStyle name="style1620220571218" xfId="97" xr:uid="{9C508B41-EED6-4E19-B421-79AAEE615230}"/>
    <cellStyle name="style1620220571238" xfId="96" xr:uid="{84E49800-4F4E-403E-996B-BD7F4EE8BFE5}"/>
    <cellStyle name="style1620220571266" xfId="95" xr:uid="{69693A78-0A4F-4530-B51B-0D38F1CF5838}"/>
    <cellStyle name="style1620220571287" xfId="86" xr:uid="{D8FD43F7-B972-4728-A1C7-BE11ED6236F2}"/>
    <cellStyle name="style1620220571309" xfId="85" xr:uid="{6FA941EC-C7C9-487B-920A-9F001391B20C}"/>
    <cellStyle name="style1620220571329" xfId="84" xr:uid="{0382B561-523A-4E58-96FE-D97A6A26BD2C}"/>
    <cellStyle name="style1620220571350" xfId="83" xr:uid="{4A4D5439-0F27-4B39-8E9D-68DB17A074A0}"/>
    <cellStyle name="style1620220571380" xfId="74" xr:uid="{B14F997A-0A12-4D51-A732-8F37FC6C4686}"/>
    <cellStyle name="style1620220571401" xfId="73" xr:uid="{74787C95-85CA-440D-9C3B-CBEBAE271105}"/>
    <cellStyle name="style1620220571421" xfId="72" xr:uid="{D6D92392-F94A-4A91-A824-D6A5ABCCCDF3}"/>
    <cellStyle name="style1620220571441" xfId="71" xr:uid="{EE96232F-A8B6-4AA1-A937-B23E9D26B0C8}"/>
    <cellStyle name="style1620220575155" xfId="190" xr:uid="{F7FD5B03-F681-4F84-873E-6C8678D7F686}"/>
    <cellStyle name="style1620220575175" xfId="189" xr:uid="{D58F6A44-68EC-4EDD-BEDF-0E8DE483D6C0}"/>
    <cellStyle name="style1620220575196" xfId="178" xr:uid="{54A8A864-AB1D-47AA-961A-9B513E69084B}"/>
    <cellStyle name="style1620220575216" xfId="177" xr:uid="{10F9FB35-D620-435D-A6FA-F37DF9715597}"/>
    <cellStyle name="style1620220575265" xfId="187" xr:uid="{3D9B3B91-752B-45F6-A86D-9654F7574551}"/>
    <cellStyle name="style1620220575285" xfId="186" xr:uid="{06CF96C6-FCA9-475F-BA8E-7E685F685EE5}"/>
    <cellStyle name="style1620220575308" xfId="188" xr:uid="{50659153-DD97-41A9-B6B8-123B4CB664EA}"/>
    <cellStyle name="style1620220575328" xfId="185" xr:uid="{FF90F8B6-973B-4032-917A-FC8310BC34DC}"/>
    <cellStyle name="style1620220575356" xfId="176" xr:uid="{1AB16725-E462-4BB2-9EDF-BB82B91C9482}"/>
    <cellStyle name="style1620220575377" xfId="175" xr:uid="{37067449-BAF5-4A52-A163-6D680B2CA4BA}"/>
    <cellStyle name="style1620220575399" xfId="174" xr:uid="{81A43B37-0A1F-4900-AF6A-8BF438447BF1}"/>
    <cellStyle name="style1620220575419" xfId="173" xr:uid="{FB742AF7-FCDA-4C88-A9FA-309CD8274851}"/>
    <cellStyle name="style1620220575440" xfId="166" xr:uid="{912E91CB-5F10-496A-989A-FE119CFF4177}"/>
    <cellStyle name="style1620220575460" xfId="154" xr:uid="{791C5E8A-A062-48DC-961A-4DA65715BBF5}"/>
    <cellStyle name="style1620220575480" xfId="165" xr:uid="{37A29DFF-A135-4E1C-A201-625ED5FD13FD}"/>
    <cellStyle name="style1620220575501" xfId="153" xr:uid="{DFB421ED-126E-4787-981B-C8E19928DE98}"/>
    <cellStyle name="style1620220575529" xfId="142" xr:uid="{5A2189EB-0CF2-492A-8B7D-62C7006B7C6C}"/>
    <cellStyle name="style1620220575552" xfId="141" xr:uid="{39344EC9-A7C1-4402-B4D6-C18FC36CBC84}"/>
    <cellStyle name="style1620220575572" xfId="164" xr:uid="{83076961-8DB8-4413-9DE5-DAB0100301D8}"/>
    <cellStyle name="style1620220575600" xfId="163" xr:uid="{80BE48C1-E57E-499C-9CE6-E0A87B7ED8A2}"/>
    <cellStyle name="style1620220575622" xfId="162" xr:uid="{1724DB37-ED25-424B-B9CE-98031B620D54}"/>
    <cellStyle name="style1620220575643" xfId="161" xr:uid="{CE00B1D5-ABBC-4D08-8CE2-29312B8933A2}"/>
    <cellStyle name="style1620220575663" xfId="152" xr:uid="{1EBADF00-F659-41EE-8773-295B0DC6E491}"/>
    <cellStyle name="style1620220575683" xfId="151" xr:uid="{30DA4C84-8E0A-4303-BE0E-8F149EDE1104}"/>
    <cellStyle name="style1620220575704" xfId="150" xr:uid="{C09C74F5-59D9-471A-9FA8-1D4DB700D38E}"/>
    <cellStyle name="style1620220575724" xfId="149" xr:uid="{56D57BFE-7916-47D1-9EE1-29BAEEF7269E}"/>
    <cellStyle name="style1620220575754" xfId="140" xr:uid="{DF415F0E-CCC2-471A-A68B-5AE46AFDB794}"/>
    <cellStyle name="style1620220575774" xfId="139" xr:uid="{243A1451-F9C8-44C7-84BC-DCA83872DBE4}"/>
    <cellStyle name="style1620220575795" xfId="138" xr:uid="{24C6B67E-1C53-4048-BC57-109562CC89C4}"/>
    <cellStyle name="style1620220575815" xfId="137" xr:uid="{CAD42DF0-1557-47AF-A3DE-0AC4FF93A905}"/>
    <cellStyle name="style1620220576778" xfId="184" xr:uid="{7BCD2406-8EEE-4B49-B9C0-BA29E42432D8}"/>
    <cellStyle name="style1620220576800" xfId="183" xr:uid="{6CBA348B-1713-464A-8E0E-FB0FF681C922}"/>
    <cellStyle name="style1620220576820" xfId="172" xr:uid="{407F3DC1-FBD2-45BA-BF0F-C9437AD8908F}"/>
    <cellStyle name="style1620220576840" xfId="171" xr:uid="{A9CE5E06-5208-41E4-9297-7C8B3325CDB3}"/>
    <cellStyle name="style1620220576891" xfId="181" xr:uid="{D6C9F093-09DE-40A8-98E7-AA4FB9339913}"/>
    <cellStyle name="style1620220576911" xfId="180" xr:uid="{0B41E286-FDFF-4E84-9807-681445CB41A7}"/>
    <cellStyle name="style1620220576931" xfId="182" xr:uid="{86D6E103-5589-45A0-8B77-43596843D889}"/>
    <cellStyle name="style1620220576951" xfId="179" xr:uid="{093A6190-59BC-45C4-A4FC-D45B4A1B85EC}"/>
    <cellStyle name="style1620220576972" xfId="170" xr:uid="{8FC6152A-5C63-40B5-B128-6DFFFFCF5555}"/>
    <cellStyle name="style1620220576992" xfId="169" xr:uid="{8D3D5B52-E4AD-42F0-855C-AFD14D937EDE}"/>
    <cellStyle name="style1620220577020" xfId="168" xr:uid="{EC8DEE20-9B22-47D9-8A40-AE49E61BD990}"/>
    <cellStyle name="style1620220577040" xfId="167" xr:uid="{E77E222C-C885-49DF-BFA3-6CF0D90EB276}"/>
    <cellStyle name="style1620220577061" xfId="160" xr:uid="{7B1DFABA-F553-453D-A1BF-910829F8B3FF}"/>
    <cellStyle name="style1620220577083" xfId="148" xr:uid="{BBC8B4A6-7DE7-4A37-AF6A-134DC8DB1DC8}"/>
    <cellStyle name="style1620220577103" xfId="159" xr:uid="{D436EA5A-4174-4F8E-A63A-C9AABADE58EB}"/>
    <cellStyle name="style1620220577123" xfId="147" xr:uid="{07D85EB0-FD6B-4A9C-8087-5A69AE28C8B8}"/>
    <cellStyle name="style1620220577144" xfId="136" xr:uid="{EC96E0D7-2773-43D8-9750-AFFBC9D3990C}"/>
    <cellStyle name="style1620220577164" xfId="135" xr:uid="{B112CEFE-68EC-4F11-93CC-8EA065A8D650}"/>
    <cellStyle name="style1620220577184" xfId="158" xr:uid="{79CD4326-6D9F-4E4E-B1FD-7B79D827F213}"/>
    <cellStyle name="style1620220577205" xfId="157" xr:uid="{BB76CD91-DF6E-4986-9F14-A35FB6053BD9}"/>
    <cellStyle name="style1620220577225" xfId="156" xr:uid="{F5451A9D-0DF4-49F5-AFCE-3ED1BB9BD766}"/>
    <cellStyle name="style1620220577253" xfId="155" xr:uid="{28EC5562-2D37-49FA-B031-5029A522BEF1}"/>
    <cellStyle name="style1620220577274" xfId="146" xr:uid="{A90FCCF9-E39B-4F25-B265-4C9CEEA875BA}"/>
    <cellStyle name="style1620220577294" xfId="145" xr:uid="{79F2AADF-D52B-4529-9BCC-38390E1EF783}"/>
    <cellStyle name="style1620220577314" xfId="144" xr:uid="{5CDBE9C4-9431-421D-BC16-89E431481F46}"/>
    <cellStyle name="style1620220577334" xfId="143" xr:uid="{3F978DD1-FA0D-4EBE-B15A-20982545AE42}"/>
    <cellStyle name="style1620220577364" xfId="134" xr:uid="{4AB078DA-8B5F-4BB7-807D-6340D0A2B4DD}"/>
    <cellStyle name="style1620220577385" xfId="133" xr:uid="{7E44AC57-EDD9-4E6A-8CD0-EB6D771C5961}"/>
    <cellStyle name="style1620220577405" xfId="132" xr:uid="{1941A3D1-B1CD-4916-9299-09FE6023662F}"/>
    <cellStyle name="style1620220577425" xfId="131" xr:uid="{FB94B659-34BE-4E00-8C6E-C69E7CBD1724}"/>
    <cellStyle name="style1621264132008" xfId="1032" xr:uid="{F3DA7AEC-6053-44CE-8B14-C775839B273C}"/>
    <cellStyle name="style1621264132024" xfId="1031" xr:uid="{42177A0D-1EAB-4FC0-A5D0-FD734F67205C}"/>
    <cellStyle name="style1621264132061" xfId="1037" xr:uid="{4079DEE0-A97A-417F-9ED5-B378764F899F}"/>
    <cellStyle name="style1621264132077" xfId="1043" xr:uid="{CB2BBFA7-9C79-49E6-B742-32F1420BAB27}"/>
    <cellStyle name="style1621264132108" xfId="1038" xr:uid="{8F897C74-1303-433A-8C36-6FFA9ED835E5}"/>
    <cellStyle name="style1621264132157" xfId="1044" xr:uid="{AD9668FC-6D29-431A-BCAD-BD94141C8799}"/>
    <cellStyle name="style1621264132177" xfId="1049" xr:uid="{7EABA7EE-2DAD-4318-B721-C83F7900A4FF}"/>
    <cellStyle name="style1621264132193" xfId="1055" xr:uid="{F471BD7B-5E22-4C4C-AE25-AA84F5B48DF8}"/>
    <cellStyle name="style1621264132224" xfId="1061" xr:uid="{BBFADE77-EE85-429C-8B6C-3680789D5932}"/>
    <cellStyle name="style1621264132262" xfId="1050" xr:uid="{78F26739-ADFD-4378-90A1-08A8F9104138}"/>
    <cellStyle name="style1621264132277" xfId="1056" xr:uid="{FBB4A880-40FA-4681-B2B0-2C9204B5089D}"/>
    <cellStyle name="style1621264132309" xfId="1062" xr:uid="{FD53132D-048F-466C-91B4-029AE3AFCE83}"/>
    <cellStyle name="style1621264132324" xfId="1063" xr:uid="{B5BF4F6E-BCD9-499A-8251-8BA6C4844AD0}"/>
    <cellStyle name="style1621264132340" xfId="1064" xr:uid="{577CB8B4-C0CB-4091-B1C4-0835C476A535}"/>
    <cellStyle name="style1621264132378" xfId="1074" xr:uid="{1EB54222-4CC7-4908-97F3-0E9200FD7C2D}"/>
    <cellStyle name="style1621264132425" xfId="1076" xr:uid="{9B80AF8F-F085-47A5-9ECA-A2A30C2795BD}"/>
    <cellStyle name="style1621264132456" xfId="1077" xr:uid="{281CB01E-46DD-4050-847D-5EAB93D62B5D}"/>
    <cellStyle name="style1621264132478" xfId="1075" xr:uid="{39AF2D65-73D3-46A9-8ADE-793D76CE0E40}"/>
    <cellStyle name="style1621264132494" xfId="1078" xr:uid="{1F52D2A9-585F-4195-BCEC-1724ECE24FEB}"/>
    <cellStyle name="style1621264132525" xfId="1079" xr:uid="{C44EC6C9-A8CA-44FC-9162-BAC823C07B63}"/>
    <cellStyle name="style1621264132556" xfId="1080" xr:uid="{FBDC051B-1D18-45B3-B45A-32C9DC6620BA}"/>
    <cellStyle name="style1621264132594" xfId="1081" xr:uid="{B6548DF0-8AC4-4156-ADC2-6A025243B53D}"/>
    <cellStyle name="style1621264132609" xfId="1082" xr:uid="{483348F7-814F-406A-8CA7-C3F4DD1EB197}"/>
    <cellStyle name="style1621264132641" xfId="1083" xr:uid="{7FCAA7FF-B9E1-402F-92C7-78317EE58808}"/>
    <cellStyle name="style1621264132663" xfId="1084" xr:uid="{70CEA8EA-8DAC-400A-BA1E-96B454FD029A}"/>
    <cellStyle name="style1621264133746" xfId="1034" xr:uid="{3F489C15-BBCC-4776-8011-B11928B00941}"/>
    <cellStyle name="style1621264133777" xfId="1033" xr:uid="{5D46E835-4E6E-4896-8C92-E9017C574253}"/>
    <cellStyle name="style1621264133792" xfId="1039" xr:uid="{E9EE074F-B01F-46CA-8599-E1DE9C5D4DEA}"/>
    <cellStyle name="style1621264133815" xfId="1045" xr:uid="{17F8521F-05BA-45D1-882D-C4DA95DFFD19}"/>
    <cellStyle name="style1621264133830" xfId="1040" xr:uid="{B6EE369B-1C29-44AF-B70A-5D1DE4874DCC}"/>
    <cellStyle name="style1621264133882" xfId="1046" xr:uid="{F747A9AB-6E29-4CDB-B6D3-D4605E5285ED}"/>
    <cellStyle name="style1621264133897" xfId="1051" xr:uid="{B6E5CC43-883F-4767-BEB9-8FDE18224E50}"/>
    <cellStyle name="style1621264133915" xfId="1057" xr:uid="{05DD2F83-AF29-412F-ABCA-721FC67435C6}"/>
    <cellStyle name="style1621264133962" xfId="1069" xr:uid="{21FA9362-1959-444D-9A9A-11A9FC106F08}"/>
    <cellStyle name="style1621264133977" xfId="1052" xr:uid="{6A13A4C5-8B72-4E89-9F4C-25C423B6A8FB}"/>
    <cellStyle name="style1621264133993" xfId="1058" xr:uid="{E0A0EDAF-7ADD-4B4E-8037-7A1E164A51AD}"/>
    <cellStyle name="style1621264134031" xfId="1070" xr:uid="{B86F923D-A500-4BF8-9CE1-E2B2088B6931}"/>
    <cellStyle name="style1621264134046" xfId="1071" xr:uid="{C3FA86D5-681E-4323-AFD2-D6002CAC386C}"/>
    <cellStyle name="style1621264134062" xfId="1072" xr:uid="{758547CD-07DE-4136-8448-599EBE01A9A9}"/>
    <cellStyle name="style1621264134109" xfId="1073" xr:uid="{A113707A-C033-453D-BCFE-A78970AB2DD0}"/>
    <cellStyle name="style1621264134131" xfId="1096" xr:uid="{D6187F57-9CED-4451-B4CC-78A5774CFD70}"/>
    <cellStyle name="style1621264134162" xfId="1098" xr:uid="{8B875950-CB8E-4F68-A2E4-EBD7ED764910}"/>
    <cellStyle name="style1621264134194" xfId="1099" xr:uid="{8FC2B7B7-E253-4D1E-8C8C-A6A74D2FF79F}"/>
    <cellStyle name="style1621264134216" xfId="1097" xr:uid="{E88EB556-4999-4F6C-AF75-C49388653A0E}"/>
    <cellStyle name="style1621264134231" xfId="1100" xr:uid="{1E44A11C-E358-4C87-9978-33F91EF16A73}"/>
    <cellStyle name="style1621264134247" xfId="1101" xr:uid="{6F5397B6-A10E-45A7-B20A-ECFEE564243B}"/>
    <cellStyle name="style1621264134278" xfId="1102" xr:uid="{361A06A3-F212-4D7F-BDD0-BA72FBE40F80}"/>
    <cellStyle name="style1621264134316" xfId="1103" xr:uid="{23073B5B-F56E-4CD9-A258-17C4A3DB9FE9}"/>
    <cellStyle name="style1621264134332" xfId="1104" xr:uid="{B4644B54-1F10-471A-8F44-7D27046B663A}"/>
    <cellStyle name="style1621264134347" xfId="1105" xr:uid="{9689AB52-53D0-4393-97AF-95CF41EF3163}"/>
    <cellStyle name="style1621264134379" xfId="1106" xr:uid="{7AC1A2DD-03A4-4127-AB10-AB286F007FED}"/>
    <cellStyle name="style1621264135395" xfId="1036" xr:uid="{37AF63D3-874D-430E-8AE4-D179D0B89DA5}"/>
    <cellStyle name="style1621264135426" xfId="1035" xr:uid="{959E94BF-CB5C-4DA8-97C0-1710231B11FD}"/>
    <cellStyle name="style1621264135448" xfId="1041" xr:uid="{840D0661-8E61-428F-A7D3-FE49A73BDDB0}"/>
    <cellStyle name="style1621264135464" xfId="1047" xr:uid="{8258D996-5D7B-4853-98FA-17106F5115AA}"/>
    <cellStyle name="style1621264135480" xfId="1042" xr:uid="{0296D352-1DD8-4E03-AAAE-B9BF3960D93A}"/>
    <cellStyle name="style1621264135527" xfId="1048" xr:uid="{8ADDEE67-0159-420C-95C0-4417578A7F6B}"/>
    <cellStyle name="style1621264135549" xfId="1053" xr:uid="{73EF93F4-C6CB-4F75-9A59-1E2E38C37350}"/>
    <cellStyle name="style1621264135564" xfId="1059" xr:uid="{161BB957-A749-43AB-A286-199EC5B470F5}"/>
    <cellStyle name="style1621264135596" xfId="1065" xr:uid="{120DE2B9-CE7C-47A6-95B1-69A00B63296B}"/>
    <cellStyle name="style1621264135627" xfId="1054" xr:uid="{E43697F7-50BF-4C14-8803-3187BAFECF83}"/>
    <cellStyle name="style1621264135649" xfId="1060" xr:uid="{77627B4E-A963-40B7-9D2C-4A6E126250BA}"/>
    <cellStyle name="style1621264135665" xfId="1066" xr:uid="{F35A4F22-9608-444D-AB1D-425A2E302601}"/>
    <cellStyle name="style1621264135696" xfId="1067" xr:uid="{A6A69F79-0368-46BB-8893-3BB89809838D}"/>
    <cellStyle name="style1621264135712" xfId="1068" xr:uid="{DBFF9BB7-0873-471B-86D9-BDF3B1823EC6}"/>
    <cellStyle name="style1621264135749" xfId="1085" xr:uid="{37330E45-6154-4537-982A-523A1C3DDAD9}"/>
    <cellStyle name="style1621264135796" xfId="1087" xr:uid="{B2C0D510-78F7-4A4A-8292-E29A2B7D1BDF}"/>
    <cellStyle name="style1621264135812" xfId="1088" xr:uid="{748EB28D-4859-4186-BE9A-FDE2B3164FCD}"/>
    <cellStyle name="style1621264135843" xfId="1086" xr:uid="{48D751EC-28BD-4EEA-A8F2-3DBFE892599A}"/>
    <cellStyle name="style1621264135850" xfId="1089" xr:uid="{4300B55E-8A16-4A18-B69A-6D56B7A7BD2F}"/>
    <cellStyle name="style1621264135882" xfId="1090" xr:uid="{F15514D8-1468-4291-A5BB-577876987C81}"/>
    <cellStyle name="style1621264135898" xfId="1091" xr:uid="{100A4339-E104-4260-AEDC-01E61E208829}"/>
    <cellStyle name="style1621264135945" xfId="1092" xr:uid="{F70E6FC9-03CA-4648-AC23-14B799B5D6EB}"/>
    <cellStyle name="style1621264135966" xfId="1093" xr:uid="{BA4052D8-69A5-41AF-991E-0F3FDEA5B571}"/>
    <cellStyle name="style1621264135981" xfId="1094" xr:uid="{0C18DCAD-BD5D-409D-8C09-C3F6CE750E0E}"/>
    <cellStyle name="style1621264135997" xfId="1095" xr:uid="{D2B4E3A6-0EBE-4FCC-AC13-2F256FA62517}"/>
    <cellStyle name="style1621265240593" xfId="551" xr:uid="{89524B7F-3904-442C-A0DA-0718ADEC3F3E}"/>
    <cellStyle name="style1621265240625" xfId="552" xr:uid="{C0EBB25A-0B9A-4EE4-951D-B7CCFB5EE140}"/>
    <cellStyle name="style1621265240640" xfId="563" xr:uid="{C10DD211-5F9B-4A58-B72D-EDC3A58A5C53}"/>
    <cellStyle name="style1621265240672" xfId="564" xr:uid="{FE68F2E4-7F15-4E91-A09F-F76BB7CA189C}"/>
    <cellStyle name="style1621265240709" xfId="554" xr:uid="{7A4D7133-C3CD-4E17-A0FE-F9E7E47A173A}"/>
    <cellStyle name="style1621265240725" xfId="555" xr:uid="{1AA910D4-43F2-4E73-8FD2-D297FC092D55}"/>
    <cellStyle name="style1621265240756" xfId="553" xr:uid="{64BC013F-B5AA-4C02-903E-AE7411A7D54F}"/>
    <cellStyle name="style1621265240779" xfId="556" xr:uid="{35F97EA9-B1B5-49C7-8422-8C9BE3D11087}"/>
    <cellStyle name="style1621265240794" xfId="565" xr:uid="{2A7BA69E-9075-4E48-ABD2-6F5A9C32AE36}"/>
    <cellStyle name="style1621265240825" xfId="566" xr:uid="{FF6E3FCD-4F2C-493D-9A4A-543466D95335}"/>
    <cellStyle name="style1621265240841" xfId="567" xr:uid="{36CAE7A8-0694-4274-9EEF-97F8B4BB95D1}"/>
    <cellStyle name="style1621265240856" xfId="568" xr:uid="{68292960-7DE4-4041-AA92-CDEC8963B52C}"/>
    <cellStyle name="style1621265240888" xfId="575" xr:uid="{B33122BD-241E-42EC-9261-5A4272EF6A3B}"/>
    <cellStyle name="style1621265240910" xfId="587" xr:uid="{D3FE51F1-DE18-46BC-AB5E-7376FFD6DD81}"/>
    <cellStyle name="style1621265240925" xfId="576" xr:uid="{2FB934D6-1BF8-4DD3-B543-643C8EB4105E}"/>
    <cellStyle name="style1621265240941" xfId="588" xr:uid="{026F7F26-D7D0-4BE3-A363-3636C0F4E944}"/>
    <cellStyle name="style1621265240972" xfId="599" xr:uid="{157DD4A1-7E96-4CC6-8F45-3A3464D22133}"/>
    <cellStyle name="style1621265240994" xfId="600" xr:uid="{B8BA7587-C99E-49EF-BDE0-DABBB5EABB38}"/>
    <cellStyle name="style1621265241010" xfId="577" xr:uid="{421EFC6F-455D-437D-9DE2-5E4A376D58F8}"/>
    <cellStyle name="style1621265241026" xfId="578" xr:uid="{6015C697-44F7-4E4C-9E64-C1EE2921D248}"/>
    <cellStyle name="style1621265241057" xfId="579" xr:uid="{AACDD765-3D16-4309-9328-7FF93D49B75D}"/>
    <cellStyle name="style1621265241073" xfId="580" xr:uid="{ABC0CB42-5153-4382-8856-1ED9BE4FAE8F}"/>
    <cellStyle name="style1621265241095" xfId="589" xr:uid="{C5A260B9-B6CD-4C33-B5AE-AC2E2B905D46}"/>
    <cellStyle name="style1621265241110" xfId="590" xr:uid="{85C6F60B-6A1B-42FA-B291-150D213E78E5}"/>
    <cellStyle name="style1621265241142" xfId="591" xr:uid="{82EDB084-E404-4B0A-9A5C-B2E2551067A0}"/>
    <cellStyle name="style1621265241157" xfId="592" xr:uid="{0F33E90F-D553-4246-8194-68C606E176F6}"/>
    <cellStyle name="style1621265241173" xfId="601" xr:uid="{18521A87-BCFA-4270-AEB3-648C8F35C09C}"/>
    <cellStyle name="style1621265241211" xfId="602" xr:uid="{B211080A-7632-4F5F-B7BF-FBD1686CB719}"/>
    <cellStyle name="style1621265241226" xfId="603" xr:uid="{4020A667-D969-4E86-8A25-625B5EB38403}"/>
    <cellStyle name="style1621265241242" xfId="604" xr:uid="{03764A90-DFCA-42FE-BE43-A14FECE41B84}"/>
    <cellStyle name="style1621265242244" xfId="611" xr:uid="{8C8553B7-49A3-4085-B37F-354D504315C1}"/>
    <cellStyle name="style1621265242275" xfId="612" xr:uid="{484AF841-086E-4183-8882-AF5F3C7A9147}"/>
    <cellStyle name="style1621265242291" xfId="623" xr:uid="{6A4F61A5-C290-4D24-8274-D821F55DA533}"/>
    <cellStyle name="style1621265242313" xfId="624" xr:uid="{6E15660F-F7E9-470D-A226-6E6275BC75BC}"/>
    <cellStyle name="style1621265242360" xfId="614" xr:uid="{5D87BAA5-8440-4463-A1F3-4E09C0ED60C6}"/>
    <cellStyle name="style1621265242392" xfId="615" xr:uid="{99EBE357-0491-4CF6-83F8-5327DFB06CCA}"/>
    <cellStyle name="style1621265242402" xfId="613" xr:uid="{C6E4C0F5-3E7A-4057-AFAD-6999D281BD3C}"/>
    <cellStyle name="style1621265242433" xfId="616" xr:uid="{DE9F3D0B-0267-4E5D-A3A4-009361DAC232}"/>
    <cellStyle name="style1621265242449" xfId="625" xr:uid="{0D219A0E-E008-4B65-87A7-C08FFAB500F7}"/>
    <cellStyle name="style1621265242478" xfId="626" xr:uid="{31AAE4DB-06A8-4E03-96F6-4B7AD8DA8F41}"/>
    <cellStyle name="style1621265242498" xfId="627" xr:uid="{5962C801-7CE1-4CDB-9F7A-86CF1AC90CD7}"/>
    <cellStyle name="style1621265242513" xfId="628" xr:uid="{88310796-E37E-409A-BA83-89F8215EDC05}"/>
    <cellStyle name="style1621265242529" xfId="635" xr:uid="{E7F840E9-2E8B-4408-A195-F424AFC12DED}"/>
    <cellStyle name="style1621265242560" xfId="647" xr:uid="{11B36E25-4A24-4909-A2CD-CE14676EF6D2}"/>
    <cellStyle name="style1621265242576" xfId="636" xr:uid="{6FBF5333-5148-4755-B736-C0E5A9679D88}"/>
    <cellStyle name="style1621265242598" xfId="648" xr:uid="{2306F787-296A-4F17-9D43-20F93FB74DF7}"/>
    <cellStyle name="style1621265242629" xfId="659" xr:uid="{02ED4450-E724-45F8-8C3D-0AC7F6295F3C}"/>
    <cellStyle name="style1621265242645" xfId="660" xr:uid="{D11F0B54-C96D-4B83-8D81-A68CBD9F21FE}"/>
    <cellStyle name="style1621265242660" xfId="637" xr:uid="{53ED1250-4A34-4C27-BF06-328AFE78DC6F}"/>
    <cellStyle name="style1621265242692" xfId="638" xr:uid="{0FD31F23-3A63-4E25-ACB8-7A1D0AFC31AF}"/>
    <cellStyle name="style1621265242714" xfId="639" xr:uid="{F5620407-FB57-493D-91A6-860A078D784E}"/>
    <cellStyle name="style1621265242729" xfId="640" xr:uid="{18BC9B0F-B513-4492-A533-96B3D417DF74}"/>
    <cellStyle name="style1621265242745" xfId="649" xr:uid="{E0B29AF6-DC15-4131-99FA-5AA0027667F8}"/>
    <cellStyle name="style1621265242765" xfId="650" xr:uid="{602759E4-E360-49BD-854A-45930FA66C25}"/>
    <cellStyle name="style1621265242798" xfId="651" xr:uid="{BED94823-6C7E-4FC3-98E9-0088FF4A03AE}"/>
    <cellStyle name="style1621265242814" xfId="652" xr:uid="{14F81C47-65FF-4F18-9F62-C95F63E1B44F}"/>
    <cellStyle name="style1621265242845" xfId="661" xr:uid="{2A56C580-31CE-4360-B9B8-730689CF224B}"/>
    <cellStyle name="style1621265242877" xfId="662" xr:uid="{1EDCAA71-79B2-4340-9B93-5C055A06AE41}"/>
    <cellStyle name="style1621265242899" xfId="663" xr:uid="{8D31FD28-17E9-4516-A3D8-71E1018A3F15}"/>
    <cellStyle name="style1621265242914" xfId="664" xr:uid="{D47C12F9-D1BE-4159-BBD5-B0BC3B0E6B57}"/>
    <cellStyle name="style1621265243847" xfId="671" xr:uid="{7342B41B-C25E-4DE2-BA7E-FF00D4AF4BED}"/>
    <cellStyle name="style1621265243878" xfId="672" xr:uid="{6DCE9283-3689-4ED3-ABE5-06202E7EEECF}"/>
    <cellStyle name="style1621265243900" xfId="683" xr:uid="{FD5565F7-DD42-44C5-BA9D-CD7DE8AFFF35}"/>
    <cellStyle name="style1621265243916" xfId="684" xr:uid="{C3176821-4EF9-40EB-A7B1-66C6A3422A4B}"/>
    <cellStyle name="style1621265243963" xfId="674" xr:uid="{91E42057-A439-48CA-8C2E-E53F6B7795B3}"/>
    <cellStyle name="style1621265243978" xfId="675" xr:uid="{3197CCA2-7677-43C9-938F-5BC060B78E70}"/>
    <cellStyle name="style1621265244000" xfId="673" xr:uid="{5B94D76D-D986-4501-A7AB-0F561558349A}"/>
    <cellStyle name="style1621265244032" xfId="676" xr:uid="{8F26DE59-D3FF-4369-B8F6-B739FE7122D5}"/>
    <cellStyle name="style1621265244047" xfId="685" xr:uid="{375BDF83-F782-48E2-AF3E-94CDF7BE1A25}"/>
    <cellStyle name="style1621265244063" xfId="686" xr:uid="{7EAA68D7-936D-4E4B-A16A-D6B38282B171}"/>
    <cellStyle name="style1621265244094" xfId="687" xr:uid="{2E34B502-7538-48FA-9803-A347F42985CE}"/>
    <cellStyle name="style1621265244116" xfId="688" xr:uid="{E00C1A77-3773-4398-B142-CFE0DD004A5C}"/>
    <cellStyle name="style1621265244132" xfId="695" xr:uid="{DAF51F85-506C-44FA-BB3A-EFFEE5A52C09}"/>
    <cellStyle name="style1621265244148" xfId="707" xr:uid="{6C85A922-8056-499A-A33C-E89013FEE28E}"/>
    <cellStyle name="style1621265244167" xfId="719" xr:uid="{4E535F2A-0BFD-4F5E-8BFE-097139557D4C}"/>
    <cellStyle name="style1621265244201" xfId="696" xr:uid="{763F2EFE-911E-4C1A-9B13-603CED294E39}"/>
    <cellStyle name="style1621265244217" xfId="708" xr:uid="{BF0B98C8-4785-436E-AEDB-59AFA80488AE}"/>
    <cellStyle name="style1621265244232" xfId="720" xr:uid="{CE264DBA-DCA1-478F-8E10-DDF1A3B9E05F}"/>
    <cellStyle name="style1621265244263" xfId="697" xr:uid="{7E02980B-19D0-4C71-8A62-8BA7A45EB248}"/>
    <cellStyle name="style1621265244279" xfId="698" xr:uid="{255DE098-86D7-4F92-9146-D2F51C429B1C}"/>
    <cellStyle name="style1621265244301" xfId="699" xr:uid="{A6362154-493F-4026-A26D-238085A799B4}"/>
    <cellStyle name="style1621265244317" xfId="700" xr:uid="{3B27B94D-3105-4B8F-8CE4-E3E96E6FC68A}"/>
    <cellStyle name="style1621265244348" xfId="709" xr:uid="{6D38C103-666F-4889-911D-03A6EF5B09C1}"/>
    <cellStyle name="style1621265244364" xfId="710" xr:uid="{22A57E61-30D9-4BC7-9D1E-8929B0194398}"/>
    <cellStyle name="style1621265244379" xfId="711" xr:uid="{F7DD0A79-EFD3-4ADB-AE11-3094594D874C}"/>
    <cellStyle name="style1621265244401" xfId="712" xr:uid="{BECEB801-9BAC-4582-9D1E-D1D1B2657CCE}"/>
    <cellStyle name="style1621265244433" xfId="721" xr:uid="{98BE9472-BF50-4113-B958-3016D388A2B1}"/>
    <cellStyle name="style1621265244464" xfId="722" xr:uid="{A8507EC2-E49D-4C0B-A602-08BEB1D8B48A}"/>
    <cellStyle name="style1621265244480" xfId="723" xr:uid="{EE3861B8-7556-4E28-9D54-2021C9941B3A}"/>
    <cellStyle name="style1621265244502" xfId="724" xr:uid="{66DA2760-D6E8-4D47-AB15-2EFFE9B902A6}"/>
    <cellStyle name="style1621265245419" xfId="557" xr:uid="{1A01D3BD-B98D-49B5-87F9-8211DFDAF07F}"/>
    <cellStyle name="style1621265245450" xfId="558" xr:uid="{BD880B53-9A46-4C75-ACBE-B17C61BD70D0}"/>
    <cellStyle name="style1621265245466" xfId="569" xr:uid="{A4ED9C61-11BA-4A33-97D9-F974BB3AAEB2}"/>
    <cellStyle name="style1621265245497" xfId="570" xr:uid="{C6691BDA-B175-4758-9E80-C7CEA4D1492F}"/>
    <cellStyle name="style1621265245535" xfId="560" xr:uid="{F011964B-1027-4EF0-81FA-FE3E8ED30479}"/>
    <cellStyle name="style1621265245551" xfId="561" xr:uid="{B2193078-C7F0-4EE9-9D32-C693BBD4845F}"/>
    <cellStyle name="style1621265245582" xfId="559" xr:uid="{8AACFFF3-A5F5-4CC9-A7A8-5895C8E93248}"/>
    <cellStyle name="style1621265245604" xfId="562" xr:uid="{F2B7A6BE-2225-468E-B953-47FF4F40092E}"/>
    <cellStyle name="style1621265245620" xfId="571" xr:uid="{B722300A-98A5-4ED1-A377-D09B7C8B78A9}"/>
    <cellStyle name="style1621265245635" xfId="572" xr:uid="{7B55F57A-4260-4871-9AA1-AC36E8F2B7F2}"/>
    <cellStyle name="style1621265245667" xfId="573" xr:uid="{FE71ED6D-5733-4966-A08E-FD55A8EEC78A}"/>
    <cellStyle name="style1621265245682" xfId="574" xr:uid="{E97244FE-3987-44EC-BA5F-5322A5982B0A}"/>
    <cellStyle name="style1621265245704" xfId="581" xr:uid="{23948F19-1E0F-4D23-9546-0E104F34520D}"/>
    <cellStyle name="style1621265245720" xfId="593" xr:uid="{2BE7D1F6-7D4D-4AAD-941A-B2B32ECACCF3}"/>
    <cellStyle name="style1621265245751" xfId="582" xr:uid="{9F557279-E126-4A87-B14F-719F24E12B3B}"/>
    <cellStyle name="style1621265245766" xfId="594" xr:uid="{272AA467-1C46-4DA7-8DE0-024EFEB17B37}"/>
    <cellStyle name="style1621265245797" xfId="605" xr:uid="{0CF42F81-A60D-418F-AD4F-59087CC41319}"/>
    <cellStyle name="style1621265245805" xfId="606" xr:uid="{C0C078C0-3D9C-46B8-9900-8C5610B245A9}"/>
    <cellStyle name="style1621265245836" xfId="583" xr:uid="{89AD3FD8-57F0-4060-9E5B-10C5BC156D69}"/>
    <cellStyle name="style1621265245852" xfId="584" xr:uid="{5E8FF874-854E-4662-9B8E-96A90BB0BB7F}"/>
    <cellStyle name="style1621265245883" xfId="585" xr:uid="{D72D0FC7-F2F3-44DF-AF2F-73AB541DEFFF}"/>
    <cellStyle name="style1621265245898" xfId="586" xr:uid="{FE8D9E14-1EB9-451F-95BA-911D42CE9345}"/>
    <cellStyle name="style1621265245921" xfId="595" xr:uid="{66344449-EF3C-40BB-A0C0-E4B565DD9393}"/>
    <cellStyle name="style1621265245936" xfId="596" xr:uid="{B6A02E46-8996-4ED0-9809-3CAA27ADC81D}"/>
    <cellStyle name="style1621265245968" xfId="597" xr:uid="{06949B50-BEB0-43B2-A821-4486EEFDAA79}"/>
    <cellStyle name="style1621265245983" xfId="598" xr:uid="{F61630A5-5204-4F99-9B91-1FAFAAE3FDAB}"/>
    <cellStyle name="style1621265246005" xfId="607" xr:uid="{CD333D81-F035-43F8-BDC7-F2E2DDF92570}"/>
    <cellStyle name="style1621265246021" xfId="608" xr:uid="{6A39124C-5BC9-4D48-84AE-41C97C63E585}"/>
    <cellStyle name="style1621265246052" xfId="609" xr:uid="{9AD756C6-EC29-4D6B-81B4-5CE11FA59452}"/>
    <cellStyle name="style1621265246068" xfId="610" xr:uid="{2CA08C84-019F-4D7C-9BEA-FF40AAC01BF1}"/>
    <cellStyle name="style1621265247224" xfId="617" xr:uid="{237F4CF1-B2CF-43A1-A424-E9EDC29E068E}"/>
    <cellStyle name="style1621265247239" xfId="618" xr:uid="{9B1A482E-18AF-4D8B-BDC9-08B172BB0FCB}"/>
    <cellStyle name="style1621265247255" xfId="629" xr:uid="{FCA8CA02-46F1-4C5B-82C8-33F5813D1498}"/>
    <cellStyle name="style1621265247286" xfId="630" xr:uid="{45E43A6F-4FF6-4005-89E8-1CFAEE2C4477}"/>
    <cellStyle name="style1621265247324" xfId="620" xr:uid="{175EAA2D-4433-42AD-A1EE-56A8CDC7D590}"/>
    <cellStyle name="style1621265247355" xfId="621" xr:uid="{7D4B2DD6-E6EA-4E66-B706-71F1164F184F}"/>
    <cellStyle name="style1621265247371" xfId="619" xr:uid="{F97A8486-BFC7-49A2-B38F-1508203A495F}"/>
    <cellStyle name="style1621265247402" xfId="622" xr:uid="{27656858-D012-46A4-A546-F50B940F3711}"/>
    <cellStyle name="style1621265247426" xfId="631" xr:uid="{DFFD3E82-60E4-4BB4-8EEF-60376A4D056F}"/>
    <cellStyle name="style1621265247447" xfId="632" xr:uid="{AFFFCD1C-229C-4561-8A96-F9251B0D7650}"/>
    <cellStyle name="style1621265247463" xfId="633" xr:uid="{795B7C00-B2D3-4A55-8554-534C5C4C230D}"/>
    <cellStyle name="style1621265247478" xfId="634" xr:uid="{D7D791EC-A9E2-44B5-BEEE-329B216D165D}"/>
    <cellStyle name="style1621265247508" xfId="641" xr:uid="{2F69D821-C3FB-47F0-8A30-25013476AB96}"/>
    <cellStyle name="style1621265247524" xfId="653" xr:uid="{20245019-29EA-42BA-B315-2105E82DE7F1}"/>
    <cellStyle name="style1621265247555" xfId="642" xr:uid="{169744A7-D52E-4415-AE87-55D4590F1024}"/>
    <cellStyle name="style1621265247571" xfId="654" xr:uid="{912083CC-35A1-4F89-9A3C-51041E3593D8}"/>
    <cellStyle name="style1621265247587" xfId="665" xr:uid="{AB2C6BFE-100D-43D0-80CA-CCF2D6A4A798}"/>
    <cellStyle name="style1621265247609" xfId="666" xr:uid="{7EA64E49-20F6-4F71-BF4E-9FFFB109396A}"/>
    <cellStyle name="style1621265247640" xfId="643" xr:uid="{AD85276F-C3D0-4B0C-8FF7-C396A6663347}"/>
    <cellStyle name="style1621265247656" xfId="644" xr:uid="{50CA40B0-F571-48CC-860C-04DB806A787F}"/>
    <cellStyle name="style1621265247671" xfId="645" xr:uid="{C3F02952-68C0-44F3-A9BF-B274E7E34872}"/>
    <cellStyle name="style1621265247702" xfId="646" xr:uid="{9F89E41F-BE54-4C8A-8E4B-B9F775A88022}"/>
    <cellStyle name="style1621265247709" xfId="655" xr:uid="{B4A4E331-1F08-4D78-BC74-4BDD95C7A134}"/>
    <cellStyle name="style1621265247740" xfId="656" xr:uid="{49AB50E2-D8F6-4FC5-A041-CDE08B8AD312}"/>
    <cellStyle name="style1621265247767" xfId="657" xr:uid="{66337840-F146-4607-AF14-E3740AC2860B}"/>
    <cellStyle name="style1621265247783" xfId="658" xr:uid="{1EA0256E-6210-4D4A-9E38-5DB2282231F8}"/>
    <cellStyle name="style1621265247825" xfId="667" xr:uid="{69F39A59-73F9-4F93-BAD9-C48DC2417839}"/>
    <cellStyle name="style1621265247856" xfId="668" xr:uid="{1B417BCA-3E9A-43CA-B82C-DBC84910A440}"/>
    <cellStyle name="style1621265247872" xfId="669" xr:uid="{A9B8D20D-9A0B-4E73-9A7E-2F709D085DD2}"/>
    <cellStyle name="style1621265247887" xfId="670" xr:uid="{F2ACBFB5-F759-404A-B8B0-ECFAF2040322}"/>
    <cellStyle name="style1621265248811" xfId="677" xr:uid="{E8D5C9F8-2418-46D8-80E0-00787CA4D3B8}"/>
    <cellStyle name="style1621265248842" xfId="678" xr:uid="{8C7BEA40-DE15-42AE-AE4F-2358D88A83B4}"/>
    <cellStyle name="style1621265248858" xfId="689" xr:uid="{5598A847-69B3-41B5-BDCC-9C62CFB934A5}"/>
    <cellStyle name="style1621265248873" xfId="690" xr:uid="{3DD666CE-F8AD-40FE-816D-9A0F331A13BD}"/>
    <cellStyle name="style1621265248927" xfId="680" xr:uid="{F78F83C5-49A9-43C2-AB18-3D348F53FC27}"/>
    <cellStyle name="style1621265248942" xfId="681" xr:uid="{9888AF63-4214-408B-B55D-7084778C0634}"/>
    <cellStyle name="style1621265248974" xfId="679" xr:uid="{9B091667-B129-4FB6-92F2-AAAA3B405603}"/>
    <cellStyle name="style1621265248989" xfId="682" xr:uid="{A3A933F9-1D92-44FE-8EF8-138C3FECD218}"/>
    <cellStyle name="style1621265249016" xfId="691" xr:uid="{60C4391D-93F6-49E4-ADC1-A83D5752F565}"/>
    <cellStyle name="style1621265249033" xfId="692" xr:uid="{789A0197-4F8A-47FB-AF3A-C4AB717AED28}"/>
    <cellStyle name="style1621265249049" xfId="693" xr:uid="{956EC11E-6CBE-40ED-B556-9C3E77D2E9AB}"/>
    <cellStyle name="style1621265249080" xfId="694" xr:uid="{7174EB59-0DE4-4BC8-A887-CAF184E3EA73}"/>
    <cellStyle name="style1621265249096" xfId="701" xr:uid="{A1F79041-8F38-4107-98AA-81F4950D39A9}"/>
    <cellStyle name="style1621265249127" xfId="713" xr:uid="{BEF4709B-58A8-45B1-9887-359EA5159630}"/>
    <cellStyle name="style1621265249143" xfId="725" xr:uid="{C7D9CED5-76D5-429D-A8E8-C437680531B7}"/>
    <cellStyle name="style1621265249168" xfId="702" xr:uid="{4FA0C611-3018-4B39-BA4E-1300F991A7D1}"/>
    <cellStyle name="style1621265249185" xfId="714" xr:uid="{64DE4483-8FF5-45DE-ADC1-D9210720F088}"/>
    <cellStyle name="style1621265249211" xfId="726" xr:uid="{D9B000E1-FC36-4905-B737-E54B29F99E73}"/>
    <cellStyle name="style1621265249227" xfId="703" xr:uid="{A615DA6D-096C-464F-99DC-06535952012B}"/>
    <cellStyle name="style1621265249243" xfId="704" xr:uid="{D33F1779-404B-4350-8AFE-0A7E227519F8}"/>
    <cellStyle name="style1621265249274" xfId="705" xr:uid="{491F1B92-AB7A-482E-A8CB-6FE0C2D4F232}"/>
    <cellStyle name="style1621265249299" xfId="706" xr:uid="{0510AE2E-0C87-4594-B25F-ECBB98DEEE93}"/>
    <cellStyle name="style1621265249317" xfId="715" xr:uid="{1E10EBBF-94CF-489E-9E94-5806A4FC0F13}"/>
    <cellStyle name="style1621265249333" xfId="716" xr:uid="{51D6DD25-A25A-4A6E-899D-9A2B6AE88525}"/>
    <cellStyle name="style1621265249349" xfId="717" xr:uid="{2C87F2D3-4963-44EE-8CFD-01F7E654196F}"/>
    <cellStyle name="style1621265249380" xfId="718" xr:uid="{5FE83C45-7FE7-4C84-B922-6932258704D2}"/>
    <cellStyle name="style1621265249412" xfId="727" xr:uid="{3DF58BF7-6BC8-409C-BB03-00BBB7542F34}"/>
    <cellStyle name="style1621265249427" xfId="728" xr:uid="{D5C9B397-862C-4C5B-93BD-09C019CDBB0A}"/>
    <cellStyle name="style1621265249464" xfId="729" xr:uid="{D11D4FF0-58A0-451D-9D47-22AC95AAD42E}"/>
    <cellStyle name="style1621265249480" xfId="730" xr:uid="{E968F86E-26D6-4930-8B9E-F8800FD7AAE2}"/>
    <cellStyle name="style1621265250561" xfId="731" xr:uid="{062544F7-BC4C-4931-9924-3B8D74D7B524}"/>
    <cellStyle name="style1621265250587" xfId="732" xr:uid="{EAC1F7D6-0370-4819-AE93-8DF5B0816F16}"/>
    <cellStyle name="style1621265250614" xfId="743" xr:uid="{78D58381-64B0-44F6-BBCD-97FE1D613DCB}"/>
    <cellStyle name="style1621265250630" xfId="744" xr:uid="{3D39D947-CBF5-48D5-8D0C-242E117FE92B}"/>
    <cellStyle name="style1621265250677" xfId="734" xr:uid="{8A4C5DB8-F4C3-4DFE-8514-8EE0747EF887}"/>
    <cellStyle name="style1621265250692" xfId="735" xr:uid="{F45880DA-9AE6-41A8-AC99-5BEE0CB0666F}"/>
    <cellStyle name="style1621265250714" xfId="733" xr:uid="{9BFE034C-73ED-4AC8-9295-428F82F6D46C}"/>
    <cellStyle name="style1621265250745" xfId="736" xr:uid="{D87F0D25-4F7E-4833-9C4F-246851AE99DC}"/>
    <cellStyle name="style1621265250769" xfId="745" xr:uid="{EA56B941-4613-41BB-A831-B0B6ED1F9DB7}"/>
    <cellStyle name="style1621265250784" xfId="746" xr:uid="{314BBCCF-F7F3-4DB3-B926-48CCD27D1A1E}"/>
    <cellStyle name="style1621265250800" xfId="747" xr:uid="{DBE6EB23-E138-40B5-A914-8C03C1C89322}"/>
    <cellStyle name="style1621265250830" xfId="748" xr:uid="{D3D772D5-AAB2-4316-8771-5E70D3955D26}"/>
    <cellStyle name="style1621265250845" xfId="755" xr:uid="{44D6D057-F436-42BF-89CE-2B50EA3311C3}"/>
    <cellStyle name="style1621265250877" xfId="767" xr:uid="{124B0D89-948A-45C9-9524-41BC1A26AE9F}"/>
    <cellStyle name="style1621265250892" xfId="756" xr:uid="{3B49E043-393A-41AD-A6B2-B09857CABF5B}"/>
    <cellStyle name="style1621265250914" xfId="768" xr:uid="{C7132397-4043-4B6B-9C80-376EADF84D77}"/>
    <cellStyle name="style1621265250930" xfId="779" xr:uid="{176F7FDC-6D20-46EE-8579-B99D6BC71ED0}"/>
    <cellStyle name="style1621265250961" xfId="780" xr:uid="{7F45CCF4-829E-4512-8EA2-17588ED02663}"/>
    <cellStyle name="style1621265250977" xfId="757" xr:uid="{AD7EE6D7-5C39-4E4B-9341-FAA989EF540F}"/>
    <cellStyle name="style1621265250992" xfId="758" xr:uid="{8BFDB7E2-F62B-4A95-8FE7-7ED0CD3A2CF2}"/>
    <cellStyle name="style1621265251015" xfId="759" xr:uid="{8C71A842-F96F-4C87-9DE2-8CD04B49120D}"/>
    <cellStyle name="style1621265251046" xfId="760" xr:uid="{EB823896-0845-4BCF-BEE2-6F7425614C40}"/>
    <cellStyle name="style1621265251061" xfId="769" xr:uid="{E757C888-1AE1-45EF-89E0-FBE8E56C7D8C}"/>
    <cellStyle name="style1621265251077" xfId="770" xr:uid="{DEB4D86C-8C65-490F-A485-AEB84656C088}"/>
    <cellStyle name="style1621265251108" xfId="771" xr:uid="{77F3EFA7-C6C8-46F6-82C5-BAF1698EF3E1}"/>
    <cellStyle name="style1621265251131" xfId="772" xr:uid="{FCB77B2A-260D-43AA-BBCA-065E42FA64B5}"/>
    <cellStyle name="style1621265251146" xfId="781" xr:uid="{92691262-D2AD-4E7E-BB74-93919FB327DF}"/>
    <cellStyle name="style1621265251162" xfId="782" xr:uid="{6869CE69-32E6-45CF-934F-156FFD184571}"/>
    <cellStyle name="style1621265251193" xfId="783" xr:uid="{3AC51E58-4DD9-4CB8-86C5-FBB8EB359927}"/>
    <cellStyle name="style1621265251215" xfId="784" xr:uid="{EA6F9E8E-4D8F-40D3-B039-21906C611C6C}"/>
    <cellStyle name="style1621265252179" xfId="791" xr:uid="{13340FCE-FF1E-44C7-8918-BABAC0291AFC}"/>
    <cellStyle name="style1621265252195" xfId="792" xr:uid="{1E43A36E-3706-4C94-ACDD-8DBB81DA9500}"/>
    <cellStyle name="style1621265252217" xfId="803" xr:uid="{D5CD561C-F7E1-4C28-8CDA-215B1A181E4E}"/>
    <cellStyle name="style1621265252248" xfId="804" xr:uid="{3828DCD2-F595-4872-B881-05E1DC782C8B}"/>
    <cellStyle name="style1621265252279" xfId="794" xr:uid="{B041B2B0-BB27-43CA-BC1B-73560E73134E}"/>
    <cellStyle name="style1621265252311" xfId="795" xr:uid="{2F53C826-53DD-46C3-91E6-F207D51E1688}"/>
    <cellStyle name="style1621265252333" xfId="793" xr:uid="{6483CDBE-EB9A-4D59-93C9-2D61E809ABFE}"/>
    <cellStyle name="style1621265252348" xfId="796" xr:uid="{86DECB2D-1E25-4C90-8E08-88323B53BB6A}"/>
    <cellStyle name="style1621265252380" xfId="805" xr:uid="{6F102BDD-5C76-4505-8D90-EF069F976069}"/>
    <cellStyle name="style1621265252395" xfId="806" xr:uid="{1DEBFA0F-28B7-469B-8727-57C4C0451B86}"/>
    <cellStyle name="style1621265252417" xfId="807" xr:uid="{1F85F5C0-C1A1-4971-8191-094DE2F2C90F}"/>
    <cellStyle name="style1621265252444" xfId="808" xr:uid="{87D8028D-F5F9-4AD5-8A44-FFFDAE950029}"/>
    <cellStyle name="style1621265252460" xfId="815" xr:uid="{D506D985-DF5E-4EA1-8D4C-0DEF6214F7CE}"/>
    <cellStyle name="style1621265252475" xfId="827" xr:uid="{2E4B9456-82A3-4AB6-BC05-847A9612FBA2}"/>
    <cellStyle name="style1621265252507" xfId="816" xr:uid="{69235A3B-4D57-46C9-BD24-3A9B1AF6F165}"/>
    <cellStyle name="style1621265252533" xfId="828" xr:uid="{A13DEFC9-32F9-44B7-A6AB-7FF79DD9BD98}"/>
    <cellStyle name="style1621265252549" xfId="839" xr:uid="{C5448300-2C93-4F2A-8D1F-0E874AB66208}"/>
    <cellStyle name="style1621265252564" xfId="840" xr:uid="{2FA12400-6781-4AD7-B261-4EA276877213}"/>
    <cellStyle name="style1621265252595" xfId="817" xr:uid="{92D37E31-40E3-40AE-8184-349B37D91B9A}"/>
    <cellStyle name="style1621265252618" xfId="818" xr:uid="{8392A2E2-1D65-4795-8461-0EAACDC41854}"/>
    <cellStyle name="style1621265252633" xfId="819" xr:uid="{1014CE5E-D9F5-4288-AAF3-064367445421}"/>
    <cellStyle name="style1621265252649" xfId="820" xr:uid="{18D04E84-1FAC-4DBD-82A8-7C5517D98203}"/>
    <cellStyle name="style1621265252680" xfId="829" xr:uid="{92AEFBD3-82C8-441E-ADC3-7E92116C841E}"/>
    <cellStyle name="style1621265252696" xfId="830" xr:uid="{83CF8C81-1BFD-4C2A-B6BF-672073888E14}"/>
    <cellStyle name="style1621265252718" xfId="831" xr:uid="{7D0436FA-D8FF-4F7A-A621-DAB99F43B3CA}"/>
    <cellStyle name="style1621265252733" xfId="832" xr:uid="{ADC443E7-D86A-4411-82F9-E704AD6EF74A}"/>
    <cellStyle name="style1621265252785" xfId="841" xr:uid="{177C5E8A-2882-4F74-841C-90A02E783FE2}"/>
    <cellStyle name="style1621265252801" xfId="842" xr:uid="{3FF22F1C-D46C-4283-939F-7F9CBED3A3CB}"/>
    <cellStyle name="style1621265252818" xfId="843" xr:uid="{01F2B6D9-5705-4FE9-A863-CFB2ECC9B7DD}"/>
    <cellStyle name="style1621265252849" xfId="844" xr:uid="{99AAB9C9-601B-4472-9F50-90AEBF748734}"/>
    <cellStyle name="style1621265253636" xfId="737" xr:uid="{D6593B2E-CAEB-4128-97B3-2A6D68A27242}"/>
    <cellStyle name="style1621265253667" xfId="738" xr:uid="{8C01FDF6-F64D-4BDE-8EC0-DBB5E8AC509A}"/>
    <cellStyle name="style1621265253683" xfId="749" xr:uid="{F72DE576-D9BE-44CE-9295-88FE079C3E8E}"/>
    <cellStyle name="style1621265253698" xfId="750" xr:uid="{B45C70BC-26B7-45CA-AE30-03B3601B3FF7}"/>
    <cellStyle name="style1621265253752" xfId="740" xr:uid="{FB4604A6-F374-4186-BE90-CF2200D94F61}"/>
    <cellStyle name="style1621265253770" xfId="741" xr:uid="{76F1B434-34B8-4E82-8F61-DCB49C3CEFC4}"/>
    <cellStyle name="style1621265253786" xfId="739" xr:uid="{4713FFE9-2AEE-4B45-9DD2-09C71BC07BC4}"/>
    <cellStyle name="style1621265253817" xfId="742" xr:uid="{DB621E5A-C2B3-468D-A95A-609D392F97E7}"/>
    <cellStyle name="style1621265253836" xfId="751" xr:uid="{E37BAC7A-BF01-424C-9D3F-DACB7B0A55E0}"/>
    <cellStyle name="style1621265253852" xfId="752" xr:uid="{B6C447F1-E107-4262-A128-B7906CDACBC5}"/>
    <cellStyle name="style1621265253868" xfId="753" xr:uid="{5CC1DCFC-E23F-478F-BF45-7A923085566A}"/>
    <cellStyle name="style1621265253899" xfId="754" xr:uid="{E0A1F39F-D55A-4790-93C0-67EA6FDF8465}"/>
    <cellStyle name="style1621265253921" xfId="761" xr:uid="{822A0AB7-19BF-4D2F-AF9F-7AD119069225}"/>
    <cellStyle name="style1621265253937" xfId="773" xr:uid="{0B845BBE-D1B2-4207-8EB6-0D3108F02F95}"/>
    <cellStyle name="style1621265253968" xfId="762" xr:uid="{81536092-5DC9-4A67-BAE8-015087772B76}"/>
    <cellStyle name="style1621265253983" xfId="774" xr:uid="{AB4337AF-F931-4936-AC79-33820C6163C2}"/>
    <cellStyle name="style1621265253999" xfId="785" xr:uid="{B283BA1B-8039-4547-907C-AF781A6DA551}"/>
    <cellStyle name="style1621265254021" xfId="786" xr:uid="{BEF7FC04-06F4-4D56-9B43-C425AB4C8FD3}"/>
    <cellStyle name="style1621265254052" xfId="763" xr:uid="{8AA72E29-95C9-4053-8D1F-CF92AD0695B5}"/>
    <cellStyle name="style1621265254068" xfId="764" xr:uid="{4CDBC988-7421-4093-9AB0-1689DAB34916}"/>
    <cellStyle name="style1621265254099" xfId="765" xr:uid="{4EF3C690-E551-4288-9993-020BD45EF012}"/>
    <cellStyle name="style1621265254121" xfId="766" xr:uid="{FE21DB41-7AC9-4733-8C53-28618C2619AC}"/>
    <cellStyle name="style1621265254141" xfId="775" xr:uid="{60D31303-FEF7-42D3-AC3A-9246F9193FBF}"/>
    <cellStyle name="style1621265254163" xfId="776" xr:uid="{82CA3600-60E6-45F2-B472-0212C928A2B7}"/>
    <cellStyle name="style1621265254179" xfId="777" xr:uid="{78B0A304-58F7-45C3-9710-08E15C680986}"/>
    <cellStyle name="style1621265254195" xfId="778" xr:uid="{CF36F9F7-ED87-4354-939E-6C29FD276935}"/>
    <cellStyle name="style1621265254221" xfId="787" xr:uid="{C4387667-8CA8-426C-8256-94B4216AF4E4}"/>
    <cellStyle name="style1621265254237" xfId="788" xr:uid="{CF69A278-4168-48A0-96F9-A9E7F8C414DA}"/>
    <cellStyle name="style1621265254268" xfId="789" xr:uid="{D5DBF5F2-0476-4273-8C26-BCABE3BDD234}"/>
    <cellStyle name="style1621265254292" xfId="790" xr:uid="{57254960-CA83-4F54-8319-9F1178512192}"/>
    <cellStyle name="style1621265255239" xfId="797" xr:uid="{C1D18B2D-E457-4FA0-B2C4-AA8B7770245F}"/>
    <cellStyle name="style1621265255255" xfId="798" xr:uid="{07C7E41F-6ED3-4096-B104-CE0B86C03A3F}"/>
    <cellStyle name="style1621265255286" xfId="809" xr:uid="{97465480-DD1E-48EE-B10A-019998206F98}"/>
    <cellStyle name="style1621265255302" xfId="810" xr:uid="{BD6818E3-C93F-4C16-AF9A-8B0E357D5D70}"/>
    <cellStyle name="style1621265255339" xfId="800" xr:uid="{DEAD13EC-F0B0-4091-B2BC-7E2D64CAB256}"/>
    <cellStyle name="style1621265255371" xfId="801" xr:uid="{D6E22AA6-303B-45D0-8B4F-32A77202A289}"/>
    <cellStyle name="style1621265255386" xfId="799" xr:uid="{948119BA-4D7B-4D2A-B441-396C8225B168}"/>
    <cellStyle name="style1621265255417" xfId="802" xr:uid="{E8C61F8E-A742-4A45-83B6-90545385CCF0}"/>
    <cellStyle name="style1621265255424" xfId="811" xr:uid="{9CFF8EAB-6496-42FD-BFB0-F77492C64FBF}"/>
    <cellStyle name="style1621265255455" xfId="812" xr:uid="{1F29F495-3B14-4E9C-A14C-6B48C30462DA}"/>
    <cellStyle name="style1621265255471" xfId="813" xr:uid="{045180FB-BE90-4EA0-889F-B5DFCA4AFC31}"/>
    <cellStyle name="style1621265255502" xfId="814" xr:uid="{84C6A691-E1F8-43D2-A1F8-3E2C0B9DEF1F}"/>
    <cellStyle name="style1621265255524" xfId="821" xr:uid="{8354E63E-C3C5-4C8C-8714-37A424E45CF3}"/>
    <cellStyle name="style1621265255540" xfId="833" xr:uid="{13AF0D41-CC5B-419E-A2D1-10737F628EBB}"/>
    <cellStyle name="style1621265255571" xfId="822" xr:uid="{BA22A55B-695F-49EB-8757-481579811976}"/>
    <cellStyle name="style1621265255587" xfId="834" xr:uid="{E4EC6FE2-3A70-4A93-8F64-0DF3CE61C763}"/>
    <cellStyle name="style1621265255602" xfId="845" xr:uid="{05A1DB04-9137-44C6-ADD4-A5D645B786E7}"/>
    <cellStyle name="style1621265255625" xfId="846" xr:uid="{C79B38C2-3A97-47D7-A011-6D81EDE40B8D}"/>
    <cellStyle name="style1621265255656" xfId="823" xr:uid="{6F6217DE-2FC5-4421-9C1B-C51D2F751387}"/>
    <cellStyle name="style1621265255671" xfId="824" xr:uid="{848EBF88-C5F0-4091-932F-F7EC28A7FEB8}"/>
    <cellStyle name="style1621265255703" xfId="825" xr:uid="{924D0C40-C507-4CD5-B83B-7D9F14D2C07C}"/>
    <cellStyle name="style1621265255725" xfId="826" xr:uid="{C9C40BD6-502E-4CD9-BC4F-70D98D8B44A4}"/>
    <cellStyle name="style1621265255740" xfId="835" xr:uid="{6CFDAA54-3036-4231-BC58-ED3B2DE67E6F}"/>
    <cellStyle name="style1621265255756" xfId="836" xr:uid="{4953DD67-37DB-4BFB-9B6B-72912015CA93}"/>
    <cellStyle name="style1621265255772" xfId="837" xr:uid="{6B065D2D-D47A-4DD9-BD4F-1D888257BEBB}"/>
    <cellStyle name="style1621265255803" xfId="838" xr:uid="{0A328933-3CA9-4BF1-A969-54F72055EAC7}"/>
    <cellStyle name="style1621265255841" xfId="847" xr:uid="{E8631671-1BCF-4F03-8232-AEC2BA466C46}"/>
    <cellStyle name="style1621265255872" xfId="848" xr:uid="{06A64EE7-4F29-47C8-A37D-8F4CFF6724A3}"/>
    <cellStyle name="style1621265255888" xfId="849" xr:uid="{C4A227ED-8915-4CED-BBC4-43CFE379EDDD}"/>
    <cellStyle name="style1621265255903" xfId="850" xr:uid="{E7914CC9-1D0A-467B-922D-6883449EC973}"/>
    <cellStyle name="style1621265257428" xfId="851" xr:uid="{334C59C1-B3C9-47A4-953E-00E082D19CE2}"/>
    <cellStyle name="style1621265257444" xfId="852" xr:uid="{50E26907-5D57-4938-9847-68C157BDE617}"/>
    <cellStyle name="style1621265257475" xfId="863" xr:uid="{6A530BD4-02C7-4141-A5F9-0EB895E9CDE9}"/>
    <cellStyle name="style1621265257490" xfId="864" xr:uid="{0D961370-8254-450A-98A8-DC5654D6094F}"/>
    <cellStyle name="style1621265257528" xfId="854" xr:uid="{7E3817A7-2DC4-4459-8196-30BD0958F7C3}"/>
    <cellStyle name="style1621265257560" xfId="855" xr:uid="{2B1DC8C0-9438-4BC5-9890-832F66F68ADC}"/>
    <cellStyle name="style1621265257582" xfId="853" xr:uid="{E93C2E3E-2002-4E3E-9CC6-9DA8B3C5490D}"/>
    <cellStyle name="style1621265257599" xfId="856" xr:uid="{FDBEBC4D-60DD-490F-BCF9-D63D7A87EE05}"/>
    <cellStyle name="style1621265257628" xfId="865" xr:uid="{9B42A295-D382-4854-8F2C-F73CBCB5C734}"/>
    <cellStyle name="style1621265257644" xfId="866" xr:uid="{157519A7-74D2-4851-9E89-18C8A3E3F4B4}"/>
    <cellStyle name="style1621265257659" xfId="867" xr:uid="{79BA7F2D-25B9-41C3-878E-5266D1797499}"/>
    <cellStyle name="style1621265257691" xfId="868" xr:uid="{6E3400E6-B208-491D-9406-BE40D6D7D16D}"/>
    <cellStyle name="style1621265257706" xfId="875" xr:uid="{98611791-4D0A-4D18-8B38-7AF6A655F8EB}"/>
    <cellStyle name="style1621265257728" xfId="887" xr:uid="{E1B347D4-68FA-4AE7-B362-863510DF38C9}"/>
    <cellStyle name="style1621265257744" xfId="876" xr:uid="{54505ECB-8815-48A2-ACB7-C0ED0151E1BA}"/>
    <cellStyle name="style1621265257773" xfId="888" xr:uid="{B510220E-D6C0-4451-8C55-4E85B38033F4}"/>
    <cellStyle name="style1621265257788" xfId="899" xr:uid="{3E7B347F-8238-4A05-86E4-5F244BCD0957}"/>
    <cellStyle name="style1621265257820" xfId="900" xr:uid="{9DFD93B4-8C48-437D-B259-1D28EC327806}"/>
    <cellStyle name="style1621265257829" xfId="877" xr:uid="{0D0EFA47-EF1E-4982-8FB5-84D0CF37213A}"/>
    <cellStyle name="style1621265257860" xfId="878" xr:uid="{E371B54A-077B-40F5-8ECD-105F8D08AA0B}"/>
    <cellStyle name="style1621265257876" xfId="879" xr:uid="{2715D5A0-3550-472B-9FB3-343FA0554D5A}"/>
    <cellStyle name="style1621265257907" xfId="880" xr:uid="{7FE556D7-3D90-4B6F-9795-CDB1CBFCB40B}"/>
    <cellStyle name="style1621265257922" xfId="889" xr:uid="{F8264EF2-96C9-4398-833B-BEA169A92EF5}"/>
    <cellStyle name="style1621265257945" xfId="890" xr:uid="{EB1AC6E2-94AF-450D-A862-F88898695E29}"/>
    <cellStyle name="style1621265257960" xfId="891" xr:uid="{4F0C7A24-5F15-4BD0-BCCD-085EBA6E5BE4}"/>
    <cellStyle name="style1621265257991" xfId="892" xr:uid="{54FA0C29-8EA0-4298-BA99-E0C425084E12}"/>
    <cellStyle name="style1621265258023" xfId="901" xr:uid="{F929176C-38BA-4380-A2B0-CC0C324753E8}"/>
    <cellStyle name="style1621265258029" xfId="902" xr:uid="{52B55F53-B2FB-4980-92B1-1E392538A9B4}"/>
    <cellStyle name="style1621265258061" xfId="903" xr:uid="{A9371E13-7705-4C06-A07D-11E60F791077}"/>
    <cellStyle name="style1621265258076" xfId="904" xr:uid="{0B88BC2E-A499-42EE-AE35-2DE562FD0EB9}"/>
    <cellStyle name="style1621265258894" xfId="857" xr:uid="{DAC30B0A-954B-4076-AE48-6F6B446D3ED5}"/>
    <cellStyle name="style1621265258909" xfId="858" xr:uid="{574F44DB-2CE2-4376-B19C-8AB4BBE4B0CB}"/>
    <cellStyle name="style1621265258931" xfId="869" xr:uid="{D3A9809E-D9B9-4801-B773-5E9A772D4958}"/>
    <cellStyle name="style1621265258947" xfId="870" xr:uid="{A6CEA374-0D30-4A96-8D4F-71D5F6428DCA}"/>
    <cellStyle name="style1621265258994" xfId="860" xr:uid="{DD4A160C-1CDF-416F-AB7C-B3F10FC27AC9}"/>
    <cellStyle name="style1621265259010" xfId="861" xr:uid="{21FC1C43-F5BF-4D3C-9C4E-FF9C3DC90EB7}"/>
    <cellStyle name="style1621265259032" xfId="859" xr:uid="{7B438237-B281-4C39-967B-2033CE4E8FEB}"/>
    <cellStyle name="style1621265259063" xfId="862" xr:uid="{B041070A-B5E2-4383-8DB1-86F45B444BC1}"/>
    <cellStyle name="style1621265259079" xfId="871" xr:uid="{7E5B782E-9DF5-4728-9E0D-26D685C998B9}"/>
    <cellStyle name="style1621265259110" xfId="872" xr:uid="{84FB56F8-BEDF-4B9B-9C8C-5E608646140B}"/>
    <cellStyle name="style1621265259132" xfId="873" xr:uid="{FD16A3A2-CA94-4F7F-9885-02ED39D6A9CB}"/>
    <cellStyle name="style1621265259148" xfId="874" xr:uid="{72E635C8-1182-4DB9-8245-4EC21178489D}"/>
    <cellStyle name="style1621265259163" xfId="881" xr:uid="{3B9715FA-0E83-41A3-B65A-75530A050C5C}"/>
    <cellStyle name="style1621265259194" xfId="893" xr:uid="{912C71CA-0FBC-4AC6-85DD-2CCF6436A7FE}"/>
    <cellStyle name="style1621265259210" xfId="882" xr:uid="{0B095034-B4F0-4186-B8DD-AE615085206D}"/>
    <cellStyle name="style1621265259232" xfId="894" xr:uid="{8EFB1A5D-39F4-42E0-AF58-FA62D18338B2}"/>
    <cellStyle name="style1621265259248" xfId="905" xr:uid="{46D425E0-E6DA-436A-8F3E-0264C8A89AD7}"/>
    <cellStyle name="style1621265259279" xfId="906" xr:uid="{5AA1D68F-6FED-48FD-A8F2-097467F347E6}"/>
    <cellStyle name="style1621265259295" xfId="883" xr:uid="{5EAB30A3-6173-427C-B92B-AB61A5D097AB}"/>
    <cellStyle name="style1621265259310" xfId="884" xr:uid="{599AAA43-70AC-40E6-BB32-D2D390F89361}"/>
    <cellStyle name="style1621265259333" xfId="885" xr:uid="{865A5B7D-DDA2-4B30-A2AE-429892AD9917}"/>
    <cellStyle name="style1621265259364" xfId="886" xr:uid="{C4A92360-A7A5-40CE-B383-3BBCDDC35E27}"/>
    <cellStyle name="style1621265259379" xfId="895" xr:uid="{7F2B439C-2029-41F6-B633-42B7661F4AEB}"/>
    <cellStyle name="style1621265259395" xfId="896" xr:uid="{FA619D92-A197-43A5-8408-8FA5701EBFD6}"/>
    <cellStyle name="style1621265259426" xfId="897" xr:uid="{4C26AB45-A7CF-4701-845A-5E7205CB444A}"/>
    <cellStyle name="style1621265259448" xfId="898" xr:uid="{404FF579-B20E-4EBF-A651-197BB5164F9A}"/>
    <cellStyle name="style1621265259480" xfId="907" xr:uid="{310E5662-4967-439F-8776-5330B65465B8}"/>
    <cellStyle name="style1621265259495" xfId="908" xr:uid="{A75B1A48-2120-46C7-AE0E-44415CC3B228}"/>
    <cellStyle name="style1621265259527" xfId="909" xr:uid="{381F836B-129F-4EFF-BB39-028DDA68B6FF}"/>
    <cellStyle name="style1621265259549" xfId="910" xr:uid="{9004390B-A59C-4AF5-A766-44F450CB5E09}"/>
    <cellStyle name="style1621265260951" xfId="1108" xr:uid="{6F86CD9E-A7F3-4523-90BD-938B5C6E6D42}"/>
    <cellStyle name="style1621265260983" xfId="1109" xr:uid="{6F6770AE-F8AE-48B9-8309-211B97F7F2F1}"/>
    <cellStyle name="style1621265260998" xfId="1107" xr:uid="{9208BE25-FBF9-4C45-B1E8-6B0DEB8DF47C}"/>
    <cellStyle name="style1621265261029" xfId="1110" xr:uid="{6224F251-88D7-4D73-9AD2-053D3721D23D}"/>
    <cellStyle name="style1621265261052" xfId="1111" xr:uid="{5DB6627E-7FA6-4FA8-9A9D-10B9FA7C6467}"/>
    <cellStyle name="style1621265261067" xfId="1112" xr:uid="{D06251DE-3B10-4DC4-9CF6-B21A45F6A8F0}"/>
    <cellStyle name="style1621265261083" xfId="1113" xr:uid="{5561B1E5-F28E-4910-8FE0-5A55CF767CAF}"/>
    <cellStyle name="style1621265261114" xfId="1114" xr:uid="{2A09C83F-F1CF-42A2-8A05-FB7A0A2C1338}"/>
    <cellStyle name="style1621265261136" xfId="1116" xr:uid="{EB8DBC3E-D219-42E7-8B6E-D29011F0AFE3}"/>
    <cellStyle name="style1621265261152" xfId="1117" xr:uid="{3AF5122B-229C-4CF6-A77E-DB688AC3AA55}"/>
    <cellStyle name="style1621265261183" xfId="1119" xr:uid="{F2BF2CED-9C34-4C4E-8EE1-C89C2EB38469}"/>
    <cellStyle name="style1621265261199" xfId="1120" xr:uid="{79BA13B0-8371-426E-8AE6-47843631F265}"/>
    <cellStyle name="style1621265261214" xfId="1115" xr:uid="{44FDC1C8-01C2-4758-BC85-B8BF7C9D58BB}"/>
    <cellStyle name="style1621265261236" xfId="1118" xr:uid="{B8BB9DC8-0C83-4774-9E9E-568AB40276A8}"/>
    <cellStyle name="style1621265261268" xfId="1121" xr:uid="{4ED5A727-C6C5-4510-97EA-E4BC0024309F}"/>
    <cellStyle name="style1621265261299" xfId="1123" xr:uid="{9D69970D-34C8-48D0-AEB7-BF4A88E68DB0}"/>
    <cellStyle name="style1621265261330" xfId="1124" xr:uid="{8BC3CA0B-AB65-4881-82CC-84E8F3FF53F7}"/>
    <cellStyle name="style1621265261352" xfId="1122" xr:uid="{F779B6A0-531C-4454-8605-1973B0B7CB08}"/>
    <cellStyle name="style1621265262370" xfId="971" xr:uid="{5514BAEC-863E-44E4-A74A-19C488AA3A69}"/>
    <cellStyle name="style1621265262401" xfId="972" xr:uid="{1023C846-D737-4A0F-A9ED-A004F311C1C5}"/>
    <cellStyle name="style1621265262417" xfId="983" xr:uid="{4D9BC9FB-6F5E-4DA3-994E-D1545136C324}"/>
    <cellStyle name="style1621265262439" xfId="984" xr:uid="{5EA63D89-EA33-4B69-8D56-9C75777A73E4}"/>
    <cellStyle name="style1621265262483" xfId="974" xr:uid="{FEB3760B-B514-4C23-814A-FEDAFE633F28}"/>
    <cellStyle name="style1621265262499" xfId="975" xr:uid="{CFD7D783-5EDE-4CC8-8057-D119F3E57E4C}"/>
    <cellStyle name="style1621265262514" xfId="973" xr:uid="{3B40A417-675C-4E4F-9AA4-93E8E6197C5F}"/>
    <cellStyle name="style1621265262539" xfId="976" xr:uid="{A61203E5-6237-42BF-94B8-6FF91CDCE600}"/>
    <cellStyle name="style1621265262570" xfId="985" xr:uid="{24F4E4B4-9675-4ABC-9A7C-19D3328BC14B}"/>
    <cellStyle name="style1621265262586" xfId="986" xr:uid="{C71D14A7-2FA6-4612-84D7-354BAD574ACA}"/>
    <cellStyle name="style1621265262617" xfId="987" xr:uid="{30FBCFF9-4F9B-4368-BFB0-8DA44CB04859}"/>
    <cellStyle name="style1621265262639" xfId="988" xr:uid="{68CA418D-5F9A-4F48-B8E8-08E6FB4370DD}"/>
    <cellStyle name="style1621265262655" xfId="995" xr:uid="{361E3D24-7D90-48A9-8BCA-8C31818CE87E}"/>
    <cellStyle name="style1621265262671" xfId="1007" xr:uid="{C2CBF218-95B5-4776-80F6-D70E6EF8AF13}"/>
    <cellStyle name="style1621265262702" xfId="996" xr:uid="{8D43B2E3-EF07-4725-A2A3-7012C5BFADFC}"/>
    <cellStyle name="style1621265262718" xfId="1008" xr:uid="{4DDA940D-DAB5-44AA-8847-59397D6E7985}"/>
    <cellStyle name="style1621265262740" xfId="1019" xr:uid="{D11FF0B6-1752-419A-B4F9-E1174BBA58A4}"/>
    <cellStyle name="style1621265262755" xfId="1020" xr:uid="{F31CCE82-C70A-4233-9F19-E5F765E41501}"/>
    <cellStyle name="style1621265262774" xfId="997" xr:uid="{16A6AEA0-66F5-4A03-B3B4-ED41DC8FFDBC}"/>
    <cellStyle name="style1621265262806" xfId="998" xr:uid="{BC690C85-1C39-4944-ADEF-2C4DFBB3402B}"/>
    <cellStyle name="style1621265262821" xfId="999" xr:uid="{50ACF0AA-35D1-4CE6-AA51-02C508941EDB}"/>
    <cellStyle name="style1621265262840" xfId="1000" xr:uid="{4E2FDC5B-2A4B-41EF-9873-280FB82EB42E}"/>
    <cellStyle name="style1621265262871" xfId="1009" xr:uid="{4BCE41A8-9043-4C4A-92F0-CB7CE0E1BAA0}"/>
    <cellStyle name="style1621265262887" xfId="1010" xr:uid="{0A807C73-1313-4A0B-A6C6-E78375691109}"/>
    <cellStyle name="style1621265262903" xfId="1011" xr:uid="{2041737A-B79C-4E33-BA0D-456460DB9BBC}"/>
    <cellStyle name="style1621265262934" xfId="1012" xr:uid="{2E9BED50-E8EE-4FE8-AB0A-2D27EF0C7C53}"/>
    <cellStyle name="style1621265262956" xfId="1021" xr:uid="{EDE70671-C7D1-4ECD-8111-08649588DF38}"/>
    <cellStyle name="style1621265262987" xfId="1022" xr:uid="{95ACDB49-DAA0-4AAA-891E-D03F14409E26}"/>
    <cellStyle name="style1621265263003" xfId="1023" xr:uid="{1BBB5149-46B5-4DB7-8507-346E5B137949}"/>
    <cellStyle name="style1621265263018" xfId="1024" xr:uid="{FCBB541C-81A0-46CD-ADA4-AB72B491B4C5}"/>
    <cellStyle name="style1621265263942" xfId="977" xr:uid="{6FFD44E7-ED20-4C87-AC2E-BC0D82D5EBB9}"/>
    <cellStyle name="style1621265263973" xfId="978" xr:uid="{A2BF94AD-701E-4F0F-BEF8-9F2B811A9476}"/>
    <cellStyle name="style1621265263989" xfId="989" xr:uid="{F3E201F6-E64F-407C-B0DE-75B60969285F}"/>
    <cellStyle name="style1621265264005" xfId="990" xr:uid="{544886C2-4545-4144-BDD5-BBBF17C62015}"/>
    <cellStyle name="style1621265264058" xfId="980" xr:uid="{84017B63-F418-44C6-BF6E-F998E26AA297}"/>
    <cellStyle name="style1621265264074" xfId="981" xr:uid="{ACE8A2A1-1D3F-4AF7-9B49-737B4EA6743A}"/>
    <cellStyle name="style1621265264105" xfId="979" xr:uid="{F1FF4226-639D-4C59-95BD-049273AB342C}"/>
    <cellStyle name="style1621265264120" xfId="982" xr:uid="{3E3B0158-B8EC-4A55-B17F-B7BD6AF07F2F}"/>
    <cellStyle name="style1621265264143" xfId="991" xr:uid="{F86F698C-EE12-4A6E-90E0-E59451395AB5}"/>
    <cellStyle name="style1621265264174" xfId="992" xr:uid="{2EE814E1-2B26-4C28-A816-9A1E7084C24E}"/>
    <cellStyle name="style1621265264189" xfId="993" xr:uid="{56757072-422C-4035-B56A-DA5D78E6D96D}"/>
    <cellStyle name="style1621265264205" xfId="994" xr:uid="{E465075C-0227-4E15-A66C-81C77181CF81}"/>
    <cellStyle name="style1621265264236" xfId="1001" xr:uid="{F2A0874B-5C41-4A2E-85AB-4825C451AAC4}"/>
    <cellStyle name="style1621265264259" xfId="1013" xr:uid="{F2248BBB-6CF1-4E33-869C-5454C14C1B06}"/>
    <cellStyle name="style1621265264274" xfId="1002" xr:uid="{E2A4EBFF-7821-4926-A4DA-2654D6949F1C}"/>
    <cellStyle name="style1621265264305" xfId="1014" xr:uid="{C6BA94FB-EE24-4DA1-A031-AF1A84814F2E}"/>
    <cellStyle name="style1621265264321" xfId="1025" xr:uid="{0543ADE4-8E36-44BF-A56F-32BB86DB9D85}"/>
    <cellStyle name="style1621265264343" xfId="1026" xr:uid="{D53026AE-9F03-4EE1-9315-E4D947E94D59}"/>
    <cellStyle name="style1621265264359" xfId="1003" xr:uid="{8C510A22-4F16-45A6-A26A-97F3B77FB9A4}"/>
    <cellStyle name="style1621265264390" xfId="1004" xr:uid="{A161CA06-274B-41DE-9FEA-E8270CD16F22}"/>
    <cellStyle name="style1621265264406" xfId="1005" xr:uid="{FECC0188-1C88-4EEA-AC6C-EDB6A697EF50}"/>
    <cellStyle name="style1621265264421" xfId="1006" xr:uid="{241A804C-490C-4949-87A2-C2716C0818CD}"/>
    <cellStyle name="style1621265264443" xfId="1015" xr:uid="{0E7C2029-DDE2-47F5-91B6-7963C1D9DEDB}"/>
    <cellStyle name="style1621265264475" xfId="1016" xr:uid="{1C50FEA8-19BE-40DA-BC99-8E0F3EFAC72B}"/>
    <cellStyle name="style1621265264490" xfId="1017" xr:uid="{A38AF4D8-AE9E-48F7-9946-CB3E20295275}"/>
    <cellStyle name="style1621265264516" xfId="1018" xr:uid="{DE605ADF-A266-456D-BCDF-157CA468C116}"/>
    <cellStyle name="style1621265264544" xfId="1027" xr:uid="{3C4E9380-0D96-4BBF-8A51-B64EED161CB4}"/>
    <cellStyle name="style1621265264559" xfId="1028" xr:uid="{B3432494-3509-4D49-9CD3-CD194D1EBCFC}"/>
    <cellStyle name="style1621265264584" xfId="1029" xr:uid="{6D92FA06-B42F-4467-A0F7-47F47D3A49EA}"/>
    <cellStyle name="style1621265264600" xfId="1030" xr:uid="{690F43D4-E803-42C0-8907-5BC78D4610AF}"/>
    <cellStyle name="style1621265268312" xfId="911" xr:uid="{AEBD82D1-D938-451B-A01A-B779FB521E91}"/>
    <cellStyle name="style1621265268327" xfId="912" xr:uid="{9E3DFEE5-B6A9-45D3-B400-B427A7BD1856}"/>
    <cellStyle name="style1621265268343" xfId="923" xr:uid="{07B0D48A-8EF1-49D0-BC97-5BFEDDEC136E}"/>
    <cellStyle name="style1621265268365" xfId="924" xr:uid="{B8C8F34A-3FFF-4334-8C8A-D51F6B130E52}"/>
    <cellStyle name="style1621265268412" xfId="914" xr:uid="{E5C1D57F-FD5A-413C-A9CA-D9BFBE1467AC}"/>
    <cellStyle name="style1621265268428" xfId="915" xr:uid="{0A9699BA-5AE4-4E68-81B7-CFA0601A8B0A}"/>
    <cellStyle name="style1621265268459" xfId="913" xr:uid="{9EFC729A-2F87-4E7D-BA7F-9E732E137D18}"/>
    <cellStyle name="style1621265268465" xfId="916" xr:uid="{5219BBB4-773A-45C2-872B-E544E4A420E0}"/>
    <cellStyle name="style1621265268497" xfId="925" xr:uid="{FEBB2CFB-712A-4AD0-A10D-F9D3BAB241B8}"/>
    <cellStyle name="style1621265268512" xfId="926" xr:uid="{03AE1811-6A9C-48E2-AFBF-BA6D23B8C50D}"/>
    <cellStyle name="style1621265268543" xfId="927" xr:uid="{EEEBA1A9-4A3A-4E41-8E07-69CB66F2C557}"/>
    <cellStyle name="style1621265268566" xfId="928" xr:uid="{9DBE683D-3D51-4B02-8A2E-5FA3A5476080}"/>
    <cellStyle name="style1621265268581" xfId="935" xr:uid="{43CCD844-028C-435A-8F01-08BF2A80E7FA}"/>
    <cellStyle name="style1621265268597" xfId="947" xr:uid="{A5B08220-7F77-4FD2-8482-FA438276A064}"/>
    <cellStyle name="style1621265268628" xfId="936" xr:uid="{F3CDA06B-A122-43A8-A665-921C051816FF}"/>
    <cellStyle name="style1621265268644" xfId="948" xr:uid="{02EF3CE3-7E35-4033-99B2-74C1D8A9A447}"/>
    <cellStyle name="style1621265268666" xfId="959" xr:uid="{73195195-692E-4B63-B20E-A5A900314141}"/>
    <cellStyle name="style1621265268682" xfId="960" xr:uid="{5C4610B1-BC94-445C-9861-D023D575BD6F}"/>
    <cellStyle name="style1621265268713" xfId="937" xr:uid="{0A8E4B57-C1AA-40F2-9BF8-235BE0FE9BAB}"/>
    <cellStyle name="style1621265268728" xfId="938" xr:uid="{46304430-C3C0-4DC9-8A33-5503AC52FB1A}"/>
    <cellStyle name="style1621265268760" xfId="939" xr:uid="{FCC06246-7747-4002-83E9-5A00C62FBE3D}"/>
    <cellStyle name="style1621265268782" xfId="940" xr:uid="{5D0A329C-5FD4-4CBC-AD92-2FC778F11D05}"/>
    <cellStyle name="style1621265268793" xfId="949" xr:uid="{2A4A3529-9929-4648-B891-2A22D1AA574A}"/>
    <cellStyle name="style1621265268824" xfId="950" xr:uid="{652340DD-1028-4942-95F7-15575147744D}"/>
    <cellStyle name="style1621265268840" xfId="951" xr:uid="{2A9C3548-D187-4F88-B7CD-7D2F9E52DF78}"/>
    <cellStyle name="style1621265268866" xfId="952" xr:uid="{C9DA41BE-18A4-4B3E-A5E5-800850E20757}"/>
    <cellStyle name="style1621265268898" xfId="961" xr:uid="{9A3AED21-76CC-4C11-860F-682922759335}"/>
    <cellStyle name="style1621265268913" xfId="962" xr:uid="{57A8E7E8-B25B-4954-A88E-7DCBC35FFA22}"/>
    <cellStyle name="style1621265268929" xfId="963" xr:uid="{24353E32-DA17-4A4A-876C-032323E94F4C}"/>
    <cellStyle name="style1621265268945" xfId="964" xr:uid="{3052F088-476C-40C9-A56D-B0A0E8E9D483}"/>
    <cellStyle name="style1621265270263" xfId="917" xr:uid="{7ECE306E-2D16-475A-B023-7F253455D6F1}"/>
    <cellStyle name="style1621265270285" xfId="918" xr:uid="{4F696460-1FB4-4583-BB28-E4184C787FB4}"/>
    <cellStyle name="style1621265270301" xfId="929" xr:uid="{B26CEBCE-81AB-4C15-A47B-54DA8DC2B93C}"/>
    <cellStyle name="style1621265270332" xfId="930" xr:uid="{3C87809D-AAAC-4667-BFDF-430C767B4BC3}"/>
    <cellStyle name="style1621265270370" xfId="920" xr:uid="{D166FC22-B88A-4948-A7B6-9001DF109FD1}"/>
    <cellStyle name="style1621265270385" xfId="921" xr:uid="{513F9E78-DC59-4E11-93BF-A2F5F8ECB2F9}"/>
    <cellStyle name="style1621265270416" xfId="919" xr:uid="{EF126AAF-75F6-44CE-BD83-B4A02F83112D}"/>
    <cellStyle name="style1621265270432" xfId="922" xr:uid="{590717F5-50E1-4A35-A2E0-3EB93A8F6D96}"/>
    <cellStyle name="style1621265270448" xfId="931" xr:uid="{DF18E377-DA36-475F-8553-E9E2F08F99E6}"/>
    <cellStyle name="style1621265270470" xfId="932" xr:uid="{51564945-0613-4AE7-8B15-1C251932FCEB}"/>
    <cellStyle name="style1621265270501" xfId="933" xr:uid="{BA2F4324-BC3A-4E8A-8905-4AB526D100D4}"/>
    <cellStyle name="style1621265270517" xfId="934" xr:uid="{3C18AA5C-67D4-48EF-8719-166AF6E23638}"/>
    <cellStyle name="style1621265270532" xfId="941" xr:uid="{1FA12B47-1B84-4696-A1AE-4640DD916BBF}"/>
    <cellStyle name="style1621265270564" xfId="953" xr:uid="{C11FE8B6-8BAF-4935-9CE2-532EA17A23B1}"/>
    <cellStyle name="style1621265270586" xfId="942" xr:uid="{4A60BFCF-625B-460F-BB6D-5C096CA1D81E}"/>
    <cellStyle name="style1621265270601" xfId="954" xr:uid="{DFA02657-5DD4-42EA-B407-8529009AE590}"/>
    <cellStyle name="style1621265270617" xfId="965" xr:uid="{F9E9B6BE-0DA1-42A9-907B-3A080462ED0D}"/>
    <cellStyle name="style1621265270648" xfId="966" xr:uid="{63D005D0-6FE1-4D47-B33D-065094054B13}"/>
    <cellStyle name="style1621265270670" xfId="943" xr:uid="{F1BE098B-A9D9-4F93-AE7E-1EDB8279CA08}"/>
    <cellStyle name="style1621265270686" xfId="944" xr:uid="{942D02A8-65CA-4467-BA16-B231FF341096}"/>
    <cellStyle name="style1621265270702" xfId="945" xr:uid="{0BCB980B-3AAD-4E43-B5DF-DF9151C2AACD}"/>
    <cellStyle name="style1621265270733" xfId="946" xr:uid="{99AF6814-7A64-4160-BFD9-205057FA37B0}"/>
    <cellStyle name="style1621265270749" xfId="955" xr:uid="{6A6BB8DD-AA81-4D43-BDA1-65B96A65C4D0}"/>
    <cellStyle name="style1621265270771" xfId="956" xr:uid="{F07BB4D9-D931-4252-B7EC-491C6497A69B}"/>
    <cellStyle name="style1621265270794" xfId="957" xr:uid="{12F3D9FD-DB05-4B5D-957D-960A1D7E9B92}"/>
    <cellStyle name="style1621265270810" xfId="958" xr:uid="{7C3039E4-ACC7-4B82-932C-B7500D91A405}"/>
    <cellStyle name="style1621265270841" xfId="967" xr:uid="{C5A390AF-45A9-4541-A15A-3276E6B2217E}"/>
    <cellStyle name="style1621265270871" xfId="968" xr:uid="{EBA8EE26-4CC0-4F26-9C15-4AA65E4188B9}"/>
    <cellStyle name="style1621265270887" xfId="969" xr:uid="{D0677A86-21C7-4219-8CA6-B86D90170866}"/>
    <cellStyle name="style1621265270902" xfId="970" xr:uid="{136720F0-0FB5-43E8-9409-26C77227B609}"/>
  </cellStyles>
  <dxfs count="7">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1">
                  <c:v>2005</c:v>
                </c:pt>
                <c:pt idx="2">
                  <c:v>2010</c:v>
                </c:pt>
                <c:pt idx="3">
                  <c:v>2014</c:v>
                </c:pt>
                <c:pt idx="4">
                  <c:v>2018</c:v>
                </c:pt>
              </c:numCache>
            </c:numRef>
          </c:xVal>
          <c:yVal>
            <c:numRef>
              <c:f>Water!$AB$105:$AB$116</c:f>
              <c:numCache>
                <c:formatCode>0.0</c:formatCode>
                <c:ptCount val="12"/>
                <c:pt idx="0">
                  <c:v>0</c:v>
                </c:pt>
                <c:pt idx="1">
                  <c:v>0.14756840124648779</c:v>
                </c:pt>
                <c:pt idx="2">
                  <c:v>7.4107621677376431E-2</c:v>
                </c:pt>
                <c:pt idx="3">
                  <c:v>0</c:v>
                </c:pt>
                <c:pt idx="4">
                  <c:v>5.7923961363869257E-2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1">
                  <c:v>2005</c:v>
                </c:pt>
                <c:pt idx="2">
                  <c:v>2010</c:v>
                </c:pt>
                <c:pt idx="3">
                  <c:v>2014</c:v>
                </c:pt>
                <c:pt idx="4">
                  <c:v>2018</c:v>
                </c:pt>
              </c:numCache>
            </c:numRef>
          </c:xVal>
          <c:yVal>
            <c:numRef>
              <c:f>Water!$W$105:$W$116</c:f>
              <c:numCache>
                <c:formatCode>0.0</c:formatCode>
                <c:ptCount val="12"/>
                <c:pt idx="0">
                  <c:v>10.903322758390383</c:v>
                </c:pt>
                <c:pt idx="1">
                  <c:v>2.0795477034735641</c:v>
                </c:pt>
                <c:pt idx="2">
                  <c:v>1.1511077981396893</c:v>
                </c:pt>
                <c:pt idx="3">
                  <c:v>0</c:v>
                </c:pt>
                <c:pt idx="4">
                  <c:v>0.50306488110108072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1">
                  <c:v>2005</c:v>
                </c:pt>
                <c:pt idx="2">
                  <c:v>2010</c:v>
                </c:pt>
                <c:pt idx="3">
                  <c:v>2014</c:v>
                </c:pt>
                <c:pt idx="4">
                  <c:v>2018</c:v>
                </c:pt>
              </c:numCache>
            </c:numRef>
          </c:xVal>
          <c:yVal>
            <c:numRef>
              <c:f>Water!$R$105:$R$116</c:f>
              <c:numCache>
                <c:formatCode>0.0</c:formatCode>
                <c:ptCount val="12"/>
                <c:pt idx="0">
                  <c:v>26.09351432880845</c:v>
                </c:pt>
                <c:pt idx="1">
                  <c:v>6.7601255898065151</c:v>
                </c:pt>
                <c:pt idx="2">
                  <c:v>1.761343905908231</c:v>
                </c:pt>
                <c:pt idx="3">
                  <c:v>0.6</c:v>
                </c:pt>
                <c:pt idx="4">
                  <c:v>1.5967360824487999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1">
                  <c:v>2005</c:v>
                </c:pt>
                <c:pt idx="2">
                  <c:v>2010</c:v>
                </c:pt>
                <c:pt idx="3">
                  <c:v>2014</c:v>
                </c:pt>
                <c:pt idx="4">
                  <c:v>2018</c:v>
                </c:pt>
              </c:numCache>
            </c:numRef>
          </c:xVal>
          <c:yVal>
            <c:numRef>
              <c:f>Water!$M$105:$M$116</c:f>
              <c:numCache>
                <c:formatCode>0.0</c:formatCode>
                <c:ptCount val="12"/>
                <c:pt idx="0">
                  <c:v>55.912080859939039</c:v>
                </c:pt>
                <c:pt idx="1">
                  <c:v>26.749008624861752</c:v>
                </c:pt>
                <c:pt idx="2">
                  <c:v>9.1180077152355814</c:v>
                </c:pt>
                <c:pt idx="3">
                  <c:v>2.1</c:v>
                </c:pt>
                <c:pt idx="4">
                  <c:v>3.2040913699481104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1">
                  <c:v>2005</c:v>
                </c:pt>
                <c:pt idx="2">
                  <c:v>2010</c:v>
                </c:pt>
                <c:pt idx="3">
                  <c:v>2014</c:v>
                </c:pt>
                <c:pt idx="4">
                  <c:v>2018</c:v>
                </c:pt>
              </c:numCache>
            </c:numRef>
          </c:xVal>
          <c:yVal>
            <c:numRef>
              <c:f>Water!$H$105:$H$116</c:f>
              <c:numCache>
                <c:formatCode>0.0</c:formatCode>
                <c:ptCount val="12"/>
                <c:pt idx="0">
                  <c:v>48.476936466492603</c:v>
                </c:pt>
                <c:pt idx="1">
                  <c:v>37.502758698972904</c:v>
                </c:pt>
                <c:pt idx="2">
                  <c:v>39.190638646608626</c:v>
                </c:pt>
                <c:pt idx="3">
                  <c:v>14.2</c:v>
                </c:pt>
                <c:pt idx="4">
                  <c:v>28.944302996507883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1">
                  <c:v>2005</c:v>
                </c:pt>
                <c:pt idx="2">
                  <c:v>2010</c:v>
                </c:pt>
                <c:pt idx="3">
                  <c:v>2014</c:v>
                </c:pt>
                <c:pt idx="4">
                  <c:v>2018</c:v>
                </c:pt>
              </c:numCache>
            </c:numRef>
          </c:xVal>
          <c:yVal>
            <c:numRef>
              <c:f>Water!$X$105:$X$116</c:f>
              <c:numCache>
                <c:formatCode>0.0</c:formatCode>
                <c:ptCount val="12"/>
                <c:pt idx="0">
                  <c:v>99.866510929417657</c:v>
                </c:pt>
                <c:pt idx="1">
                  <c:v>99.4405210133785</c:v>
                </c:pt>
                <c:pt idx="2">
                  <c:v>99.840114801787209</c:v>
                </c:pt>
                <c:pt idx="3">
                  <c:v>100</c:v>
                </c:pt>
                <c:pt idx="4">
                  <c:v>99.240052716039926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1">
                  <c:v>2005</c:v>
                </c:pt>
                <c:pt idx="2">
                  <c:v>2010</c:v>
                </c:pt>
                <c:pt idx="3">
                  <c:v>2014</c:v>
                </c:pt>
                <c:pt idx="4">
                  <c:v>2018</c:v>
                </c:pt>
              </c:numCache>
            </c:numRef>
          </c:xVal>
          <c:yVal>
            <c:numRef>
              <c:f>Water!$S$105:$S$116</c:f>
              <c:numCache>
                <c:formatCode>0.0</c:formatCode>
                <c:ptCount val="12"/>
                <c:pt idx="0">
                  <c:v>85.099282496245621</c:v>
                </c:pt>
                <c:pt idx="1">
                  <c:v>92.196939691706888</c:v>
                </c:pt>
                <c:pt idx="2">
                  <c:v>97.313613601669473</c:v>
                </c:pt>
                <c:pt idx="3">
                  <c:v>100</c:v>
                </c:pt>
                <c:pt idx="4">
                  <c:v>97.700015267006577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1">
                  <c:v>2005</c:v>
                </c:pt>
                <c:pt idx="2">
                  <c:v>2010</c:v>
                </c:pt>
                <c:pt idx="3">
                  <c:v>2014</c:v>
                </c:pt>
                <c:pt idx="4">
                  <c:v>2018</c:v>
                </c:pt>
              </c:numCache>
            </c:numRef>
          </c:xVal>
          <c:yVal>
            <c:numRef>
              <c:f>Water!$N$105:$N$116</c:f>
              <c:numCache>
                <c:formatCode>0.0</c:formatCode>
                <c:ptCount val="12"/>
                <c:pt idx="0">
                  <c:v>68.557563587684072</c:v>
                </c:pt>
                <c:pt idx="1">
                  <c:v>84.879762372710061</c:v>
                </c:pt>
                <c:pt idx="2">
                  <c:v>96.736190473050343</c:v>
                </c:pt>
                <c:pt idx="3">
                  <c:v>98.1</c:v>
                </c:pt>
                <c:pt idx="4">
                  <c:v>94.624072715892609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1">
                  <c:v>2005</c:v>
                </c:pt>
                <c:pt idx="2">
                  <c:v>2010</c:v>
                </c:pt>
                <c:pt idx="3">
                  <c:v>2014</c:v>
                </c:pt>
                <c:pt idx="4">
                  <c:v>2018</c:v>
                </c:pt>
              </c:numCache>
            </c:numRef>
          </c:xVal>
          <c:yVal>
            <c:numRef>
              <c:f>Water!$I$105:$I$116</c:f>
              <c:numCache>
                <c:formatCode>0.0</c:formatCode>
                <c:ptCount val="12"/>
                <c:pt idx="0">
                  <c:v>34.802115045665758</c:v>
                </c:pt>
                <c:pt idx="1">
                  <c:v>59.52326493960787</c:v>
                </c:pt>
                <c:pt idx="2">
                  <c:v>86.317215666215787</c:v>
                </c:pt>
                <c:pt idx="3">
                  <c:v>95.9</c:v>
                </c:pt>
                <c:pt idx="4">
                  <c:v>92.242724238613604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1">
                  <c:v>2005</c:v>
                </c:pt>
                <c:pt idx="2">
                  <c:v>2010</c:v>
                </c:pt>
                <c:pt idx="3">
                  <c:v>2014</c:v>
                </c:pt>
                <c:pt idx="4">
                  <c:v>2018</c:v>
                </c:pt>
              </c:numCache>
            </c:numRef>
          </c:xVal>
          <c:yVal>
            <c:numRef>
              <c:f>Water!$D$105:$D$116</c:f>
              <c:numCache>
                <c:formatCode>0.0</c:formatCode>
                <c:ptCount val="12"/>
                <c:pt idx="0">
                  <c:v>27.101827676240209</c:v>
                </c:pt>
                <c:pt idx="1">
                  <c:v>37.29906257028582</c:v>
                </c:pt>
                <c:pt idx="2">
                  <c:v>43.261440073941003</c:v>
                </c:pt>
                <c:pt idx="3">
                  <c:v>80.900000000000006</c:v>
                </c:pt>
                <c:pt idx="4">
                  <c:v>48.978418951930337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30.052263727548119</c:v>
                </c:pt>
                <c:pt idx="1">
                  <c:v>53.681342248772324</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7.4004925233083885</c:v>
                </c:pt>
                <c:pt idx="1">
                  <c:v>13.219249489982106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22.31655968989844</c:v>
                </c:pt>
                <c:pt idx="1">
                  <c:v>12.824313065232673</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40.23068405924505</c:v>
                </c:pt>
                <c:pt idx="1">
                  <c:v>20.275095196012899</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53.95345592290262</c:v>
                </c:pt>
                <c:pt idx="1">
                  <c:v>88.585203350615359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6.9522640869705992</c:v>
                </c:pt>
                <c:pt idx="1">
                  <c:v>11.414796649384641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12.597564321360096</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26.496715668766683</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79.812033519705906</c:v>
                </c:pt>
                <c:pt idx="1">
                  <c:v>91.566403977701952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7.1787535187547551</c:v>
                </c:pt>
                <c:pt idx="1">
                  <c:v>8.2360092302666263</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6.802906939524064</c:v>
                </c:pt>
                <c:pt idx="1">
                  <c:v>0.19758679203141583</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6.2063060220152693</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88.160104405191746</c:v>
                </c:pt>
                <c:pt idx="1">
                  <c:v>95.055088648515934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4.5862237068994549</c:v>
                </c:pt>
                <c:pt idx="1">
                  <c:v>4.9449113514840661</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5.1025785716349645</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2.1510933162738297</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99.368729082320812</c:v>
                </c:pt>
                <c:pt idx="1">
                  <c:v>99.242055720460669</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0.32685703804504695</c:v>
                </c:pt>
                <c:pt idx="1">
                  <c:v>0.32644036692286216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0.16246196961645865</c:v>
                </c:pt>
                <c:pt idx="1">
                  <c:v>0.42953857826481112</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0.14195191001768848</c:v>
                </c:pt>
                <c:pt idx="1">
                  <c:v>1.9653343516488064E-3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2005</c:v>
                </c:pt>
                <c:pt idx="2">
                  <c:v>2010</c:v>
                </c:pt>
                <c:pt idx="3">
                  <c:v>2014</c:v>
                </c:pt>
                <c:pt idx="4">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2005</c:v>
                </c:pt>
                <c:pt idx="2">
                  <c:v>2010</c:v>
                </c:pt>
                <c:pt idx="3">
                  <c:v>2014</c:v>
                </c:pt>
                <c:pt idx="4">
                  <c:v>2018</c:v>
                </c:pt>
              </c:numCache>
            </c:numRef>
          </c:xVal>
          <c:yVal>
            <c:numRef>
              <c:f>Water!$W$205:$W$216</c:f>
              <c:numCache>
                <c:formatCode>0.0</c:formatCode>
                <c:ptCount val="12"/>
                <c:pt idx="0">
                  <c:v>0</c:v>
                </c:pt>
                <c:pt idx="1">
                  <c:v>0.52054718680646439</c:v>
                </c:pt>
                <c:pt idx="2">
                  <c:v>0.70351135120929464</c:v>
                </c:pt>
                <c:pt idx="3">
                  <c:v>0</c:v>
                </c:pt>
                <c:pt idx="4">
                  <c:v>0.16933754894602154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2005</c:v>
                </c:pt>
                <c:pt idx="2">
                  <c:v>2010</c:v>
                </c:pt>
                <c:pt idx="3">
                  <c:v>2014</c:v>
                </c:pt>
                <c:pt idx="4">
                  <c:v>2018</c:v>
                </c:pt>
              </c:numCache>
            </c:numRef>
          </c:xVal>
          <c:yVal>
            <c:numRef>
              <c:f>Water!$R$205:$R$216</c:f>
              <c:numCache>
                <c:formatCode>0.0</c:formatCode>
                <c:ptCount val="12"/>
                <c:pt idx="0">
                  <c:v>4.9401197604790417</c:v>
                </c:pt>
                <c:pt idx="1">
                  <c:v>0.51757637598503514</c:v>
                </c:pt>
                <c:pt idx="2">
                  <c:v>1.4859203627710191</c:v>
                </c:pt>
                <c:pt idx="3">
                  <c:v>0.3</c:v>
                </c:pt>
                <c:pt idx="4">
                  <c:v>0.26833464385302991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2005</c:v>
                </c:pt>
                <c:pt idx="2">
                  <c:v>2010</c:v>
                </c:pt>
                <c:pt idx="3">
                  <c:v>2014</c:v>
                </c:pt>
                <c:pt idx="4">
                  <c:v>2018</c:v>
                </c:pt>
              </c:numCache>
            </c:numRef>
          </c:xVal>
          <c:yVal>
            <c:numRef>
              <c:f>Water!$M$205:$M$216</c:f>
              <c:numCache>
                <c:formatCode>0.0</c:formatCode>
                <c:ptCount val="12"/>
                <c:pt idx="0">
                  <c:v>6.5770862800565766</c:v>
                </c:pt>
                <c:pt idx="1">
                  <c:v>1.6153445411734886</c:v>
                </c:pt>
                <c:pt idx="2">
                  <c:v>1.8941107472485923</c:v>
                </c:pt>
                <c:pt idx="3">
                  <c:v>0.2</c:v>
                </c:pt>
                <c:pt idx="4">
                  <c:v>4.8314006965796623E-2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2005</c:v>
                </c:pt>
                <c:pt idx="2">
                  <c:v>2010</c:v>
                </c:pt>
                <c:pt idx="3">
                  <c:v>2014</c:v>
                </c:pt>
                <c:pt idx="4">
                  <c:v>2018</c:v>
                </c:pt>
              </c:numCache>
            </c:numRef>
          </c:xVal>
          <c:yVal>
            <c:numRef>
              <c:f>Water!$H$205:$H$216</c:f>
              <c:numCache>
                <c:formatCode>0.0</c:formatCode>
                <c:ptCount val="12"/>
                <c:pt idx="0">
                  <c:v>4.4590643274853798</c:v>
                </c:pt>
                <c:pt idx="1">
                  <c:v>4.3874825827448856</c:v>
                </c:pt>
                <c:pt idx="2">
                  <c:v>9.7933868828678996</c:v>
                </c:pt>
                <c:pt idx="3">
                  <c:v>1.8</c:v>
                </c:pt>
                <c:pt idx="4">
                  <c:v>1.4190801042910302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2005</c:v>
                </c:pt>
                <c:pt idx="2">
                  <c:v>2010</c:v>
                </c:pt>
                <c:pt idx="3">
                  <c:v>2014</c:v>
                </c:pt>
                <c:pt idx="4">
                  <c:v>2018</c:v>
                </c:pt>
              </c:numCache>
            </c:numRef>
          </c:xVal>
          <c:yVal>
            <c:numRef>
              <c:f>Water!$X$205:$X$216</c:f>
              <c:numCache>
                <c:formatCode>0.0</c:formatCode>
                <c:ptCount val="12"/>
                <c:pt idx="0">
                  <c:v>100</c:v>
                </c:pt>
                <c:pt idx="1">
                  <c:v>100</c:v>
                </c:pt>
                <c:pt idx="2">
                  <c:v>99.928489710755116</c:v>
                </c:pt>
                <c:pt idx="3">
                  <c:v>99.9</c:v>
                </c:pt>
                <c:pt idx="4">
                  <c:v>99.697006140394748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2005</c:v>
                </c:pt>
                <c:pt idx="2">
                  <c:v>2010</c:v>
                </c:pt>
                <c:pt idx="3">
                  <c:v>2014</c:v>
                </c:pt>
                <c:pt idx="4">
                  <c:v>2018</c:v>
                </c:pt>
              </c:numCache>
            </c:numRef>
          </c:xVal>
          <c:yVal>
            <c:numRef>
              <c:f>Water!$S$205:$S$216</c:f>
              <c:numCache>
                <c:formatCode>0.0</c:formatCode>
                <c:ptCount val="12"/>
                <c:pt idx="0">
                  <c:v>100</c:v>
                </c:pt>
                <c:pt idx="1">
                  <c:v>98.139978297680074</c:v>
                </c:pt>
                <c:pt idx="2">
                  <c:v>98.165157835451851</c:v>
                </c:pt>
                <c:pt idx="3">
                  <c:v>100</c:v>
                </c:pt>
                <c:pt idx="4">
                  <c:v>98.334219637191154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2005</c:v>
                </c:pt>
                <c:pt idx="2">
                  <c:v>2010</c:v>
                </c:pt>
                <c:pt idx="3">
                  <c:v>2014</c:v>
                </c:pt>
                <c:pt idx="4">
                  <c:v>2018</c:v>
                </c:pt>
              </c:numCache>
            </c:numRef>
          </c:xVal>
          <c:yVal>
            <c:numRef>
              <c:f>Water!$N$205:$N$216</c:f>
              <c:numCache>
                <c:formatCode>0.0</c:formatCode>
                <c:ptCount val="12"/>
                <c:pt idx="0">
                  <c:v>93.113772455089816</c:v>
                </c:pt>
                <c:pt idx="1">
                  <c:v>97.1962632712317</c:v>
                </c:pt>
                <c:pt idx="2">
                  <c:v>97.427438324427342</c:v>
                </c:pt>
                <c:pt idx="3">
                  <c:v>99.6</c:v>
                </c:pt>
                <c:pt idx="4">
                  <c:v>98.615669493009534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2005</c:v>
                </c:pt>
                <c:pt idx="2">
                  <c:v>2010</c:v>
                </c:pt>
                <c:pt idx="3">
                  <c:v>2014</c:v>
                </c:pt>
                <c:pt idx="4">
                  <c:v>2018</c:v>
                </c:pt>
              </c:numCache>
            </c:numRef>
          </c:xVal>
          <c:yVal>
            <c:numRef>
              <c:f>Water!$I$205:$I$216</c:f>
              <c:numCache>
                <c:formatCode>0.0</c:formatCode>
                <c:ptCount val="12"/>
                <c:pt idx="0">
                  <c:v>90.148305084745758</c:v>
                </c:pt>
                <c:pt idx="1">
                  <c:v>93.051812699228506</c:v>
                </c:pt>
                <c:pt idx="2">
                  <c:v>96.182334878294114</c:v>
                </c:pt>
                <c:pt idx="3">
                  <c:v>98.9</c:v>
                </c:pt>
                <c:pt idx="4">
                  <c:v>97.493266351880365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2005</c:v>
                </c:pt>
                <c:pt idx="2">
                  <c:v>2010</c:v>
                </c:pt>
                <c:pt idx="3">
                  <c:v>2014</c:v>
                </c:pt>
                <c:pt idx="4">
                  <c:v>2018</c:v>
                </c:pt>
              </c:numCache>
            </c:numRef>
          </c:xVal>
          <c:yVal>
            <c:numRef>
              <c:f>Water!$D$205:$D$216</c:f>
              <c:numCache>
                <c:formatCode>0.0</c:formatCode>
                <c:ptCount val="12"/>
                <c:pt idx="0">
                  <c:v>93.138686131386862</c:v>
                </c:pt>
                <c:pt idx="1">
                  <c:v>89.486018737241977</c:v>
                </c:pt>
                <c:pt idx="2">
                  <c:v>84.201898810870929</c:v>
                </c:pt>
                <c:pt idx="3">
                  <c:v>97.3</c:v>
                </c:pt>
                <c:pt idx="4">
                  <c:v>94.526257901940482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79.944171995566123</c:v>
                </c:pt>
                <c:pt idx="1">
                  <c:v>83.605569644278688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9.8534408889083913</c:v>
                </c:pt>
                <c:pt idx="1">
                  <c:v>10.304722882352246</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4.2179659012608113</c:v>
                </c:pt>
                <c:pt idx="1">
                  <c:v>3.5363893118422425</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5.9844212142646711</c:v>
                </c:pt>
                <c:pt idx="1">
                  <c:v>2.5533181615268177</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83.87291712983361</c:v>
                </c:pt>
                <c:pt idx="1">
                  <c:v>92.376899907725189</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6.9213368596527758</c:v>
                </c:pt>
                <c:pt idx="1">
                  <c:v>7.6231000922748251</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4.0643383551139323</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5.1414076553996892</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87.916167860694472</c:v>
                </c:pt>
                <c:pt idx="1">
                  <c:v>93.197898896653911</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6.4166109910945694</c:v>
                </c:pt>
                <c:pt idx="1">
                  <c:v>6.8021011033460903</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2.1231420539851911</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3.5440790942257649</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97.856576504320842</c:v>
                </c:pt>
                <c:pt idx="1">
                  <c:v>97.153829391121164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1.4063325273499143</c:v>
                </c:pt>
                <c:pt idx="1">
                  <c:v>1.3962330924514299</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0.43935279341376088</c:v>
                </c:pt>
                <c:pt idx="1">
                  <c:v>1.1927503149653802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0.29773817491547927</c:v>
                </c:pt>
                <c:pt idx="1">
                  <c:v>0.25718720146202578</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99.662725221793679</c:v>
                </c:pt>
                <c:pt idx="1">
                  <c:v>99.406527402536071</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0.33727477820632146</c:v>
                </c:pt>
                <c:pt idx="1">
                  <c:v>0.3364077633572416</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0.25706483410668568</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2005</c:v>
                </c:pt>
                <c:pt idx="2">
                  <c:v>2010</c:v>
                </c:pt>
                <c:pt idx="3">
                  <c:v>2014</c:v>
                </c:pt>
                <c:pt idx="4">
                  <c:v>2018</c:v>
                </c:pt>
              </c:numCache>
            </c:numRef>
          </c:xVal>
          <c:yVal>
            <c:numRef>
              <c:f>Water!$AB$305:$AB$316</c:f>
              <c:numCache>
                <c:formatCode>0.0</c:formatCode>
                <c:ptCount val="12"/>
                <c:pt idx="0">
                  <c:v>25.154130702836003</c:v>
                </c:pt>
                <c:pt idx="1">
                  <c:v>18.86786493441873</c:v>
                </c:pt>
                <c:pt idx="2">
                  <c:v>23.088366361098199</c:v>
                </c:pt>
                <c:pt idx="3">
                  <c:v>0.5</c:v>
                </c:pt>
                <c:pt idx="4">
                  <c:v>5.1298385364595891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2005</c:v>
                </c:pt>
                <c:pt idx="2">
                  <c:v>2010</c:v>
                </c:pt>
                <c:pt idx="3">
                  <c:v>2014</c:v>
                </c:pt>
                <c:pt idx="4">
                  <c:v>2018</c:v>
                </c:pt>
              </c:numCache>
            </c:numRef>
          </c:xVal>
          <c:yVal>
            <c:numRef>
              <c:f>Water!$W$305:$W$316</c:f>
              <c:numCache>
                <c:formatCode>0.0</c:formatCode>
                <c:ptCount val="12"/>
                <c:pt idx="0">
                  <c:v>50.391236306729262</c:v>
                </c:pt>
                <c:pt idx="1">
                  <c:v>27.687022025453711</c:v>
                </c:pt>
                <c:pt idx="2">
                  <c:v>46.222953432926275</c:v>
                </c:pt>
                <c:pt idx="3">
                  <c:v>4.4000000000000004</c:v>
                </c:pt>
                <c:pt idx="4">
                  <c:v>6.4199150839917234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2005</c:v>
                </c:pt>
                <c:pt idx="2">
                  <c:v>2010</c:v>
                </c:pt>
                <c:pt idx="3">
                  <c:v>2014</c:v>
                </c:pt>
                <c:pt idx="4">
                  <c:v>2018</c:v>
                </c:pt>
              </c:numCache>
            </c:numRef>
          </c:xVal>
          <c:yVal>
            <c:numRef>
              <c:f>Water!$R$305:$R$316</c:f>
              <c:numCache>
                <c:formatCode>0.0</c:formatCode>
                <c:ptCount val="12"/>
                <c:pt idx="0">
                  <c:v>70.089699969068974</c:v>
                </c:pt>
                <c:pt idx="1">
                  <c:v>39.849129360836933</c:v>
                </c:pt>
                <c:pt idx="2">
                  <c:v>46.32486680475327</c:v>
                </c:pt>
                <c:pt idx="3">
                  <c:v>8.1</c:v>
                </c:pt>
                <c:pt idx="4">
                  <c:v>17.774555044106801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2005</c:v>
                </c:pt>
                <c:pt idx="2">
                  <c:v>2010</c:v>
                </c:pt>
                <c:pt idx="3">
                  <c:v>2014</c:v>
                </c:pt>
                <c:pt idx="4">
                  <c:v>2018</c:v>
                </c:pt>
              </c:numCache>
            </c:numRef>
          </c:xVal>
          <c:yVal>
            <c:numRef>
              <c:f>Water!$M$305:$M$316</c:f>
              <c:numCache>
                <c:formatCode>0.0</c:formatCode>
                <c:ptCount val="12"/>
                <c:pt idx="0">
                  <c:v>55.503098259073468</c:v>
                </c:pt>
                <c:pt idx="1">
                  <c:v>39.443921973360865</c:v>
                </c:pt>
                <c:pt idx="2">
                  <c:v>37.194882931479818</c:v>
                </c:pt>
                <c:pt idx="3">
                  <c:v>14.4</c:v>
                </c:pt>
                <c:pt idx="4">
                  <c:v>36.130745531950097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2005</c:v>
                </c:pt>
                <c:pt idx="2">
                  <c:v>2010</c:v>
                </c:pt>
                <c:pt idx="3">
                  <c:v>2014</c:v>
                </c:pt>
                <c:pt idx="4">
                  <c:v>2018</c:v>
                </c:pt>
              </c:numCache>
            </c:numRef>
          </c:xVal>
          <c:yVal>
            <c:numRef>
              <c:f>Water!$H$305:$H$316</c:f>
              <c:numCache>
                <c:formatCode>0.0</c:formatCode>
                <c:ptCount val="12"/>
                <c:pt idx="0">
                  <c:v>46.928982725527831</c:v>
                </c:pt>
                <c:pt idx="1">
                  <c:v>35.425629007499687</c:v>
                </c:pt>
                <c:pt idx="2">
                  <c:v>35.179657780893486</c:v>
                </c:pt>
                <c:pt idx="3">
                  <c:v>43.9</c:v>
                </c:pt>
                <c:pt idx="4">
                  <c:v>36.002253256296569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2005</c:v>
                </c:pt>
                <c:pt idx="2">
                  <c:v>2010</c:v>
                </c:pt>
                <c:pt idx="3">
                  <c:v>2014</c:v>
                </c:pt>
                <c:pt idx="4">
                  <c:v>2018</c:v>
                </c:pt>
              </c:numCache>
            </c:numRef>
          </c:xVal>
          <c:yVal>
            <c:numRef>
              <c:f>Water!$X$305:$X$316</c:f>
              <c:numCache>
                <c:formatCode>0.0</c:formatCode>
                <c:ptCount val="12"/>
                <c:pt idx="0">
                  <c:v>66.800246609124542</c:v>
                </c:pt>
                <c:pt idx="1">
                  <c:v>61.278378443705428</c:v>
                </c:pt>
                <c:pt idx="2">
                  <c:v>69.969369869591446</c:v>
                </c:pt>
                <c:pt idx="3">
                  <c:v>97.2</c:v>
                </c:pt>
                <c:pt idx="4">
                  <c:v>87.394229028078712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2005</c:v>
                </c:pt>
                <c:pt idx="2">
                  <c:v>2010</c:v>
                </c:pt>
                <c:pt idx="3">
                  <c:v>2014</c:v>
                </c:pt>
                <c:pt idx="4">
                  <c:v>2018</c:v>
                </c:pt>
              </c:numCache>
            </c:numRef>
          </c:xVal>
          <c:yVal>
            <c:numRef>
              <c:f>Water!$S$305:$S$316</c:f>
              <c:numCache>
                <c:formatCode>0.0</c:formatCode>
                <c:ptCount val="12"/>
                <c:pt idx="0">
                  <c:v>42.768079800498754</c:v>
                </c:pt>
                <c:pt idx="1">
                  <c:v>56.735203230086448</c:v>
                </c:pt>
                <c:pt idx="2">
                  <c:v>35.567253798604234</c:v>
                </c:pt>
                <c:pt idx="3">
                  <c:v>89.6</c:v>
                </c:pt>
                <c:pt idx="4">
                  <c:v>86.310896186389456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2005</c:v>
                </c:pt>
                <c:pt idx="2">
                  <c:v>2010</c:v>
                </c:pt>
                <c:pt idx="3">
                  <c:v>2014</c:v>
                </c:pt>
                <c:pt idx="4">
                  <c:v>2018</c:v>
                </c:pt>
              </c:numCache>
            </c:numRef>
          </c:xVal>
          <c:yVal>
            <c:numRef>
              <c:f>Water!$N$305:$N$316</c:f>
              <c:numCache>
                <c:formatCode>0.0</c:formatCode>
                <c:ptCount val="12"/>
                <c:pt idx="0">
                  <c:v>20.878441076399628</c:v>
                </c:pt>
                <c:pt idx="1">
                  <c:v>44.04799843173727</c:v>
                </c:pt>
                <c:pt idx="2">
                  <c:v>38.820485663958955</c:v>
                </c:pt>
                <c:pt idx="3">
                  <c:v>87.6</c:v>
                </c:pt>
                <c:pt idx="4">
                  <c:v>71.221541505292464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2005</c:v>
                </c:pt>
                <c:pt idx="2">
                  <c:v>2010</c:v>
                </c:pt>
                <c:pt idx="3">
                  <c:v>2014</c:v>
                </c:pt>
                <c:pt idx="4">
                  <c:v>2018</c:v>
                </c:pt>
              </c:numCache>
            </c:numRef>
          </c:xVal>
          <c:yVal>
            <c:numRef>
              <c:f>Water!$I$305:$I$316</c:f>
              <c:numCache>
                <c:formatCode>0.0</c:formatCode>
                <c:ptCount val="12"/>
                <c:pt idx="0">
                  <c:v>25.110652109766896</c:v>
                </c:pt>
                <c:pt idx="1">
                  <c:v>37.002874086913003</c:v>
                </c:pt>
                <c:pt idx="2">
                  <c:v>41.633309167041809</c:v>
                </c:pt>
                <c:pt idx="3">
                  <c:v>83.4</c:v>
                </c:pt>
                <c:pt idx="4">
                  <c:v>38.730718331360379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2005</c:v>
                </c:pt>
                <c:pt idx="2">
                  <c:v>2010</c:v>
                </c:pt>
                <c:pt idx="3">
                  <c:v>2014</c:v>
                </c:pt>
                <c:pt idx="4">
                  <c:v>2018</c:v>
                </c:pt>
              </c:numCache>
            </c:numRef>
          </c:xVal>
          <c:yVal>
            <c:numRef>
              <c:f>Water!$D$305:$D$316</c:f>
              <c:numCache>
                <c:formatCode>0.0</c:formatCode>
                <c:ptCount val="12"/>
                <c:pt idx="0">
                  <c:v>23.960332693538067</c:v>
                </c:pt>
                <c:pt idx="1">
                  <c:v>35.322327065122074</c:v>
                </c:pt>
                <c:pt idx="2">
                  <c:v>45.808964631640833</c:v>
                </c:pt>
                <c:pt idx="3">
                  <c:v>39.5</c:v>
                </c:pt>
                <c:pt idx="4">
                  <c:v>33.178134530590299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22.714596831847402</c:v>
                </c:pt>
                <c:pt idx="1">
                  <c:v>31.120465856662278</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7.5716555834286661</c:v>
                </c:pt>
                <c:pt idx="1">
                  <c:v>10.373657556277822</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27.250175775490561</c:v>
                </c:pt>
                <c:pt idx="1">
                  <c:v>22.374788299507031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42.463571809233372</c:v>
                </c:pt>
                <c:pt idx="1">
                  <c:v>36.13108828755287</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22.47963937431134</c:v>
                </c:pt>
                <c:pt idx="1">
                  <c:v>48.356274337309976</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6.8356201789001485</c:v>
                </c:pt>
                <c:pt idx="1">
                  <c:v>14.704200504847897</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20.457249258533466</c:v>
                </c:pt>
                <c:pt idx="1">
                  <c:v>15.845994499549761</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50.227491188255044</c:v>
                </c:pt>
                <c:pt idx="1">
                  <c:v>21.093530658292366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19.180198784510107</c:v>
                </c:pt>
                <c:pt idx="1">
                  <c:v>73.59391536377295</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3.3252431445444328</c:v>
                </c:pt>
                <c:pt idx="1">
                  <c:v>12.758869983203862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12.558666688111771</c:v>
                </c:pt>
                <c:pt idx="1">
                  <c:v>9.3671554980201108</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64.935891382833688</c:v>
                </c:pt>
                <c:pt idx="1">
                  <c:v>4.2800591550030731</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32.256823946648225</c:v>
                </c:pt>
                <c:pt idx="1">
                  <c:v>76.103751657739281</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5.6937903023162573</c:v>
                </c:pt>
                <c:pt idx="1">
                  <c:v>13.433399514949656</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12.250723972338164</c:v>
                </c:pt>
                <c:pt idx="1">
                  <c:v>9.1204347270750077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49.798661778697351</c:v>
                </c:pt>
                <c:pt idx="1">
                  <c:v>1.3424141002360557</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56.522569383598892</c:v>
                </c:pt>
                <c:pt idx="1">
                  <c:v>87.995829709880013</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4.1320506137820106</c:v>
                </c:pt>
                <c:pt idx="1">
                  <c:v>6.4328855911577412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12.806890343362284</c:v>
                </c:pt>
                <c:pt idx="1">
                  <c:v>4.5443898318203537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26.538489659256811</c:v>
                </c:pt>
                <c:pt idx="1">
                  <c:v>1.0268948671418912</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22.714596831847402</c:v>
                </c:pt>
                <c:pt idx="1">
                  <c:v>31.120465856662278</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7.5716555834286661</c:v>
                </c:pt>
                <c:pt idx="1">
                  <c:v>10.373657556277822</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27.250175775490561</c:v>
                </c:pt>
                <c:pt idx="1">
                  <c:v>22.374788299507031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42.463571809233372</c:v>
                </c:pt>
                <c:pt idx="1">
                  <c:v>36.13108828755287</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22.47963937431134</c:v>
                </c:pt>
                <c:pt idx="1">
                  <c:v>48.356274337309976</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6.8356201789001485</c:v>
                </c:pt>
                <c:pt idx="1">
                  <c:v>14.704200504847897</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20.457249258533466</c:v>
                </c:pt>
                <c:pt idx="1">
                  <c:v>15.845994499549761</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50.227491188255044</c:v>
                </c:pt>
                <c:pt idx="1">
                  <c:v>21.093530658292366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19.180198784510107</c:v>
                </c:pt>
                <c:pt idx="1">
                  <c:v>73.59391536377295</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3.3252431445444328</c:v>
                </c:pt>
                <c:pt idx="1">
                  <c:v>12.758869983203862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12.558666688111771</c:v>
                </c:pt>
                <c:pt idx="1">
                  <c:v>9.3671554980201108</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64.935891382833688</c:v>
                </c:pt>
                <c:pt idx="1">
                  <c:v>4.2800591550030731</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32.256823946648225</c:v>
                </c:pt>
                <c:pt idx="1">
                  <c:v>76.103751657739281</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5.6937903023162573</c:v>
                </c:pt>
                <c:pt idx="1">
                  <c:v>13.433399514949656</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12.250723972338164</c:v>
                </c:pt>
                <c:pt idx="1">
                  <c:v>9.1204347270750077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49.798661778697351</c:v>
                </c:pt>
                <c:pt idx="1">
                  <c:v>1.3424141002360557</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56.522569383598892</c:v>
                </c:pt>
                <c:pt idx="1">
                  <c:v>87.995829709880013</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4.1320506137820106</c:v>
                </c:pt>
                <c:pt idx="1">
                  <c:v>6.4328855911577412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12.806890343362284</c:v>
                </c:pt>
                <c:pt idx="1">
                  <c:v>4.5443898318203537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26.538489659256811</c:v>
                </c:pt>
                <c:pt idx="1">
                  <c:v>1.0268948671418912</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30.052263727548119</c:v>
                </c:pt>
                <c:pt idx="1">
                  <c:v>53.681342248772324</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7.4004925233083885</c:v>
                </c:pt>
                <c:pt idx="1">
                  <c:v>13.219249489982106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22.31655968989844</c:v>
                </c:pt>
                <c:pt idx="1">
                  <c:v>12.824313065232673</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40.23068405924505</c:v>
                </c:pt>
                <c:pt idx="1">
                  <c:v>20.275095196012899</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53.95345592290262</c:v>
                </c:pt>
                <c:pt idx="1">
                  <c:v>88.585203350615359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6.9522640869705992</c:v>
                </c:pt>
                <c:pt idx="1">
                  <c:v>11.414796649384641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12.597564321360096</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26.496715668766683</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79.812033519705906</c:v>
                </c:pt>
                <c:pt idx="1">
                  <c:v>91.566403977701952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7.1787535187547551</c:v>
                </c:pt>
                <c:pt idx="1">
                  <c:v>8.2360092302666263</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6.802906939524064</c:v>
                </c:pt>
                <c:pt idx="1">
                  <c:v>0.19758679203141583</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6.2063060220152693</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88.160104405191746</c:v>
                </c:pt>
                <c:pt idx="1">
                  <c:v>95.055088648515934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4.5862237068994549</c:v>
                </c:pt>
                <c:pt idx="1">
                  <c:v>4.9449113514840661</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5.1025785716349645</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2.1510933162738297</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99.368729082320812</c:v>
                </c:pt>
                <c:pt idx="1">
                  <c:v>99.242055720460669</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0.32685703804504695</c:v>
                </c:pt>
                <c:pt idx="1">
                  <c:v>0.32644036692286216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0.16246196961645865</c:v>
                </c:pt>
                <c:pt idx="1">
                  <c:v>0.42953857826481112</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0.14195191001768848</c:v>
                </c:pt>
                <c:pt idx="1">
                  <c:v>1.9653343516488064E-3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79.944171995566123</c:v>
                </c:pt>
                <c:pt idx="1">
                  <c:v>83.605569644278688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9.8534408889083913</c:v>
                </c:pt>
                <c:pt idx="1">
                  <c:v>10.304722882352246</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4.2179659012608113</c:v>
                </c:pt>
                <c:pt idx="1">
                  <c:v>3.5363893118422425</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5.9844212142646711</c:v>
                </c:pt>
                <c:pt idx="1">
                  <c:v>2.5533181615268177</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83.87291712983361</c:v>
                </c:pt>
                <c:pt idx="1">
                  <c:v>92.376899907725189</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6.9213368596527758</c:v>
                </c:pt>
                <c:pt idx="1">
                  <c:v>7.6231000922748251</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4.0643383551139323</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5.1414076553996892</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87.916167860694472</c:v>
                </c:pt>
                <c:pt idx="1">
                  <c:v>93.197898896653911</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6.4166109910945694</c:v>
                </c:pt>
                <c:pt idx="1">
                  <c:v>6.8021011033460903</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2.1231420539851911</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3.5440790942257649</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97.856576504320842</c:v>
                </c:pt>
                <c:pt idx="1">
                  <c:v>97.153829391121164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1.4063325273499143</c:v>
                </c:pt>
                <c:pt idx="1">
                  <c:v>1.3962330924514299</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0.43935279341376088</c:v>
                </c:pt>
                <c:pt idx="1">
                  <c:v>1.1927503149653802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0.29773817491547927</c:v>
                </c:pt>
                <c:pt idx="1">
                  <c:v>0.25718720146202578</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99.662725221793679</c:v>
                </c:pt>
                <c:pt idx="1">
                  <c:v>99.406527402536071</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0.33727477820632146</c:v>
                </c:pt>
                <c:pt idx="1">
                  <c:v>0.3364077633572416</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0.25706483410668568</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2005</c:v>
                </c:pt>
                <c:pt idx="2">
                  <c:v>2010</c:v>
                </c:pt>
                <c:pt idx="3">
                  <c:v>2014</c:v>
                </c:pt>
                <c:pt idx="4">
                  <c:v>2018</c:v>
                </c:pt>
              </c:numCache>
            </c:numRef>
          </c:xVal>
          <c:yVal>
            <c:numRef>
              <c:f>Sanitation!$AB$105:$AB$116</c:f>
              <c:numCache>
                <c:formatCode>0.0</c:formatCode>
                <c:ptCount val="12"/>
                <c:pt idx="0">
                  <c:v>0.15017520440513932</c:v>
                </c:pt>
                <c:pt idx="1">
                  <c:v>0.15166446645308254</c:v>
                </c:pt>
                <c:pt idx="2">
                  <c:v>0.15285094165955454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2005</c:v>
                </c:pt>
                <c:pt idx="2">
                  <c:v>2010</c:v>
                </c:pt>
                <c:pt idx="3">
                  <c:v>2014</c:v>
                </c:pt>
                <c:pt idx="4">
                  <c:v>2018</c:v>
                </c:pt>
              </c:numCache>
            </c:numRef>
          </c:xVal>
          <c:yVal>
            <c:numRef>
              <c:f>Sanitation!$W$105:$W$116</c:f>
              <c:numCache>
                <c:formatCode>0.0</c:formatCode>
                <c:ptCount val="12"/>
                <c:pt idx="0">
                  <c:v>2.2025696646087103</c:v>
                </c:pt>
                <c:pt idx="1">
                  <c:v>1.0988658051012004</c:v>
                </c:pt>
                <c:pt idx="2">
                  <c:v>0.31959040552030554</c:v>
                </c:pt>
                <c:pt idx="3">
                  <c:v>0</c:v>
                </c:pt>
                <c:pt idx="4">
                  <c:v>2.3674053705355996E-2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2005</c:v>
                </c:pt>
                <c:pt idx="2">
                  <c:v>2010</c:v>
                </c:pt>
                <c:pt idx="3">
                  <c:v>2014</c:v>
                </c:pt>
                <c:pt idx="4">
                  <c:v>2018</c:v>
                </c:pt>
              </c:numCache>
            </c:numRef>
          </c:xVal>
          <c:yVal>
            <c:numRef>
              <c:f>Sanitation!$R$105:$R$116</c:f>
              <c:numCache>
                <c:formatCode>0.0</c:formatCode>
                <c:ptCount val="12"/>
                <c:pt idx="0">
                  <c:v>3.2295850066934402</c:v>
                </c:pt>
                <c:pt idx="1">
                  <c:v>3.9940335318196247</c:v>
                </c:pt>
                <c:pt idx="2">
                  <c:v>0.43936824359914428</c:v>
                </c:pt>
                <c:pt idx="3">
                  <c:v>5.6417922695751362E-2</c:v>
                </c:pt>
                <c:pt idx="4">
                  <c:v>3.0578028006444762E-2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2005</c:v>
                </c:pt>
                <c:pt idx="2">
                  <c:v>2010</c:v>
                </c:pt>
                <c:pt idx="3">
                  <c:v>2014</c:v>
                </c:pt>
                <c:pt idx="4">
                  <c:v>2018</c:v>
                </c:pt>
              </c:numCache>
            </c:numRef>
          </c:xVal>
          <c:yVal>
            <c:numRef>
              <c:f>Sanitation!$M$105:$M$116</c:f>
              <c:numCache>
                <c:formatCode>0.0</c:formatCode>
                <c:ptCount val="12"/>
                <c:pt idx="0">
                  <c:v>24.403140522352189</c:v>
                </c:pt>
                <c:pt idx="1">
                  <c:v>10.984782599223438</c:v>
                </c:pt>
                <c:pt idx="2">
                  <c:v>2.7194484516534994</c:v>
                </c:pt>
                <c:pt idx="3">
                  <c:v>0.17543087263605531</c:v>
                </c:pt>
                <c:pt idx="4">
                  <c:v>0.53746565718673267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2005</c:v>
                </c:pt>
                <c:pt idx="2">
                  <c:v>2010</c:v>
                </c:pt>
                <c:pt idx="3">
                  <c:v>2014</c:v>
                </c:pt>
                <c:pt idx="4">
                  <c:v>2018</c:v>
                </c:pt>
              </c:numCache>
            </c:numRef>
          </c:xVal>
          <c:yVal>
            <c:numRef>
              <c:f>Sanitation!$H$105:$H$116</c:f>
              <c:numCache>
                <c:formatCode>0.0</c:formatCode>
                <c:ptCount val="12"/>
                <c:pt idx="0">
                  <c:v>70.948651000870328</c:v>
                </c:pt>
                <c:pt idx="1">
                  <c:v>50.947123894883752</c:v>
                </c:pt>
                <c:pt idx="2">
                  <c:v>61.613796193244411</c:v>
                </c:pt>
                <c:pt idx="3">
                  <c:v>5.5498180741822667</c:v>
                </c:pt>
                <c:pt idx="4">
                  <c:v>38.082422012748509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2005</c:v>
                </c:pt>
                <c:pt idx="2">
                  <c:v>2010</c:v>
                </c:pt>
                <c:pt idx="3">
                  <c:v>2014</c:v>
                </c:pt>
                <c:pt idx="4">
                  <c:v>2018</c:v>
                </c:pt>
              </c:numCache>
            </c:numRef>
          </c:xVal>
          <c:yVal>
            <c:numRef>
              <c:f>Sanitation!$X$105:$X$116</c:f>
              <c:numCache>
                <c:formatCode>0.0</c:formatCode>
                <c:ptCount val="12"/>
                <c:pt idx="0">
                  <c:v>99.754320755853229</c:v>
                </c:pt>
                <c:pt idx="1">
                  <c:v>99.433767507553824</c:v>
                </c:pt>
                <c:pt idx="2">
                  <c:v>99.730660218307548</c:v>
                </c:pt>
                <c:pt idx="3">
                  <c:v>100</c:v>
                </c:pt>
                <c:pt idx="4">
                  <c:v>99.829462918614979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2005</c:v>
                </c:pt>
                <c:pt idx="2">
                  <c:v>2010</c:v>
                </c:pt>
                <c:pt idx="3">
                  <c:v>2014</c:v>
                </c:pt>
                <c:pt idx="4">
                  <c:v>2018</c:v>
                </c:pt>
              </c:numCache>
            </c:numRef>
          </c:xVal>
          <c:yVal>
            <c:numRef>
              <c:f>Sanitation!$S$105:$S$116</c:f>
              <c:numCache>
                <c:formatCode>0.0</c:formatCode>
                <c:ptCount val="12"/>
                <c:pt idx="0">
                  <c:v>94.666974447391439</c:v>
                </c:pt>
                <c:pt idx="1">
                  <c:v>96.350832502436802</c:v>
                </c:pt>
                <c:pt idx="2">
                  <c:v>99.511888496344554</c:v>
                </c:pt>
                <c:pt idx="3">
                  <c:v>99.817546792213633</c:v>
                </c:pt>
                <c:pt idx="4">
                  <c:v>99.198330144162526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2005</c:v>
                </c:pt>
                <c:pt idx="2">
                  <c:v>2010</c:v>
                </c:pt>
                <c:pt idx="3">
                  <c:v>2014</c:v>
                </c:pt>
                <c:pt idx="4">
                  <c:v>2018</c:v>
                </c:pt>
              </c:numCache>
            </c:numRef>
          </c:xVal>
          <c:yVal>
            <c:numRef>
              <c:f>Sanitation!$N$105:$N$116</c:f>
              <c:numCache>
                <c:formatCode>0.0</c:formatCode>
                <c:ptCount val="12"/>
                <c:pt idx="0">
                  <c:v>90.12385804761989</c:v>
                </c:pt>
                <c:pt idx="1">
                  <c:v>90.203457468343174</c:v>
                </c:pt>
                <c:pt idx="2">
                  <c:v>99.190284591089821</c:v>
                </c:pt>
                <c:pt idx="3">
                  <c:v>98.472295524819415</c:v>
                </c:pt>
                <c:pt idx="4">
                  <c:v>98.259182250607864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2005</c:v>
                </c:pt>
                <c:pt idx="2">
                  <c:v>2010</c:v>
                </c:pt>
                <c:pt idx="3">
                  <c:v>2014</c:v>
                </c:pt>
                <c:pt idx="4">
                  <c:v>2018</c:v>
                </c:pt>
              </c:numCache>
            </c:numRef>
          </c:xVal>
          <c:yVal>
            <c:numRef>
              <c:f>Sanitation!$I$105:$I$116</c:f>
              <c:numCache>
                <c:formatCode>0.0</c:formatCode>
                <c:ptCount val="12"/>
                <c:pt idx="0">
                  <c:v>61.480986560635699</c:v>
                </c:pt>
                <c:pt idx="1">
                  <c:v>74.011518001699343</c:v>
                </c:pt>
                <c:pt idx="2">
                  <c:v>94.441305877498266</c:v>
                </c:pt>
                <c:pt idx="3">
                  <c:v>97.089316908115663</c:v>
                </c:pt>
                <c:pt idx="4">
                  <c:v>96.938059285347919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2005</c:v>
                </c:pt>
                <c:pt idx="2">
                  <c:v>2010</c:v>
                </c:pt>
                <c:pt idx="3">
                  <c:v>2014</c:v>
                </c:pt>
                <c:pt idx="4">
                  <c:v>2018</c:v>
                </c:pt>
              </c:numCache>
            </c:numRef>
          </c:xVal>
          <c:yVal>
            <c:numRef>
              <c:f>Sanitation!$D$105:$D$116</c:f>
              <c:numCache>
                <c:formatCode>0.0</c:formatCode>
                <c:ptCount val="12"/>
                <c:pt idx="0">
                  <c:v>14.791627698726174</c:v>
                </c:pt>
                <c:pt idx="1">
                  <c:v>26.298768666135182</c:v>
                </c:pt>
                <c:pt idx="2">
                  <c:v>22.681923279778804</c:v>
                </c:pt>
                <c:pt idx="3">
                  <c:v>78.140211160028613</c:v>
                </c:pt>
                <c:pt idx="4">
                  <c:v>49.618486954433436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7.4229399202882371</c:v>
                </c:pt>
                <c:pt idx="1">
                  <c:v>37.833682339755754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5.6708523728543048</c:v>
                </c:pt>
                <c:pt idx="1">
                  <c:v>28.903538163338499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18.298037857688541</c:v>
                </c:pt>
                <c:pt idx="1">
                  <c:v>13.97334925195446</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68.608169849168917</c:v>
                </c:pt>
                <c:pt idx="1">
                  <c:v>19.289430244951291</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38.249991187806351</c:v>
                </c:pt>
                <c:pt idx="1">
                  <c:v>59.078306040037624</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26.494572005803445</c:v>
                </c:pt>
                <c:pt idx="1">
                  <c:v>40.921693959962376</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14.970615169383109</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20.284821637007099</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55.256841819236172</c:v>
                </c:pt>
                <c:pt idx="1">
                  <c:v>61.395570828085866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34.744506932714046</c:v>
                </c:pt>
                <c:pt idx="1">
                  <c:v>38.604429171914134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6.2677005557575853</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3.7309506922921969</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70.219249775928176</c:v>
                </c:pt>
                <c:pt idx="1">
                  <c:v>73.745284859275586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24.999380011622357</c:v>
                </c:pt>
                <c:pt idx="1">
                  <c:v>26.254715140724414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2.8892813837728966</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1.8920888286765774</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95.230902807879431</c:v>
                </c:pt>
                <c:pt idx="1">
                  <c:v>95.529458654982847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4.371976185412505</c:v>
                </c:pt>
                <c:pt idx="1">
                  <c:v>4.3856826505941395</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0.21425254915146752</c:v>
                </c:pt>
                <c:pt idx="1">
                  <c:v>8.4858694423019188E-2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0.18286845755659797</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2005</c:v>
                </c:pt>
                <c:pt idx="2">
                  <c:v>2010</c:v>
                </c:pt>
                <c:pt idx="3">
                  <c:v>2014</c:v>
                </c:pt>
                <c:pt idx="4">
                  <c:v>2018</c:v>
                </c:pt>
              </c:numCache>
            </c:numRef>
          </c:xVal>
          <c:yVal>
            <c:numRef>
              <c:f>Sanitation!$AB$205:$AB$216</c:f>
              <c:numCache>
                <c:formatCode>0.0</c:formatCode>
                <c:ptCount val="12"/>
                <c:pt idx="0">
                  <c:v>0.10928961748633879</c:v>
                </c:pt>
                <c:pt idx="1">
                  <c:v>0</c:v>
                </c:pt>
                <c:pt idx="2">
                  <c:v>0.1206891758229769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2005</c:v>
                </c:pt>
                <c:pt idx="2">
                  <c:v>2010</c:v>
                </c:pt>
                <c:pt idx="3">
                  <c:v>2014</c:v>
                </c:pt>
                <c:pt idx="4">
                  <c:v>2018</c:v>
                </c:pt>
              </c:numCache>
            </c:numRef>
          </c:xVal>
          <c:yVal>
            <c:numRef>
              <c:f>Sanitation!$W$205:$W$216</c:f>
              <c:numCache>
                <c:formatCode>0.0</c:formatCode>
                <c:ptCount val="12"/>
                <c:pt idx="0">
                  <c:v>0</c:v>
                </c:pt>
                <c:pt idx="1">
                  <c:v>0.49887657510705519</c:v>
                </c:pt>
                <c:pt idx="2">
                  <c:v>0.31801605014979067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2005</c:v>
                </c:pt>
                <c:pt idx="2">
                  <c:v>2010</c:v>
                </c:pt>
                <c:pt idx="3">
                  <c:v>2014</c:v>
                </c:pt>
                <c:pt idx="4">
                  <c:v>2018</c:v>
                </c:pt>
              </c:numCache>
            </c:numRef>
          </c:xVal>
          <c:yVal>
            <c:numRef>
              <c:f>Sanitation!$R$205:$R$216</c:f>
              <c:numCache>
                <c:formatCode>0.0</c:formatCode>
                <c:ptCount val="12"/>
                <c:pt idx="0">
                  <c:v>1.0853293413173652</c:v>
                </c:pt>
                <c:pt idx="1">
                  <c:v>0.43220350496896398</c:v>
                </c:pt>
                <c:pt idx="2">
                  <c:v>0.31605396193270269</c:v>
                </c:pt>
                <c:pt idx="3">
                  <c:v>7.1644895944208989E-2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2005</c:v>
                </c:pt>
                <c:pt idx="2">
                  <c:v>2010</c:v>
                </c:pt>
                <c:pt idx="3">
                  <c:v>2014</c:v>
                </c:pt>
                <c:pt idx="4">
                  <c:v>2018</c:v>
                </c:pt>
              </c:numCache>
            </c:numRef>
          </c:xVal>
          <c:yVal>
            <c:numRef>
              <c:f>Sanitation!$M$205:$M$216</c:f>
              <c:numCache>
                <c:formatCode>0.0</c:formatCode>
                <c:ptCount val="12"/>
                <c:pt idx="0">
                  <c:v>0.91807909604519777</c:v>
                </c:pt>
                <c:pt idx="1">
                  <c:v>3.1353357260338881</c:v>
                </c:pt>
                <c:pt idx="2">
                  <c:v>0.60234716882586903</c:v>
                </c:pt>
                <c:pt idx="3">
                  <c:v>0</c:v>
                </c:pt>
                <c:pt idx="4">
                  <c:v>2.4921822726822626E-2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2005</c:v>
                </c:pt>
                <c:pt idx="2">
                  <c:v>2010</c:v>
                </c:pt>
                <c:pt idx="3">
                  <c:v>2014</c:v>
                </c:pt>
                <c:pt idx="4">
                  <c:v>2018</c:v>
                </c:pt>
              </c:numCache>
            </c:numRef>
          </c:xVal>
          <c:yVal>
            <c:numRef>
              <c:f>Sanitation!$H$205:$H$216</c:f>
              <c:numCache>
                <c:formatCode>0.0</c:formatCode>
                <c:ptCount val="12"/>
                <c:pt idx="0">
                  <c:v>0</c:v>
                </c:pt>
                <c:pt idx="1">
                  <c:v>5.4625312509613906</c:v>
                </c:pt>
                <c:pt idx="2">
                  <c:v>6.2263037340597895</c:v>
                </c:pt>
                <c:pt idx="3">
                  <c:v>0.6216346493728645</c:v>
                </c:pt>
                <c:pt idx="4">
                  <c:v>1.0241933137857742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2005</c:v>
                </c:pt>
                <c:pt idx="2">
                  <c:v>2010</c:v>
                </c:pt>
                <c:pt idx="3">
                  <c:v>2014</c:v>
                </c:pt>
                <c:pt idx="4">
                  <c:v>2018</c:v>
                </c:pt>
              </c:numCache>
            </c:numRef>
          </c:xVal>
          <c:yVal>
            <c:numRef>
              <c:f>Sanitation!$X$205:$X$216</c:f>
              <c:numCache>
                <c:formatCode>0.0</c:formatCode>
                <c:ptCount val="12"/>
                <c:pt idx="0">
                  <c:v>99.697131379101279</c:v>
                </c:pt>
                <c:pt idx="1">
                  <c:v>99.867336317798689</c:v>
                </c:pt>
                <c:pt idx="2">
                  <c:v>99.730960750083028</c:v>
                </c:pt>
                <c:pt idx="3">
                  <c:v>100</c:v>
                </c:pt>
                <c:pt idx="4">
                  <c:v>99.865259846951432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2005</c:v>
                </c:pt>
                <c:pt idx="2">
                  <c:v>2010</c:v>
                </c:pt>
                <c:pt idx="3">
                  <c:v>2014</c:v>
                </c:pt>
                <c:pt idx="4">
                  <c:v>2018</c:v>
                </c:pt>
              </c:numCache>
            </c:numRef>
          </c:xVal>
          <c:yVal>
            <c:numRef>
              <c:f>Sanitation!$S$205:$S$216</c:f>
              <c:numCache>
                <c:formatCode>0.0</c:formatCode>
                <c:ptCount val="12"/>
                <c:pt idx="0">
                  <c:v>99.99064675255994</c:v>
                </c:pt>
                <c:pt idx="1">
                  <c:v>98.012197253879975</c:v>
                </c:pt>
                <c:pt idx="2">
                  <c:v>99.65959794065536</c:v>
                </c:pt>
                <c:pt idx="3">
                  <c:v>99.959415829052631</c:v>
                </c:pt>
                <c:pt idx="4">
                  <c:v>99.368203486797725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2005</c:v>
                </c:pt>
                <c:pt idx="2">
                  <c:v>2010</c:v>
                </c:pt>
                <c:pt idx="3">
                  <c:v>2014</c:v>
                </c:pt>
                <c:pt idx="4">
                  <c:v>2018</c:v>
                </c:pt>
              </c:numCache>
            </c:numRef>
          </c:xVal>
          <c:yVal>
            <c:numRef>
              <c:f>Sanitation!$N$205:$N$216</c:f>
              <c:numCache>
                <c:formatCode>0.0</c:formatCode>
                <c:ptCount val="12"/>
                <c:pt idx="0">
                  <c:v>96.12882209972129</c:v>
                </c:pt>
                <c:pt idx="1">
                  <c:v>97.189892452546545</c:v>
                </c:pt>
                <c:pt idx="2">
                  <c:v>99.491383427863525</c:v>
                </c:pt>
                <c:pt idx="3">
                  <c:v>98.862376093305912</c:v>
                </c:pt>
                <c:pt idx="4">
                  <c:v>99.30851211502052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2005</c:v>
                </c:pt>
                <c:pt idx="2">
                  <c:v>2010</c:v>
                </c:pt>
                <c:pt idx="3">
                  <c:v>2014</c:v>
                </c:pt>
                <c:pt idx="4">
                  <c:v>2018</c:v>
                </c:pt>
              </c:numCache>
            </c:numRef>
          </c:xVal>
          <c:yVal>
            <c:numRef>
              <c:f>Sanitation!$I$205:$I$216</c:f>
              <c:numCache>
                <c:formatCode>0.0</c:formatCode>
                <c:ptCount val="12"/>
                <c:pt idx="0">
                  <c:v>94.300135873020594</c:v>
                </c:pt>
                <c:pt idx="1">
                  <c:v>92.923210316187948</c:v>
                </c:pt>
                <c:pt idx="2">
                  <c:v>98.947181840388694</c:v>
                </c:pt>
                <c:pt idx="3">
                  <c:v>99.054355346514896</c:v>
                </c:pt>
                <c:pt idx="4">
                  <c:v>97.991199811364979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2005</c:v>
                </c:pt>
                <c:pt idx="2">
                  <c:v>2010</c:v>
                </c:pt>
                <c:pt idx="3">
                  <c:v>2014</c:v>
                </c:pt>
                <c:pt idx="4">
                  <c:v>2018</c:v>
                </c:pt>
              </c:numCache>
            </c:numRef>
          </c:xVal>
          <c:yVal>
            <c:numRef>
              <c:f>Sanitation!$D$205:$D$216</c:f>
              <c:numCache>
                <c:formatCode>0.0</c:formatCode>
                <c:ptCount val="12"/>
                <c:pt idx="0">
                  <c:v>93.638059343750484</c:v>
                </c:pt>
                <c:pt idx="1">
                  <c:v>89.172751707536449</c:v>
                </c:pt>
                <c:pt idx="2">
                  <c:v>90.287836434234222</c:v>
                </c:pt>
                <c:pt idx="3">
                  <c:v>95.774245739297086</c:v>
                </c:pt>
                <c:pt idx="4">
                  <c:v>96.3327992260662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50.375265791884594</c:v>
                </c:pt>
                <c:pt idx="1">
                  <c:v>53.143503122709554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40.323346426373071</c:v>
                </c:pt>
                <c:pt idx="1">
                  <c:v>42.539207546439968</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6.2351507149688672</c:v>
                </c:pt>
                <c:pt idx="1">
                  <c:v>2.1006362579865936</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3.0662370667734677</c:v>
                </c:pt>
                <c:pt idx="1">
                  <c:v>2.2166530728638918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54.918658077292804</c:v>
                </c:pt>
                <c:pt idx="1">
                  <c:v>58.519747261153555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38.835203052839432</c:v>
                </c:pt>
                <c:pt idx="1">
                  <c:v>41.381678778262142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4.2992391328603787</c:v>
                </c:pt>
                <c:pt idx="1">
                  <c:v>9.8573960584303677E-2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1.9468997370073851</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63.46233089702875</c:v>
                </c:pt>
                <c:pt idx="1">
                  <c:v>65.783050449742504</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33.009830948845575</c:v>
                </c:pt>
                <c:pt idx="1">
                  <c:v>34.216949550257496</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2.6108903963718006</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0.91694775775387427</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84.136399316452298</c:v>
                </c:pt>
                <c:pt idx="1">
                  <c:v>84.387512572540274</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15.122376630873086</c:v>
                </c:pt>
                <c:pt idx="1">
                  <c:v>15.167510832793045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0.48512936313710497</c:v>
                </c:pt>
                <c:pt idx="1">
                  <c:v>0.38615034020605776</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0.25609468953750536</c:v>
                </c:pt>
                <c:pt idx="1">
                  <c:v>5.8826254460619509E-2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97.906130188369829</c:v>
                </c:pt>
                <c:pt idx="1">
                  <c:v>98.110048085698423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1.8283762406115394</c:v>
                </c:pt>
                <c:pt idx="1">
                  <c:v>1.8321843641457221</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0.17532387707404951</c:v>
                </c:pt>
                <c:pt idx="1">
                  <c:v>5.7767550155858771E-2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9.0169693944595508E-2</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2005</c:v>
                </c:pt>
                <c:pt idx="2">
                  <c:v>2010</c:v>
                </c:pt>
                <c:pt idx="3">
                  <c:v>2014</c:v>
                </c:pt>
                <c:pt idx="4">
                  <c:v>2018</c:v>
                </c:pt>
              </c:numCache>
            </c:numRef>
          </c:xVal>
          <c:yVal>
            <c:numRef>
              <c:f>Sanitation!$AB$305:$AB$316</c:f>
              <c:numCache>
                <c:formatCode>0.0</c:formatCode>
                <c:ptCount val="12"/>
                <c:pt idx="0">
                  <c:v>5.6411837237977807</c:v>
                </c:pt>
                <c:pt idx="1">
                  <c:v>2.1812508131423591</c:v>
                </c:pt>
                <c:pt idx="2">
                  <c:v>8.3584946849285711</c:v>
                </c:pt>
                <c:pt idx="3">
                  <c:v>0</c:v>
                </c:pt>
                <c:pt idx="4">
                  <c:v>0.11534097126996692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2005</c:v>
                </c:pt>
                <c:pt idx="2">
                  <c:v>2010</c:v>
                </c:pt>
                <c:pt idx="3">
                  <c:v>2014</c:v>
                </c:pt>
                <c:pt idx="4">
                  <c:v>2018</c:v>
                </c:pt>
              </c:numCache>
            </c:numRef>
          </c:xVal>
          <c:yVal>
            <c:numRef>
              <c:f>Sanitation!$W$305:$W$316</c:f>
              <c:numCache>
                <c:formatCode>0.0</c:formatCode>
                <c:ptCount val="12"/>
                <c:pt idx="0">
                  <c:v>6.982543640897755</c:v>
                </c:pt>
                <c:pt idx="1">
                  <c:v>8.1009093359676836</c:v>
                </c:pt>
                <c:pt idx="2">
                  <c:v>45.20554727992544</c:v>
                </c:pt>
                <c:pt idx="3">
                  <c:v>0</c:v>
                </c:pt>
                <c:pt idx="4">
                  <c:v>1.0721716383666906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2005</c:v>
                </c:pt>
                <c:pt idx="2">
                  <c:v>2010</c:v>
                </c:pt>
                <c:pt idx="3">
                  <c:v>2014</c:v>
                </c:pt>
                <c:pt idx="4">
                  <c:v>2018</c:v>
                </c:pt>
              </c:numCache>
            </c:numRef>
          </c:xVal>
          <c:yVal>
            <c:numRef>
              <c:f>Sanitation!$R$305:$R$316</c:f>
              <c:numCache>
                <c:formatCode>0.0</c:formatCode>
                <c:ptCount val="12"/>
                <c:pt idx="0">
                  <c:v>27.219300958861737</c:v>
                </c:pt>
                <c:pt idx="1">
                  <c:v>23.335382801086048</c:v>
                </c:pt>
                <c:pt idx="2">
                  <c:v>60.411159938079848</c:v>
                </c:pt>
                <c:pt idx="3">
                  <c:v>0.17964605952814672</c:v>
                </c:pt>
                <c:pt idx="4">
                  <c:v>8.5231313198559846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2005</c:v>
                </c:pt>
                <c:pt idx="2">
                  <c:v>2010</c:v>
                </c:pt>
                <c:pt idx="3">
                  <c:v>2014</c:v>
                </c:pt>
                <c:pt idx="4">
                  <c:v>2018</c:v>
                </c:pt>
              </c:numCache>
            </c:numRef>
          </c:xVal>
          <c:yVal>
            <c:numRef>
              <c:f>Sanitation!$M$305:$M$316</c:f>
              <c:numCache>
                <c:formatCode>0.0</c:formatCode>
                <c:ptCount val="12"/>
                <c:pt idx="0">
                  <c:v>58.542342874004127</c:v>
                </c:pt>
                <c:pt idx="1">
                  <c:v>50.894367985200731</c:v>
                </c:pt>
                <c:pt idx="2">
                  <c:v>76.575101003000427</c:v>
                </c:pt>
                <c:pt idx="3">
                  <c:v>8.4205572594557521E-2</c:v>
                </c:pt>
                <c:pt idx="4">
                  <c:v>42.551598827858527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2005</c:v>
                </c:pt>
                <c:pt idx="2">
                  <c:v>2010</c:v>
                </c:pt>
                <c:pt idx="3">
                  <c:v>2014</c:v>
                </c:pt>
                <c:pt idx="4">
                  <c:v>2018</c:v>
                </c:pt>
              </c:numCache>
            </c:numRef>
          </c:xVal>
          <c:yVal>
            <c:numRef>
              <c:f>Sanitation!$H$305:$H$316</c:f>
              <c:numCache>
                <c:formatCode>0.0</c:formatCode>
                <c:ptCount val="12"/>
                <c:pt idx="0">
                  <c:v>83.301343570057583</c:v>
                </c:pt>
                <c:pt idx="1">
                  <c:v>59.338411991450492</c:v>
                </c:pt>
                <c:pt idx="2">
                  <c:v>85.51024853572558</c:v>
                </c:pt>
                <c:pt idx="3">
                  <c:v>24.310994486433362</c:v>
                </c:pt>
                <c:pt idx="4">
                  <c:v>64.478517670392918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2005</c:v>
                </c:pt>
                <c:pt idx="2">
                  <c:v>2010</c:v>
                </c:pt>
                <c:pt idx="3">
                  <c:v>2014</c:v>
                </c:pt>
                <c:pt idx="4">
                  <c:v>2018</c:v>
                </c:pt>
              </c:numCache>
            </c:numRef>
          </c:xVal>
          <c:yVal>
            <c:numRef>
              <c:f>Sanitation!$X$305:$X$316</c:f>
              <c:numCache>
                <c:formatCode>0.0</c:formatCode>
                <c:ptCount val="12"/>
                <c:pt idx="0">
                  <c:v>87.745990729605722</c:v>
                </c:pt>
                <c:pt idx="1">
                  <c:v>91.464472373634393</c:v>
                </c:pt>
                <c:pt idx="2">
                  <c:v>83.619344994103997</c:v>
                </c:pt>
                <c:pt idx="3">
                  <c:v>98.420473050905386</c:v>
                </c:pt>
                <c:pt idx="4">
                  <c:v>98.891175746886859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2005</c:v>
                </c:pt>
                <c:pt idx="2">
                  <c:v>2010</c:v>
                </c:pt>
                <c:pt idx="3">
                  <c:v>2014</c:v>
                </c:pt>
                <c:pt idx="4">
                  <c:v>2018</c:v>
                </c:pt>
              </c:numCache>
            </c:numRef>
          </c:xVal>
          <c:yVal>
            <c:numRef>
              <c:f>Sanitation!$S$305:$S$316</c:f>
              <c:numCache>
                <c:formatCode>0.0</c:formatCode>
                <c:ptCount val="12"/>
                <c:pt idx="0">
                  <c:v>77.555289067753904</c:v>
                </c:pt>
                <c:pt idx="1">
                  <c:v>78.258340004968815</c:v>
                </c:pt>
                <c:pt idx="2">
                  <c:v>31.208236580967458</c:v>
                </c:pt>
                <c:pt idx="3">
                  <c:v>95.881021777523586</c:v>
                </c:pt>
                <c:pt idx="4">
                  <c:v>96.978283406822655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2005</c:v>
                </c:pt>
                <c:pt idx="2">
                  <c:v>2010</c:v>
                </c:pt>
                <c:pt idx="3">
                  <c:v>2014</c:v>
                </c:pt>
                <c:pt idx="4">
                  <c:v>2018</c:v>
                </c:pt>
              </c:numCache>
            </c:numRef>
          </c:xVal>
          <c:yVal>
            <c:numRef>
              <c:f>Sanitation!$N$305:$N$316</c:f>
              <c:numCache>
                <c:formatCode>0.0</c:formatCode>
                <c:ptCount val="12"/>
                <c:pt idx="0">
                  <c:v>48.334300494629503</c:v>
                </c:pt>
                <c:pt idx="1">
                  <c:v>52.222712914555991</c:v>
                </c:pt>
                <c:pt idx="2">
                  <c:v>17.132006824112224</c:v>
                </c:pt>
                <c:pt idx="3">
                  <c:v>91.5340192881809</c:v>
                </c:pt>
                <c:pt idx="4">
                  <c:v>86.28102625980479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2005</c:v>
                </c:pt>
                <c:pt idx="2">
                  <c:v>2010</c:v>
                </c:pt>
                <c:pt idx="3">
                  <c:v>2014</c:v>
                </c:pt>
                <c:pt idx="4">
                  <c:v>2018</c:v>
                </c:pt>
              </c:numCache>
            </c:numRef>
          </c:xVal>
          <c:yVal>
            <c:numRef>
              <c:f>Sanitation!$I$305:$I$316</c:f>
              <c:numCache>
                <c:formatCode>0.0</c:formatCode>
                <c:ptCount val="12"/>
                <c:pt idx="0">
                  <c:v>21.521444994040586</c:v>
                </c:pt>
                <c:pt idx="1">
                  <c:v>26.592108864330648</c:v>
                </c:pt>
                <c:pt idx="2">
                  <c:v>10.569036454441605</c:v>
                </c:pt>
                <c:pt idx="3">
                  <c:v>84.009018805838281</c:v>
                </c:pt>
                <c:pt idx="4">
                  <c:v>40.905781031370793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2005</c:v>
                </c:pt>
                <c:pt idx="2">
                  <c:v>2010</c:v>
                </c:pt>
                <c:pt idx="3">
                  <c:v>2014</c:v>
                </c:pt>
                <c:pt idx="4">
                  <c:v>2018</c:v>
                </c:pt>
              </c:numCache>
            </c:numRef>
          </c:xVal>
          <c:yVal>
            <c:numRef>
              <c:f>Sanitation!$D$305:$D$316</c:f>
              <c:numCache>
                <c:formatCode>0.0</c:formatCode>
                <c:ptCount val="12"/>
                <c:pt idx="0">
                  <c:v>6.593160262228059</c:v>
                </c:pt>
                <c:pt idx="1">
                  <c:v>16.87622576951598</c:v>
                </c:pt>
                <c:pt idx="2">
                  <c:v>7.7091975091489102</c:v>
                </c:pt>
                <c:pt idx="3">
                  <c:v>29.273129215356981</c:v>
                </c:pt>
                <c:pt idx="4">
                  <c:v>19.060131642006219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4.9543719305265066</c:v>
                </c:pt>
                <c:pt idx="1">
                  <c:v>14.909722813343429</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3.2240860998836776</c:v>
                </c:pt>
                <c:pt idx="1">
                  <c:v>9.7025880877923161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13.33120335456897</c:v>
                </c:pt>
                <c:pt idx="1">
                  <c:v>29.030191684287956</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78.490338615020846</c:v>
                </c:pt>
                <c:pt idx="1">
                  <c:v>46.357497414576301</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9.7545993953539227</c:v>
                </c:pt>
                <c:pt idx="1">
                  <c:v>33.706199870006202</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7.2921513952729802</c:v>
                </c:pt>
                <c:pt idx="1">
                  <c:v>25.197417387379829</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20.479648159819135</c:v>
                </c:pt>
                <c:pt idx="1">
                  <c:v>14.248479133532783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62.473601049553963</c:v>
                </c:pt>
                <c:pt idx="1">
                  <c:v>26.847903609081186</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21.684552058767025</c:v>
                </c:pt>
                <c:pt idx="1">
                  <c:v>50.316103686641185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14.784551070422507</c:v>
                </c:pt>
                <c:pt idx="1">
                  <c:v>34.305573968223285</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28.117093463320089</c:v>
                </c:pt>
                <c:pt idx="1">
                  <c:v>4.3902193461726711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35.413803407490377</c:v>
                </c:pt>
                <c:pt idx="1">
                  <c:v>10.988102998962859</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42.452140661738646</c:v>
                </c:pt>
                <c:pt idx="1">
                  <c:v>56.454406367577782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23.326829815159741</c:v>
                </c:pt>
                <c:pt idx="1">
                  <c:v>31.020869834233299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18.944870319557253</c:v>
                </c:pt>
                <c:pt idx="1">
                  <c:v>3.639894008501642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15.276159203544353</c:v>
                </c:pt>
                <c:pt idx="1">
                  <c:v>8.8848297896872737</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61.236151014407923</c:v>
                </c:pt>
                <c:pt idx="1">
                  <c:v>70.054731597065043</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24.958131065284885</c:v>
                </c:pt>
                <c:pt idx="1">
                  <c:v>28.55233622589251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7.9273425562566899</c:v>
                </c:pt>
                <c:pt idx="1">
                  <c:v>1.0871553777209328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5.8783753640504983</c:v>
                </c:pt>
                <c:pt idx="1">
                  <c:v>0.30577679932150659</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4.9543719305265066</c:v>
                </c:pt>
                <c:pt idx="1">
                  <c:v>14.909722813343429</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3.2240860998836776</c:v>
                </c:pt>
                <c:pt idx="1">
                  <c:v>9.7025880877923161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13.33120335456897</c:v>
                </c:pt>
                <c:pt idx="1">
                  <c:v>29.030191684287956</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78.490338615020846</c:v>
                </c:pt>
                <c:pt idx="1">
                  <c:v>46.357497414576301</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9.7545993953539227</c:v>
                </c:pt>
                <c:pt idx="1">
                  <c:v>33.706199870006202</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7.2921513952729802</c:v>
                </c:pt>
                <c:pt idx="1">
                  <c:v>25.197417387379829</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20.479648159819135</c:v>
                </c:pt>
                <c:pt idx="1">
                  <c:v>14.248479133532783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62.473601049553963</c:v>
                </c:pt>
                <c:pt idx="1">
                  <c:v>26.847903609081186</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21.684552058767025</c:v>
                </c:pt>
                <c:pt idx="1">
                  <c:v>50.316103686641185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14.784551070422507</c:v>
                </c:pt>
                <c:pt idx="1">
                  <c:v>34.305573968223285</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28.117093463320089</c:v>
                </c:pt>
                <c:pt idx="1">
                  <c:v>4.3902193461726711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35.413803407490377</c:v>
                </c:pt>
                <c:pt idx="1">
                  <c:v>10.988102998962859</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42.452140661738646</c:v>
                </c:pt>
                <c:pt idx="1">
                  <c:v>56.454406367577782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23.326829815159741</c:v>
                </c:pt>
                <c:pt idx="1">
                  <c:v>31.020869834233299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18.944870319557253</c:v>
                </c:pt>
                <c:pt idx="1">
                  <c:v>3.639894008501642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15.276159203544353</c:v>
                </c:pt>
                <c:pt idx="1">
                  <c:v>8.8848297896872737</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61.236151014407923</c:v>
                </c:pt>
                <c:pt idx="1">
                  <c:v>70.054731597065043</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24.958131065284885</c:v>
                </c:pt>
                <c:pt idx="1">
                  <c:v>28.55233622589251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7.9273425562566899</c:v>
                </c:pt>
                <c:pt idx="1">
                  <c:v>1.0871553777209328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5.8783753640504983</c:v>
                </c:pt>
                <c:pt idx="1">
                  <c:v>0.30577679932150659</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7.4229399202882371</c:v>
                </c:pt>
                <c:pt idx="1">
                  <c:v>37.833682339755754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5.6708523728543048</c:v>
                </c:pt>
                <c:pt idx="1">
                  <c:v>28.903538163338499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18.298037857688541</c:v>
                </c:pt>
                <c:pt idx="1">
                  <c:v>13.97334925195446</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68.608169849168917</c:v>
                </c:pt>
                <c:pt idx="1">
                  <c:v>19.289430244951291</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38.249991187806351</c:v>
                </c:pt>
                <c:pt idx="1">
                  <c:v>59.078306040037624</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26.494572005803445</c:v>
                </c:pt>
                <c:pt idx="1">
                  <c:v>40.921693959962376</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14.970615169383109</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20.284821637007099</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55.256841819236172</c:v>
                </c:pt>
                <c:pt idx="1">
                  <c:v>61.395570828085866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34.744506932714046</c:v>
                </c:pt>
                <c:pt idx="1">
                  <c:v>38.604429171914134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6.2677005557575853</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3.7309506922921969</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70.219249775928176</c:v>
                </c:pt>
                <c:pt idx="1">
                  <c:v>73.745284859275586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24.999380011622357</c:v>
                </c:pt>
                <c:pt idx="1">
                  <c:v>26.254715140724414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2.8892813837728966</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1.8920888286765774</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95.230902807879431</c:v>
                </c:pt>
                <c:pt idx="1">
                  <c:v>95.529458654982847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4.371976185412505</c:v>
                </c:pt>
                <c:pt idx="1">
                  <c:v>4.3856826505941395</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0.21425254915146752</c:v>
                </c:pt>
                <c:pt idx="1">
                  <c:v>8.4858694423019188E-2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0.18286845755659797</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50.375265791884594</c:v>
                </c:pt>
                <c:pt idx="1">
                  <c:v>53.143503122709554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40.323346426373071</c:v>
                </c:pt>
                <c:pt idx="1">
                  <c:v>42.539207546439968</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6.2351507149688672</c:v>
                </c:pt>
                <c:pt idx="1">
                  <c:v>2.1006362579865936</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3.0662370667734677</c:v>
                </c:pt>
                <c:pt idx="1">
                  <c:v>2.2166530728638918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54.918658077292804</c:v>
                </c:pt>
                <c:pt idx="1">
                  <c:v>58.519747261153555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38.835203052839432</c:v>
                </c:pt>
                <c:pt idx="1">
                  <c:v>41.381678778262142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4.2992391328603787</c:v>
                </c:pt>
                <c:pt idx="1">
                  <c:v>9.8573960584303677E-2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1.9468997370073851</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63.46233089702875</c:v>
                </c:pt>
                <c:pt idx="1">
                  <c:v>65.783050449742504</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33.009830948845575</c:v>
                </c:pt>
                <c:pt idx="1">
                  <c:v>34.216949550257496</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2.6108903963718006</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0.91694775775387427</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84.136399316452298</c:v>
                </c:pt>
                <c:pt idx="1">
                  <c:v>84.387512572540274</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15.122376630873086</c:v>
                </c:pt>
                <c:pt idx="1">
                  <c:v>15.167510832793045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0.48512936313710497</c:v>
                </c:pt>
                <c:pt idx="1">
                  <c:v>0.38615034020605776</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0.25609468953750536</c:v>
                </c:pt>
                <c:pt idx="1">
                  <c:v>5.8826254460619509E-2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97.906130188369829</c:v>
                </c:pt>
                <c:pt idx="1">
                  <c:v>98.110048085698423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1.8283762406115394</c:v>
                </c:pt>
                <c:pt idx="1">
                  <c:v>1.8321843641457221</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0.17532387707404951</c:v>
                </c:pt>
                <c:pt idx="1">
                  <c:v>5.7767550155858771E-2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9.0169693944595508E-2</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17.114523352527193</c:v>
                </c:pt>
                <c:pt idx="1">
                  <c:v>18.028917084685748</c:v>
                </c:pt>
                <c:pt idx="2">
                  <c:v>17.599752551809463</c:v>
                </c:pt>
                <c:pt idx="3">
                  <c:v>35.2112676056338</c:v>
                </c:pt>
                <c:pt idx="4">
                  <c:v>61.189889025893962</c:v>
                </c:pt>
              </c:numCache>
            </c:numRef>
          </c:val>
          <c:extLst>
            <c:ext xmlns:c16="http://schemas.microsoft.com/office/drawing/2014/chart" uri="{C3380CC4-5D6E-409C-BE32-E72D297353CC}">
              <c16:uniqueId val="{00000000-1D01-438D-B621-22AE3A4AF7F9}"/>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6.8458093410108765</c:v>
                </c:pt>
                <c:pt idx="1">
                  <c:v>7.0817350250811444</c:v>
                </c:pt>
                <c:pt idx="2">
                  <c:v>3.278688524590164</c:v>
                </c:pt>
                <c:pt idx="3">
                  <c:v>7.323943661971831</c:v>
                </c:pt>
                <c:pt idx="4">
                  <c:v>5.6103575832305799</c:v>
                </c:pt>
              </c:numCache>
            </c:numRef>
          </c:val>
          <c:extLst>
            <c:ext xmlns:c16="http://schemas.microsoft.com/office/drawing/2014/chart" uri="{C3380CC4-5D6E-409C-BE32-E72D297353CC}">
              <c16:uniqueId val="{00000001-1D01-438D-B621-22AE3A4AF7F9}"/>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29.110684580934098</c:v>
                </c:pt>
                <c:pt idx="1">
                  <c:v>19.386249631159632</c:v>
                </c:pt>
                <c:pt idx="2">
                  <c:v>9.0318589545313959</c:v>
                </c:pt>
                <c:pt idx="3">
                  <c:v>7.0735524256651017</c:v>
                </c:pt>
                <c:pt idx="4">
                  <c:v>8.0456226880394563</c:v>
                </c:pt>
              </c:numCache>
            </c:numRef>
          </c:val>
          <c:extLst>
            <c:ext xmlns:c16="http://schemas.microsoft.com/office/drawing/2014/chart" uri="{C3380CC4-5D6E-409C-BE32-E72D297353CC}">
              <c16:uniqueId val="{00000002-1D01-438D-B621-22AE3A4AF7F9}"/>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46.928982725527831</c:v>
                </c:pt>
                <c:pt idx="1">
                  <c:v>55.503098259073468</c:v>
                </c:pt>
                <c:pt idx="2">
                  <c:v>70.089699969068974</c:v>
                </c:pt>
                <c:pt idx="3">
                  <c:v>50.391236306729262</c:v>
                </c:pt>
                <c:pt idx="4">
                  <c:v>25.154130702836003</c:v>
                </c:pt>
              </c:numCache>
            </c:numRef>
          </c:val>
          <c:extLst>
            <c:ext xmlns:c16="http://schemas.microsoft.com/office/drawing/2014/chart" uri="{C3380CC4-5D6E-409C-BE32-E72D297353CC}">
              <c16:uniqueId val="{00000003-1D01-438D-B621-22AE3A4AF7F9}"/>
            </c:ext>
          </c:extLst>
        </c:ser>
        <c:dLbls>
          <c:showLegendKey val="0"/>
          <c:showVal val="0"/>
          <c:showCatName val="0"/>
          <c:showSerName val="0"/>
          <c:showPercent val="0"/>
          <c:showBubbleSize val="0"/>
        </c:dLbls>
        <c:gapWidth val="50"/>
        <c:overlap val="100"/>
        <c:axId val="349724032"/>
        <c:axId val="349791744"/>
      </c:barChart>
      <c:catAx>
        <c:axId val="34972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91744"/>
        <c:crosses val="autoZero"/>
        <c:auto val="1"/>
        <c:lblAlgn val="ctr"/>
        <c:lblOffset val="100"/>
        <c:tickLblSkip val="1"/>
        <c:tickMarkSkip val="1"/>
        <c:noMultiLvlLbl val="0"/>
      </c:catAx>
      <c:valAx>
        <c:axId val="349791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24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Central 1</c:v>
                </c:pt>
                <c:pt idx="1">
                  <c:v>Central 2</c:v>
                </c:pt>
                <c:pt idx="2">
                  <c:v>Eastern</c:v>
                </c:pt>
                <c:pt idx="3">
                  <c:v>Northern</c:v>
                </c:pt>
                <c:pt idx="4">
                  <c:v>Southern</c:v>
                </c:pt>
                <c:pt idx="5">
                  <c:v>Western</c:v>
                </c:pt>
              </c:strCache>
            </c:strRef>
          </c:cat>
          <c:val>
            <c:numRef>
              <c:f>MICS00!$R$18:$W$18</c:f>
              <c:numCache>
                <c:formatCode>###0.0</c:formatCode>
                <c:ptCount val="6"/>
                <c:pt idx="0">
                  <c:v>79.334396173774408</c:v>
                </c:pt>
                <c:pt idx="1">
                  <c:v>93.374850934146011</c:v>
                </c:pt>
                <c:pt idx="2">
                  <c:v>48.700842696629216</c:v>
                </c:pt>
                <c:pt idx="3">
                  <c:v>20.583115752828547</c:v>
                </c:pt>
                <c:pt idx="4">
                  <c:v>59.481132075471699</c:v>
                </c:pt>
                <c:pt idx="5">
                  <c:v>37.363636363636367</c:v>
                </c:pt>
              </c:numCache>
            </c:numRef>
          </c:val>
          <c:extLst>
            <c:ext xmlns:c16="http://schemas.microsoft.com/office/drawing/2014/chart" uri="{C3380CC4-5D6E-409C-BE32-E72D297353CC}">
              <c16:uniqueId val="{00000000-D087-42BF-859E-3B0432B1906D}"/>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Central 1</c:v>
                </c:pt>
                <c:pt idx="1">
                  <c:v>Central 2</c:v>
                </c:pt>
                <c:pt idx="2">
                  <c:v>Eastern</c:v>
                </c:pt>
                <c:pt idx="3">
                  <c:v>Northern</c:v>
                </c:pt>
                <c:pt idx="4">
                  <c:v>Southern</c:v>
                </c:pt>
                <c:pt idx="5">
                  <c:v>Western</c:v>
                </c:pt>
              </c:strCache>
            </c:strRef>
          </c:cat>
          <c:val>
            <c:numRef>
              <c:f>MICS00!$R$19:$W$19</c:f>
              <c:numCache>
                <c:formatCode>###0.0</c:formatCode>
                <c:ptCount val="6"/>
                <c:pt idx="0">
                  <c:v>6.9748903945795142</c:v>
                </c:pt>
                <c:pt idx="1">
                  <c:v>6.2143898237710351</c:v>
                </c:pt>
                <c:pt idx="2">
                  <c:v>6.0744382022471912</c:v>
                </c:pt>
                <c:pt idx="3">
                  <c:v>2.78503046127067</c:v>
                </c:pt>
                <c:pt idx="4">
                  <c:v>23.726415094339622</c:v>
                </c:pt>
                <c:pt idx="5">
                  <c:v>0.96363636363636351</c:v>
                </c:pt>
              </c:numCache>
            </c:numRef>
          </c:val>
          <c:extLst>
            <c:ext xmlns:c16="http://schemas.microsoft.com/office/drawing/2014/chart" uri="{C3380CC4-5D6E-409C-BE32-E72D297353CC}">
              <c16:uniqueId val="{00000001-D087-42BF-859E-3B0432B1906D}"/>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Central 1</c:v>
                </c:pt>
                <c:pt idx="1">
                  <c:v>Central 2</c:v>
                </c:pt>
                <c:pt idx="2">
                  <c:v>Eastern</c:v>
                </c:pt>
                <c:pt idx="3">
                  <c:v>Northern</c:v>
                </c:pt>
                <c:pt idx="4">
                  <c:v>Southern</c:v>
                </c:pt>
                <c:pt idx="5">
                  <c:v>Western</c:v>
                </c:pt>
              </c:strCache>
            </c:strRef>
          </c:cat>
          <c:val>
            <c:numRef>
              <c:f>MICS00!$R$20:$W$20</c:f>
              <c:numCache>
                <c:formatCode>###0.0</c:formatCode>
                <c:ptCount val="6"/>
                <c:pt idx="0">
                  <c:v>7.8915902750099649</c:v>
                </c:pt>
                <c:pt idx="1">
                  <c:v>0.4107592420829469</c:v>
                </c:pt>
                <c:pt idx="2">
                  <c:v>19.768258426966291</c:v>
                </c:pt>
                <c:pt idx="3">
                  <c:v>8.71772555845663</c:v>
                </c:pt>
                <c:pt idx="4">
                  <c:v>14.19811320754717</c:v>
                </c:pt>
                <c:pt idx="5">
                  <c:v>12.090909090909092</c:v>
                </c:pt>
              </c:numCache>
            </c:numRef>
          </c:val>
          <c:extLst>
            <c:ext xmlns:c16="http://schemas.microsoft.com/office/drawing/2014/chart" uri="{C3380CC4-5D6E-409C-BE32-E72D297353CC}">
              <c16:uniqueId val="{00000002-D087-42BF-859E-3B0432B1906D}"/>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MICS00!$R$15:$W$15</c:f>
              <c:strCache>
                <c:ptCount val="6"/>
                <c:pt idx="0">
                  <c:v>Central 1</c:v>
                </c:pt>
                <c:pt idx="1">
                  <c:v>Central 2</c:v>
                </c:pt>
                <c:pt idx="2">
                  <c:v>Eastern</c:v>
                </c:pt>
                <c:pt idx="3">
                  <c:v>Northern</c:v>
                </c:pt>
                <c:pt idx="4">
                  <c:v>Southern</c:v>
                </c:pt>
                <c:pt idx="5">
                  <c:v>Western</c:v>
                </c:pt>
              </c:strCache>
            </c:strRef>
          </c:cat>
          <c:val>
            <c:numRef>
              <c:f>MICS00!$R$21:$W$21</c:f>
              <c:numCache>
                <c:formatCode>###0.0</c:formatCode>
                <c:ptCount val="6"/>
                <c:pt idx="0">
                  <c:v>5.7991231566361101</c:v>
                </c:pt>
                <c:pt idx="1">
                  <c:v>0</c:v>
                </c:pt>
                <c:pt idx="2">
                  <c:v>25.456460674157306</c:v>
                </c:pt>
                <c:pt idx="3">
                  <c:v>67.914128227444166</c:v>
                </c:pt>
                <c:pt idx="4">
                  <c:v>2.5943396226415096</c:v>
                </c:pt>
                <c:pt idx="5">
                  <c:v>49.581818181818186</c:v>
                </c:pt>
              </c:numCache>
            </c:numRef>
          </c:val>
          <c:extLst>
            <c:ext xmlns:c16="http://schemas.microsoft.com/office/drawing/2014/chart" uri="{C3380CC4-5D6E-409C-BE32-E72D297353CC}">
              <c16:uniqueId val="{00000003-D087-42BF-859E-3B0432B1906D}"/>
            </c:ext>
          </c:extLst>
        </c:ser>
        <c:dLbls>
          <c:showLegendKey val="0"/>
          <c:showVal val="0"/>
          <c:showCatName val="0"/>
          <c:showSerName val="0"/>
          <c:showPercent val="0"/>
          <c:showBubbleSize val="0"/>
        </c:dLbls>
        <c:gapWidth val="50"/>
        <c:overlap val="100"/>
        <c:axId val="350644096"/>
        <c:axId val="350645632"/>
      </c:barChart>
      <c:catAx>
        <c:axId val="35064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45632"/>
        <c:crosses val="autoZero"/>
        <c:auto val="1"/>
        <c:lblAlgn val="ctr"/>
        <c:lblOffset val="100"/>
        <c:tickLblSkip val="1"/>
        <c:tickMarkSkip val="1"/>
        <c:noMultiLvlLbl val="0"/>
      </c:catAx>
      <c:valAx>
        <c:axId val="35064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4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20.452567449956486</c:v>
                </c:pt>
                <c:pt idx="1">
                  <c:v>28.878549655061768</c:v>
                </c:pt>
                <c:pt idx="2">
                  <c:v>60.331825037707389</c:v>
                </c:pt>
                <c:pt idx="3">
                  <c:v>76.723993988979799</c:v>
                </c:pt>
                <c:pt idx="4">
                  <c:v>99.783080260303691</c:v>
                </c:pt>
              </c:numCache>
            </c:numRef>
          </c:val>
          <c:extLst>
            <c:ext xmlns:c16="http://schemas.microsoft.com/office/drawing/2014/chart" uri="{C3380CC4-5D6E-409C-BE32-E72D297353CC}">
              <c16:uniqueId val="{00000000-D7DA-4BCF-B84B-AC1F0700DD05}"/>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6.649260226283725</c:v>
                </c:pt>
                <c:pt idx="1">
                  <c:v>5.8398844858013801</c:v>
                </c:pt>
                <c:pt idx="2">
                  <c:v>8.1783140606670024</c:v>
                </c:pt>
                <c:pt idx="3">
                  <c:v>8.3653364501586243</c:v>
                </c:pt>
                <c:pt idx="4">
                  <c:v>8.3430669113966294E-2</c:v>
                </c:pt>
              </c:numCache>
            </c:numRef>
          </c:val>
          <c:extLst>
            <c:ext xmlns:c16="http://schemas.microsoft.com/office/drawing/2014/chart" uri="{C3380CC4-5D6E-409C-BE32-E72D297353CC}">
              <c16:uniqueId val="{00000001-D7DA-4BCF-B84B-AC1F0700DD05}"/>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24.421235857267192</c:v>
                </c:pt>
                <c:pt idx="1">
                  <c:v>9.3694849991978177</c:v>
                </c:pt>
                <c:pt idx="2">
                  <c:v>5.3963465728171611</c:v>
                </c:pt>
                <c:pt idx="3">
                  <c:v>4.0073468024711971</c:v>
                </c:pt>
                <c:pt idx="4">
                  <c:v>0.13348907058234608</c:v>
                </c:pt>
              </c:numCache>
            </c:numRef>
          </c:val>
          <c:extLst>
            <c:ext xmlns:c16="http://schemas.microsoft.com/office/drawing/2014/chart" uri="{C3380CC4-5D6E-409C-BE32-E72D297353CC}">
              <c16:uniqueId val="{00000002-D7DA-4BCF-B84B-AC1F0700DD05}"/>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48.476936466492603</c:v>
                </c:pt>
                <c:pt idx="1">
                  <c:v>55.912080859939039</c:v>
                </c:pt>
                <c:pt idx="2">
                  <c:v>26.09351432880845</c:v>
                </c:pt>
                <c:pt idx="3">
                  <c:v>10.903322758390383</c:v>
                </c:pt>
                <c:pt idx="4">
                  <c:v>0</c:v>
                </c:pt>
              </c:numCache>
            </c:numRef>
          </c:val>
          <c:extLst>
            <c:ext xmlns:c16="http://schemas.microsoft.com/office/drawing/2014/chart" uri="{C3380CC4-5D6E-409C-BE32-E72D297353CC}">
              <c16:uniqueId val="{00000003-D7DA-4BCF-B84B-AC1F0700DD05}"/>
            </c:ext>
          </c:extLst>
        </c:ser>
        <c:dLbls>
          <c:showLegendKey val="0"/>
          <c:showVal val="0"/>
          <c:showCatName val="0"/>
          <c:showSerName val="0"/>
          <c:showPercent val="0"/>
          <c:showBubbleSize val="0"/>
        </c:dLbls>
        <c:gapWidth val="50"/>
        <c:overlap val="100"/>
        <c:axId val="351458816"/>
        <c:axId val="351592448"/>
      </c:barChart>
      <c:catAx>
        <c:axId val="35145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2448"/>
        <c:crosses val="autoZero"/>
        <c:auto val="1"/>
        <c:lblAlgn val="ctr"/>
        <c:lblOffset val="100"/>
        <c:tickLblSkip val="1"/>
        <c:tickMarkSkip val="1"/>
        <c:noMultiLvlLbl val="0"/>
      </c:catAx>
      <c:valAx>
        <c:axId val="351592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45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Central 1</c:v>
                </c:pt>
                <c:pt idx="1">
                  <c:v>Central 2</c:v>
                </c:pt>
                <c:pt idx="2">
                  <c:v>Eastern</c:v>
                </c:pt>
                <c:pt idx="3">
                  <c:v>Northern</c:v>
                </c:pt>
                <c:pt idx="4">
                  <c:v>Southern</c:v>
                </c:pt>
                <c:pt idx="5">
                  <c:v>Western</c:v>
                </c:pt>
              </c:strCache>
            </c:strRef>
          </c:cat>
          <c:val>
            <c:numRef>
              <c:f>MICS00!$R$124:$W$124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B20-4220-B622-B2F307884D7F}"/>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Central 1</c:v>
                </c:pt>
                <c:pt idx="1">
                  <c:v>Central 2</c:v>
                </c:pt>
                <c:pt idx="2">
                  <c:v>Eastern</c:v>
                </c:pt>
                <c:pt idx="3">
                  <c:v>Northern</c:v>
                </c:pt>
                <c:pt idx="4">
                  <c:v>Southern</c:v>
                </c:pt>
                <c:pt idx="5">
                  <c:v>Western</c:v>
                </c:pt>
              </c:strCache>
            </c:strRef>
          </c:cat>
          <c:val>
            <c:numRef>
              <c:f>MICS00!$R$125:$W$125</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B20-4220-B622-B2F307884D7F}"/>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Central 1</c:v>
                </c:pt>
                <c:pt idx="1">
                  <c:v>Central 2</c:v>
                </c:pt>
                <c:pt idx="2">
                  <c:v>Eastern</c:v>
                </c:pt>
                <c:pt idx="3">
                  <c:v>Northern</c:v>
                </c:pt>
                <c:pt idx="4">
                  <c:v>Southern</c:v>
                </c:pt>
                <c:pt idx="5">
                  <c:v>Western</c:v>
                </c:pt>
              </c:strCache>
            </c:strRef>
          </c:cat>
          <c:val>
            <c:numRef>
              <c:f>MICS00!$R$126:$W$126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CB20-4220-B622-B2F307884D7F}"/>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MICS00!$R$121:$W$121</c:f>
              <c:strCache>
                <c:ptCount val="6"/>
                <c:pt idx="0">
                  <c:v>Central 1</c:v>
                </c:pt>
                <c:pt idx="1">
                  <c:v>Central 2</c:v>
                </c:pt>
                <c:pt idx="2">
                  <c:v>Eastern</c:v>
                </c:pt>
                <c:pt idx="3">
                  <c:v>Northern</c:v>
                </c:pt>
                <c:pt idx="4">
                  <c:v>Southern</c:v>
                </c:pt>
                <c:pt idx="5">
                  <c:v>Western</c:v>
                </c:pt>
              </c:strCache>
            </c:strRef>
          </c:cat>
          <c:val>
            <c:numRef>
              <c:f>MICS00!$R$127:$W$127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CB20-4220-B622-B2F307884D7F}"/>
            </c:ext>
          </c:extLst>
        </c:ser>
        <c:dLbls>
          <c:showLegendKey val="0"/>
          <c:showVal val="0"/>
          <c:showCatName val="0"/>
          <c:showSerName val="0"/>
          <c:showPercent val="0"/>
          <c:showBubbleSize val="0"/>
        </c:dLbls>
        <c:gapWidth val="50"/>
        <c:overlap val="100"/>
        <c:axId val="384960384"/>
        <c:axId val="385000192"/>
      </c:barChart>
      <c:catAx>
        <c:axId val="38496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0192"/>
        <c:crosses val="autoZero"/>
        <c:auto val="1"/>
        <c:lblAlgn val="ctr"/>
        <c:lblOffset val="100"/>
        <c:tickLblSkip val="1"/>
        <c:tickMarkSkip val="1"/>
        <c:noMultiLvlLbl val="0"/>
      </c:catAx>
      <c:valAx>
        <c:axId val="385000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4960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356-4E79-A128-D8517C04CD0E}"/>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356-4E79-A128-D8517C04CD0E}"/>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356-4E79-A128-D8517C04CD0E}"/>
            </c:ext>
          </c:extLst>
        </c:ser>
        <c:dLbls>
          <c:showLegendKey val="0"/>
          <c:showVal val="0"/>
          <c:showCatName val="0"/>
          <c:showSerName val="0"/>
          <c:showPercent val="0"/>
          <c:showBubbleSize val="0"/>
        </c:dLbls>
        <c:gapWidth val="50"/>
        <c:overlap val="100"/>
        <c:axId val="431768320"/>
        <c:axId val="431771008"/>
      </c:barChart>
      <c:catAx>
        <c:axId val="43176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71008"/>
        <c:crosses val="autoZero"/>
        <c:auto val="1"/>
        <c:lblAlgn val="ctr"/>
        <c:lblOffset val="100"/>
        <c:tickLblSkip val="1"/>
        <c:tickMarkSkip val="1"/>
        <c:noMultiLvlLbl val="0"/>
      </c:catAx>
      <c:valAx>
        <c:axId val="431771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68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Central 1</c:v>
                </c:pt>
                <c:pt idx="1">
                  <c:v>Central 2</c:v>
                </c:pt>
                <c:pt idx="2">
                  <c:v>Eastern</c:v>
                </c:pt>
                <c:pt idx="3">
                  <c:v>Northern</c:v>
                </c:pt>
                <c:pt idx="4">
                  <c:v>Southern</c:v>
                </c:pt>
                <c:pt idx="5">
                  <c:v>Western</c:v>
                </c:pt>
              </c:strCache>
            </c:strRef>
          </c:cat>
          <c:val>
            <c:numRef>
              <c:f>MICS00!$R$222:$W$222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5E0A-401F-91EB-DB8663F442A8}"/>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Central 1</c:v>
                </c:pt>
                <c:pt idx="1">
                  <c:v>Central 2</c:v>
                </c:pt>
                <c:pt idx="2">
                  <c:v>Eastern</c:v>
                </c:pt>
                <c:pt idx="3">
                  <c:v>Northern</c:v>
                </c:pt>
                <c:pt idx="4">
                  <c:v>Southern</c:v>
                </c:pt>
                <c:pt idx="5">
                  <c:v>Western</c:v>
                </c:pt>
              </c:strCache>
            </c:strRef>
          </c:cat>
          <c:val>
            <c:numRef>
              <c:f>MICS00!$R$223:$W$223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E0A-401F-91EB-DB8663F442A8}"/>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MICS00!$R$221:$W$221</c:f>
              <c:strCache>
                <c:ptCount val="6"/>
                <c:pt idx="0">
                  <c:v>Central 1</c:v>
                </c:pt>
                <c:pt idx="1">
                  <c:v>Central 2</c:v>
                </c:pt>
                <c:pt idx="2">
                  <c:v>Eastern</c:v>
                </c:pt>
                <c:pt idx="3">
                  <c:v>Northern</c:v>
                </c:pt>
                <c:pt idx="4">
                  <c:v>Southern</c:v>
                </c:pt>
                <c:pt idx="5">
                  <c:v>Western</c:v>
                </c:pt>
              </c:strCache>
            </c:strRef>
          </c:cat>
          <c:val>
            <c:numRef>
              <c:f>MICS00!$R$224:$W$224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5E0A-401F-91EB-DB8663F442A8}"/>
            </c:ext>
          </c:extLst>
        </c:ser>
        <c:dLbls>
          <c:showLegendKey val="0"/>
          <c:showVal val="0"/>
          <c:showCatName val="0"/>
          <c:showSerName val="0"/>
          <c:showPercent val="0"/>
          <c:showBubbleSize val="0"/>
        </c:dLbls>
        <c:gapWidth val="50"/>
        <c:overlap val="100"/>
        <c:axId val="432809856"/>
        <c:axId val="432843392"/>
      </c:barChart>
      <c:catAx>
        <c:axId val="432809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43392"/>
        <c:crosses val="autoZero"/>
        <c:auto val="1"/>
        <c:lblAlgn val="ctr"/>
        <c:lblOffset val="100"/>
        <c:tickLblSkip val="1"/>
        <c:tickMarkSkip val="1"/>
        <c:noMultiLvlLbl val="0"/>
      </c:catAx>
      <c:valAx>
        <c:axId val="43284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09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64F-4BF9-A29B-F009CB19D48C}"/>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64F-4BF9-A29B-F009CB19D48C}"/>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64F-4BF9-A29B-F009CB19D48C}"/>
            </c:ext>
          </c:extLst>
        </c:ser>
        <c:dLbls>
          <c:showLegendKey val="0"/>
          <c:showVal val="0"/>
          <c:showCatName val="0"/>
          <c:showSerName val="0"/>
          <c:showPercent val="0"/>
          <c:showBubbleSize val="0"/>
        </c:dLbls>
        <c:gapWidth val="50"/>
        <c:overlap val="100"/>
        <c:axId val="435686016"/>
        <c:axId val="435688576"/>
      </c:barChart>
      <c:catAx>
        <c:axId val="43568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688576"/>
        <c:crosses val="autoZero"/>
        <c:auto val="1"/>
        <c:lblAlgn val="ctr"/>
        <c:lblOffset val="100"/>
        <c:tickLblSkip val="1"/>
        <c:tickMarkSkip val="1"/>
        <c:noMultiLvlLbl val="0"/>
      </c:catAx>
      <c:valAx>
        <c:axId val="43568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68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83.223684210526315</c:v>
                </c:pt>
                <c:pt idx="1">
                  <c:v>82.63790664780764</c:v>
                </c:pt>
                <c:pt idx="2">
                  <c:v>82.784431137724539</c:v>
                </c:pt>
                <c:pt idx="3">
                  <c:v>100</c:v>
                </c:pt>
                <c:pt idx="4">
                  <c:v>99.817850637522767</c:v>
                </c:pt>
              </c:numCache>
            </c:numRef>
          </c:val>
          <c:extLst>
            <c:ext xmlns:c16="http://schemas.microsoft.com/office/drawing/2014/chart" uri="{C3380CC4-5D6E-409C-BE32-E72D297353CC}">
              <c16:uniqueId val="{00000000-FC52-4B38-89CF-73DD15083CD5}"/>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9.9049707602339172</c:v>
                </c:pt>
                <c:pt idx="1">
                  <c:v>7.4964639321074955</c:v>
                </c:pt>
                <c:pt idx="2">
                  <c:v>10.32934131736527</c:v>
                </c:pt>
                <c:pt idx="3">
                  <c:v>0</c:v>
                </c:pt>
                <c:pt idx="4">
                  <c:v>0.18214936247723132</c:v>
                </c:pt>
              </c:numCache>
            </c:numRef>
          </c:val>
          <c:extLst>
            <c:ext xmlns:c16="http://schemas.microsoft.com/office/drawing/2014/chart" uri="{C3380CC4-5D6E-409C-BE32-E72D297353CC}">
              <c16:uniqueId val="{00000001-FC52-4B38-89CF-73DD15083CD5}"/>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2.4122807017543857</c:v>
                </c:pt>
                <c:pt idx="1">
                  <c:v>3.2885431400282883</c:v>
                </c:pt>
                <c:pt idx="2">
                  <c:v>1.9461077844311379</c:v>
                </c:pt>
                <c:pt idx="3">
                  <c:v>0</c:v>
                </c:pt>
                <c:pt idx="4">
                  <c:v>0</c:v>
                </c:pt>
              </c:numCache>
            </c:numRef>
          </c:val>
          <c:extLst>
            <c:ext xmlns:c16="http://schemas.microsoft.com/office/drawing/2014/chart" uri="{C3380CC4-5D6E-409C-BE32-E72D297353CC}">
              <c16:uniqueId val="{00000002-FC52-4B38-89CF-73DD15083CD5}"/>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4.4590643274853798</c:v>
                </c:pt>
                <c:pt idx="1">
                  <c:v>6.5770862800565766</c:v>
                </c:pt>
                <c:pt idx="2">
                  <c:v>4.9401197604790417</c:v>
                </c:pt>
                <c:pt idx="3">
                  <c:v>0</c:v>
                </c:pt>
                <c:pt idx="4">
                  <c:v>0</c:v>
                </c:pt>
              </c:numCache>
            </c:numRef>
          </c:val>
          <c:extLst>
            <c:ext xmlns:c16="http://schemas.microsoft.com/office/drawing/2014/chart" uri="{C3380CC4-5D6E-409C-BE32-E72D297353CC}">
              <c16:uniqueId val="{00000003-FC52-4B38-89CF-73DD15083CD5}"/>
            </c:ext>
          </c:extLst>
        </c:ser>
        <c:dLbls>
          <c:showLegendKey val="0"/>
          <c:showVal val="0"/>
          <c:showCatName val="0"/>
          <c:showSerName val="0"/>
          <c:showPercent val="0"/>
          <c:showBubbleSize val="0"/>
        </c:dLbls>
        <c:gapWidth val="50"/>
        <c:overlap val="100"/>
        <c:axId val="468042880"/>
        <c:axId val="473915392"/>
      </c:barChart>
      <c:catAx>
        <c:axId val="46804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3915392"/>
        <c:crosses val="autoZero"/>
        <c:auto val="1"/>
        <c:lblAlgn val="ctr"/>
        <c:lblOffset val="100"/>
        <c:tickLblSkip val="1"/>
        <c:tickMarkSkip val="1"/>
        <c:noMultiLvlLbl val="0"/>
      </c:catAx>
      <c:valAx>
        <c:axId val="47391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8042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48.08512164695707</c:v>
                </c:pt>
                <c:pt idx="1">
                  <c:v>48.843777334734867</c:v>
                </c:pt>
                <c:pt idx="2">
                  <c:v>51.945125569333243</c:v>
                </c:pt>
                <c:pt idx="3">
                  <c:v>79.48359480943526</c:v>
                </c:pt>
                <c:pt idx="4">
                  <c:v>97.16833975890691</c:v>
                </c:pt>
              </c:numCache>
            </c:numRef>
          </c:val>
          <c:extLst>
            <c:ext xmlns:c16="http://schemas.microsoft.com/office/drawing/2014/chart" uri="{C3380CC4-5D6E-409C-BE32-E72D297353CC}">
              <c16:uniqueId val="{00000000-6CFD-4B9D-A0E0-DD93313972FC}"/>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45.552937696792824</c:v>
                </c:pt>
                <c:pt idx="1">
                  <c:v>45.456358538285073</c:v>
                </c:pt>
                <c:pt idx="2">
                  <c:v>44.183696530387373</c:v>
                </c:pt>
                <c:pt idx="3">
                  <c:v>20.507051943124239</c:v>
                </c:pt>
                <c:pt idx="4">
                  <c:v>2.5287916201943146</c:v>
                </c:pt>
              </c:numCache>
            </c:numRef>
          </c:val>
          <c:extLst>
            <c:ext xmlns:c16="http://schemas.microsoft.com/office/drawing/2014/chart" uri="{C3380CC4-5D6E-409C-BE32-E72D297353CC}">
              <c16:uniqueId val="{00000001-6CFD-4B9D-A0E0-DD93313972FC}"/>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6.3619406562501126</c:v>
                </c:pt>
                <c:pt idx="1">
                  <c:v>4.7817850309348557</c:v>
                </c:pt>
                <c:pt idx="2">
                  <c:v>2.7858485589620159</c:v>
                </c:pt>
                <c:pt idx="3">
                  <c:v>9.3532474405009225E-3</c:v>
                </c:pt>
                <c:pt idx="4">
                  <c:v>0.19357900341243806</c:v>
                </c:pt>
              </c:numCache>
            </c:numRef>
          </c:val>
          <c:extLst>
            <c:ext xmlns:c16="http://schemas.microsoft.com/office/drawing/2014/chart" uri="{C3380CC4-5D6E-409C-BE32-E72D297353CC}">
              <c16:uniqueId val="{00000002-6CFD-4B9D-A0E0-DD93313972FC}"/>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0</c:v>
                </c:pt>
                <c:pt idx="1">
                  <c:v>0.91807909604519777</c:v>
                </c:pt>
                <c:pt idx="2">
                  <c:v>1.0853293413173652</c:v>
                </c:pt>
                <c:pt idx="3">
                  <c:v>0</c:v>
                </c:pt>
                <c:pt idx="4">
                  <c:v>0.10928961748633879</c:v>
                </c:pt>
              </c:numCache>
            </c:numRef>
          </c:val>
          <c:extLst>
            <c:ext xmlns:c16="http://schemas.microsoft.com/office/drawing/2014/chart" uri="{C3380CC4-5D6E-409C-BE32-E72D297353CC}">
              <c16:uniqueId val="{00000003-6CFD-4B9D-A0E0-DD93313972FC}"/>
            </c:ext>
          </c:extLst>
        </c:ser>
        <c:dLbls>
          <c:showLegendKey val="0"/>
          <c:showVal val="0"/>
          <c:showCatName val="0"/>
          <c:showSerName val="0"/>
          <c:showPercent val="0"/>
          <c:showBubbleSize val="0"/>
        </c:dLbls>
        <c:gapWidth val="50"/>
        <c:overlap val="100"/>
        <c:axId val="477958528"/>
        <c:axId val="477960064"/>
      </c:barChart>
      <c:catAx>
        <c:axId val="477958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7960064"/>
        <c:crosses val="autoZero"/>
        <c:auto val="1"/>
        <c:lblAlgn val="ctr"/>
        <c:lblOffset val="100"/>
        <c:tickLblSkip val="1"/>
        <c:tickMarkSkip val="1"/>
        <c:noMultiLvlLbl val="0"/>
      </c:catAx>
      <c:valAx>
        <c:axId val="47796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7958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466-4264-987E-E91FD46E6158}"/>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466-4264-987E-E91FD46E6158}"/>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466-4264-987E-E91FD46E6158}"/>
            </c:ext>
          </c:extLst>
        </c:ser>
        <c:dLbls>
          <c:showLegendKey val="0"/>
          <c:showVal val="0"/>
          <c:showCatName val="0"/>
          <c:showSerName val="0"/>
          <c:showPercent val="0"/>
          <c:showBubbleSize val="0"/>
        </c:dLbls>
        <c:gapWidth val="50"/>
        <c:overlap val="100"/>
        <c:axId val="484277632"/>
        <c:axId val="484406400"/>
      </c:barChart>
      <c:catAx>
        <c:axId val="484277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84406400"/>
        <c:crosses val="autoZero"/>
        <c:auto val="1"/>
        <c:lblAlgn val="ctr"/>
        <c:lblOffset val="100"/>
        <c:tickLblSkip val="1"/>
        <c:tickMarkSkip val="1"/>
        <c:noMultiLvlLbl val="0"/>
      </c:catAx>
      <c:valAx>
        <c:axId val="484406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84277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6.3171929877884212</c:v>
                </c:pt>
                <c:pt idx="1">
                  <c:v>35.216353763615018</c:v>
                </c:pt>
                <c:pt idx="2">
                  <c:v>47.970674602757391</c:v>
                </c:pt>
                <c:pt idx="3">
                  <c:v>54.415497656846107</c:v>
                </c:pt>
                <c:pt idx="4">
                  <c:v>91.808322695266611</c:v>
                </c:pt>
              </c:numCache>
            </c:numRef>
          </c:val>
          <c:extLst>
            <c:ext xmlns:c16="http://schemas.microsoft.com/office/drawing/2014/chart" uri="{C3380CC4-5D6E-409C-BE32-E72D297353CC}">
              <c16:uniqueId val="{00000000-AB08-4175-AB64-10585F12DEC3}"/>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8.4744347109377127</c:v>
                </c:pt>
                <c:pt idx="1">
                  <c:v>26.264632797020699</c:v>
                </c:pt>
                <c:pt idx="2">
                  <c:v>42.15318344486208</c:v>
                </c:pt>
                <c:pt idx="3">
                  <c:v>40.251476790544601</c:v>
                </c:pt>
                <c:pt idx="4">
                  <c:v>7.9459980605865788</c:v>
                </c:pt>
              </c:numCache>
            </c:numRef>
          </c:val>
          <c:extLst>
            <c:ext xmlns:c16="http://schemas.microsoft.com/office/drawing/2014/chart" uri="{C3380CC4-5D6E-409C-BE32-E72D297353CC}">
              <c16:uniqueId val="{00000001-AB08-4175-AB64-10585F12DEC3}"/>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14.259721300403541</c:v>
                </c:pt>
                <c:pt idx="1">
                  <c:v>14.115872917012098</c:v>
                </c:pt>
                <c:pt idx="2">
                  <c:v>6.646556945687081</c:v>
                </c:pt>
                <c:pt idx="3">
                  <c:v>3.1304558880005686</c:v>
                </c:pt>
                <c:pt idx="4">
                  <c:v>9.5504039741669544E-2</c:v>
                </c:pt>
              </c:numCache>
            </c:numRef>
          </c:val>
          <c:extLst>
            <c:ext xmlns:c16="http://schemas.microsoft.com/office/drawing/2014/chart" uri="{C3380CC4-5D6E-409C-BE32-E72D297353CC}">
              <c16:uniqueId val="{00000002-AB08-4175-AB64-10585F12DEC3}"/>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70.948651000870328</c:v>
                </c:pt>
                <c:pt idx="1">
                  <c:v>24.403140522352189</c:v>
                </c:pt>
                <c:pt idx="2">
                  <c:v>3.2295850066934402</c:v>
                </c:pt>
                <c:pt idx="3">
                  <c:v>2.2025696646087103</c:v>
                </c:pt>
                <c:pt idx="4">
                  <c:v>0.15017520440513932</c:v>
                </c:pt>
              </c:numCache>
            </c:numRef>
          </c:val>
          <c:extLst>
            <c:ext xmlns:c16="http://schemas.microsoft.com/office/drawing/2014/chart" uri="{C3380CC4-5D6E-409C-BE32-E72D297353CC}">
              <c16:uniqueId val="{00000003-AB08-4175-AB64-10585F12DEC3}"/>
            </c:ext>
          </c:extLst>
        </c:ser>
        <c:dLbls>
          <c:showLegendKey val="0"/>
          <c:showVal val="0"/>
          <c:showCatName val="0"/>
          <c:showSerName val="0"/>
          <c:showPercent val="0"/>
          <c:showBubbleSize val="0"/>
        </c:dLbls>
        <c:gapWidth val="50"/>
        <c:overlap val="100"/>
        <c:axId val="387997696"/>
        <c:axId val="431514752"/>
      </c:barChart>
      <c:catAx>
        <c:axId val="387997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514752"/>
        <c:crosses val="autoZero"/>
        <c:auto val="1"/>
        <c:lblAlgn val="ctr"/>
        <c:lblOffset val="100"/>
        <c:tickLblSkip val="1"/>
        <c:tickMarkSkip val="1"/>
        <c:noMultiLvlLbl val="0"/>
      </c:catAx>
      <c:valAx>
        <c:axId val="43151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7997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2.2086882410751123</c:v>
                </c:pt>
                <c:pt idx="1">
                  <c:v>9.9877760804437923</c:v>
                </c:pt>
                <c:pt idx="2">
                  <c:v>27.024781868735559</c:v>
                </c:pt>
                <c:pt idx="3">
                  <c:v>43.68451003451748</c:v>
                </c:pt>
                <c:pt idx="4">
                  <c:v>57.387143062203805</c:v>
                </c:pt>
              </c:numCache>
            </c:numRef>
          </c:val>
          <c:extLst>
            <c:ext xmlns:c16="http://schemas.microsoft.com/office/drawing/2014/chart" uri="{C3380CC4-5D6E-409C-BE32-E72D297353CC}">
              <c16:uniqueId val="{00000000-59F9-4E84-899B-6EC7DEF6A6CD}"/>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4.3844720211529475</c:v>
                </c:pt>
                <c:pt idx="1">
                  <c:v>11.533668913596793</c:v>
                </c:pt>
                <c:pt idx="2">
                  <c:v>21.309518625893908</c:v>
                </c:pt>
                <c:pt idx="3">
                  <c:v>33.870779033236147</c:v>
                </c:pt>
                <c:pt idx="4">
                  <c:v>30.358847667401523</c:v>
                </c:pt>
              </c:numCache>
            </c:numRef>
          </c:val>
          <c:extLst>
            <c:ext xmlns:c16="http://schemas.microsoft.com/office/drawing/2014/chart" uri="{C3380CC4-5D6E-409C-BE32-E72D297353CC}">
              <c16:uniqueId val="{00000001-59F9-4E84-899B-6EC7DEF6A6CD}"/>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10.105496167714364</c:v>
                </c:pt>
                <c:pt idx="1">
                  <c:v>19.936212131955287</c:v>
                </c:pt>
                <c:pt idx="2">
                  <c:v>24.446398546508789</c:v>
                </c:pt>
                <c:pt idx="3">
                  <c:v>15.462167291348621</c:v>
                </c:pt>
                <c:pt idx="4">
                  <c:v>6.6128255465968948</c:v>
                </c:pt>
              </c:numCache>
            </c:numRef>
          </c:val>
          <c:extLst>
            <c:ext xmlns:c16="http://schemas.microsoft.com/office/drawing/2014/chart" uri="{C3380CC4-5D6E-409C-BE32-E72D297353CC}">
              <c16:uniqueId val="{00000002-59F9-4E84-899B-6EC7DEF6A6CD}"/>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83.301343570057583</c:v>
                </c:pt>
                <c:pt idx="1">
                  <c:v>58.542342874004127</c:v>
                </c:pt>
                <c:pt idx="2">
                  <c:v>27.219300958861737</c:v>
                </c:pt>
                <c:pt idx="3">
                  <c:v>6.982543640897755</c:v>
                </c:pt>
                <c:pt idx="4">
                  <c:v>5.6411837237977807</c:v>
                </c:pt>
              </c:numCache>
            </c:numRef>
          </c:val>
          <c:extLst>
            <c:ext xmlns:c16="http://schemas.microsoft.com/office/drawing/2014/chart" uri="{C3380CC4-5D6E-409C-BE32-E72D297353CC}">
              <c16:uniqueId val="{00000003-59F9-4E84-899B-6EC7DEF6A6CD}"/>
            </c:ext>
          </c:extLst>
        </c:ser>
        <c:dLbls>
          <c:showLegendKey val="0"/>
          <c:showVal val="0"/>
          <c:showCatName val="0"/>
          <c:showSerName val="0"/>
          <c:showPercent val="0"/>
          <c:showBubbleSize val="0"/>
        </c:dLbls>
        <c:gapWidth val="50"/>
        <c:overlap val="100"/>
        <c:axId val="355581952"/>
        <c:axId val="355583488"/>
      </c:barChart>
      <c:catAx>
        <c:axId val="355581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3488"/>
        <c:crosses val="autoZero"/>
        <c:auto val="1"/>
        <c:lblAlgn val="ctr"/>
        <c:lblOffset val="100"/>
        <c:tickLblSkip val="1"/>
        <c:tickMarkSkip val="1"/>
        <c:noMultiLvlLbl val="0"/>
      </c:catAx>
      <c:valAx>
        <c:axId val="35558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1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MICS05!$M$18:$Q$18</c:f>
              <c:numCache>
                <c:formatCode>###0.0</c:formatCode>
                <c:ptCount val="5"/>
                <c:pt idx="0">
                  <c:v>25.270428700169543</c:v>
                </c:pt>
                <c:pt idx="1">
                  <c:v>26.715277996841845</c:v>
                </c:pt>
                <c:pt idx="2">
                  <c:v>36.127955689904809</c:v>
                </c:pt>
                <c:pt idx="3">
                  <c:v>45.86415796073122</c:v>
                </c:pt>
                <c:pt idx="4">
                  <c:v>55.601297576981388</c:v>
                </c:pt>
              </c:numCache>
            </c:numRef>
          </c:val>
          <c:extLst>
            <c:ext xmlns:c16="http://schemas.microsoft.com/office/drawing/2014/chart" uri="{C3380CC4-5D6E-409C-BE32-E72D297353CC}">
              <c16:uniqueId val="{00000000-95E0-4734-9137-04C8EA87CC89}"/>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MICS05!$M$19:$Q$19</c:f>
              <c:numCache>
                <c:formatCode>###0.0</c:formatCode>
                <c:ptCount val="5"/>
                <c:pt idx="0">
                  <c:v>10.051898364952564</c:v>
                </c:pt>
                <c:pt idx="1">
                  <c:v>10.287596090071151</c:v>
                </c:pt>
                <c:pt idx="2">
                  <c:v>7.9200427418324901</c:v>
                </c:pt>
                <c:pt idx="3">
                  <c:v>10.87104526935525</c:v>
                </c:pt>
                <c:pt idx="4">
                  <c:v>5.6770808667240553</c:v>
                </c:pt>
              </c:numCache>
            </c:numRef>
          </c:val>
          <c:extLst>
            <c:ext xmlns:c16="http://schemas.microsoft.com/office/drawing/2014/chart" uri="{C3380CC4-5D6E-409C-BE32-E72D297353CC}">
              <c16:uniqueId val="{00000001-95E0-4734-9137-04C8EA87CC89}"/>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MICS05!$M$20:$Q$20</c:f>
              <c:numCache>
                <c:formatCode>###0.0</c:formatCode>
                <c:ptCount val="5"/>
                <c:pt idx="0">
                  <c:v>29.252043927378196</c:v>
                </c:pt>
                <c:pt idx="1">
                  <c:v>23.553203939726131</c:v>
                </c:pt>
                <c:pt idx="2">
                  <c:v>16.102872207425776</c:v>
                </c:pt>
                <c:pt idx="3">
                  <c:v>15.577774744459816</c:v>
                </c:pt>
                <c:pt idx="4">
                  <c:v>19.853756621875831</c:v>
                </c:pt>
              </c:numCache>
            </c:numRef>
          </c:val>
          <c:extLst>
            <c:ext xmlns:c16="http://schemas.microsoft.com/office/drawing/2014/chart" uri="{C3380CC4-5D6E-409C-BE32-E72D297353CC}">
              <c16:uniqueId val="{00000002-95E0-4734-9137-04C8EA87CC89}"/>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MICS05!$M$15:$Q$15</c:f>
              <c:strCache>
                <c:ptCount val="5"/>
                <c:pt idx="0">
                  <c:v>Poorest</c:v>
                </c:pt>
                <c:pt idx="1">
                  <c:v>Poor</c:v>
                </c:pt>
                <c:pt idx="2">
                  <c:v>Middle</c:v>
                </c:pt>
                <c:pt idx="3">
                  <c:v>Rich</c:v>
                </c:pt>
                <c:pt idx="4">
                  <c:v>Richest</c:v>
                </c:pt>
              </c:strCache>
            </c:strRef>
          </c:cat>
          <c:val>
            <c:numRef>
              <c:f>MICS05!$M$21:$Q$21</c:f>
              <c:numCache>
                <c:formatCode>###0.0</c:formatCode>
                <c:ptCount val="5"/>
                <c:pt idx="0">
                  <c:v>35.425629007499687</c:v>
                </c:pt>
                <c:pt idx="1">
                  <c:v>39.443921973360865</c:v>
                </c:pt>
                <c:pt idx="2">
                  <c:v>39.849129360836933</c:v>
                </c:pt>
                <c:pt idx="3">
                  <c:v>27.687022025453711</c:v>
                </c:pt>
                <c:pt idx="4">
                  <c:v>18.86786493441873</c:v>
                </c:pt>
              </c:numCache>
            </c:numRef>
          </c:val>
          <c:extLst>
            <c:ext xmlns:c16="http://schemas.microsoft.com/office/drawing/2014/chart" uri="{C3380CC4-5D6E-409C-BE32-E72D297353CC}">
              <c16:uniqueId val="{00000003-95E0-4734-9137-04C8EA87CC89}"/>
            </c:ext>
          </c:extLst>
        </c:ser>
        <c:dLbls>
          <c:showLegendKey val="0"/>
          <c:showVal val="0"/>
          <c:showCatName val="0"/>
          <c:showSerName val="0"/>
          <c:showPercent val="0"/>
          <c:showBubbleSize val="0"/>
        </c:dLbls>
        <c:gapWidth val="50"/>
        <c:overlap val="100"/>
        <c:axId val="349724032"/>
        <c:axId val="349791744"/>
      </c:barChart>
      <c:catAx>
        <c:axId val="34972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91744"/>
        <c:crosses val="autoZero"/>
        <c:auto val="1"/>
        <c:lblAlgn val="ctr"/>
        <c:lblOffset val="100"/>
        <c:tickLblSkip val="1"/>
        <c:tickMarkSkip val="1"/>
        <c:noMultiLvlLbl val="0"/>
      </c:catAx>
      <c:valAx>
        <c:axId val="349791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24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Central</c:v>
                </c:pt>
                <c:pt idx="1">
                  <c:v>Eastern</c:v>
                </c:pt>
                <c:pt idx="2">
                  <c:v>Khangai</c:v>
                </c:pt>
                <c:pt idx="3">
                  <c:v>Ulaanbaatar</c:v>
                </c:pt>
                <c:pt idx="4">
                  <c:v>Western</c:v>
                </c:pt>
              </c:strCache>
            </c:strRef>
          </c:cat>
          <c:val>
            <c:numRef>
              <c:f>MICS05!$R$18:$V$18</c:f>
              <c:numCache>
                <c:formatCode>###0.0</c:formatCode>
                <c:ptCount val="5"/>
                <c:pt idx="0">
                  <c:v>60.201104183132841</c:v>
                </c:pt>
                <c:pt idx="1">
                  <c:v>69.656259489151623</c:v>
                </c:pt>
                <c:pt idx="2">
                  <c:v>52.733998691647301</c:v>
                </c:pt>
                <c:pt idx="3">
                  <c:v>93.219073232610427</c:v>
                </c:pt>
                <c:pt idx="4">
                  <c:v>52.055825262413485</c:v>
                </c:pt>
              </c:numCache>
            </c:numRef>
          </c:val>
          <c:extLst>
            <c:ext xmlns:c16="http://schemas.microsoft.com/office/drawing/2014/chart" uri="{C3380CC4-5D6E-409C-BE32-E72D297353CC}">
              <c16:uniqueId val="{00000000-299E-4CC1-9FF8-F8B8D0911F03}"/>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Central</c:v>
                </c:pt>
                <c:pt idx="1">
                  <c:v>Eastern</c:v>
                </c:pt>
                <c:pt idx="2">
                  <c:v>Khangai</c:v>
                </c:pt>
                <c:pt idx="3">
                  <c:v>Ulaanbaatar</c:v>
                </c:pt>
                <c:pt idx="4">
                  <c:v>Western</c:v>
                </c:pt>
              </c:strCache>
            </c:strRef>
          </c:cat>
          <c:val>
            <c:numRef>
              <c:f>MICS05!$R$19:$V$19</c:f>
              <c:numCache>
                <c:formatCode>###0.0</c:formatCode>
                <c:ptCount val="5"/>
                <c:pt idx="0">
                  <c:v>5.7116642014095191</c:v>
                </c:pt>
                <c:pt idx="1">
                  <c:v>10.200752340855761</c:v>
                </c:pt>
                <c:pt idx="2">
                  <c:v>4.0320735987675462</c:v>
                </c:pt>
                <c:pt idx="3">
                  <c:v>5.9993327559409071</c:v>
                </c:pt>
                <c:pt idx="4">
                  <c:v>3.2841582044325155</c:v>
                </c:pt>
              </c:numCache>
            </c:numRef>
          </c:val>
          <c:extLst>
            <c:ext xmlns:c16="http://schemas.microsoft.com/office/drawing/2014/chart" uri="{C3380CC4-5D6E-409C-BE32-E72D297353CC}">
              <c16:uniqueId val="{00000001-299E-4CC1-9FF8-F8B8D0911F03}"/>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Central</c:v>
                </c:pt>
                <c:pt idx="1">
                  <c:v>Eastern</c:v>
                </c:pt>
                <c:pt idx="2">
                  <c:v>Khangai</c:v>
                </c:pt>
                <c:pt idx="3">
                  <c:v>Ulaanbaatar</c:v>
                </c:pt>
                <c:pt idx="4">
                  <c:v>Western</c:v>
                </c:pt>
              </c:strCache>
            </c:strRef>
          </c:cat>
          <c:val>
            <c:numRef>
              <c:f>MICS05!$R$20:$V$20</c:f>
              <c:numCache>
                <c:formatCode>###0.0</c:formatCode>
                <c:ptCount val="5"/>
                <c:pt idx="0">
                  <c:v>28.023469775660061</c:v>
                </c:pt>
                <c:pt idx="1">
                  <c:v>6.2117636870824526</c:v>
                </c:pt>
                <c:pt idx="2">
                  <c:v>16.391204178723569</c:v>
                </c:pt>
                <c:pt idx="3">
                  <c:v>0.55041831792158291</c:v>
                </c:pt>
                <c:pt idx="4">
                  <c:v>8.6905077796766079</c:v>
                </c:pt>
              </c:numCache>
            </c:numRef>
          </c:val>
          <c:extLst>
            <c:ext xmlns:c16="http://schemas.microsoft.com/office/drawing/2014/chart" uri="{C3380CC4-5D6E-409C-BE32-E72D297353CC}">
              <c16:uniqueId val="{00000002-299E-4CC1-9FF8-F8B8D0911F03}"/>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MICS05!$R$15:$V$15</c:f>
              <c:strCache>
                <c:ptCount val="5"/>
                <c:pt idx="0">
                  <c:v>Central</c:v>
                </c:pt>
                <c:pt idx="1">
                  <c:v>Eastern</c:v>
                </c:pt>
                <c:pt idx="2">
                  <c:v>Khangai</c:v>
                </c:pt>
                <c:pt idx="3">
                  <c:v>Ulaanbaatar</c:v>
                </c:pt>
                <c:pt idx="4">
                  <c:v>Western</c:v>
                </c:pt>
              </c:strCache>
            </c:strRef>
          </c:cat>
          <c:val>
            <c:numRef>
              <c:f>MICS05!$R$21:$V$21</c:f>
              <c:numCache>
                <c:formatCode>###0.0</c:formatCode>
                <c:ptCount val="5"/>
                <c:pt idx="0">
                  <c:v>6.0637618397975848</c:v>
                </c:pt>
                <c:pt idx="1">
                  <c:v>13.931224482910167</c:v>
                </c:pt>
                <c:pt idx="2">
                  <c:v>26.84272353086158</c:v>
                </c:pt>
                <c:pt idx="3">
                  <c:v>0.23117569352707756</c:v>
                </c:pt>
                <c:pt idx="4">
                  <c:v>35.969508753477399</c:v>
                </c:pt>
              </c:numCache>
            </c:numRef>
          </c:val>
          <c:extLst>
            <c:ext xmlns:c16="http://schemas.microsoft.com/office/drawing/2014/chart" uri="{C3380CC4-5D6E-409C-BE32-E72D297353CC}">
              <c16:uniqueId val="{00000003-299E-4CC1-9FF8-F8B8D0911F03}"/>
            </c:ext>
          </c:extLst>
        </c:ser>
        <c:dLbls>
          <c:showLegendKey val="0"/>
          <c:showVal val="0"/>
          <c:showCatName val="0"/>
          <c:showSerName val="0"/>
          <c:showPercent val="0"/>
          <c:showBubbleSize val="0"/>
        </c:dLbls>
        <c:gapWidth val="50"/>
        <c:overlap val="100"/>
        <c:axId val="350644096"/>
        <c:axId val="350645632"/>
      </c:barChart>
      <c:catAx>
        <c:axId val="35064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45632"/>
        <c:crosses val="autoZero"/>
        <c:auto val="1"/>
        <c:lblAlgn val="ctr"/>
        <c:lblOffset val="100"/>
        <c:tickLblSkip val="1"/>
        <c:tickMarkSkip val="1"/>
        <c:noMultiLvlLbl val="0"/>
      </c:catAx>
      <c:valAx>
        <c:axId val="35064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4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MICS05!$C$18:$G$18</c:f>
              <c:numCache>
                <c:formatCode>###0.0</c:formatCode>
                <c:ptCount val="5"/>
                <c:pt idx="0">
                  <c:v>28.396143572449024</c:v>
                </c:pt>
                <c:pt idx="1">
                  <c:v>51.934233479338083</c:v>
                </c:pt>
                <c:pt idx="2">
                  <c:v>77.090021335945352</c:v>
                </c:pt>
                <c:pt idx="3">
                  <c:v>84.628485525740871</c:v>
                </c:pt>
                <c:pt idx="4">
                  <c:v>99.193703000446433</c:v>
                </c:pt>
              </c:numCache>
            </c:numRef>
          </c:val>
          <c:extLst>
            <c:ext xmlns:c16="http://schemas.microsoft.com/office/drawing/2014/chart" uri="{C3380CC4-5D6E-409C-BE32-E72D297353CC}">
              <c16:uniqueId val="{00000000-530A-4B8C-A430-6E79DCF95870}"/>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MICS05!$C$19:$G$19</c:f>
              <c:numCache>
                <c:formatCode>###0.0</c:formatCode>
                <c:ptCount val="5"/>
                <c:pt idx="0">
                  <c:v>8.9029189978367889</c:v>
                </c:pt>
                <c:pt idx="1">
                  <c:v>7.5890314602697826</c:v>
                </c:pt>
                <c:pt idx="2">
                  <c:v>7.7897410367646946</c:v>
                </c:pt>
                <c:pt idx="3">
                  <c:v>7.5684541659660098</c:v>
                </c:pt>
                <c:pt idx="4">
                  <c:v>0.24681801293206113</c:v>
                </c:pt>
              </c:numCache>
            </c:numRef>
          </c:val>
          <c:extLst>
            <c:ext xmlns:c16="http://schemas.microsoft.com/office/drawing/2014/chart" uri="{C3380CC4-5D6E-409C-BE32-E72D297353CC}">
              <c16:uniqueId val="{00000001-530A-4B8C-A430-6E79DCF95870}"/>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MICS05!$C$20:$G$20</c:f>
              <c:numCache>
                <c:formatCode>###0.0</c:formatCode>
                <c:ptCount val="5"/>
                <c:pt idx="0">
                  <c:v>25.19817873074129</c:v>
                </c:pt>
                <c:pt idx="1">
                  <c:v>13.727726435530386</c:v>
                </c:pt>
                <c:pt idx="2">
                  <c:v>8.3601120374834323</c:v>
                </c:pt>
                <c:pt idx="3">
                  <c:v>5.7235126048195468</c:v>
                </c:pt>
                <c:pt idx="4">
                  <c:v>0.41191058537501135</c:v>
                </c:pt>
              </c:numCache>
            </c:numRef>
          </c:val>
          <c:extLst>
            <c:ext xmlns:c16="http://schemas.microsoft.com/office/drawing/2014/chart" uri="{C3380CC4-5D6E-409C-BE32-E72D297353CC}">
              <c16:uniqueId val="{00000002-530A-4B8C-A430-6E79DCF95870}"/>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MICS05!$C$15:$G$15</c:f>
              <c:strCache>
                <c:ptCount val="5"/>
                <c:pt idx="0">
                  <c:v>Poorest</c:v>
                </c:pt>
                <c:pt idx="1">
                  <c:v>Poor</c:v>
                </c:pt>
                <c:pt idx="2">
                  <c:v>Middle</c:v>
                </c:pt>
                <c:pt idx="3">
                  <c:v>Rich</c:v>
                </c:pt>
                <c:pt idx="4">
                  <c:v>Richest</c:v>
                </c:pt>
              </c:strCache>
            </c:strRef>
          </c:cat>
          <c:val>
            <c:numRef>
              <c:f>MICS05!$C$21:$G$21</c:f>
              <c:numCache>
                <c:formatCode>###0.0</c:formatCode>
                <c:ptCount val="5"/>
                <c:pt idx="0">
                  <c:v>37.502758698972904</c:v>
                </c:pt>
                <c:pt idx="1">
                  <c:v>26.749008624861752</c:v>
                </c:pt>
                <c:pt idx="2">
                  <c:v>6.7601255898065151</c:v>
                </c:pt>
                <c:pt idx="3">
                  <c:v>2.0795477034735641</c:v>
                </c:pt>
                <c:pt idx="4">
                  <c:v>0.14756840124648779</c:v>
                </c:pt>
              </c:numCache>
            </c:numRef>
          </c:val>
          <c:extLst>
            <c:ext xmlns:c16="http://schemas.microsoft.com/office/drawing/2014/chart" uri="{C3380CC4-5D6E-409C-BE32-E72D297353CC}">
              <c16:uniqueId val="{00000003-530A-4B8C-A430-6E79DCF95870}"/>
            </c:ext>
          </c:extLst>
        </c:ser>
        <c:dLbls>
          <c:showLegendKey val="0"/>
          <c:showVal val="0"/>
          <c:showCatName val="0"/>
          <c:showSerName val="0"/>
          <c:showPercent val="0"/>
          <c:showBubbleSize val="0"/>
        </c:dLbls>
        <c:gapWidth val="50"/>
        <c:overlap val="100"/>
        <c:axId val="351458816"/>
        <c:axId val="351592448"/>
      </c:barChart>
      <c:catAx>
        <c:axId val="35145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2448"/>
        <c:crosses val="autoZero"/>
        <c:auto val="1"/>
        <c:lblAlgn val="ctr"/>
        <c:lblOffset val="100"/>
        <c:tickLblSkip val="1"/>
        <c:tickMarkSkip val="1"/>
        <c:noMultiLvlLbl val="0"/>
      </c:catAx>
      <c:valAx>
        <c:axId val="351592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45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Central</c:v>
                </c:pt>
                <c:pt idx="1">
                  <c:v>Eastern</c:v>
                </c:pt>
                <c:pt idx="2">
                  <c:v>Khangai</c:v>
                </c:pt>
                <c:pt idx="3">
                  <c:v>Ulaanbaatar</c:v>
                </c:pt>
                <c:pt idx="4">
                  <c:v>Western</c:v>
                </c:pt>
              </c:strCache>
            </c:strRef>
          </c:cat>
          <c:val>
            <c:numRef>
              <c:f>MICS05!$R$124:$V$124</c:f>
              <c:numCache>
                <c:formatCode>###0.0</c:formatCode>
                <c:ptCount val="5"/>
                <c:pt idx="0">
                  <c:v>54.142064498305388</c:v>
                </c:pt>
                <c:pt idx="1">
                  <c:v>52.152632758361605</c:v>
                </c:pt>
                <c:pt idx="2">
                  <c:v>38.514870983589205</c:v>
                </c:pt>
                <c:pt idx="3">
                  <c:v>63.022897402025237</c:v>
                </c:pt>
                <c:pt idx="4">
                  <c:v>32.504670496542595</c:v>
                </c:pt>
              </c:numCache>
            </c:numRef>
          </c:val>
          <c:extLst>
            <c:ext xmlns:c16="http://schemas.microsoft.com/office/drawing/2014/chart" uri="{C3380CC4-5D6E-409C-BE32-E72D297353CC}">
              <c16:uniqueId val="{00000000-1C6A-4C5D-8F36-BF34934AE7B9}"/>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Central</c:v>
                </c:pt>
                <c:pt idx="1">
                  <c:v>Eastern</c:v>
                </c:pt>
                <c:pt idx="2">
                  <c:v>Khangai</c:v>
                </c:pt>
                <c:pt idx="3">
                  <c:v>Ulaanbaatar</c:v>
                </c:pt>
                <c:pt idx="4">
                  <c:v>Western</c:v>
                </c:pt>
              </c:strCache>
            </c:strRef>
          </c:cat>
          <c:val>
            <c:numRef>
              <c:f>MICS05!$R$125:$V$125</c:f>
              <c:numCache>
                <c:formatCode>###0.0</c:formatCode>
                <c:ptCount val="5"/>
                <c:pt idx="0">
                  <c:v>24.870773960795063</c:v>
                </c:pt>
                <c:pt idx="1">
                  <c:v>24.111202896740789</c:v>
                </c:pt>
                <c:pt idx="2">
                  <c:v>24.731699574214101</c:v>
                </c:pt>
                <c:pt idx="3">
                  <c:v>33.17921620431494</c:v>
                </c:pt>
                <c:pt idx="4">
                  <c:v>24.293236504921758</c:v>
                </c:pt>
              </c:numCache>
            </c:numRef>
          </c:val>
          <c:extLst>
            <c:ext xmlns:c16="http://schemas.microsoft.com/office/drawing/2014/chart" uri="{C3380CC4-5D6E-409C-BE32-E72D297353CC}">
              <c16:uniqueId val="{00000001-1C6A-4C5D-8F36-BF34934AE7B9}"/>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Central</c:v>
                </c:pt>
                <c:pt idx="1">
                  <c:v>Eastern</c:v>
                </c:pt>
                <c:pt idx="2">
                  <c:v>Khangai</c:v>
                </c:pt>
                <c:pt idx="3">
                  <c:v>Ulaanbaatar</c:v>
                </c:pt>
                <c:pt idx="4">
                  <c:v>Western</c:v>
                </c:pt>
              </c:strCache>
            </c:strRef>
          </c:cat>
          <c:val>
            <c:numRef>
              <c:f>MICS05!$R$126:$V$126</c:f>
              <c:numCache>
                <c:formatCode>###0.0</c:formatCode>
                <c:ptCount val="5"/>
                <c:pt idx="0">
                  <c:v>8.5022514376845439</c:v>
                </c:pt>
                <c:pt idx="1">
                  <c:v>6.6112742269294369</c:v>
                </c:pt>
                <c:pt idx="2">
                  <c:v>15.488163442238628</c:v>
                </c:pt>
                <c:pt idx="3">
                  <c:v>2.2567151034786153</c:v>
                </c:pt>
                <c:pt idx="4">
                  <c:v>17.272911535327211</c:v>
                </c:pt>
              </c:numCache>
            </c:numRef>
          </c:val>
          <c:extLst>
            <c:ext xmlns:c16="http://schemas.microsoft.com/office/drawing/2014/chart" uri="{C3380CC4-5D6E-409C-BE32-E72D297353CC}">
              <c16:uniqueId val="{00000002-1C6A-4C5D-8F36-BF34934AE7B9}"/>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MICS05!$R$121:$V$121</c:f>
              <c:strCache>
                <c:ptCount val="5"/>
                <c:pt idx="0">
                  <c:v>Central</c:v>
                </c:pt>
                <c:pt idx="1">
                  <c:v>Eastern</c:v>
                </c:pt>
                <c:pt idx="2">
                  <c:v>Khangai</c:v>
                </c:pt>
                <c:pt idx="3">
                  <c:v>Ulaanbaatar</c:v>
                </c:pt>
                <c:pt idx="4">
                  <c:v>Western</c:v>
                </c:pt>
              </c:strCache>
            </c:strRef>
          </c:cat>
          <c:val>
            <c:numRef>
              <c:f>MICS05!$R$127:$V$127</c:f>
              <c:numCache>
                <c:formatCode>###0.0</c:formatCode>
                <c:ptCount val="5"/>
                <c:pt idx="0">
                  <c:v>12.484910103215109</c:v>
                </c:pt>
                <c:pt idx="1">
                  <c:v>17.124890117968089</c:v>
                </c:pt>
                <c:pt idx="2">
                  <c:v>21.265265999959801</c:v>
                </c:pt>
                <c:pt idx="3">
                  <c:v>1.5411712901805175</c:v>
                </c:pt>
                <c:pt idx="4">
                  <c:v>25.929181463207797</c:v>
                </c:pt>
              </c:numCache>
            </c:numRef>
          </c:val>
          <c:extLst>
            <c:ext xmlns:c16="http://schemas.microsoft.com/office/drawing/2014/chart" uri="{C3380CC4-5D6E-409C-BE32-E72D297353CC}">
              <c16:uniqueId val="{00000003-1C6A-4C5D-8F36-BF34934AE7B9}"/>
            </c:ext>
          </c:extLst>
        </c:ser>
        <c:dLbls>
          <c:showLegendKey val="0"/>
          <c:showVal val="0"/>
          <c:showCatName val="0"/>
          <c:showSerName val="0"/>
          <c:showPercent val="0"/>
          <c:showBubbleSize val="0"/>
        </c:dLbls>
        <c:gapWidth val="50"/>
        <c:overlap val="100"/>
        <c:axId val="384960384"/>
        <c:axId val="385000192"/>
      </c:barChart>
      <c:catAx>
        <c:axId val="38496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0192"/>
        <c:crosses val="autoZero"/>
        <c:auto val="1"/>
        <c:lblAlgn val="ctr"/>
        <c:lblOffset val="100"/>
        <c:tickLblSkip val="1"/>
        <c:tickMarkSkip val="1"/>
        <c:noMultiLvlLbl val="0"/>
      </c:catAx>
      <c:valAx>
        <c:axId val="385000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4960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7CC-4D08-AC7B-FFCCA77961BB}"/>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7CC-4D08-AC7B-FFCCA77961BB}"/>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MICS05!$M$221:$Q$221</c:f>
              <c:strCache>
                <c:ptCount val="5"/>
                <c:pt idx="0">
                  <c:v>Poorest</c:v>
                </c:pt>
                <c:pt idx="1">
                  <c:v>Poor</c:v>
                </c:pt>
                <c:pt idx="2">
                  <c:v>Middle</c:v>
                </c:pt>
                <c:pt idx="3">
                  <c:v>Rich</c:v>
                </c:pt>
                <c:pt idx="4">
                  <c:v>Richest</c:v>
                </c:pt>
              </c:strCache>
            </c:strRef>
          </c:cat>
          <c:val>
            <c:numRef>
              <c:f>MICS05!$M$224:$Q$224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7CC-4D08-AC7B-FFCCA77961BB}"/>
            </c:ext>
          </c:extLst>
        </c:ser>
        <c:dLbls>
          <c:showLegendKey val="0"/>
          <c:showVal val="0"/>
          <c:showCatName val="0"/>
          <c:showSerName val="0"/>
          <c:showPercent val="0"/>
          <c:showBubbleSize val="0"/>
        </c:dLbls>
        <c:gapWidth val="50"/>
        <c:overlap val="100"/>
        <c:axId val="431768320"/>
        <c:axId val="431771008"/>
      </c:barChart>
      <c:catAx>
        <c:axId val="43176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71008"/>
        <c:crosses val="autoZero"/>
        <c:auto val="1"/>
        <c:lblAlgn val="ctr"/>
        <c:lblOffset val="100"/>
        <c:tickLblSkip val="1"/>
        <c:tickMarkSkip val="1"/>
        <c:noMultiLvlLbl val="0"/>
      </c:catAx>
      <c:valAx>
        <c:axId val="431771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68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Central</c:v>
                </c:pt>
                <c:pt idx="1">
                  <c:v>Eastern</c:v>
                </c:pt>
                <c:pt idx="2">
                  <c:v>Khangai</c:v>
                </c:pt>
                <c:pt idx="3">
                  <c:v>Ulaanbaatar</c:v>
                </c:pt>
                <c:pt idx="4">
                  <c:v>Western</c:v>
                </c:pt>
              </c:strCache>
            </c:strRef>
          </c:cat>
          <c:val>
            <c:numRef>
              <c:f>MICS05!$R$222:$V$222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7B0-488D-9BE4-D5C1A7E3500E}"/>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Central</c:v>
                </c:pt>
                <c:pt idx="1">
                  <c:v>Eastern</c:v>
                </c:pt>
                <c:pt idx="2">
                  <c:v>Khangai</c:v>
                </c:pt>
                <c:pt idx="3">
                  <c:v>Ulaanbaatar</c:v>
                </c:pt>
                <c:pt idx="4">
                  <c:v>Western</c:v>
                </c:pt>
              </c:strCache>
            </c:strRef>
          </c:cat>
          <c:val>
            <c:numRef>
              <c:f>MICS05!$R$223:$V$223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7B0-488D-9BE4-D5C1A7E3500E}"/>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MICS05!$R$221:$V$221</c:f>
              <c:strCache>
                <c:ptCount val="5"/>
                <c:pt idx="0">
                  <c:v>Central</c:v>
                </c:pt>
                <c:pt idx="1">
                  <c:v>Eastern</c:v>
                </c:pt>
                <c:pt idx="2">
                  <c:v>Khangai</c:v>
                </c:pt>
                <c:pt idx="3">
                  <c:v>Ulaanbaatar</c:v>
                </c:pt>
                <c:pt idx="4">
                  <c:v>Western</c:v>
                </c:pt>
              </c:strCache>
            </c:strRef>
          </c:cat>
          <c:val>
            <c:numRef>
              <c:f>MICS05!$R$224:$V$224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7B0-488D-9BE4-D5C1A7E3500E}"/>
            </c:ext>
          </c:extLst>
        </c:ser>
        <c:dLbls>
          <c:showLegendKey val="0"/>
          <c:showVal val="0"/>
          <c:showCatName val="0"/>
          <c:showSerName val="0"/>
          <c:showPercent val="0"/>
          <c:showBubbleSize val="0"/>
        </c:dLbls>
        <c:gapWidth val="50"/>
        <c:overlap val="100"/>
        <c:axId val="432809856"/>
        <c:axId val="432843392"/>
      </c:barChart>
      <c:catAx>
        <c:axId val="432809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43392"/>
        <c:crosses val="autoZero"/>
        <c:auto val="1"/>
        <c:lblAlgn val="ctr"/>
        <c:lblOffset val="100"/>
        <c:tickLblSkip val="1"/>
        <c:tickMarkSkip val="1"/>
        <c:noMultiLvlLbl val="0"/>
      </c:catAx>
      <c:valAx>
        <c:axId val="43284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09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3DF-41D9-81D1-12C05E444C62}"/>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3DF-41D9-81D1-12C05E444C62}"/>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MICS05!$C$221:$G$221</c:f>
              <c:strCache>
                <c:ptCount val="5"/>
                <c:pt idx="0">
                  <c:v>Poorest</c:v>
                </c:pt>
                <c:pt idx="1">
                  <c:v>Poor</c:v>
                </c:pt>
                <c:pt idx="2">
                  <c:v>Middle</c:v>
                </c:pt>
                <c:pt idx="3">
                  <c:v>Rich</c:v>
                </c:pt>
                <c:pt idx="4">
                  <c:v>Richest</c:v>
                </c:pt>
              </c:strCache>
            </c:strRef>
          </c:cat>
          <c:val>
            <c:numRef>
              <c:f>MICS05!$C$224:$G$224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3DF-41D9-81D1-12C05E444C62}"/>
            </c:ext>
          </c:extLst>
        </c:ser>
        <c:dLbls>
          <c:showLegendKey val="0"/>
          <c:showVal val="0"/>
          <c:showCatName val="0"/>
          <c:showSerName val="0"/>
          <c:showPercent val="0"/>
          <c:showBubbleSize val="0"/>
        </c:dLbls>
        <c:gapWidth val="50"/>
        <c:overlap val="100"/>
        <c:axId val="435686016"/>
        <c:axId val="435688576"/>
      </c:barChart>
      <c:catAx>
        <c:axId val="43568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688576"/>
        <c:crosses val="autoZero"/>
        <c:auto val="1"/>
        <c:lblAlgn val="ctr"/>
        <c:lblOffset val="100"/>
        <c:tickLblSkip val="1"/>
        <c:tickMarkSkip val="1"/>
        <c:noMultiLvlLbl val="0"/>
      </c:catAx>
      <c:valAx>
        <c:axId val="43568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68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MICS05!$H$18:$L$18</c:f>
              <c:numCache>
                <c:formatCode>###0.0</c:formatCode>
                <c:ptCount val="5"/>
                <c:pt idx="0">
                  <c:v>80.436161652658313</c:v>
                </c:pt>
                <c:pt idx="1">
                  <c:v>86.215043354496245</c:v>
                </c:pt>
                <c:pt idx="2">
                  <c:v>88.319325259245701</c:v>
                </c:pt>
                <c:pt idx="3">
                  <c:v>95.870098958018303</c:v>
                </c:pt>
                <c:pt idx="4">
                  <c:v>99.721891180278448</c:v>
                </c:pt>
              </c:numCache>
            </c:numRef>
          </c:val>
          <c:extLst>
            <c:ext xmlns:c16="http://schemas.microsoft.com/office/drawing/2014/chart" uri="{C3380CC4-5D6E-409C-BE32-E72D297353CC}">
              <c16:uniqueId val="{00000000-DD0C-462B-B080-26BAEBFBB0B7}"/>
            </c:ext>
          </c:extLst>
        </c:ser>
        <c:ser>
          <c:idx val="1"/>
          <c:order val="1"/>
          <c:tx>
            <c:strRef>
              <c:f>MICS05!$B$19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MICS05!$H$19:$L$19</c:f>
              <c:numCache>
                <c:formatCode>###0.0</c:formatCode>
                <c:ptCount val="5"/>
                <c:pt idx="0">
                  <c:v>9.0498570845836461</c:v>
                </c:pt>
                <c:pt idx="1">
                  <c:v>6.836769344732228</c:v>
                </c:pt>
                <c:pt idx="2">
                  <c:v>8.8769380119859846</c:v>
                </c:pt>
                <c:pt idx="3">
                  <c:v>2.2698793396617623</c:v>
                </c:pt>
                <c:pt idx="4">
                  <c:v>0.27810881972156037</c:v>
                </c:pt>
              </c:numCache>
            </c:numRef>
          </c:val>
          <c:extLst>
            <c:ext xmlns:c16="http://schemas.microsoft.com/office/drawing/2014/chart" uri="{C3380CC4-5D6E-409C-BE32-E72D297353CC}">
              <c16:uniqueId val="{00000001-DD0C-462B-B080-26BAEBFBB0B7}"/>
            </c:ext>
          </c:extLst>
        </c:ser>
        <c:ser>
          <c:idx val="2"/>
          <c:order val="2"/>
          <c:tx>
            <c:strRef>
              <c:f>MICS05!$B$20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MICS05!$H$20:$L$20</c:f>
              <c:numCache>
                <c:formatCode>###0.0</c:formatCode>
                <c:ptCount val="5"/>
                <c:pt idx="0">
                  <c:v>6.1264986800131567</c:v>
                </c:pt>
                <c:pt idx="1">
                  <c:v>5.3328427595980372</c:v>
                </c:pt>
                <c:pt idx="2">
                  <c:v>2.2861603527832841</c:v>
                </c:pt>
                <c:pt idx="3">
                  <c:v>1.3394745155134729</c:v>
                </c:pt>
                <c:pt idx="4">
                  <c:v>0</c:v>
                </c:pt>
              </c:numCache>
            </c:numRef>
          </c:val>
          <c:extLst>
            <c:ext xmlns:c16="http://schemas.microsoft.com/office/drawing/2014/chart" uri="{C3380CC4-5D6E-409C-BE32-E72D297353CC}">
              <c16:uniqueId val="{00000002-DD0C-462B-B080-26BAEBFBB0B7}"/>
            </c:ext>
          </c:extLst>
        </c:ser>
        <c:ser>
          <c:idx val="3"/>
          <c:order val="3"/>
          <c:tx>
            <c:strRef>
              <c:f>MICS05!$B$21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MICS05!$H$15:$L$15</c:f>
              <c:strCache>
                <c:ptCount val="5"/>
                <c:pt idx="0">
                  <c:v>Poorest</c:v>
                </c:pt>
                <c:pt idx="1">
                  <c:v>Poor</c:v>
                </c:pt>
                <c:pt idx="2">
                  <c:v>Middle</c:v>
                </c:pt>
                <c:pt idx="3">
                  <c:v>Rich</c:v>
                </c:pt>
                <c:pt idx="4">
                  <c:v>Richest</c:v>
                </c:pt>
              </c:strCache>
            </c:strRef>
          </c:cat>
          <c:val>
            <c:numRef>
              <c:f>MICS05!$H$21:$L$21</c:f>
              <c:numCache>
                <c:formatCode>###0.0</c:formatCode>
                <c:ptCount val="5"/>
                <c:pt idx="0">
                  <c:v>4.3874825827448856</c:v>
                </c:pt>
                <c:pt idx="1">
                  <c:v>1.6153445411734886</c:v>
                </c:pt>
                <c:pt idx="2">
                  <c:v>0.51757637598503514</c:v>
                </c:pt>
                <c:pt idx="3">
                  <c:v>0.52054718680646439</c:v>
                </c:pt>
                <c:pt idx="4">
                  <c:v>0</c:v>
                </c:pt>
              </c:numCache>
            </c:numRef>
          </c:val>
          <c:extLst>
            <c:ext xmlns:c16="http://schemas.microsoft.com/office/drawing/2014/chart" uri="{C3380CC4-5D6E-409C-BE32-E72D297353CC}">
              <c16:uniqueId val="{00000003-DD0C-462B-B080-26BAEBFBB0B7}"/>
            </c:ext>
          </c:extLst>
        </c:ser>
        <c:dLbls>
          <c:showLegendKey val="0"/>
          <c:showVal val="0"/>
          <c:showCatName val="0"/>
          <c:showSerName val="0"/>
          <c:showPercent val="0"/>
          <c:showBubbleSize val="0"/>
        </c:dLbls>
        <c:gapWidth val="50"/>
        <c:overlap val="100"/>
        <c:axId val="468042880"/>
        <c:axId val="473915392"/>
      </c:barChart>
      <c:catAx>
        <c:axId val="46804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3915392"/>
        <c:crosses val="autoZero"/>
        <c:auto val="1"/>
        <c:lblAlgn val="ctr"/>
        <c:lblOffset val="100"/>
        <c:tickLblSkip val="1"/>
        <c:tickMarkSkip val="1"/>
        <c:noMultiLvlLbl val="0"/>
      </c:catAx>
      <c:valAx>
        <c:axId val="47391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8042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MICS05!$H$124:$L$124</c:f>
              <c:numCache>
                <c:formatCode>###0.0</c:formatCode>
                <c:ptCount val="5"/>
                <c:pt idx="0">
                  <c:v>45.792091842802243</c:v>
                </c:pt>
                <c:pt idx="1">
                  <c:v>48.130583820411623</c:v>
                </c:pt>
                <c:pt idx="2">
                  <c:v>52.51849608934468</c:v>
                </c:pt>
                <c:pt idx="3">
                  <c:v>77.910904928819178</c:v>
                </c:pt>
                <c:pt idx="4">
                  <c:v>97.334227493922157</c:v>
                </c:pt>
              </c:numCache>
            </c:numRef>
          </c:val>
          <c:extLst>
            <c:ext xmlns:c16="http://schemas.microsoft.com/office/drawing/2014/chart" uri="{C3380CC4-5D6E-409C-BE32-E72D297353CC}">
              <c16:uniqueId val="{00000000-AD29-4D8D-89AB-9B2DC359A158}"/>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MICS05!$H$125:$L$125</c:f>
              <c:numCache>
                <c:formatCode>###0.0</c:formatCode>
                <c:ptCount val="5"/>
                <c:pt idx="0">
                  <c:v>43.380659864733644</c:v>
                </c:pt>
                <c:pt idx="1">
                  <c:v>44.792626495775693</c:v>
                </c:pt>
                <c:pt idx="2">
                  <c:v>44.671396363201175</c:v>
                </c:pt>
                <c:pt idx="3">
                  <c:v>20.101292325060367</c:v>
                </c:pt>
                <c:pt idx="4">
                  <c:v>2.5331088238765056</c:v>
                </c:pt>
              </c:numCache>
            </c:numRef>
          </c:val>
          <c:extLst>
            <c:ext xmlns:c16="http://schemas.microsoft.com/office/drawing/2014/chart" uri="{C3380CC4-5D6E-409C-BE32-E72D297353CC}">
              <c16:uniqueId val="{00000001-AD29-4D8D-89AB-9B2DC359A158}"/>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MICS05!$H$126:$L$126</c:f>
              <c:numCache>
                <c:formatCode>###0.0</c:formatCode>
                <c:ptCount val="5"/>
                <c:pt idx="0">
                  <c:v>5.364717041501887</c:v>
                </c:pt>
                <c:pt idx="1">
                  <c:v>3.9414539577780356</c:v>
                </c:pt>
                <c:pt idx="2">
                  <c:v>2.3779040424844293</c:v>
                </c:pt>
                <c:pt idx="3">
                  <c:v>1.4889261710129438</c:v>
                </c:pt>
                <c:pt idx="4">
                  <c:v>0.13266368220130431</c:v>
                </c:pt>
              </c:numCache>
            </c:numRef>
          </c:val>
          <c:extLst>
            <c:ext xmlns:c16="http://schemas.microsoft.com/office/drawing/2014/chart" uri="{C3380CC4-5D6E-409C-BE32-E72D297353CC}">
              <c16:uniqueId val="{00000002-AD29-4D8D-89AB-9B2DC359A158}"/>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MICS05!$H$121:$L$121</c:f>
              <c:strCache>
                <c:ptCount val="5"/>
                <c:pt idx="0">
                  <c:v>Poorest</c:v>
                </c:pt>
                <c:pt idx="1">
                  <c:v>Poor</c:v>
                </c:pt>
                <c:pt idx="2">
                  <c:v>Middle</c:v>
                </c:pt>
                <c:pt idx="3">
                  <c:v>Rich</c:v>
                </c:pt>
                <c:pt idx="4">
                  <c:v>Richest</c:v>
                </c:pt>
              </c:strCache>
            </c:strRef>
          </c:cat>
          <c:val>
            <c:numRef>
              <c:f>MICS05!$H$127:$L$127</c:f>
              <c:numCache>
                <c:formatCode>###0.0</c:formatCode>
                <c:ptCount val="5"/>
                <c:pt idx="0">
                  <c:v>5.4625312509613906</c:v>
                </c:pt>
                <c:pt idx="1">
                  <c:v>3.1353357260338881</c:v>
                </c:pt>
                <c:pt idx="2">
                  <c:v>0.43220350496896398</c:v>
                </c:pt>
                <c:pt idx="3">
                  <c:v>0.49887657510705519</c:v>
                </c:pt>
                <c:pt idx="4">
                  <c:v>0</c:v>
                </c:pt>
              </c:numCache>
            </c:numRef>
          </c:val>
          <c:extLst>
            <c:ext xmlns:c16="http://schemas.microsoft.com/office/drawing/2014/chart" uri="{C3380CC4-5D6E-409C-BE32-E72D297353CC}">
              <c16:uniqueId val="{00000003-AD29-4D8D-89AB-9B2DC359A158}"/>
            </c:ext>
          </c:extLst>
        </c:ser>
        <c:dLbls>
          <c:showLegendKey val="0"/>
          <c:showVal val="0"/>
          <c:showCatName val="0"/>
          <c:showSerName val="0"/>
          <c:showPercent val="0"/>
          <c:showBubbleSize val="0"/>
        </c:dLbls>
        <c:gapWidth val="50"/>
        <c:overlap val="100"/>
        <c:axId val="477958528"/>
        <c:axId val="477960064"/>
      </c:barChart>
      <c:catAx>
        <c:axId val="477958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7960064"/>
        <c:crosses val="autoZero"/>
        <c:auto val="1"/>
        <c:lblAlgn val="ctr"/>
        <c:lblOffset val="100"/>
        <c:tickLblSkip val="1"/>
        <c:tickMarkSkip val="1"/>
        <c:noMultiLvlLbl val="0"/>
      </c:catAx>
      <c:valAx>
        <c:axId val="47796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7958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EEF-4BD2-AE02-14DD6AAAF279}"/>
            </c:ext>
          </c:extLst>
        </c:ser>
        <c:ser>
          <c:idx val="1"/>
          <c:order val="1"/>
          <c:tx>
            <c:strRef>
              <c:f>MICS05!$B$223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EEF-4BD2-AE02-14DD6AAAF279}"/>
            </c:ext>
          </c:extLst>
        </c:ser>
        <c:ser>
          <c:idx val="2"/>
          <c:order val="2"/>
          <c:tx>
            <c:strRef>
              <c:f>MICS05!$B$224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MICS05!$H$221:$L$221</c:f>
              <c:strCache>
                <c:ptCount val="5"/>
                <c:pt idx="0">
                  <c:v>Poorest</c:v>
                </c:pt>
                <c:pt idx="1">
                  <c:v>Poor</c:v>
                </c:pt>
                <c:pt idx="2">
                  <c:v>Middle</c:v>
                </c:pt>
                <c:pt idx="3">
                  <c:v>Rich</c:v>
                </c:pt>
                <c:pt idx="4">
                  <c:v>Richest</c:v>
                </c:pt>
              </c:strCache>
            </c:strRef>
          </c:cat>
          <c:val>
            <c:numRef>
              <c:f>MICS05!$H$224:$L$224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EEF-4BD2-AE02-14DD6AAAF279}"/>
            </c:ext>
          </c:extLst>
        </c:ser>
        <c:dLbls>
          <c:showLegendKey val="0"/>
          <c:showVal val="0"/>
          <c:showCatName val="0"/>
          <c:showSerName val="0"/>
          <c:showPercent val="0"/>
          <c:showBubbleSize val="0"/>
        </c:dLbls>
        <c:gapWidth val="50"/>
        <c:overlap val="100"/>
        <c:axId val="484277632"/>
        <c:axId val="484406400"/>
      </c:barChart>
      <c:catAx>
        <c:axId val="484277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84406400"/>
        <c:crosses val="autoZero"/>
        <c:auto val="1"/>
        <c:lblAlgn val="ctr"/>
        <c:lblOffset val="100"/>
        <c:tickLblSkip val="1"/>
        <c:tickMarkSkip val="1"/>
        <c:noMultiLvlLbl val="0"/>
      </c:catAx>
      <c:valAx>
        <c:axId val="484406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84277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MICS05!$C$124:$G$124</c:f>
              <c:numCache>
                <c:formatCode>###0.0</c:formatCode>
                <c:ptCount val="5"/>
                <c:pt idx="0">
                  <c:v>11.231650795232373</c:v>
                </c:pt>
                <c:pt idx="1">
                  <c:v>42.393851275620385</c:v>
                </c:pt>
                <c:pt idx="2">
                  <c:v>48.013043382709832</c:v>
                </c:pt>
                <c:pt idx="3">
                  <c:v>55.38339564432961</c:v>
                </c:pt>
                <c:pt idx="4">
                  <c:v>91.513303333319215</c:v>
                </c:pt>
              </c:numCache>
            </c:numRef>
          </c:val>
          <c:extLst>
            <c:ext xmlns:c16="http://schemas.microsoft.com/office/drawing/2014/chart" uri="{C3380CC4-5D6E-409C-BE32-E72D297353CC}">
              <c16:uniqueId val="{00000000-EBAD-4BB3-B926-74C960AD1604}"/>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MICS05!$C$125:$G$125</c:f>
              <c:numCache>
                <c:formatCode>###0.0</c:formatCode>
                <c:ptCount val="5"/>
                <c:pt idx="0">
                  <c:v>15.067117870902742</c:v>
                </c:pt>
                <c:pt idx="1">
                  <c:v>31.617666726078987</c:v>
                </c:pt>
                <c:pt idx="2">
                  <c:v>42.190414085632924</c:v>
                </c:pt>
                <c:pt idx="3">
                  <c:v>40.967436858106453</c:v>
                </c:pt>
                <c:pt idx="4">
                  <c:v>7.9204641742345707</c:v>
                </c:pt>
              </c:numCache>
            </c:numRef>
          </c:val>
          <c:extLst>
            <c:ext xmlns:c16="http://schemas.microsoft.com/office/drawing/2014/chart" uri="{C3380CC4-5D6E-409C-BE32-E72D297353CC}">
              <c16:uniqueId val="{00000001-EBAD-4BB3-B926-74C960AD1604}"/>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MICS05!$C$126:$G$126</c:f>
              <c:numCache>
                <c:formatCode>###0.0</c:formatCode>
                <c:ptCount val="5"/>
                <c:pt idx="0">
                  <c:v>22.754107438980334</c:v>
                </c:pt>
                <c:pt idx="1">
                  <c:v>15.00369939907692</c:v>
                </c:pt>
                <c:pt idx="2">
                  <c:v>5.8025089998371335</c:v>
                </c:pt>
                <c:pt idx="3">
                  <c:v>2.5503016924619617</c:v>
                </c:pt>
                <c:pt idx="4">
                  <c:v>0.41456802599308884</c:v>
                </c:pt>
              </c:numCache>
            </c:numRef>
          </c:val>
          <c:extLst>
            <c:ext xmlns:c16="http://schemas.microsoft.com/office/drawing/2014/chart" uri="{C3380CC4-5D6E-409C-BE32-E72D297353CC}">
              <c16:uniqueId val="{00000002-EBAD-4BB3-B926-74C960AD1604}"/>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MICS05!$C$121:$G$121</c:f>
              <c:strCache>
                <c:ptCount val="5"/>
                <c:pt idx="0">
                  <c:v>Poorest</c:v>
                </c:pt>
                <c:pt idx="1">
                  <c:v>Poor</c:v>
                </c:pt>
                <c:pt idx="2">
                  <c:v>Middle</c:v>
                </c:pt>
                <c:pt idx="3">
                  <c:v>Rich</c:v>
                </c:pt>
                <c:pt idx="4">
                  <c:v>Richest</c:v>
                </c:pt>
              </c:strCache>
            </c:strRef>
          </c:cat>
          <c:val>
            <c:numRef>
              <c:f>MICS05!$C$127:$G$127</c:f>
              <c:numCache>
                <c:formatCode>###0.0</c:formatCode>
                <c:ptCount val="5"/>
                <c:pt idx="0">
                  <c:v>50.947123894883752</c:v>
                </c:pt>
                <c:pt idx="1">
                  <c:v>10.984782599223438</c:v>
                </c:pt>
                <c:pt idx="2">
                  <c:v>3.9940335318196247</c:v>
                </c:pt>
                <c:pt idx="3">
                  <c:v>1.0988658051012004</c:v>
                </c:pt>
                <c:pt idx="4">
                  <c:v>0.15166446645308254</c:v>
                </c:pt>
              </c:numCache>
            </c:numRef>
          </c:val>
          <c:extLst>
            <c:ext xmlns:c16="http://schemas.microsoft.com/office/drawing/2014/chart" uri="{C3380CC4-5D6E-409C-BE32-E72D297353CC}">
              <c16:uniqueId val="{00000003-EBAD-4BB3-B926-74C960AD1604}"/>
            </c:ext>
          </c:extLst>
        </c:ser>
        <c:dLbls>
          <c:showLegendKey val="0"/>
          <c:showVal val="0"/>
          <c:showCatName val="0"/>
          <c:showSerName val="0"/>
          <c:showPercent val="0"/>
          <c:showBubbleSize val="0"/>
        </c:dLbls>
        <c:gapWidth val="50"/>
        <c:overlap val="100"/>
        <c:axId val="387997696"/>
        <c:axId val="431514752"/>
      </c:barChart>
      <c:catAx>
        <c:axId val="387997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514752"/>
        <c:crosses val="autoZero"/>
        <c:auto val="1"/>
        <c:lblAlgn val="ctr"/>
        <c:lblOffset val="100"/>
        <c:tickLblSkip val="1"/>
        <c:tickMarkSkip val="1"/>
        <c:noMultiLvlLbl val="0"/>
      </c:catAx>
      <c:valAx>
        <c:axId val="43151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7997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MICS05!$M$124:$Q$124</c:f>
              <c:numCache>
                <c:formatCode>###0.0</c:formatCode>
                <c:ptCount val="5"/>
                <c:pt idx="0">
                  <c:v>5.6534832960760513</c:v>
                </c:pt>
                <c:pt idx="1">
                  <c:v>12.340994246309394</c:v>
                </c:pt>
                <c:pt idx="2">
                  <c:v>29.198879691375435</c:v>
                </c:pt>
                <c:pt idx="3">
                  <c:v>44.080517013418834</c:v>
                </c:pt>
                <c:pt idx="4">
                  <c:v>59.819083670608755</c:v>
                </c:pt>
              </c:numCache>
            </c:numRef>
          </c:val>
          <c:extLst>
            <c:ext xmlns:c16="http://schemas.microsoft.com/office/drawing/2014/chart" uri="{C3380CC4-5D6E-409C-BE32-E72D297353CC}">
              <c16:uniqueId val="{00000000-FBC9-46F6-9E97-0BD2CF47E521}"/>
            </c:ext>
          </c:extLst>
        </c:ser>
        <c:ser>
          <c:idx val="1"/>
          <c:order val="1"/>
          <c:tx>
            <c:strRef>
              <c:f>MICS05!$B$125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MICS05!$M$125:$Q$125</c:f>
              <c:numCache>
                <c:formatCode>###0.0</c:formatCode>
                <c:ptCount val="5"/>
                <c:pt idx="0">
                  <c:v>11.222742473439929</c:v>
                </c:pt>
                <c:pt idx="1">
                  <c:v>14.251114618021251</c:v>
                </c:pt>
                <c:pt idx="2">
                  <c:v>23.023833223180514</c:v>
                </c:pt>
                <c:pt idx="3">
                  <c:v>34.177822991549711</c:v>
                </c:pt>
                <c:pt idx="4">
                  <c:v>31.64538870302523</c:v>
                </c:pt>
              </c:numCache>
            </c:numRef>
          </c:val>
          <c:extLst>
            <c:ext xmlns:c16="http://schemas.microsoft.com/office/drawing/2014/chart" uri="{C3380CC4-5D6E-409C-BE32-E72D297353CC}">
              <c16:uniqueId val="{00000001-FBC9-46F6-9E97-0BD2CF47E521}"/>
            </c:ext>
          </c:extLst>
        </c:ser>
        <c:ser>
          <c:idx val="2"/>
          <c:order val="2"/>
          <c:tx>
            <c:strRef>
              <c:f>MICS05!$B$126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MICS05!$M$126:$Q$126</c:f>
              <c:numCache>
                <c:formatCode>###0.0</c:formatCode>
                <c:ptCount val="5"/>
                <c:pt idx="0">
                  <c:v>23.78536223903366</c:v>
                </c:pt>
                <c:pt idx="1">
                  <c:v>22.513523150468775</c:v>
                </c:pt>
                <c:pt idx="2">
                  <c:v>24.441904284357978</c:v>
                </c:pt>
                <c:pt idx="3">
                  <c:v>13.640750659063638</c:v>
                </c:pt>
                <c:pt idx="4">
                  <c:v>6.354276813223354</c:v>
                </c:pt>
              </c:numCache>
            </c:numRef>
          </c:val>
          <c:extLst>
            <c:ext xmlns:c16="http://schemas.microsoft.com/office/drawing/2014/chart" uri="{C3380CC4-5D6E-409C-BE32-E72D297353CC}">
              <c16:uniqueId val="{00000002-FBC9-46F6-9E97-0BD2CF47E521}"/>
            </c:ext>
          </c:extLst>
        </c:ser>
        <c:ser>
          <c:idx val="3"/>
          <c:order val="3"/>
          <c:tx>
            <c:strRef>
              <c:f>MICS05!$B$127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MICS05!$M$121:$Q$121</c:f>
              <c:strCache>
                <c:ptCount val="5"/>
                <c:pt idx="0">
                  <c:v>Poorest</c:v>
                </c:pt>
                <c:pt idx="1">
                  <c:v>Poor</c:v>
                </c:pt>
                <c:pt idx="2">
                  <c:v>Middle</c:v>
                </c:pt>
                <c:pt idx="3">
                  <c:v>Rich</c:v>
                </c:pt>
                <c:pt idx="4">
                  <c:v>Richest</c:v>
                </c:pt>
              </c:strCache>
            </c:strRef>
          </c:cat>
          <c:val>
            <c:numRef>
              <c:f>MICS05!$M$127:$Q$127</c:f>
              <c:numCache>
                <c:formatCode>###0.0</c:formatCode>
                <c:ptCount val="5"/>
                <c:pt idx="0">
                  <c:v>59.338411991450492</c:v>
                </c:pt>
                <c:pt idx="1">
                  <c:v>50.894367985200731</c:v>
                </c:pt>
                <c:pt idx="2">
                  <c:v>23.335382801086048</c:v>
                </c:pt>
                <c:pt idx="3">
                  <c:v>8.1009093359676836</c:v>
                </c:pt>
                <c:pt idx="4">
                  <c:v>2.1812508131423591</c:v>
                </c:pt>
              </c:numCache>
            </c:numRef>
          </c:val>
          <c:extLst>
            <c:ext xmlns:c16="http://schemas.microsoft.com/office/drawing/2014/chart" uri="{C3380CC4-5D6E-409C-BE32-E72D297353CC}">
              <c16:uniqueId val="{00000003-FBC9-46F6-9E97-0BD2CF47E521}"/>
            </c:ext>
          </c:extLst>
        </c:ser>
        <c:dLbls>
          <c:showLegendKey val="0"/>
          <c:showVal val="0"/>
          <c:showCatName val="0"/>
          <c:showSerName val="0"/>
          <c:showPercent val="0"/>
          <c:showBubbleSize val="0"/>
        </c:dLbls>
        <c:gapWidth val="50"/>
        <c:overlap val="100"/>
        <c:axId val="355581952"/>
        <c:axId val="355583488"/>
      </c:barChart>
      <c:catAx>
        <c:axId val="355581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3488"/>
        <c:crosses val="autoZero"/>
        <c:auto val="1"/>
        <c:lblAlgn val="ctr"/>
        <c:lblOffset val="100"/>
        <c:tickLblSkip val="1"/>
        <c:tickMarkSkip val="1"/>
        <c:noMultiLvlLbl val="0"/>
      </c:catAx>
      <c:valAx>
        <c:axId val="35558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1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MICS10!$M$18:$Q$18</c:f>
              <c:numCache>
                <c:formatCode>###0.0</c:formatCode>
                <c:ptCount val="5"/>
                <c:pt idx="0">
                  <c:v>32.824945749323362</c:v>
                </c:pt>
                <c:pt idx="1">
                  <c:v>30.224869385830445</c:v>
                </c:pt>
                <c:pt idx="2">
                  <c:v>30.956518283979612</c:v>
                </c:pt>
                <c:pt idx="3">
                  <c:v>28.061317431277661</c:v>
                </c:pt>
                <c:pt idx="4">
                  <c:v>62.881392783871014</c:v>
                </c:pt>
              </c:numCache>
            </c:numRef>
          </c:val>
          <c:extLst>
            <c:ext xmlns:c16="http://schemas.microsoft.com/office/drawing/2014/chart" uri="{C3380CC4-5D6E-409C-BE32-E72D297353CC}">
              <c16:uniqueId val="{00000000-6588-4731-B00C-0DD521381BB2}"/>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MICS10!$M$19:$Q$19</c:f>
              <c:numCache>
                <c:formatCode>###0.0</c:formatCode>
                <c:ptCount val="5"/>
                <c:pt idx="0">
                  <c:v>12.98401888231756</c:v>
                </c:pt>
                <c:pt idx="1">
                  <c:v>11.408439781211346</c:v>
                </c:pt>
                <c:pt idx="2">
                  <c:v>7.8639673799793908</c:v>
                </c:pt>
                <c:pt idx="3">
                  <c:v>7.5059363673265906</c:v>
                </c:pt>
                <c:pt idx="4">
                  <c:v>7.0879770857204649</c:v>
                </c:pt>
              </c:numCache>
            </c:numRef>
          </c:val>
          <c:extLst>
            <c:ext xmlns:c16="http://schemas.microsoft.com/office/drawing/2014/chart" uri="{C3380CC4-5D6E-409C-BE32-E72D297353CC}">
              <c16:uniqueId val="{00000001-6588-4731-B00C-0DD521381BB2}"/>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MICS10!$M$20:$Q$20</c:f>
              <c:numCache>
                <c:formatCode>###0.0</c:formatCode>
                <c:ptCount val="5"/>
                <c:pt idx="0">
                  <c:v>19.011377587465585</c:v>
                </c:pt>
                <c:pt idx="1">
                  <c:v>21.17180790147858</c:v>
                </c:pt>
                <c:pt idx="2">
                  <c:v>14.854647531287679</c:v>
                </c:pt>
                <c:pt idx="3">
                  <c:v>18.209792768469573</c:v>
                </c:pt>
                <c:pt idx="4">
                  <c:v>6.9422637693102276</c:v>
                </c:pt>
              </c:numCache>
            </c:numRef>
          </c:val>
          <c:extLst>
            <c:ext xmlns:c16="http://schemas.microsoft.com/office/drawing/2014/chart" uri="{C3380CC4-5D6E-409C-BE32-E72D297353CC}">
              <c16:uniqueId val="{00000002-6588-4731-B00C-0DD521381BB2}"/>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MICS10!$M$15:$Q$15</c:f>
              <c:strCache>
                <c:ptCount val="5"/>
                <c:pt idx="0">
                  <c:v>Poorest</c:v>
                </c:pt>
                <c:pt idx="1">
                  <c:v>Poor</c:v>
                </c:pt>
                <c:pt idx="2">
                  <c:v>Middle</c:v>
                </c:pt>
                <c:pt idx="3">
                  <c:v>Rich</c:v>
                </c:pt>
                <c:pt idx="4">
                  <c:v>Richest</c:v>
                </c:pt>
              </c:strCache>
            </c:strRef>
          </c:cat>
          <c:val>
            <c:numRef>
              <c:f>MICS10!$M$21:$Q$21</c:f>
              <c:numCache>
                <c:formatCode>###0.0</c:formatCode>
                <c:ptCount val="5"/>
                <c:pt idx="0">
                  <c:v>35.179657780893486</c:v>
                </c:pt>
                <c:pt idx="1">
                  <c:v>37.194882931479818</c:v>
                </c:pt>
                <c:pt idx="2">
                  <c:v>46.32486680475327</c:v>
                </c:pt>
                <c:pt idx="3">
                  <c:v>46.222953432926275</c:v>
                </c:pt>
                <c:pt idx="4">
                  <c:v>23.088366361098199</c:v>
                </c:pt>
              </c:numCache>
            </c:numRef>
          </c:val>
          <c:extLst>
            <c:ext xmlns:c16="http://schemas.microsoft.com/office/drawing/2014/chart" uri="{C3380CC4-5D6E-409C-BE32-E72D297353CC}">
              <c16:uniqueId val="{00000003-6588-4731-B00C-0DD521381BB2}"/>
            </c:ext>
          </c:extLst>
        </c:ser>
        <c:dLbls>
          <c:showLegendKey val="0"/>
          <c:showVal val="0"/>
          <c:showCatName val="0"/>
          <c:showSerName val="0"/>
          <c:showPercent val="0"/>
          <c:showBubbleSize val="0"/>
        </c:dLbls>
        <c:gapWidth val="50"/>
        <c:overlap val="100"/>
        <c:axId val="349724032"/>
        <c:axId val="349791744"/>
      </c:barChart>
      <c:catAx>
        <c:axId val="349724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91744"/>
        <c:crosses val="autoZero"/>
        <c:auto val="1"/>
        <c:lblAlgn val="ctr"/>
        <c:lblOffset val="100"/>
        <c:tickLblSkip val="1"/>
        <c:tickMarkSkip val="1"/>
        <c:noMultiLvlLbl val="0"/>
      </c:catAx>
      <c:valAx>
        <c:axId val="349791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724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MICS10!$R$15:$V$15</c:f>
              <c:strCache>
                <c:ptCount val="5"/>
                <c:pt idx="0">
                  <c:v>Central</c:v>
                </c:pt>
                <c:pt idx="1">
                  <c:v>Eastern</c:v>
                </c:pt>
                <c:pt idx="2">
                  <c:v>Khangai</c:v>
                </c:pt>
                <c:pt idx="3">
                  <c:v>Ulaanbaatar</c:v>
                </c:pt>
                <c:pt idx="4">
                  <c:v>Western</c:v>
                </c:pt>
              </c:strCache>
            </c:strRef>
          </c:cat>
          <c:val>
            <c:numRef>
              <c:f>MICS10!$R$18:$V$18</c:f>
              <c:numCache>
                <c:formatCode>###0.0</c:formatCode>
                <c:ptCount val="5"/>
                <c:pt idx="0">
                  <c:v>83.538996397087146</c:v>
                </c:pt>
                <c:pt idx="1">
                  <c:v>72.326876956613518</c:v>
                </c:pt>
                <c:pt idx="2">
                  <c:v>60.936092459571775</c:v>
                </c:pt>
                <c:pt idx="3">
                  <c:v>93.786639600676978</c:v>
                </c:pt>
                <c:pt idx="4">
                  <c:v>60.378355421115849</c:v>
                </c:pt>
              </c:numCache>
            </c:numRef>
          </c:val>
          <c:extLst>
            <c:ext xmlns:c16="http://schemas.microsoft.com/office/drawing/2014/chart" uri="{C3380CC4-5D6E-409C-BE32-E72D297353CC}">
              <c16:uniqueId val="{00000000-6C21-4BF0-8630-97F863B6DC30}"/>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MICS10!$R$15:$V$15</c:f>
              <c:strCache>
                <c:ptCount val="5"/>
                <c:pt idx="0">
                  <c:v>Central</c:v>
                </c:pt>
                <c:pt idx="1">
                  <c:v>Eastern</c:v>
                </c:pt>
                <c:pt idx="2">
                  <c:v>Khangai</c:v>
                </c:pt>
                <c:pt idx="3">
                  <c:v>Ulaanbaatar</c:v>
                </c:pt>
                <c:pt idx="4">
                  <c:v>Western</c:v>
                </c:pt>
              </c:strCache>
            </c:strRef>
          </c:cat>
          <c:val>
            <c:numRef>
              <c:f>MICS10!$R$19:$V$19</c:f>
              <c:numCache>
                <c:formatCode>###0.0</c:formatCode>
                <c:ptCount val="5"/>
                <c:pt idx="0">
                  <c:v>7.9258794604735572</c:v>
                </c:pt>
                <c:pt idx="1">
                  <c:v>10.591848669922713</c:v>
                </c:pt>
                <c:pt idx="2">
                  <c:v>4.6592106745968138</c:v>
                </c:pt>
                <c:pt idx="3">
                  <c:v>6.0358598247588455</c:v>
                </c:pt>
                <c:pt idx="4">
                  <c:v>3.8092196277133152</c:v>
                </c:pt>
              </c:numCache>
            </c:numRef>
          </c:val>
          <c:extLst>
            <c:ext xmlns:c16="http://schemas.microsoft.com/office/drawing/2014/chart" uri="{C3380CC4-5D6E-409C-BE32-E72D297353CC}">
              <c16:uniqueId val="{00000001-6C21-4BF0-8630-97F863B6DC30}"/>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MICS10!$R$15:$V$15</c:f>
              <c:strCache>
                <c:ptCount val="5"/>
                <c:pt idx="0">
                  <c:v>Central</c:v>
                </c:pt>
                <c:pt idx="1">
                  <c:v>Eastern</c:v>
                </c:pt>
                <c:pt idx="2">
                  <c:v>Khangai</c:v>
                </c:pt>
                <c:pt idx="3">
                  <c:v>Ulaanbaatar</c:v>
                </c:pt>
                <c:pt idx="4">
                  <c:v>Western</c:v>
                </c:pt>
              </c:strCache>
            </c:strRef>
          </c:cat>
          <c:val>
            <c:numRef>
              <c:f>MICS10!$R$20:$V$20</c:f>
              <c:numCache>
                <c:formatCode>###0.0</c:formatCode>
                <c:ptCount val="5"/>
                <c:pt idx="0">
                  <c:v>6.9169697054763111</c:v>
                </c:pt>
                <c:pt idx="1">
                  <c:v>11.817139855157571</c:v>
                </c:pt>
                <c:pt idx="2">
                  <c:v>6.5447862061552886</c:v>
                </c:pt>
                <c:pt idx="3">
                  <c:v>0.17750057456425478</c:v>
                </c:pt>
                <c:pt idx="4">
                  <c:v>10.154201765657053</c:v>
                </c:pt>
              </c:numCache>
            </c:numRef>
          </c:val>
          <c:extLst>
            <c:ext xmlns:c16="http://schemas.microsoft.com/office/drawing/2014/chart" uri="{C3380CC4-5D6E-409C-BE32-E72D297353CC}">
              <c16:uniqueId val="{00000002-6C21-4BF0-8630-97F863B6DC30}"/>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MICS10!$R$15:$V$15</c:f>
              <c:strCache>
                <c:ptCount val="5"/>
                <c:pt idx="0">
                  <c:v>Central</c:v>
                </c:pt>
                <c:pt idx="1">
                  <c:v>Eastern</c:v>
                </c:pt>
                <c:pt idx="2">
                  <c:v>Khangai</c:v>
                </c:pt>
                <c:pt idx="3">
                  <c:v>Ulaanbaatar</c:v>
                </c:pt>
                <c:pt idx="4">
                  <c:v>Western</c:v>
                </c:pt>
              </c:strCache>
            </c:strRef>
          </c:cat>
          <c:val>
            <c:numRef>
              <c:f>MICS10!$R$21:$V$21</c:f>
              <c:numCache>
                <c:formatCode>###0.0</c:formatCode>
                <c:ptCount val="5"/>
                <c:pt idx="0">
                  <c:v>1.6181544369628578</c:v>
                </c:pt>
                <c:pt idx="1">
                  <c:v>5.2641345183066983</c:v>
                </c:pt>
                <c:pt idx="2">
                  <c:v>27.859910659676018</c:v>
                </c:pt>
                <c:pt idx="3">
                  <c:v>0</c:v>
                </c:pt>
                <c:pt idx="4">
                  <c:v>25.658223185513389</c:v>
                </c:pt>
              </c:numCache>
            </c:numRef>
          </c:val>
          <c:extLst>
            <c:ext xmlns:c16="http://schemas.microsoft.com/office/drawing/2014/chart" uri="{C3380CC4-5D6E-409C-BE32-E72D297353CC}">
              <c16:uniqueId val="{00000003-6C21-4BF0-8630-97F863B6DC30}"/>
            </c:ext>
          </c:extLst>
        </c:ser>
        <c:dLbls>
          <c:showLegendKey val="0"/>
          <c:showVal val="0"/>
          <c:showCatName val="0"/>
          <c:showSerName val="0"/>
          <c:showPercent val="0"/>
          <c:showBubbleSize val="0"/>
        </c:dLbls>
        <c:gapWidth val="50"/>
        <c:overlap val="100"/>
        <c:axId val="350644096"/>
        <c:axId val="350645632"/>
      </c:barChart>
      <c:catAx>
        <c:axId val="35064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45632"/>
        <c:crosses val="autoZero"/>
        <c:auto val="1"/>
        <c:lblAlgn val="ctr"/>
        <c:lblOffset val="100"/>
        <c:tickLblSkip val="1"/>
        <c:tickMarkSkip val="1"/>
        <c:noMultiLvlLbl val="0"/>
      </c:catAx>
      <c:valAx>
        <c:axId val="35064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64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MICS10!$C$18:$G$18</c:f>
              <c:numCache>
                <c:formatCode>###0.0</c:formatCode>
                <c:ptCount val="5"/>
                <c:pt idx="0">
                  <c:v>33.223198326466154</c:v>
                </c:pt>
                <c:pt idx="1">
                  <c:v>78.826023670371612</c:v>
                </c:pt>
                <c:pt idx="2">
                  <c:v>90.528253143091732</c:v>
                </c:pt>
                <c:pt idx="3">
                  <c:v>90.895763334290123</c:v>
                </c:pt>
                <c:pt idx="4">
                  <c:v>99.427903756205794</c:v>
                </c:pt>
              </c:numCache>
            </c:numRef>
          </c:val>
          <c:extLst>
            <c:ext xmlns:c16="http://schemas.microsoft.com/office/drawing/2014/chart" uri="{C3380CC4-5D6E-409C-BE32-E72D297353CC}">
              <c16:uniqueId val="{00000000-638C-4F4F-89B8-FC28C97DDF38}"/>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MICS10!$C$19:$G$19</c:f>
              <c:numCache>
                <c:formatCode>###0.0</c:formatCode>
                <c:ptCount val="5"/>
                <c:pt idx="0">
                  <c:v>10.038241747474835</c:v>
                </c:pt>
                <c:pt idx="1">
                  <c:v>7.49119199584415</c:v>
                </c:pt>
                <c:pt idx="2">
                  <c:v>6.207937329958618</c:v>
                </c:pt>
                <c:pt idx="3">
                  <c:v>6.409264028892478</c:v>
                </c:pt>
                <c:pt idx="4">
                  <c:v>0.41221104558142468</c:v>
                </c:pt>
              </c:numCache>
            </c:numRef>
          </c:val>
          <c:extLst>
            <c:ext xmlns:c16="http://schemas.microsoft.com/office/drawing/2014/chart" uri="{C3380CC4-5D6E-409C-BE32-E72D297353CC}">
              <c16:uniqueId val="{00000001-638C-4F4F-89B8-FC28C97DDF38}"/>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MICS10!$C$20:$G$20</c:f>
              <c:numCache>
                <c:formatCode>###0.0</c:formatCode>
                <c:ptCount val="5"/>
                <c:pt idx="0">
                  <c:v>17.547921279450254</c:v>
                </c:pt>
                <c:pt idx="1">
                  <c:v>4.5647766185486338</c:v>
                </c:pt>
                <c:pt idx="2">
                  <c:v>1.5024656210414273</c:v>
                </c:pt>
                <c:pt idx="3">
                  <c:v>1.543864838677657</c:v>
                </c:pt>
                <c:pt idx="4">
                  <c:v>8.5777576535413527E-2</c:v>
                </c:pt>
              </c:numCache>
            </c:numRef>
          </c:val>
          <c:extLst>
            <c:ext xmlns:c16="http://schemas.microsoft.com/office/drawing/2014/chart" uri="{C3380CC4-5D6E-409C-BE32-E72D297353CC}">
              <c16:uniqueId val="{00000002-638C-4F4F-89B8-FC28C97DDF38}"/>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MICS10!$C$15:$G$15</c:f>
              <c:strCache>
                <c:ptCount val="5"/>
                <c:pt idx="0">
                  <c:v>Poorest</c:v>
                </c:pt>
                <c:pt idx="1">
                  <c:v>Poor</c:v>
                </c:pt>
                <c:pt idx="2">
                  <c:v>Middle</c:v>
                </c:pt>
                <c:pt idx="3">
                  <c:v>Rich</c:v>
                </c:pt>
                <c:pt idx="4">
                  <c:v>Richest</c:v>
                </c:pt>
              </c:strCache>
            </c:strRef>
          </c:cat>
          <c:val>
            <c:numRef>
              <c:f>MICS10!$C$21:$G$21</c:f>
              <c:numCache>
                <c:formatCode>###0.0</c:formatCode>
                <c:ptCount val="5"/>
                <c:pt idx="0">
                  <c:v>39.190638646608626</c:v>
                </c:pt>
                <c:pt idx="1">
                  <c:v>9.1180077152355814</c:v>
                </c:pt>
                <c:pt idx="2">
                  <c:v>1.761343905908231</c:v>
                </c:pt>
                <c:pt idx="3">
                  <c:v>1.1511077981396893</c:v>
                </c:pt>
                <c:pt idx="4">
                  <c:v>7.4107621677376431E-2</c:v>
                </c:pt>
              </c:numCache>
            </c:numRef>
          </c:val>
          <c:extLst>
            <c:ext xmlns:c16="http://schemas.microsoft.com/office/drawing/2014/chart" uri="{C3380CC4-5D6E-409C-BE32-E72D297353CC}">
              <c16:uniqueId val="{00000003-638C-4F4F-89B8-FC28C97DDF38}"/>
            </c:ext>
          </c:extLst>
        </c:ser>
        <c:dLbls>
          <c:showLegendKey val="0"/>
          <c:showVal val="0"/>
          <c:showCatName val="0"/>
          <c:showSerName val="0"/>
          <c:showPercent val="0"/>
          <c:showBubbleSize val="0"/>
        </c:dLbls>
        <c:gapWidth val="50"/>
        <c:overlap val="100"/>
        <c:axId val="351458816"/>
        <c:axId val="351592448"/>
      </c:barChart>
      <c:catAx>
        <c:axId val="35145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592448"/>
        <c:crosses val="autoZero"/>
        <c:auto val="1"/>
        <c:lblAlgn val="ctr"/>
        <c:lblOffset val="100"/>
        <c:tickLblSkip val="1"/>
        <c:tickMarkSkip val="1"/>
        <c:noMultiLvlLbl val="0"/>
      </c:catAx>
      <c:valAx>
        <c:axId val="351592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145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MICS10!$R$121:$V$121</c:f>
              <c:strCache>
                <c:ptCount val="5"/>
                <c:pt idx="0">
                  <c:v>Central</c:v>
                </c:pt>
                <c:pt idx="1">
                  <c:v>Eastern</c:v>
                </c:pt>
                <c:pt idx="2">
                  <c:v>Khangai</c:v>
                </c:pt>
                <c:pt idx="3">
                  <c:v>Ulaanbaatar</c:v>
                </c:pt>
                <c:pt idx="4">
                  <c:v>Western</c:v>
                </c:pt>
              </c:strCache>
            </c:strRef>
          </c:cat>
          <c:val>
            <c:numRef>
              <c:f>MICS10!$R$124:$V$124</c:f>
              <c:numCache>
                <c:formatCode>###0.0</c:formatCode>
                <c:ptCount val="5"/>
                <c:pt idx="0">
                  <c:v>59.997178127918026</c:v>
                </c:pt>
                <c:pt idx="1">
                  <c:v>45.073925454347822</c:v>
                </c:pt>
                <c:pt idx="2">
                  <c:v>40.814197708452873</c:v>
                </c:pt>
                <c:pt idx="3">
                  <c:v>65.970960101880877</c:v>
                </c:pt>
                <c:pt idx="4">
                  <c:v>39.892304146188607</c:v>
                </c:pt>
              </c:numCache>
            </c:numRef>
          </c:val>
          <c:extLst>
            <c:ext xmlns:c16="http://schemas.microsoft.com/office/drawing/2014/chart" uri="{C3380CC4-5D6E-409C-BE32-E72D297353CC}">
              <c16:uniqueId val="{00000000-AFBD-461F-A693-7F00B4FBD964}"/>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MICS10!$R$121:$V$121</c:f>
              <c:strCache>
                <c:ptCount val="5"/>
                <c:pt idx="0">
                  <c:v>Central</c:v>
                </c:pt>
                <c:pt idx="1">
                  <c:v>Eastern</c:v>
                </c:pt>
                <c:pt idx="2">
                  <c:v>Khangai</c:v>
                </c:pt>
                <c:pt idx="3">
                  <c:v>Ulaanbaatar</c:v>
                </c:pt>
                <c:pt idx="4">
                  <c:v>Western</c:v>
                </c:pt>
              </c:strCache>
            </c:strRef>
          </c:cat>
          <c:val>
            <c:numRef>
              <c:f>MICS10!$R$125:$V$125</c:f>
              <c:numCache>
                <c:formatCode>###0.0</c:formatCode>
                <c:ptCount val="5"/>
                <c:pt idx="0">
                  <c:v>22.320033170998364</c:v>
                </c:pt>
                <c:pt idx="1">
                  <c:v>29.677134033098156</c:v>
                </c:pt>
                <c:pt idx="2">
                  <c:v>25.396156712255824</c:v>
                </c:pt>
                <c:pt idx="3">
                  <c:v>33.297141127881545</c:v>
                </c:pt>
                <c:pt idx="4">
                  <c:v>29.644732841462162</c:v>
                </c:pt>
              </c:numCache>
            </c:numRef>
          </c:val>
          <c:extLst>
            <c:ext xmlns:c16="http://schemas.microsoft.com/office/drawing/2014/chart" uri="{C3380CC4-5D6E-409C-BE32-E72D297353CC}">
              <c16:uniqueId val="{00000001-AFBD-461F-A693-7F00B4FBD964}"/>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MICS10!$R$121:$V$121</c:f>
              <c:strCache>
                <c:ptCount val="5"/>
                <c:pt idx="0">
                  <c:v>Central</c:v>
                </c:pt>
                <c:pt idx="1">
                  <c:v>Eastern</c:v>
                </c:pt>
                <c:pt idx="2">
                  <c:v>Khangai</c:v>
                </c:pt>
                <c:pt idx="3">
                  <c:v>Ulaanbaatar</c:v>
                </c:pt>
                <c:pt idx="4">
                  <c:v>Western</c:v>
                </c:pt>
              </c:strCache>
            </c:strRef>
          </c:cat>
          <c:val>
            <c:numRef>
              <c:f>MICS10!$R$126:$V$126</c:f>
              <c:numCache>
                <c:formatCode>###0.0</c:formatCode>
                <c:ptCount val="5"/>
                <c:pt idx="0">
                  <c:v>2.7112505867298085</c:v>
                </c:pt>
                <c:pt idx="1">
                  <c:v>4.9027321661646859</c:v>
                </c:pt>
                <c:pt idx="2">
                  <c:v>11.052395049740177</c:v>
                </c:pt>
                <c:pt idx="3">
                  <c:v>0.26454804054180053</c:v>
                </c:pt>
                <c:pt idx="4">
                  <c:v>3.7975808322976969</c:v>
                </c:pt>
              </c:numCache>
            </c:numRef>
          </c:val>
          <c:extLst>
            <c:ext xmlns:c16="http://schemas.microsoft.com/office/drawing/2014/chart" uri="{C3380CC4-5D6E-409C-BE32-E72D297353CC}">
              <c16:uniqueId val="{00000002-AFBD-461F-A693-7F00B4FBD964}"/>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MICS10!$R$121:$V$121</c:f>
              <c:strCache>
                <c:ptCount val="5"/>
                <c:pt idx="0">
                  <c:v>Central</c:v>
                </c:pt>
                <c:pt idx="1">
                  <c:v>Eastern</c:v>
                </c:pt>
                <c:pt idx="2">
                  <c:v>Khangai</c:v>
                </c:pt>
                <c:pt idx="3">
                  <c:v>Ulaanbaatar</c:v>
                </c:pt>
                <c:pt idx="4">
                  <c:v>Western</c:v>
                </c:pt>
              </c:strCache>
            </c:strRef>
          </c:cat>
          <c:val>
            <c:numRef>
              <c:f>MICS10!$R$127:$V$127</c:f>
              <c:numCache>
                <c:formatCode>###0.0</c:formatCode>
                <c:ptCount val="5"/>
                <c:pt idx="0">
                  <c:v>14.971538114353605</c:v>
                </c:pt>
                <c:pt idx="1">
                  <c:v>20.346208346389812</c:v>
                </c:pt>
                <c:pt idx="2">
                  <c:v>22.737250529550952</c:v>
                </c:pt>
                <c:pt idx="3">
                  <c:v>0.46735072969558128</c:v>
                </c:pt>
                <c:pt idx="4">
                  <c:v>26.665382180051132</c:v>
                </c:pt>
              </c:numCache>
            </c:numRef>
          </c:val>
          <c:extLst>
            <c:ext xmlns:c16="http://schemas.microsoft.com/office/drawing/2014/chart" uri="{C3380CC4-5D6E-409C-BE32-E72D297353CC}">
              <c16:uniqueId val="{00000003-AFBD-461F-A693-7F00B4FBD964}"/>
            </c:ext>
          </c:extLst>
        </c:ser>
        <c:dLbls>
          <c:showLegendKey val="0"/>
          <c:showVal val="0"/>
          <c:showCatName val="0"/>
          <c:showSerName val="0"/>
          <c:showPercent val="0"/>
          <c:showBubbleSize val="0"/>
        </c:dLbls>
        <c:gapWidth val="50"/>
        <c:overlap val="100"/>
        <c:axId val="384960384"/>
        <c:axId val="385000192"/>
      </c:barChart>
      <c:catAx>
        <c:axId val="38496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5000192"/>
        <c:crosses val="autoZero"/>
        <c:auto val="1"/>
        <c:lblAlgn val="ctr"/>
        <c:lblOffset val="100"/>
        <c:tickLblSkip val="1"/>
        <c:tickMarkSkip val="1"/>
        <c:noMultiLvlLbl val="0"/>
      </c:catAx>
      <c:valAx>
        <c:axId val="385000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4960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MICS10!$M$222:$Q$222</c:f>
              <c:numCache>
                <c:formatCode>###0.0</c:formatCode>
                <c:ptCount val="5"/>
                <c:pt idx="0">
                  <c:v>7.6251413336341942</c:v>
                </c:pt>
                <c:pt idx="1">
                  <c:v>11.048043004476053</c:v>
                </c:pt>
                <c:pt idx="2">
                  <c:v>15.813236040345362</c:v>
                </c:pt>
                <c:pt idx="3">
                  <c:v>19.64823177655461</c:v>
                </c:pt>
                <c:pt idx="4">
                  <c:v>52.331636299133621</c:v>
                </c:pt>
              </c:numCache>
            </c:numRef>
          </c:val>
          <c:extLst>
            <c:ext xmlns:c16="http://schemas.microsoft.com/office/drawing/2014/chart" uri="{C3380CC4-5D6E-409C-BE32-E72D297353CC}">
              <c16:uniqueId val="{00000000-F61E-4B61-B448-47D5B9661176}"/>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MICS10!$M$223:$Q$223</c:f>
              <c:numCache>
                <c:formatCode>###0.0</c:formatCode>
                <c:ptCount val="5"/>
                <c:pt idx="0">
                  <c:v>1.3872400472138637</c:v>
                </c:pt>
                <c:pt idx="1">
                  <c:v>2.3345646533684672</c:v>
                </c:pt>
                <c:pt idx="2">
                  <c:v>2.1476550898709186</c:v>
                </c:pt>
                <c:pt idx="3">
                  <c:v>7.298899850141181</c:v>
                </c:pt>
                <c:pt idx="4">
                  <c:v>9.3607481020817982</c:v>
                </c:pt>
              </c:numCache>
            </c:numRef>
          </c:val>
          <c:extLst>
            <c:ext xmlns:c16="http://schemas.microsoft.com/office/drawing/2014/chart" uri="{C3380CC4-5D6E-409C-BE32-E72D297353CC}">
              <c16:uniqueId val="{00000001-F61E-4B61-B448-47D5B9661176}"/>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MICS10!$M$221:$Q$221</c:f>
              <c:strCache>
                <c:ptCount val="5"/>
                <c:pt idx="0">
                  <c:v>Poorest</c:v>
                </c:pt>
                <c:pt idx="1">
                  <c:v>Poor</c:v>
                </c:pt>
                <c:pt idx="2">
                  <c:v>Middle</c:v>
                </c:pt>
                <c:pt idx="3">
                  <c:v>Rich</c:v>
                </c:pt>
                <c:pt idx="4">
                  <c:v>Richest</c:v>
                </c:pt>
              </c:strCache>
            </c:strRef>
          </c:cat>
          <c:val>
            <c:numRef>
              <c:f>MICS10!$M$224:$Q$224</c:f>
              <c:numCache>
                <c:formatCode>###0.0</c:formatCode>
                <c:ptCount val="5"/>
                <c:pt idx="0">
                  <c:v>90.987618619151959</c:v>
                </c:pt>
                <c:pt idx="1">
                  <c:v>86.617392342155483</c:v>
                </c:pt>
                <c:pt idx="2">
                  <c:v>82.039108869783647</c:v>
                </c:pt>
                <c:pt idx="3">
                  <c:v>73.05286837330425</c:v>
                </c:pt>
                <c:pt idx="4">
                  <c:v>38.307615598784423</c:v>
                </c:pt>
              </c:numCache>
            </c:numRef>
          </c:val>
          <c:extLst>
            <c:ext xmlns:c16="http://schemas.microsoft.com/office/drawing/2014/chart" uri="{C3380CC4-5D6E-409C-BE32-E72D297353CC}">
              <c16:uniqueId val="{00000002-F61E-4B61-B448-47D5B9661176}"/>
            </c:ext>
          </c:extLst>
        </c:ser>
        <c:dLbls>
          <c:showLegendKey val="0"/>
          <c:showVal val="0"/>
          <c:showCatName val="0"/>
          <c:showSerName val="0"/>
          <c:showPercent val="0"/>
          <c:showBubbleSize val="0"/>
        </c:dLbls>
        <c:gapWidth val="50"/>
        <c:overlap val="100"/>
        <c:axId val="431768320"/>
        <c:axId val="431771008"/>
      </c:barChart>
      <c:catAx>
        <c:axId val="43176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71008"/>
        <c:crosses val="autoZero"/>
        <c:auto val="1"/>
        <c:lblAlgn val="ctr"/>
        <c:lblOffset val="100"/>
        <c:tickLblSkip val="1"/>
        <c:tickMarkSkip val="1"/>
        <c:noMultiLvlLbl val="0"/>
      </c:catAx>
      <c:valAx>
        <c:axId val="431771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768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MICS10!$R$221:$V$221</c:f>
              <c:strCache>
                <c:ptCount val="5"/>
                <c:pt idx="0">
                  <c:v>Central</c:v>
                </c:pt>
                <c:pt idx="1">
                  <c:v>Eastern</c:v>
                </c:pt>
                <c:pt idx="2">
                  <c:v>Khangai</c:v>
                </c:pt>
                <c:pt idx="3">
                  <c:v>Ulaanbaatar</c:v>
                </c:pt>
                <c:pt idx="4">
                  <c:v>Western</c:v>
                </c:pt>
              </c:strCache>
            </c:strRef>
          </c:cat>
          <c:val>
            <c:numRef>
              <c:f>MICS10!$R$222:$V$222</c:f>
              <c:numCache>
                <c:formatCode>###0.0</c:formatCode>
                <c:ptCount val="5"/>
                <c:pt idx="0">
                  <c:v>56.287490760816738</c:v>
                </c:pt>
                <c:pt idx="1">
                  <c:v>52.746511656688121</c:v>
                </c:pt>
                <c:pt idx="2">
                  <c:v>44.54524810098178</c:v>
                </c:pt>
                <c:pt idx="3">
                  <c:v>80.436905439533078</c:v>
                </c:pt>
                <c:pt idx="4">
                  <c:v>46.342120010662768</c:v>
                </c:pt>
              </c:numCache>
            </c:numRef>
          </c:val>
          <c:extLst>
            <c:ext xmlns:c16="http://schemas.microsoft.com/office/drawing/2014/chart" uri="{C3380CC4-5D6E-409C-BE32-E72D297353CC}">
              <c16:uniqueId val="{00000000-39DF-44DD-883F-35E4EC0E854A}"/>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MICS10!$R$221:$V$221</c:f>
              <c:strCache>
                <c:ptCount val="5"/>
                <c:pt idx="0">
                  <c:v>Central</c:v>
                </c:pt>
                <c:pt idx="1">
                  <c:v>Eastern</c:v>
                </c:pt>
                <c:pt idx="2">
                  <c:v>Khangai</c:v>
                </c:pt>
                <c:pt idx="3">
                  <c:v>Ulaanbaatar</c:v>
                </c:pt>
                <c:pt idx="4">
                  <c:v>Western</c:v>
                </c:pt>
              </c:strCache>
            </c:strRef>
          </c:cat>
          <c:val>
            <c:numRef>
              <c:f>MICS10!$R$223:$V$223</c:f>
              <c:numCache>
                <c:formatCode>###0.0</c:formatCode>
                <c:ptCount val="5"/>
                <c:pt idx="0">
                  <c:v>8.0714814728279034</c:v>
                </c:pt>
                <c:pt idx="1">
                  <c:v>2.8313682764996484</c:v>
                </c:pt>
                <c:pt idx="2">
                  <c:v>5.2796352260526529</c:v>
                </c:pt>
                <c:pt idx="3">
                  <c:v>4.2082934217069532</c:v>
                </c:pt>
                <c:pt idx="4">
                  <c:v>7.6334091376088837</c:v>
                </c:pt>
              </c:numCache>
            </c:numRef>
          </c:val>
          <c:extLst>
            <c:ext xmlns:c16="http://schemas.microsoft.com/office/drawing/2014/chart" uri="{C3380CC4-5D6E-409C-BE32-E72D297353CC}">
              <c16:uniqueId val="{00000001-39DF-44DD-883F-35E4EC0E854A}"/>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MICS10!$R$221:$V$221</c:f>
              <c:strCache>
                <c:ptCount val="5"/>
                <c:pt idx="0">
                  <c:v>Central</c:v>
                </c:pt>
                <c:pt idx="1">
                  <c:v>Eastern</c:v>
                </c:pt>
                <c:pt idx="2">
                  <c:v>Khangai</c:v>
                </c:pt>
                <c:pt idx="3">
                  <c:v>Ulaanbaatar</c:v>
                </c:pt>
                <c:pt idx="4">
                  <c:v>Western</c:v>
                </c:pt>
              </c:strCache>
            </c:strRef>
          </c:cat>
          <c:val>
            <c:numRef>
              <c:f>MICS10!$R$224:$V$224</c:f>
              <c:numCache>
                <c:formatCode>###0.0</c:formatCode>
                <c:ptCount val="5"/>
                <c:pt idx="0">
                  <c:v>35.641027766355045</c:v>
                </c:pt>
                <c:pt idx="1">
                  <c:v>44.42212006681271</c:v>
                </c:pt>
                <c:pt idx="2">
                  <c:v>50.175116672965522</c:v>
                </c:pt>
                <c:pt idx="3">
                  <c:v>15.354801138759925</c:v>
                </c:pt>
                <c:pt idx="4">
                  <c:v>46.024470851727997</c:v>
                </c:pt>
              </c:numCache>
            </c:numRef>
          </c:val>
          <c:extLst>
            <c:ext xmlns:c16="http://schemas.microsoft.com/office/drawing/2014/chart" uri="{C3380CC4-5D6E-409C-BE32-E72D297353CC}">
              <c16:uniqueId val="{00000002-39DF-44DD-883F-35E4EC0E854A}"/>
            </c:ext>
          </c:extLst>
        </c:ser>
        <c:dLbls>
          <c:showLegendKey val="0"/>
          <c:showVal val="0"/>
          <c:showCatName val="0"/>
          <c:showSerName val="0"/>
          <c:showPercent val="0"/>
          <c:showBubbleSize val="0"/>
        </c:dLbls>
        <c:gapWidth val="50"/>
        <c:overlap val="100"/>
        <c:axId val="432809856"/>
        <c:axId val="432843392"/>
      </c:barChart>
      <c:catAx>
        <c:axId val="432809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43392"/>
        <c:crosses val="autoZero"/>
        <c:auto val="1"/>
        <c:lblAlgn val="ctr"/>
        <c:lblOffset val="100"/>
        <c:tickLblSkip val="1"/>
        <c:tickMarkSkip val="1"/>
        <c:noMultiLvlLbl val="0"/>
      </c:catAx>
      <c:valAx>
        <c:axId val="432843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28098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MICS10!$C$222:$G$222</c:f>
              <c:numCache>
                <c:formatCode>###0.0</c:formatCode>
                <c:ptCount val="5"/>
                <c:pt idx="0">
                  <c:v>14.541238593677638</c:v>
                </c:pt>
                <c:pt idx="1">
                  <c:v>50.273492602148927</c:v>
                </c:pt>
                <c:pt idx="2">
                  <c:v>68.283784869135701</c:v>
                </c:pt>
                <c:pt idx="3">
                  <c:v>78.987639331047887</c:v>
                </c:pt>
                <c:pt idx="4">
                  <c:v>95.544680668758573</c:v>
                </c:pt>
              </c:numCache>
            </c:numRef>
          </c:val>
          <c:extLst>
            <c:ext xmlns:c16="http://schemas.microsoft.com/office/drawing/2014/chart" uri="{C3380CC4-5D6E-409C-BE32-E72D297353CC}">
              <c16:uniqueId val="{00000000-B616-4CE0-9759-1B258B7AB410}"/>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MICS10!$C$223:$G$223</c:f>
              <c:numCache>
                <c:formatCode>###0.0</c:formatCode>
                <c:ptCount val="5"/>
                <c:pt idx="0">
                  <c:v>3.6715990253398103</c:v>
                </c:pt>
                <c:pt idx="1">
                  <c:v>7.8674913369347639</c:v>
                </c:pt>
                <c:pt idx="2">
                  <c:v>7.9219064168021669</c:v>
                </c:pt>
                <c:pt idx="3">
                  <c:v>7.0447225135246221</c:v>
                </c:pt>
                <c:pt idx="4">
                  <c:v>1.0467787784395857</c:v>
                </c:pt>
              </c:numCache>
            </c:numRef>
          </c:val>
          <c:extLst>
            <c:ext xmlns:c16="http://schemas.microsoft.com/office/drawing/2014/chart" uri="{C3380CC4-5D6E-409C-BE32-E72D297353CC}">
              <c16:uniqueId val="{00000001-B616-4CE0-9759-1B258B7AB410}"/>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MICS10!$C$221:$G$221</c:f>
              <c:strCache>
                <c:ptCount val="5"/>
                <c:pt idx="0">
                  <c:v>Poorest</c:v>
                </c:pt>
                <c:pt idx="1">
                  <c:v>Poor</c:v>
                </c:pt>
                <c:pt idx="2">
                  <c:v>Middle</c:v>
                </c:pt>
                <c:pt idx="3">
                  <c:v>Rich</c:v>
                </c:pt>
                <c:pt idx="4">
                  <c:v>Richest</c:v>
                </c:pt>
              </c:strCache>
            </c:strRef>
          </c:cat>
          <c:val>
            <c:numRef>
              <c:f>MICS10!$C$224:$G$224</c:f>
              <c:numCache>
                <c:formatCode>###0.0</c:formatCode>
                <c:ptCount val="5"/>
                <c:pt idx="0">
                  <c:v>81.787162380982565</c:v>
                </c:pt>
                <c:pt idx="1">
                  <c:v>41.85901606091619</c:v>
                </c:pt>
                <c:pt idx="2">
                  <c:v>23.794308714062005</c:v>
                </c:pt>
                <c:pt idx="3">
                  <c:v>13.967638155427309</c:v>
                </c:pt>
                <c:pt idx="4">
                  <c:v>3.4085405528018495</c:v>
                </c:pt>
              </c:numCache>
            </c:numRef>
          </c:val>
          <c:extLst>
            <c:ext xmlns:c16="http://schemas.microsoft.com/office/drawing/2014/chart" uri="{C3380CC4-5D6E-409C-BE32-E72D297353CC}">
              <c16:uniqueId val="{00000002-B616-4CE0-9759-1B258B7AB410}"/>
            </c:ext>
          </c:extLst>
        </c:ser>
        <c:dLbls>
          <c:showLegendKey val="0"/>
          <c:showVal val="0"/>
          <c:showCatName val="0"/>
          <c:showSerName val="0"/>
          <c:showPercent val="0"/>
          <c:showBubbleSize val="0"/>
        </c:dLbls>
        <c:gapWidth val="50"/>
        <c:overlap val="100"/>
        <c:axId val="435686016"/>
        <c:axId val="435688576"/>
      </c:barChart>
      <c:catAx>
        <c:axId val="43568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688576"/>
        <c:crosses val="autoZero"/>
        <c:auto val="1"/>
        <c:lblAlgn val="ctr"/>
        <c:lblOffset val="100"/>
        <c:tickLblSkip val="1"/>
        <c:tickMarkSkip val="1"/>
        <c:noMultiLvlLbl val="0"/>
      </c:catAx>
      <c:valAx>
        <c:axId val="435688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5686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MICS10!$H$18:$L$18</c:f>
              <c:numCache>
                <c:formatCode>###0.0</c:formatCode>
                <c:ptCount val="5"/>
                <c:pt idx="0">
                  <c:v>76.126506273878476</c:v>
                </c:pt>
                <c:pt idx="1">
                  <c:v>90.048252598899339</c:v>
                </c:pt>
                <c:pt idx="2">
                  <c:v>90.433682312215979</c:v>
                </c:pt>
                <c:pt idx="3">
                  <c:v>93.621157657417598</c:v>
                </c:pt>
                <c:pt idx="4">
                  <c:v>99.554688931096067</c:v>
                </c:pt>
              </c:numCache>
            </c:numRef>
          </c:val>
          <c:extLst>
            <c:ext xmlns:c16="http://schemas.microsoft.com/office/drawing/2014/chart" uri="{C3380CC4-5D6E-409C-BE32-E72D297353CC}">
              <c16:uniqueId val="{00000000-B27A-4D0B-B0A9-8DDB32968C22}"/>
            </c:ext>
          </c:extLst>
        </c:ser>
        <c:ser>
          <c:idx val="1"/>
          <c:order val="1"/>
          <c:tx>
            <c:strRef>
              <c:f>MICS10!$B$19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MICS10!$H$19:$L$19</c:f>
              <c:numCache>
                <c:formatCode>###0.0</c:formatCode>
                <c:ptCount val="5"/>
                <c:pt idx="0">
                  <c:v>8.075392536992414</c:v>
                </c:pt>
                <c:pt idx="1">
                  <c:v>6.1340822793947227</c:v>
                </c:pt>
                <c:pt idx="2">
                  <c:v>6.9878089542959652</c:v>
                </c:pt>
                <c:pt idx="3">
                  <c:v>4.5407742073312916</c:v>
                </c:pt>
                <c:pt idx="4">
                  <c:v>0.37380077965905778</c:v>
                </c:pt>
              </c:numCache>
            </c:numRef>
          </c:val>
          <c:extLst>
            <c:ext xmlns:c16="http://schemas.microsoft.com/office/drawing/2014/chart" uri="{C3380CC4-5D6E-409C-BE32-E72D297353CC}">
              <c16:uniqueId val="{00000001-B27A-4D0B-B0A9-8DDB32968C22}"/>
            </c:ext>
          </c:extLst>
        </c:ser>
        <c:ser>
          <c:idx val="2"/>
          <c:order val="2"/>
          <c:tx>
            <c:strRef>
              <c:f>MICS10!$B$20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MICS10!$H$20:$L$20</c:f>
              <c:numCache>
                <c:formatCode>###0.0</c:formatCode>
                <c:ptCount val="5"/>
                <c:pt idx="0">
                  <c:v>6.0047143062612189</c:v>
                </c:pt>
                <c:pt idx="1">
                  <c:v>1.9235543744572488</c:v>
                </c:pt>
                <c:pt idx="2">
                  <c:v>1.0925883707169339</c:v>
                </c:pt>
                <c:pt idx="3">
                  <c:v>1.1345567840417239</c:v>
                </c:pt>
                <c:pt idx="4">
                  <c:v>7.1510289244877553E-2</c:v>
                </c:pt>
              </c:numCache>
            </c:numRef>
          </c:val>
          <c:extLst>
            <c:ext xmlns:c16="http://schemas.microsoft.com/office/drawing/2014/chart" uri="{C3380CC4-5D6E-409C-BE32-E72D297353CC}">
              <c16:uniqueId val="{00000002-B27A-4D0B-B0A9-8DDB32968C22}"/>
            </c:ext>
          </c:extLst>
        </c:ser>
        <c:ser>
          <c:idx val="3"/>
          <c:order val="3"/>
          <c:tx>
            <c:strRef>
              <c:f>MICS10!$B$21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MICS10!$H$15:$L$15</c:f>
              <c:strCache>
                <c:ptCount val="5"/>
                <c:pt idx="0">
                  <c:v>Poorest</c:v>
                </c:pt>
                <c:pt idx="1">
                  <c:v>Poor</c:v>
                </c:pt>
                <c:pt idx="2">
                  <c:v>Middle</c:v>
                </c:pt>
                <c:pt idx="3">
                  <c:v>Rich</c:v>
                </c:pt>
                <c:pt idx="4">
                  <c:v>Richest</c:v>
                </c:pt>
              </c:strCache>
            </c:strRef>
          </c:cat>
          <c:val>
            <c:numRef>
              <c:f>MICS10!$H$21:$L$21</c:f>
              <c:numCache>
                <c:formatCode>###0.0</c:formatCode>
                <c:ptCount val="5"/>
                <c:pt idx="0">
                  <c:v>9.7933868828678996</c:v>
                </c:pt>
                <c:pt idx="1">
                  <c:v>1.8941107472485923</c:v>
                </c:pt>
                <c:pt idx="2">
                  <c:v>1.4859203627710191</c:v>
                </c:pt>
                <c:pt idx="3">
                  <c:v>0.70351135120929464</c:v>
                </c:pt>
                <c:pt idx="4">
                  <c:v>0</c:v>
                </c:pt>
              </c:numCache>
            </c:numRef>
          </c:val>
          <c:extLst>
            <c:ext xmlns:c16="http://schemas.microsoft.com/office/drawing/2014/chart" uri="{C3380CC4-5D6E-409C-BE32-E72D297353CC}">
              <c16:uniqueId val="{00000003-B27A-4D0B-B0A9-8DDB32968C22}"/>
            </c:ext>
          </c:extLst>
        </c:ser>
        <c:dLbls>
          <c:showLegendKey val="0"/>
          <c:showVal val="0"/>
          <c:showCatName val="0"/>
          <c:showSerName val="0"/>
          <c:showPercent val="0"/>
          <c:showBubbleSize val="0"/>
        </c:dLbls>
        <c:gapWidth val="50"/>
        <c:overlap val="100"/>
        <c:axId val="468042880"/>
        <c:axId val="473915392"/>
      </c:barChart>
      <c:catAx>
        <c:axId val="468042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3915392"/>
        <c:crosses val="autoZero"/>
        <c:auto val="1"/>
        <c:lblAlgn val="ctr"/>
        <c:lblOffset val="100"/>
        <c:tickLblSkip val="1"/>
        <c:tickMarkSkip val="1"/>
        <c:noMultiLvlLbl val="0"/>
      </c:catAx>
      <c:valAx>
        <c:axId val="4739153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68042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MICS10!$H$124:$L$124</c:f>
              <c:numCache>
                <c:formatCode>###0.0</c:formatCode>
                <c:ptCount val="5"/>
                <c:pt idx="0">
                  <c:v>44.635651291375986</c:v>
                </c:pt>
                <c:pt idx="1">
                  <c:v>53.416068242443473</c:v>
                </c:pt>
                <c:pt idx="2">
                  <c:v>58.86723965644034</c:v>
                </c:pt>
                <c:pt idx="3">
                  <c:v>67.990791804352241</c:v>
                </c:pt>
                <c:pt idx="4">
                  <c:v>97.910680308320678</c:v>
                </c:pt>
              </c:numCache>
            </c:numRef>
          </c:val>
          <c:extLst>
            <c:ext xmlns:c16="http://schemas.microsoft.com/office/drawing/2014/chart" uri="{C3380CC4-5D6E-409C-BE32-E72D297353CC}">
              <c16:uniqueId val="{00000000-4B0D-470C-BD0A-541341039B7F}"/>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MICS10!$H$125:$L$125</c:f>
              <c:numCache>
                <c:formatCode>###0.0</c:formatCode>
                <c:ptCount val="5"/>
                <c:pt idx="0">
                  <c:v>45.646997518590176</c:v>
                </c:pt>
                <c:pt idx="1">
                  <c:v>45.53111359794493</c:v>
                </c:pt>
                <c:pt idx="2">
                  <c:v>40.623961379044601</c:v>
                </c:pt>
                <c:pt idx="3">
                  <c:v>31.668806136302958</c:v>
                </c:pt>
                <c:pt idx="4">
                  <c:v>1.8200743219249034</c:v>
                </c:pt>
              </c:numCache>
            </c:numRef>
          </c:val>
          <c:extLst>
            <c:ext xmlns:c16="http://schemas.microsoft.com/office/drawing/2014/chart" uri="{C3380CC4-5D6E-409C-BE32-E72D297353CC}">
              <c16:uniqueId val="{00000001-4B0D-470C-BD0A-541341039B7F}"/>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MICS10!$H$126:$L$126</c:f>
              <c:numCache>
                <c:formatCode>###0.0</c:formatCode>
                <c:ptCount val="5"/>
                <c:pt idx="0">
                  <c:v>3.4910474559737601</c:v>
                </c:pt>
                <c:pt idx="1">
                  <c:v>0.45047099078540642</c:v>
                </c:pt>
                <c:pt idx="2">
                  <c:v>0.19274500258219782</c:v>
                </c:pt>
                <c:pt idx="3">
                  <c:v>2.2386009194831819E-2</c:v>
                </c:pt>
                <c:pt idx="4">
                  <c:v>0.14855619393144431</c:v>
                </c:pt>
              </c:numCache>
            </c:numRef>
          </c:val>
          <c:extLst>
            <c:ext xmlns:c16="http://schemas.microsoft.com/office/drawing/2014/chart" uri="{C3380CC4-5D6E-409C-BE32-E72D297353CC}">
              <c16:uniqueId val="{00000002-4B0D-470C-BD0A-541341039B7F}"/>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MICS10!$H$121:$L$121</c:f>
              <c:strCache>
                <c:ptCount val="5"/>
                <c:pt idx="0">
                  <c:v>Poorest</c:v>
                </c:pt>
                <c:pt idx="1">
                  <c:v>Poor</c:v>
                </c:pt>
                <c:pt idx="2">
                  <c:v>Middle</c:v>
                </c:pt>
                <c:pt idx="3">
                  <c:v>Rich</c:v>
                </c:pt>
                <c:pt idx="4">
                  <c:v>Richest</c:v>
                </c:pt>
              </c:strCache>
            </c:strRef>
          </c:cat>
          <c:val>
            <c:numRef>
              <c:f>MICS10!$H$127:$L$127</c:f>
              <c:numCache>
                <c:formatCode>###0.0</c:formatCode>
                <c:ptCount val="5"/>
                <c:pt idx="0">
                  <c:v>6.2263037340597895</c:v>
                </c:pt>
                <c:pt idx="1">
                  <c:v>0.60234716882586903</c:v>
                </c:pt>
                <c:pt idx="2">
                  <c:v>0.31605396193270269</c:v>
                </c:pt>
                <c:pt idx="3">
                  <c:v>0.31801605014979067</c:v>
                </c:pt>
                <c:pt idx="4">
                  <c:v>0.1206891758229769</c:v>
                </c:pt>
              </c:numCache>
            </c:numRef>
          </c:val>
          <c:extLst>
            <c:ext xmlns:c16="http://schemas.microsoft.com/office/drawing/2014/chart" uri="{C3380CC4-5D6E-409C-BE32-E72D297353CC}">
              <c16:uniqueId val="{00000003-4B0D-470C-BD0A-541341039B7F}"/>
            </c:ext>
          </c:extLst>
        </c:ser>
        <c:dLbls>
          <c:showLegendKey val="0"/>
          <c:showVal val="0"/>
          <c:showCatName val="0"/>
          <c:showSerName val="0"/>
          <c:showPercent val="0"/>
          <c:showBubbleSize val="0"/>
        </c:dLbls>
        <c:gapWidth val="50"/>
        <c:overlap val="100"/>
        <c:axId val="477958528"/>
        <c:axId val="477960064"/>
      </c:barChart>
      <c:catAx>
        <c:axId val="477958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7960064"/>
        <c:crosses val="autoZero"/>
        <c:auto val="1"/>
        <c:lblAlgn val="ctr"/>
        <c:lblOffset val="100"/>
        <c:tickLblSkip val="1"/>
        <c:tickMarkSkip val="1"/>
        <c:noMultiLvlLbl val="0"/>
      </c:catAx>
      <c:valAx>
        <c:axId val="47796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779585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MICS10!$H$222:$L$222</c:f>
              <c:numCache>
                <c:formatCode>###0.0</c:formatCode>
                <c:ptCount val="5"/>
                <c:pt idx="0">
                  <c:v>43.012310191451228</c:v>
                </c:pt>
                <c:pt idx="1">
                  <c:v>62.89528529194336</c:v>
                </c:pt>
                <c:pt idx="2">
                  <c:v>75.293058590981758</c:v>
                </c:pt>
                <c:pt idx="3">
                  <c:v>85.181570065401914</c:v>
                </c:pt>
                <c:pt idx="4">
                  <c:v>96.27331222809859</c:v>
                </c:pt>
              </c:numCache>
            </c:numRef>
          </c:val>
          <c:extLst>
            <c:ext xmlns:c16="http://schemas.microsoft.com/office/drawing/2014/chart" uri="{C3380CC4-5D6E-409C-BE32-E72D297353CC}">
              <c16:uniqueId val="{00000000-555B-45DC-A683-DB64479611BA}"/>
            </c:ext>
          </c:extLst>
        </c:ser>
        <c:ser>
          <c:idx val="1"/>
          <c:order val="1"/>
          <c:tx>
            <c:strRef>
              <c:f>MICS10!$B$223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MICS10!$H$223:$L$223</c:f>
              <c:numCache>
                <c:formatCode>###0.0</c:formatCode>
                <c:ptCount val="5"/>
                <c:pt idx="0">
                  <c:v>7.3410527945238666</c:v>
                </c:pt>
                <c:pt idx="1">
                  <c:v>9.0557929006697293</c:v>
                </c:pt>
                <c:pt idx="2">
                  <c:v>7.85893442533688</c:v>
                </c:pt>
                <c:pt idx="3">
                  <c:v>4.0051189460426571</c:v>
                </c:pt>
                <c:pt idx="4">
                  <c:v>0.67198570254459877</c:v>
                </c:pt>
              </c:numCache>
            </c:numRef>
          </c:val>
          <c:extLst>
            <c:ext xmlns:c16="http://schemas.microsoft.com/office/drawing/2014/chart" uri="{C3380CC4-5D6E-409C-BE32-E72D297353CC}">
              <c16:uniqueId val="{00000001-555B-45DC-A683-DB64479611BA}"/>
            </c:ext>
          </c:extLst>
        </c:ser>
        <c:ser>
          <c:idx val="2"/>
          <c:order val="2"/>
          <c:tx>
            <c:strRef>
              <c:f>MICS10!$B$224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MICS10!$H$221:$L$221</c:f>
              <c:strCache>
                <c:ptCount val="5"/>
                <c:pt idx="0">
                  <c:v>Poorest</c:v>
                </c:pt>
                <c:pt idx="1">
                  <c:v>Poor</c:v>
                </c:pt>
                <c:pt idx="2">
                  <c:v>Middle</c:v>
                </c:pt>
                <c:pt idx="3">
                  <c:v>Rich</c:v>
                </c:pt>
                <c:pt idx="4">
                  <c:v>Richest</c:v>
                </c:pt>
              </c:strCache>
            </c:strRef>
          </c:cat>
          <c:val>
            <c:numRef>
              <c:f>MICS10!$H$224:$L$224</c:f>
              <c:numCache>
                <c:formatCode>###0.0</c:formatCode>
                <c:ptCount val="5"/>
                <c:pt idx="0">
                  <c:v>49.646637014024734</c:v>
                </c:pt>
                <c:pt idx="1">
                  <c:v>28.048921807386606</c:v>
                </c:pt>
                <c:pt idx="2">
                  <c:v>16.848006983681234</c:v>
                </c:pt>
                <c:pt idx="3">
                  <c:v>10.813310988555205</c:v>
                </c:pt>
                <c:pt idx="4">
                  <c:v>3.0547020693567832</c:v>
                </c:pt>
              </c:numCache>
            </c:numRef>
          </c:val>
          <c:extLst>
            <c:ext xmlns:c16="http://schemas.microsoft.com/office/drawing/2014/chart" uri="{C3380CC4-5D6E-409C-BE32-E72D297353CC}">
              <c16:uniqueId val="{00000002-555B-45DC-A683-DB64479611BA}"/>
            </c:ext>
          </c:extLst>
        </c:ser>
        <c:dLbls>
          <c:showLegendKey val="0"/>
          <c:showVal val="0"/>
          <c:showCatName val="0"/>
          <c:showSerName val="0"/>
          <c:showPercent val="0"/>
          <c:showBubbleSize val="0"/>
        </c:dLbls>
        <c:gapWidth val="50"/>
        <c:overlap val="100"/>
        <c:axId val="484277632"/>
        <c:axId val="484406400"/>
      </c:barChart>
      <c:catAx>
        <c:axId val="484277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84406400"/>
        <c:crosses val="autoZero"/>
        <c:auto val="1"/>
        <c:lblAlgn val="ctr"/>
        <c:lblOffset val="100"/>
        <c:tickLblSkip val="1"/>
        <c:tickMarkSkip val="1"/>
        <c:noMultiLvlLbl val="0"/>
      </c:catAx>
      <c:valAx>
        <c:axId val="4844064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84277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MICS10!$C$124:$G$124</c:f>
              <c:numCache>
                <c:formatCode>###0.0</c:formatCode>
                <c:ptCount val="5"/>
                <c:pt idx="0">
                  <c:v>11.184395195758849</c:v>
                </c:pt>
                <c:pt idx="1">
                  <c:v>48.462843422432357</c:v>
                </c:pt>
                <c:pt idx="2">
                  <c:v>56.689740692229648</c:v>
                </c:pt>
                <c:pt idx="3">
                  <c:v>61.29503199602744</c:v>
                </c:pt>
                <c:pt idx="4">
                  <c:v>93.630615575183967</c:v>
                </c:pt>
              </c:numCache>
            </c:numRef>
          </c:val>
          <c:extLst>
            <c:ext xmlns:c16="http://schemas.microsoft.com/office/drawing/2014/chart" uri="{C3380CC4-5D6E-409C-BE32-E72D297353CC}">
              <c16:uniqueId val="{00000000-07A4-474B-9EE6-47566F2DC9AC}"/>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MICS10!$C$125:$G$125</c:f>
              <c:numCache>
                <c:formatCode>###0.0</c:formatCode>
                <c:ptCount val="5"/>
                <c:pt idx="0">
                  <c:v>11.465114149620751</c:v>
                </c:pt>
                <c:pt idx="1">
                  <c:v>45.978462455065767</c:v>
                </c:pt>
                <c:pt idx="2">
                  <c:v>42.500543898860002</c:v>
                </c:pt>
                <c:pt idx="3">
                  <c:v>38.216719302590242</c:v>
                </c:pt>
                <c:pt idx="4">
                  <c:v>6.0998826107183737</c:v>
                </c:pt>
              </c:numCache>
            </c:numRef>
          </c:val>
          <c:extLst>
            <c:ext xmlns:c16="http://schemas.microsoft.com/office/drawing/2014/chart" uri="{C3380CC4-5D6E-409C-BE32-E72D297353CC}">
              <c16:uniqueId val="{00000001-07A4-474B-9EE6-47566F2DC9AC}"/>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MICS10!$C$126:$G$126</c:f>
              <c:numCache>
                <c:formatCode>###0.0</c:formatCode>
                <c:ptCount val="5"/>
                <c:pt idx="0">
                  <c:v>15.736694461376032</c:v>
                </c:pt>
                <c:pt idx="1">
                  <c:v>2.8392456708482916</c:v>
                </c:pt>
                <c:pt idx="2">
                  <c:v>0.37034716531104417</c:v>
                </c:pt>
                <c:pt idx="3">
                  <c:v>0.16865829586165915</c:v>
                </c:pt>
                <c:pt idx="4">
                  <c:v>0.11665087243813606</c:v>
                </c:pt>
              </c:numCache>
            </c:numRef>
          </c:val>
          <c:extLst>
            <c:ext xmlns:c16="http://schemas.microsoft.com/office/drawing/2014/chart" uri="{C3380CC4-5D6E-409C-BE32-E72D297353CC}">
              <c16:uniqueId val="{00000002-07A4-474B-9EE6-47566F2DC9AC}"/>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MICS10!$C$121:$G$121</c:f>
              <c:strCache>
                <c:ptCount val="5"/>
                <c:pt idx="0">
                  <c:v>Poorest</c:v>
                </c:pt>
                <c:pt idx="1">
                  <c:v>Poor</c:v>
                </c:pt>
                <c:pt idx="2">
                  <c:v>Middle</c:v>
                </c:pt>
                <c:pt idx="3">
                  <c:v>Rich</c:v>
                </c:pt>
                <c:pt idx="4">
                  <c:v>Richest</c:v>
                </c:pt>
              </c:strCache>
            </c:strRef>
          </c:cat>
          <c:val>
            <c:numRef>
              <c:f>MICS10!$C$127:$G$127</c:f>
              <c:numCache>
                <c:formatCode>###0.0</c:formatCode>
                <c:ptCount val="5"/>
                <c:pt idx="0">
                  <c:v>61.613796193244411</c:v>
                </c:pt>
                <c:pt idx="1">
                  <c:v>2.7194484516534994</c:v>
                </c:pt>
                <c:pt idx="2">
                  <c:v>0.43936824359914428</c:v>
                </c:pt>
                <c:pt idx="3">
                  <c:v>0.31959040552030554</c:v>
                </c:pt>
                <c:pt idx="4">
                  <c:v>0.15285094165955454</c:v>
                </c:pt>
              </c:numCache>
            </c:numRef>
          </c:val>
          <c:extLst>
            <c:ext xmlns:c16="http://schemas.microsoft.com/office/drawing/2014/chart" uri="{C3380CC4-5D6E-409C-BE32-E72D297353CC}">
              <c16:uniqueId val="{00000003-07A4-474B-9EE6-47566F2DC9AC}"/>
            </c:ext>
          </c:extLst>
        </c:ser>
        <c:dLbls>
          <c:showLegendKey val="0"/>
          <c:showVal val="0"/>
          <c:showCatName val="0"/>
          <c:showSerName val="0"/>
          <c:showPercent val="0"/>
          <c:showBubbleSize val="0"/>
        </c:dLbls>
        <c:gapWidth val="50"/>
        <c:overlap val="100"/>
        <c:axId val="387997696"/>
        <c:axId val="431514752"/>
      </c:barChart>
      <c:catAx>
        <c:axId val="387997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431514752"/>
        <c:crosses val="autoZero"/>
        <c:auto val="1"/>
        <c:lblAlgn val="ctr"/>
        <c:lblOffset val="100"/>
        <c:tickLblSkip val="1"/>
        <c:tickMarkSkip val="1"/>
        <c:noMultiLvlLbl val="0"/>
      </c:catAx>
      <c:valAx>
        <c:axId val="43151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7997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MICS10!$M$124:$Q$124</c:f>
              <c:numCache>
                <c:formatCode>###0.0</c:formatCode>
                <c:ptCount val="5"/>
                <c:pt idx="0">
                  <c:v>4.1492625882122676</c:v>
                </c:pt>
                <c:pt idx="1">
                  <c:v>3.7690795936661594</c:v>
                </c:pt>
                <c:pt idx="2">
                  <c:v>7.9852891325004087</c:v>
                </c:pt>
                <c:pt idx="3">
                  <c:v>17.489349467799851</c:v>
                </c:pt>
                <c:pt idx="4">
                  <c:v>49.405018422394356</c:v>
                </c:pt>
              </c:numCache>
            </c:numRef>
          </c:val>
          <c:extLst>
            <c:ext xmlns:c16="http://schemas.microsoft.com/office/drawing/2014/chart" uri="{C3380CC4-5D6E-409C-BE32-E72D297353CC}">
              <c16:uniqueId val="{00000000-A821-4708-A988-AAE416028CA5}"/>
            </c:ext>
          </c:extLst>
        </c:ser>
        <c:ser>
          <c:idx val="1"/>
          <c:order val="1"/>
          <c:tx>
            <c:strRef>
              <c:f>MICS10!$B$125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MICS10!$M$125:$Q$125</c:f>
              <c:numCache>
                <c:formatCode>###0.0</c:formatCode>
                <c:ptCount val="5"/>
                <c:pt idx="0">
                  <c:v>3.5599349209366435</c:v>
                </c:pt>
                <c:pt idx="1">
                  <c:v>6.7999568607754428</c:v>
                </c:pt>
                <c:pt idx="2">
                  <c:v>9.1467176916118191</c:v>
                </c:pt>
                <c:pt idx="3">
                  <c:v>13.718887113167616</c:v>
                </c:pt>
                <c:pt idx="4">
                  <c:v>34.214326571709627</c:v>
                </c:pt>
              </c:numCache>
            </c:numRef>
          </c:val>
          <c:extLst>
            <c:ext xmlns:c16="http://schemas.microsoft.com/office/drawing/2014/chart" uri="{C3380CC4-5D6E-409C-BE32-E72D297353CC}">
              <c16:uniqueId val="{00000001-A821-4708-A988-AAE416028CA5}"/>
            </c:ext>
          </c:extLst>
        </c:ser>
        <c:ser>
          <c:idx val="2"/>
          <c:order val="2"/>
          <c:tx>
            <c:strRef>
              <c:f>MICS10!$B$126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MICS10!$M$126:$Q$126</c:f>
              <c:numCache>
                <c:formatCode>###0.0</c:formatCode>
                <c:ptCount val="5"/>
                <c:pt idx="0">
                  <c:v>6.7805539551254261</c:v>
                </c:pt>
                <c:pt idx="1">
                  <c:v>12.855862542557981</c:v>
                </c:pt>
                <c:pt idx="2">
                  <c:v>22.456833237807807</c:v>
                </c:pt>
                <c:pt idx="3">
                  <c:v>23.586216139107151</c:v>
                </c:pt>
                <c:pt idx="4">
                  <c:v>8.0221603209673447</c:v>
                </c:pt>
              </c:numCache>
            </c:numRef>
          </c:val>
          <c:extLst>
            <c:ext xmlns:c16="http://schemas.microsoft.com/office/drawing/2014/chart" uri="{C3380CC4-5D6E-409C-BE32-E72D297353CC}">
              <c16:uniqueId val="{00000002-A821-4708-A988-AAE416028CA5}"/>
            </c:ext>
          </c:extLst>
        </c:ser>
        <c:ser>
          <c:idx val="3"/>
          <c:order val="3"/>
          <c:tx>
            <c:strRef>
              <c:f>MICS10!$B$127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MICS10!$M$121:$Q$121</c:f>
              <c:strCache>
                <c:ptCount val="5"/>
                <c:pt idx="0">
                  <c:v>Poorest</c:v>
                </c:pt>
                <c:pt idx="1">
                  <c:v>Poor</c:v>
                </c:pt>
                <c:pt idx="2">
                  <c:v>Middle</c:v>
                </c:pt>
                <c:pt idx="3">
                  <c:v>Rich</c:v>
                </c:pt>
                <c:pt idx="4">
                  <c:v>Richest</c:v>
                </c:pt>
              </c:strCache>
            </c:strRef>
          </c:cat>
          <c:val>
            <c:numRef>
              <c:f>MICS10!$M$127:$Q$127</c:f>
              <c:numCache>
                <c:formatCode>###0.0</c:formatCode>
                <c:ptCount val="5"/>
                <c:pt idx="0">
                  <c:v>85.51024853572558</c:v>
                </c:pt>
                <c:pt idx="1">
                  <c:v>76.575101003000427</c:v>
                </c:pt>
                <c:pt idx="2">
                  <c:v>60.411159938079848</c:v>
                </c:pt>
                <c:pt idx="3">
                  <c:v>45.20554727992544</c:v>
                </c:pt>
                <c:pt idx="4">
                  <c:v>8.3584946849285711</c:v>
                </c:pt>
              </c:numCache>
            </c:numRef>
          </c:val>
          <c:extLst>
            <c:ext xmlns:c16="http://schemas.microsoft.com/office/drawing/2014/chart" uri="{C3380CC4-5D6E-409C-BE32-E72D297353CC}">
              <c16:uniqueId val="{00000003-A821-4708-A988-AAE416028CA5}"/>
            </c:ext>
          </c:extLst>
        </c:ser>
        <c:dLbls>
          <c:showLegendKey val="0"/>
          <c:showVal val="0"/>
          <c:showCatName val="0"/>
          <c:showSerName val="0"/>
          <c:showPercent val="0"/>
          <c:showBubbleSize val="0"/>
        </c:dLbls>
        <c:gapWidth val="50"/>
        <c:overlap val="100"/>
        <c:axId val="355581952"/>
        <c:axId val="355583488"/>
      </c:barChart>
      <c:catAx>
        <c:axId val="355581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3488"/>
        <c:crosses val="autoZero"/>
        <c:auto val="1"/>
        <c:lblAlgn val="ctr"/>
        <c:lblOffset val="100"/>
        <c:tickLblSkip val="1"/>
        <c:tickMarkSkip val="1"/>
        <c:noMultiLvlLbl val="0"/>
      </c:catAx>
      <c:valAx>
        <c:axId val="355583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81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MICS14!$M$18:$Q$18</c:f>
              <c:numCache>
                <c:formatCode>###0.0</c:formatCode>
                <c:ptCount val="5"/>
                <c:pt idx="0">
                  <c:v>32.1</c:v>
                </c:pt>
                <c:pt idx="1">
                  <c:v>68.8</c:v>
                </c:pt>
                <c:pt idx="2">
                  <c:v>75</c:v>
                </c:pt>
                <c:pt idx="3">
                  <c:v>74.599999999999994</c:v>
                </c:pt>
                <c:pt idx="4">
                  <c:v>91.4</c:v>
                </c:pt>
              </c:numCache>
            </c:numRef>
          </c:val>
          <c:extLst>
            <c:ext xmlns:c16="http://schemas.microsoft.com/office/drawing/2014/chart" uri="{C3380CC4-5D6E-409C-BE32-E72D297353CC}">
              <c16:uniqueId val="{00000000-9922-4EC5-882A-5F0BB3934C0E}"/>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MICS14!$M$19:$Q$19</c:f>
              <c:numCache>
                <c:formatCode>###0.0</c:formatCode>
                <c:ptCount val="5"/>
                <c:pt idx="0">
                  <c:v>7.4</c:v>
                </c:pt>
                <c:pt idx="1">
                  <c:v>14.6</c:v>
                </c:pt>
                <c:pt idx="2">
                  <c:v>12.6</c:v>
                </c:pt>
                <c:pt idx="3">
                  <c:v>15</c:v>
                </c:pt>
                <c:pt idx="4">
                  <c:v>5.8</c:v>
                </c:pt>
              </c:numCache>
            </c:numRef>
          </c:val>
          <c:extLst>
            <c:ext xmlns:c16="http://schemas.microsoft.com/office/drawing/2014/chart" uri="{C3380CC4-5D6E-409C-BE32-E72D297353CC}">
              <c16:uniqueId val="{00000001-9922-4EC5-882A-5F0BB3934C0E}"/>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MICS14!$M$20:$Q$20</c:f>
              <c:numCache>
                <c:formatCode>###0.0</c:formatCode>
                <c:ptCount val="5"/>
                <c:pt idx="0">
                  <c:v>16.600000000000001</c:v>
                </c:pt>
                <c:pt idx="1">
                  <c:v>2.2000000000000002</c:v>
                </c:pt>
                <c:pt idx="2">
                  <c:v>4.3</c:v>
                </c:pt>
                <c:pt idx="3">
                  <c:v>6</c:v>
                </c:pt>
                <c:pt idx="4">
                  <c:v>2.2999999999999998</c:v>
                </c:pt>
              </c:numCache>
            </c:numRef>
          </c:val>
          <c:extLst>
            <c:ext xmlns:c16="http://schemas.microsoft.com/office/drawing/2014/chart" uri="{C3380CC4-5D6E-409C-BE32-E72D297353CC}">
              <c16:uniqueId val="{00000002-9922-4EC5-882A-5F0BB3934C0E}"/>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MICS14!$M$15:$Q$15</c:f>
              <c:strCache>
                <c:ptCount val="5"/>
                <c:pt idx="0">
                  <c:v>Poorest</c:v>
                </c:pt>
                <c:pt idx="1">
                  <c:v>Poor</c:v>
                </c:pt>
                <c:pt idx="2">
                  <c:v>Middle</c:v>
                </c:pt>
                <c:pt idx="3">
                  <c:v>Rich</c:v>
                </c:pt>
                <c:pt idx="4">
                  <c:v>Richest</c:v>
                </c:pt>
              </c:strCache>
            </c:strRef>
          </c:cat>
          <c:val>
            <c:numRef>
              <c:f>MICS14!$M$21:$Q$21</c:f>
              <c:numCache>
                <c:formatCode>###0.0</c:formatCode>
                <c:ptCount val="5"/>
                <c:pt idx="0">
                  <c:v>43.9</c:v>
                </c:pt>
                <c:pt idx="1">
                  <c:v>14.4</c:v>
                </c:pt>
                <c:pt idx="2">
                  <c:v>8.1</c:v>
                </c:pt>
                <c:pt idx="3">
                  <c:v>4.4000000000000004</c:v>
                </c:pt>
                <c:pt idx="4">
                  <c:v>0.5</c:v>
                </c:pt>
              </c:numCache>
            </c:numRef>
          </c:val>
          <c:extLst>
            <c:ext xmlns:c16="http://schemas.microsoft.com/office/drawing/2014/chart" uri="{C3380CC4-5D6E-409C-BE32-E72D297353CC}">
              <c16:uniqueId val="{00000003-9922-4EC5-882A-5F0BB3934C0E}"/>
            </c:ext>
          </c:extLst>
        </c:ser>
        <c:dLbls>
          <c:showLegendKey val="0"/>
          <c:showVal val="0"/>
          <c:showCatName val="0"/>
          <c:showSerName val="0"/>
          <c:showPercent val="0"/>
          <c:showBubbleSize val="0"/>
        </c:dLbls>
        <c:gapWidth val="50"/>
        <c:overlap val="100"/>
        <c:axId val="84183296"/>
        <c:axId val="84237312"/>
      </c:barChart>
      <c:catAx>
        <c:axId val="84183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4237312"/>
        <c:crosses val="autoZero"/>
        <c:auto val="1"/>
        <c:lblAlgn val="ctr"/>
        <c:lblOffset val="100"/>
        <c:tickLblSkip val="1"/>
        <c:tickMarkSkip val="1"/>
        <c:noMultiLvlLbl val="0"/>
      </c:catAx>
      <c:valAx>
        <c:axId val="8423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84183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MICS14!$R$15:$V$15</c:f>
              <c:strCache>
                <c:ptCount val="5"/>
                <c:pt idx="0">
                  <c:v>Central</c:v>
                </c:pt>
                <c:pt idx="1">
                  <c:v>Eastern</c:v>
                </c:pt>
                <c:pt idx="2">
                  <c:v>Khangai</c:v>
                </c:pt>
                <c:pt idx="3">
                  <c:v>Ulaanbaatar</c:v>
                </c:pt>
                <c:pt idx="4">
                  <c:v>Western</c:v>
                </c:pt>
              </c:strCache>
            </c:strRef>
          </c:cat>
          <c:val>
            <c:numRef>
              <c:f>MICS14!$R$18:$V$18</c:f>
              <c:numCache>
                <c:formatCode>###0.0</c:formatCode>
                <c:ptCount val="5"/>
                <c:pt idx="0">
                  <c:v>85.9</c:v>
                </c:pt>
                <c:pt idx="1">
                  <c:v>80.599999999999994</c:v>
                </c:pt>
                <c:pt idx="2">
                  <c:v>78.5</c:v>
                </c:pt>
                <c:pt idx="3">
                  <c:v>94.1</c:v>
                </c:pt>
                <c:pt idx="4">
                  <c:v>73.7</c:v>
                </c:pt>
              </c:numCache>
            </c:numRef>
          </c:val>
          <c:extLst>
            <c:ext xmlns:c16="http://schemas.microsoft.com/office/drawing/2014/chart" uri="{C3380CC4-5D6E-409C-BE32-E72D297353CC}">
              <c16:uniqueId val="{00000000-1416-444F-ABE8-2AD4AF62F9EB}"/>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MICS14!$R$15:$V$15</c:f>
              <c:strCache>
                <c:ptCount val="5"/>
                <c:pt idx="0">
                  <c:v>Central</c:v>
                </c:pt>
                <c:pt idx="1">
                  <c:v>Eastern</c:v>
                </c:pt>
                <c:pt idx="2">
                  <c:v>Khangai</c:v>
                </c:pt>
                <c:pt idx="3">
                  <c:v>Ulaanbaatar</c:v>
                </c:pt>
                <c:pt idx="4">
                  <c:v>Western</c:v>
                </c:pt>
              </c:strCache>
            </c:strRef>
          </c:cat>
          <c:val>
            <c:numRef>
              <c:f>MICS14!$R$19:$V$19</c:f>
              <c:numCache>
                <c:formatCode>###0.0</c:formatCode>
                <c:ptCount val="5"/>
                <c:pt idx="0">
                  <c:v>8.4</c:v>
                </c:pt>
                <c:pt idx="1">
                  <c:v>13.9</c:v>
                </c:pt>
                <c:pt idx="2">
                  <c:v>10.1</c:v>
                </c:pt>
                <c:pt idx="3">
                  <c:v>5.7</c:v>
                </c:pt>
                <c:pt idx="4">
                  <c:v>5.7</c:v>
                </c:pt>
              </c:numCache>
            </c:numRef>
          </c:val>
          <c:extLst>
            <c:ext xmlns:c16="http://schemas.microsoft.com/office/drawing/2014/chart" uri="{C3380CC4-5D6E-409C-BE32-E72D297353CC}">
              <c16:uniqueId val="{00000001-1416-444F-ABE8-2AD4AF62F9EB}"/>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MICS14!$R$15:$V$15</c:f>
              <c:strCache>
                <c:ptCount val="5"/>
                <c:pt idx="0">
                  <c:v>Central</c:v>
                </c:pt>
                <c:pt idx="1">
                  <c:v>Eastern</c:v>
                </c:pt>
                <c:pt idx="2">
                  <c:v>Khangai</c:v>
                </c:pt>
                <c:pt idx="3">
                  <c:v>Ulaanbaatar</c:v>
                </c:pt>
                <c:pt idx="4">
                  <c:v>Western</c:v>
                </c:pt>
              </c:strCache>
            </c:strRef>
          </c:cat>
          <c:val>
            <c:numRef>
              <c:f>MICS14!$R$20:$V$20</c:f>
              <c:numCache>
                <c:formatCode>###0.0</c:formatCode>
                <c:ptCount val="5"/>
                <c:pt idx="0">
                  <c:v>4.4000000000000004</c:v>
                </c:pt>
                <c:pt idx="1">
                  <c:v>1.7</c:v>
                </c:pt>
                <c:pt idx="2">
                  <c:v>1.9</c:v>
                </c:pt>
                <c:pt idx="3">
                  <c:v>0.1</c:v>
                </c:pt>
                <c:pt idx="4">
                  <c:v>5</c:v>
                </c:pt>
              </c:numCache>
            </c:numRef>
          </c:val>
          <c:extLst>
            <c:ext xmlns:c16="http://schemas.microsoft.com/office/drawing/2014/chart" uri="{C3380CC4-5D6E-409C-BE32-E72D297353CC}">
              <c16:uniqueId val="{00000002-1416-444F-ABE8-2AD4AF62F9EB}"/>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MICS14!$R$15:$V$15</c:f>
              <c:strCache>
                <c:ptCount val="5"/>
                <c:pt idx="0">
                  <c:v>Central</c:v>
                </c:pt>
                <c:pt idx="1">
                  <c:v>Eastern</c:v>
                </c:pt>
                <c:pt idx="2">
                  <c:v>Khangai</c:v>
                </c:pt>
                <c:pt idx="3">
                  <c:v>Ulaanbaatar</c:v>
                </c:pt>
                <c:pt idx="4">
                  <c:v>Western</c:v>
                </c:pt>
              </c:strCache>
            </c:strRef>
          </c:cat>
          <c:val>
            <c:numRef>
              <c:f>MICS14!$R$21:$V$21</c:f>
              <c:numCache>
                <c:formatCode>###0.0</c:formatCode>
                <c:ptCount val="5"/>
                <c:pt idx="0">
                  <c:v>1.3</c:v>
                </c:pt>
                <c:pt idx="1">
                  <c:v>3.8</c:v>
                </c:pt>
                <c:pt idx="2">
                  <c:v>9.5</c:v>
                </c:pt>
                <c:pt idx="3">
                  <c:v>0</c:v>
                </c:pt>
                <c:pt idx="4">
                  <c:v>15.6</c:v>
                </c:pt>
              </c:numCache>
            </c:numRef>
          </c:val>
          <c:extLst>
            <c:ext xmlns:c16="http://schemas.microsoft.com/office/drawing/2014/chart" uri="{C3380CC4-5D6E-409C-BE32-E72D297353CC}">
              <c16:uniqueId val="{00000003-1416-444F-ABE8-2AD4AF62F9EB}"/>
            </c:ext>
          </c:extLst>
        </c:ser>
        <c:dLbls>
          <c:showLegendKey val="0"/>
          <c:showVal val="0"/>
          <c:showCatName val="0"/>
          <c:showSerName val="0"/>
          <c:showPercent val="0"/>
          <c:showBubbleSize val="0"/>
        </c:dLbls>
        <c:gapWidth val="50"/>
        <c:overlap val="100"/>
        <c:axId val="115524736"/>
        <c:axId val="115526272"/>
      </c:barChart>
      <c:catAx>
        <c:axId val="115524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526272"/>
        <c:crosses val="autoZero"/>
        <c:auto val="1"/>
        <c:lblAlgn val="ctr"/>
        <c:lblOffset val="100"/>
        <c:tickLblSkip val="1"/>
        <c:tickMarkSkip val="1"/>
        <c:noMultiLvlLbl val="0"/>
      </c:catAx>
      <c:valAx>
        <c:axId val="115526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5524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MICS14!$C$18:$G$18</c:f>
              <c:numCache>
                <c:formatCode>###0.0</c:formatCode>
                <c:ptCount val="5"/>
                <c:pt idx="0">
                  <c:v>67.599999999999994</c:v>
                </c:pt>
                <c:pt idx="1">
                  <c:v>83.7</c:v>
                </c:pt>
                <c:pt idx="2">
                  <c:v>88.5</c:v>
                </c:pt>
                <c:pt idx="3">
                  <c:v>98.5</c:v>
                </c:pt>
                <c:pt idx="4">
                  <c:v>99.8</c:v>
                </c:pt>
              </c:numCache>
            </c:numRef>
          </c:val>
          <c:extLst>
            <c:ext xmlns:c16="http://schemas.microsoft.com/office/drawing/2014/chart" uri="{C3380CC4-5D6E-409C-BE32-E72D297353CC}">
              <c16:uniqueId val="{00000000-5A32-4497-8035-526E7127A16B}"/>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MICS14!$C$19:$G$19</c:f>
              <c:numCache>
                <c:formatCode>###0.0</c:formatCode>
                <c:ptCount val="5"/>
                <c:pt idx="0">
                  <c:v>13.2</c:v>
                </c:pt>
                <c:pt idx="1">
                  <c:v>12.2</c:v>
                </c:pt>
                <c:pt idx="2">
                  <c:v>9.5</c:v>
                </c:pt>
                <c:pt idx="3">
                  <c:v>1.5</c:v>
                </c:pt>
                <c:pt idx="4">
                  <c:v>0.2</c:v>
                </c:pt>
              </c:numCache>
            </c:numRef>
          </c:val>
          <c:extLst>
            <c:ext xmlns:c16="http://schemas.microsoft.com/office/drawing/2014/chart" uri="{C3380CC4-5D6E-409C-BE32-E72D297353CC}">
              <c16:uniqueId val="{00000001-5A32-4497-8035-526E7127A16B}"/>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MICS14!$C$20:$G$20</c:f>
              <c:numCache>
                <c:formatCode>###0.0</c:formatCode>
                <c:ptCount val="5"/>
                <c:pt idx="0">
                  <c:v>4.9000000000000004</c:v>
                </c:pt>
                <c:pt idx="1">
                  <c:v>2</c:v>
                </c:pt>
                <c:pt idx="2">
                  <c:v>1.3</c:v>
                </c:pt>
                <c:pt idx="3">
                  <c:v>0</c:v>
                </c:pt>
                <c:pt idx="4">
                  <c:v>0</c:v>
                </c:pt>
              </c:numCache>
            </c:numRef>
          </c:val>
          <c:extLst>
            <c:ext xmlns:c16="http://schemas.microsoft.com/office/drawing/2014/chart" uri="{C3380CC4-5D6E-409C-BE32-E72D297353CC}">
              <c16:uniqueId val="{00000002-5A32-4497-8035-526E7127A16B}"/>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MICS14!$C$15:$G$15</c:f>
              <c:strCache>
                <c:ptCount val="5"/>
                <c:pt idx="0">
                  <c:v>Poorest</c:v>
                </c:pt>
                <c:pt idx="1">
                  <c:v>Poor</c:v>
                </c:pt>
                <c:pt idx="2">
                  <c:v>Middle</c:v>
                </c:pt>
                <c:pt idx="3">
                  <c:v>Rich</c:v>
                </c:pt>
                <c:pt idx="4">
                  <c:v>Richest</c:v>
                </c:pt>
              </c:strCache>
            </c:strRef>
          </c:cat>
          <c:val>
            <c:numRef>
              <c:f>MICS14!$C$21:$G$21</c:f>
              <c:numCache>
                <c:formatCode>###0.0</c:formatCode>
                <c:ptCount val="5"/>
                <c:pt idx="0">
                  <c:v>14.2</c:v>
                </c:pt>
                <c:pt idx="1">
                  <c:v>2.1</c:v>
                </c:pt>
                <c:pt idx="2">
                  <c:v>0.6</c:v>
                </c:pt>
                <c:pt idx="3">
                  <c:v>0</c:v>
                </c:pt>
                <c:pt idx="4">
                  <c:v>0</c:v>
                </c:pt>
              </c:numCache>
            </c:numRef>
          </c:val>
          <c:extLst>
            <c:ext xmlns:c16="http://schemas.microsoft.com/office/drawing/2014/chart" uri="{C3380CC4-5D6E-409C-BE32-E72D297353CC}">
              <c16:uniqueId val="{00000003-5A32-4497-8035-526E7127A16B}"/>
            </c:ext>
          </c:extLst>
        </c:ser>
        <c:dLbls>
          <c:showLegendKey val="0"/>
          <c:showVal val="0"/>
          <c:showCatName val="0"/>
          <c:showSerName val="0"/>
          <c:showPercent val="0"/>
          <c:showBubbleSize val="0"/>
        </c:dLbls>
        <c:gapWidth val="50"/>
        <c:overlap val="100"/>
        <c:axId val="126129664"/>
        <c:axId val="126137088"/>
      </c:barChart>
      <c:catAx>
        <c:axId val="126129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37088"/>
        <c:crosses val="autoZero"/>
        <c:auto val="1"/>
        <c:lblAlgn val="ctr"/>
        <c:lblOffset val="100"/>
        <c:tickLblSkip val="1"/>
        <c:tickMarkSkip val="1"/>
        <c:noMultiLvlLbl val="0"/>
      </c:catAx>
      <c:valAx>
        <c:axId val="126137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129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MICS14!$R$121:$V$121</c:f>
              <c:strCache>
                <c:ptCount val="5"/>
                <c:pt idx="0">
                  <c:v>Central</c:v>
                </c:pt>
                <c:pt idx="1">
                  <c:v>Eastern</c:v>
                </c:pt>
                <c:pt idx="2">
                  <c:v>Khangai</c:v>
                </c:pt>
                <c:pt idx="3">
                  <c:v>Ulaanbaatar</c:v>
                </c:pt>
                <c:pt idx="4">
                  <c:v>Western</c:v>
                </c:pt>
              </c:strCache>
            </c:strRef>
          </c:cat>
          <c:val>
            <c:numRef>
              <c:f>MICS14!$R$124:$V$124</c:f>
              <c:numCache>
                <c:formatCode>###0.0</c:formatCode>
                <c:ptCount val="5"/>
                <c:pt idx="0">
                  <c:v>79.959029027812392</c:v>
                </c:pt>
                <c:pt idx="1">
                  <c:v>73.05000920261385</c:v>
                </c:pt>
                <c:pt idx="2">
                  <c:v>75.251748193271354</c:v>
                </c:pt>
                <c:pt idx="3">
                  <c:v>77.426593944251124</c:v>
                </c:pt>
                <c:pt idx="4">
                  <c:v>45.269807379591477</c:v>
                </c:pt>
              </c:numCache>
            </c:numRef>
          </c:val>
          <c:extLst>
            <c:ext xmlns:c16="http://schemas.microsoft.com/office/drawing/2014/chart" uri="{C3380CC4-5D6E-409C-BE32-E72D297353CC}">
              <c16:uniqueId val="{00000000-1311-4E05-8A8A-E8791DD500A8}"/>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MICS14!$R$121:$V$121</c:f>
              <c:strCache>
                <c:ptCount val="5"/>
                <c:pt idx="0">
                  <c:v>Central</c:v>
                </c:pt>
                <c:pt idx="1">
                  <c:v>Eastern</c:v>
                </c:pt>
                <c:pt idx="2">
                  <c:v>Khangai</c:v>
                </c:pt>
                <c:pt idx="3">
                  <c:v>Ulaanbaatar</c:v>
                </c:pt>
                <c:pt idx="4">
                  <c:v>Western</c:v>
                </c:pt>
              </c:strCache>
            </c:strRef>
          </c:cat>
          <c:val>
            <c:numRef>
              <c:f>MICS14!$R$125:$V$125</c:f>
              <c:numCache>
                <c:formatCode>###0.0</c:formatCode>
                <c:ptCount val="5"/>
                <c:pt idx="0">
                  <c:v>18.567343389775612</c:v>
                </c:pt>
                <c:pt idx="1">
                  <c:v>25.794590852577652</c:v>
                </c:pt>
                <c:pt idx="2">
                  <c:v>19.135713678625439</c:v>
                </c:pt>
                <c:pt idx="3">
                  <c:v>21.951214180274427</c:v>
                </c:pt>
                <c:pt idx="4">
                  <c:v>16.543654744086563</c:v>
                </c:pt>
              </c:numCache>
            </c:numRef>
          </c:val>
          <c:extLst>
            <c:ext xmlns:c16="http://schemas.microsoft.com/office/drawing/2014/chart" uri="{C3380CC4-5D6E-409C-BE32-E72D297353CC}">
              <c16:uniqueId val="{00000001-1311-4E05-8A8A-E8791DD500A8}"/>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MICS14!$R$121:$V$121</c:f>
              <c:strCache>
                <c:ptCount val="5"/>
                <c:pt idx="0">
                  <c:v>Central</c:v>
                </c:pt>
                <c:pt idx="1">
                  <c:v>Eastern</c:v>
                </c:pt>
                <c:pt idx="2">
                  <c:v>Khangai</c:v>
                </c:pt>
                <c:pt idx="3">
                  <c:v>Ulaanbaatar</c:v>
                </c:pt>
                <c:pt idx="4">
                  <c:v>Western</c:v>
                </c:pt>
              </c:strCache>
            </c:strRef>
          </c:cat>
          <c:val>
            <c:numRef>
              <c:f>MICS14!$R$126:$V$126</c:f>
              <c:numCache>
                <c:formatCode>###0.0</c:formatCode>
                <c:ptCount val="5"/>
                <c:pt idx="0">
                  <c:v>1.1337386926523165</c:v>
                </c:pt>
                <c:pt idx="1">
                  <c:v>0.99240187216153375</c:v>
                </c:pt>
                <c:pt idx="2">
                  <c:v>5.1323278840888946</c:v>
                </c:pt>
                <c:pt idx="3">
                  <c:v>0.48839430214206603</c:v>
                </c:pt>
                <c:pt idx="4">
                  <c:v>28.76298482815444</c:v>
                </c:pt>
              </c:numCache>
            </c:numRef>
          </c:val>
          <c:extLst>
            <c:ext xmlns:c16="http://schemas.microsoft.com/office/drawing/2014/chart" uri="{C3380CC4-5D6E-409C-BE32-E72D297353CC}">
              <c16:uniqueId val="{00000002-1311-4E05-8A8A-E8791DD500A8}"/>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MICS14!$R$121:$V$121</c:f>
              <c:strCache>
                <c:ptCount val="5"/>
                <c:pt idx="0">
                  <c:v>Central</c:v>
                </c:pt>
                <c:pt idx="1">
                  <c:v>Eastern</c:v>
                </c:pt>
                <c:pt idx="2">
                  <c:v>Khangai</c:v>
                </c:pt>
                <c:pt idx="3">
                  <c:v>Ulaanbaatar</c:v>
                </c:pt>
                <c:pt idx="4">
                  <c:v>Western</c:v>
                </c:pt>
              </c:strCache>
            </c:strRef>
          </c:cat>
          <c:val>
            <c:numRef>
              <c:f>MICS14!$R$127:$V$127</c:f>
              <c:numCache>
                <c:formatCode>###0.0</c:formatCode>
                <c:ptCount val="5"/>
                <c:pt idx="0">
                  <c:v>0.33988888975967979</c:v>
                </c:pt>
                <c:pt idx="1">
                  <c:v>0.16299807264696356</c:v>
                </c:pt>
                <c:pt idx="2">
                  <c:v>0.48021024401431256</c:v>
                </c:pt>
                <c:pt idx="3">
                  <c:v>0.13379757333238329</c:v>
                </c:pt>
                <c:pt idx="4">
                  <c:v>9.4235530481675234</c:v>
                </c:pt>
              </c:numCache>
            </c:numRef>
          </c:val>
          <c:extLst>
            <c:ext xmlns:c16="http://schemas.microsoft.com/office/drawing/2014/chart" uri="{C3380CC4-5D6E-409C-BE32-E72D297353CC}">
              <c16:uniqueId val="{00000003-1311-4E05-8A8A-E8791DD500A8}"/>
            </c:ext>
          </c:extLst>
        </c:ser>
        <c:dLbls>
          <c:showLegendKey val="0"/>
          <c:showVal val="0"/>
          <c:showCatName val="0"/>
          <c:showSerName val="0"/>
          <c:showPercent val="0"/>
          <c:showBubbleSize val="0"/>
        </c:dLbls>
        <c:gapWidth val="50"/>
        <c:overlap val="100"/>
        <c:axId val="208390784"/>
        <c:axId val="209060224"/>
      </c:barChart>
      <c:catAx>
        <c:axId val="208390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060224"/>
        <c:crosses val="autoZero"/>
        <c:auto val="1"/>
        <c:lblAlgn val="ctr"/>
        <c:lblOffset val="100"/>
        <c:tickLblSkip val="1"/>
        <c:tickMarkSkip val="1"/>
        <c:noMultiLvlLbl val="0"/>
      </c:catAx>
      <c:valAx>
        <c:axId val="209060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390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MICS14!$M$222:$Q$222</c:f>
              <c:numCache>
                <c:formatCode>###0.0</c:formatCode>
                <c:ptCount val="5"/>
                <c:pt idx="0">
                  <c:v>55.32505962926615</c:v>
                </c:pt>
                <c:pt idx="1">
                  <c:v>74.164237357928585</c:v>
                </c:pt>
                <c:pt idx="2">
                  <c:v>74.83500821742382</c:v>
                </c:pt>
                <c:pt idx="3">
                  <c:v>75.337263876856937</c:v>
                </c:pt>
                <c:pt idx="4">
                  <c:v>89.942037398262158</c:v>
                </c:pt>
              </c:numCache>
            </c:numRef>
          </c:val>
          <c:extLst>
            <c:ext xmlns:c16="http://schemas.microsoft.com/office/drawing/2014/chart" uri="{C3380CC4-5D6E-409C-BE32-E72D297353CC}">
              <c16:uniqueId val="{00000000-25D5-48CA-ABA9-9DE058F74A41}"/>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MICS14!$M$223:$Q$223</c:f>
              <c:numCache>
                <c:formatCode>###0.0</c:formatCode>
                <c:ptCount val="5"/>
                <c:pt idx="0">
                  <c:v>18.124981676121745</c:v>
                </c:pt>
                <c:pt idx="1">
                  <c:v>12.498739771502997</c:v>
                </c:pt>
                <c:pt idx="2">
                  <c:v>12.470608063520377</c:v>
                </c:pt>
                <c:pt idx="3">
                  <c:v>12.704958383605494</c:v>
                </c:pt>
                <c:pt idx="4">
                  <c:v>5.2134501182230304</c:v>
                </c:pt>
              </c:numCache>
            </c:numRef>
          </c:val>
          <c:extLst>
            <c:ext xmlns:c16="http://schemas.microsoft.com/office/drawing/2014/chart" uri="{C3380CC4-5D6E-409C-BE32-E72D297353CC}">
              <c16:uniqueId val="{00000001-25D5-48CA-ABA9-9DE058F74A41}"/>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MICS14!$M$221:$Q$221</c:f>
              <c:strCache>
                <c:ptCount val="5"/>
                <c:pt idx="0">
                  <c:v>Poorest</c:v>
                </c:pt>
                <c:pt idx="1">
                  <c:v>Poor</c:v>
                </c:pt>
                <c:pt idx="2">
                  <c:v>Middle</c:v>
                </c:pt>
                <c:pt idx="3">
                  <c:v>Rich</c:v>
                </c:pt>
                <c:pt idx="4">
                  <c:v>Richest</c:v>
                </c:pt>
              </c:strCache>
            </c:strRef>
          </c:cat>
          <c:val>
            <c:numRef>
              <c:f>MICS14!$M$224:$Q$224</c:f>
              <c:numCache>
                <c:formatCode>###0.0</c:formatCode>
                <c:ptCount val="5"/>
                <c:pt idx="0">
                  <c:v>26.549958694612069</c:v>
                </c:pt>
                <c:pt idx="1">
                  <c:v>13.337022870568388</c:v>
                </c:pt>
                <c:pt idx="2">
                  <c:v>12.694383719055786</c:v>
                </c:pt>
                <c:pt idx="3">
                  <c:v>11.957777739537519</c:v>
                </c:pt>
                <c:pt idx="4">
                  <c:v>4.844512483514908</c:v>
                </c:pt>
              </c:numCache>
            </c:numRef>
          </c:val>
          <c:extLst>
            <c:ext xmlns:c16="http://schemas.microsoft.com/office/drawing/2014/chart" uri="{C3380CC4-5D6E-409C-BE32-E72D297353CC}">
              <c16:uniqueId val="{00000002-25D5-48CA-ABA9-9DE058F74A41}"/>
            </c:ext>
          </c:extLst>
        </c:ser>
        <c:dLbls>
          <c:showLegendKey val="0"/>
          <c:showVal val="0"/>
          <c:showCatName val="0"/>
          <c:showSerName val="0"/>
          <c:showPercent val="0"/>
          <c:showBubbleSize val="0"/>
        </c:dLbls>
        <c:gapWidth val="50"/>
        <c:overlap val="100"/>
        <c:axId val="210000128"/>
        <c:axId val="212471808"/>
      </c:barChart>
      <c:catAx>
        <c:axId val="21000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71808"/>
        <c:crosses val="autoZero"/>
        <c:auto val="1"/>
        <c:lblAlgn val="ctr"/>
        <c:lblOffset val="100"/>
        <c:tickLblSkip val="1"/>
        <c:tickMarkSkip val="1"/>
        <c:noMultiLvlLbl val="0"/>
      </c:catAx>
      <c:valAx>
        <c:axId val="212471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0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MICS14!$R$221:$V$221</c:f>
              <c:strCache>
                <c:ptCount val="5"/>
                <c:pt idx="0">
                  <c:v>Central</c:v>
                </c:pt>
                <c:pt idx="1">
                  <c:v>Eastern</c:v>
                </c:pt>
                <c:pt idx="2">
                  <c:v>Khangai</c:v>
                </c:pt>
                <c:pt idx="3">
                  <c:v>Ulaanbaatar</c:v>
                </c:pt>
                <c:pt idx="4">
                  <c:v>Western</c:v>
                </c:pt>
              </c:strCache>
            </c:strRef>
          </c:cat>
          <c:val>
            <c:numRef>
              <c:f>MICS14!$R$222:$V$222</c:f>
              <c:numCache>
                <c:formatCode>###0.0</c:formatCode>
                <c:ptCount val="5"/>
                <c:pt idx="0">
                  <c:v>78.536441246393736</c:v>
                </c:pt>
                <c:pt idx="1">
                  <c:v>82.099459289175002</c:v>
                </c:pt>
                <c:pt idx="2">
                  <c:v>83.501568614534705</c:v>
                </c:pt>
                <c:pt idx="3">
                  <c:v>93.150238752456346</c:v>
                </c:pt>
                <c:pt idx="4">
                  <c:v>74.950937770877317</c:v>
                </c:pt>
              </c:numCache>
            </c:numRef>
          </c:val>
          <c:extLst>
            <c:ext xmlns:c16="http://schemas.microsoft.com/office/drawing/2014/chart" uri="{C3380CC4-5D6E-409C-BE32-E72D297353CC}">
              <c16:uniqueId val="{00000000-A460-48C7-ADA1-13BB9ACF566F}"/>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MICS14!$R$221:$V$221</c:f>
              <c:strCache>
                <c:ptCount val="5"/>
                <c:pt idx="0">
                  <c:v>Central</c:v>
                </c:pt>
                <c:pt idx="1">
                  <c:v>Eastern</c:v>
                </c:pt>
                <c:pt idx="2">
                  <c:v>Khangai</c:v>
                </c:pt>
                <c:pt idx="3">
                  <c:v>Ulaanbaatar</c:v>
                </c:pt>
                <c:pt idx="4">
                  <c:v>Western</c:v>
                </c:pt>
              </c:strCache>
            </c:strRef>
          </c:cat>
          <c:val>
            <c:numRef>
              <c:f>MICS14!$R$223:$V$223</c:f>
              <c:numCache>
                <c:formatCode>###0.0</c:formatCode>
                <c:ptCount val="5"/>
                <c:pt idx="0">
                  <c:v>10.631333285308095</c:v>
                </c:pt>
                <c:pt idx="1">
                  <c:v>10.148984480100895</c:v>
                </c:pt>
                <c:pt idx="2">
                  <c:v>9.1505202811574069</c:v>
                </c:pt>
                <c:pt idx="3">
                  <c:v>3.3340281405910166</c:v>
                </c:pt>
                <c:pt idx="4">
                  <c:v>10.910305782822684</c:v>
                </c:pt>
              </c:numCache>
            </c:numRef>
          </c:val>
          <c:extLst>
            <c:ext xmlns:c16="http://schemas.microsoft.com/office/drawing/2014/chart" uri="{C3380CC4-5D6E-409C-BE32-E72D297353CC}">
              <c16:uniqueId val="{00000001-A460-48C7-ADA1-13BB9ACF566F}"/>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MICS14!$R$221:$V$221</c:f>
              <c:strCache>
                <c:ptCount val="5"/>
                <c:pt idx="0">
                  <c:v>Central</c:v>
                </c:pt>
                <c:pt idx="1">
                  <c:v>Eastern</c:v>
                </c:pt>
                <c:pt idx="2">
                  <c:v>Khangai</c:v>
                </c:pt>
                <c:pt idx="3">
                  <c:v>Ulaanbaatar</c:v>
                </c:pt>
                <c:pt idx="4">
                  <c:v>Western</c:v>
                </c:pt>
              </c:strCache>
            </c:strRef>
          </c:cat>
          <c:val>
            <c:numRef>
              <c:f>MICS14!$R$224:$V$224</c:f>
              <c:numCache>
                <c:formatCode>###0.0</c:formatCode>
                <c:ptCount val="5"/>
                <c:pt idx="0">
                  <c:v>10.832225468298654</c:v>
                </c:pt>
                <c:pt idx="1">
                  <c:v>7.7515562307241259</c:v>
                </c:pt>
                <c:pt idx="2">
                  <c:v>7.3479111043077792</c:v>
                </c:pt>
                <c:pt idx="3">
                  <c:v>3.5157331069528048</c:v>
                </c:pt>
                <c:pt idx="4">
                  <c:v>14.138756446299864</c:v>
                </c:pt>
              </c:numCache>
            </c:numRef>
          </c:val>
          <c:extLst>
            <c:ext xmlns:c16="http://schemas.microsoft.com/office/drawing/2014/chart" uri="{C3380CC4-5D6E-409C-BE32-E72D297353CC}">
              <c16:uniqueId val="{00000002-A460-48C7-ADA1-13BB9ACF566F}"/>
            </c:ext>
          </c:extLst>
        </c:ser>
        <c:dLbls>
          <c:showLegendKey val="0"/>
          <c:showVal val="0"/>
          <c:showCatName val="0"/>
          <c:showSerName val="0"/>
          <c:showPercent val="0"/>
          <c:showBubbleSize val="0"/>
        </c:dLbls>
        <c:gapWidth val="50"/>
        <c:overlap val="100"/>
        <c:axId val="212746624"/>
        <c:axId val="212748544"/>
      </c:barChart>
      <c:catAx>
        <c:axId val="212746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48544"/>
        <c:crosses val="autoZero"/>
        <c:auto val="1"/>
        <c:lblAlgn val="ctr"/>
        <c:lblOffset val="100"/>
        <c:tickLblSkip val="1"/>
        <c:tickMarkSkip val="1"/>
        <c:noMultiLvlLbl val="0"/>
      </c:catAx>
      <c:valAx>
        <c:axId val="212748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46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MICS14!$C$222:$G$222</c:f>
              <c:numCache>
                <c:formatCode>###0.0</c:formatCode>
                <c:ptCount val="5"/>
                <c:pt idx="0">
                  <c:v>70.061952140210991</c:v>
                </c:pt>
                <c:pt idx="1">
                  <c:v>81.207657556576223</c:v>
                </c:pt>
                <c:pt idx="2">
                  <c:v>87.284296596776954</c:v>
                </c:pt>
                <c:pt idx="3">
                  <c:v>96.631056999194158</c:v>
                </c:pt>
                <c:pt idx="4">
                  <c:v>99.117810427313231</c:v>
                </c:pt>
              </c:numCache>
            </c:numRef>
          </c:val>
          <c:extLst>
            <c:ext xmlns:c16="http://schemas.microsoft.com/office/drawing/2014/chart" uri="{C3380CC4-5D6E-409C-BE32-E72D297353CC}">
              <c16:uniqueId val="{00000000-B14D-41B6-B540-8113DE1E4B75}"/>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MICS14!$C$223:$G$223</c:f>
              <c:numCache>
                <c:formatCode>###0.0</c:formatCode>
                <c:ptCount val="5"/>
                <c:pt idx="0">
                  <c:v>14.481879131342479</c:v>
                </c:pt>
                <c:pt idx="1">
                  <c:v>10.447477251506895</c:v>
                </c:pt>
                <c:pt idx="2">
                  <c:v>6.2372045724184728</c:v>
                </c:pt>
                <c:pt idx="3">
                  <c:v>1.2866231728010502</c:v>
                </c:pt>
                <c:pt idx="4">
                  <c:v>0.29336143455970093</c:v>
                </c:pt>
              </c:numCache>
            </c:numRef>
          </c:val>
          <c:extLst>
            <c:ext xmlns:c16="http://schemas.microsoft.com/office/drawing/2014/chart" uri="{C3380CC4-5D6E-409C-BE32-E72D297353CC}">
              <c16:uniqueId val="{00000001-B14D-41B6-B540-8113DE1E4B75}"/>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MICS14!$C$221:$G$221</c:f>
              <c:strCache>
                <c:ptCount val="5"/>
                <c:pt idx="0">
                  <c:v>Poorest</c:v>
                </c:pt>
                <c:pt idx="1">
                  <c:v>Poor</c:v>
                </c:pt>
                <c:pt idx="2">
                  <c:v>Middle</c:v>
                </c:pt>
                <c:pt idx="3">
                  <c:v>Rich</c:v>
                </c:pt>
                <c:pt idx="4">
                  <c:v>Richest</c:v>
                </c:pt>
              </c:strCache>
            </c:strRef>
          </c:cat>
          <c:val>
            <c:numRef>
              <c:f>MICS14!$C$224:$G$224</c:f>
              <c:numCache>
                <c:formatCode>###0.0</c:formatCode>
                <c:ptCount val="5"/>
                <c:pt idx="0">
                  <c:v>15.456168728446334</c:v>
                </c:pt>
                <c:pt idx="1">
                  <c:v>8.344865191916762</c:v>
                </c:pt>
                <c:pt idx="2">
                  <c:v>6.4784988308046101</c:v>
                </c:pt>
                <c:pt idx="3">
                  <c:v>2.0823198280047581</c:v>
                </c:pt>
                <c:pt idx="4">
                  <c:v>0.58882813812705526</c:v>
                </c:pt>
              </c:numCache>
            </c:numRef>
          </c:val>
          <c:extLst>
            <c:ext xmlns:c16="http://schemas.microsoft.com/office/drawing/2014/chart" uri="{C3380CC4-5D6E-409C-BE32-E72D297353CC}">
              <c16:uniqueId val="{00000002-B14D-41B6-B540-8113DE1E4B75}"/>
            </c:ext>
          </c:extLst>
        </c:ser>
        <c:dLbls>
          <c:showLegendKey val="0"/>
          <c:showVal val="0"/>
          <c:showCatName val="0"/>
          <c:showSerName val="0"/>
          <c:showPercent val="0"/>
          <c:showBubbleSize val="0"/>
        </c:dLbls>
        <c:gapWidth val="50"/>
        <c:overlap val="100"/>
        <c:axId val="212790272"/>
        <c:axId val="212863616"/>
      </c:barChart>
      <c:catAx>
        <c:axId val="212790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63616"/>
        <c:crosses val="autoZero"/>
        <c:auto val="1"/>
        <c:lblAlgn val="ctr"/>
        <c:lblOffset val="100"/>
        <c:tickLblSkip val="1"/>
        <c:tickMarkSkip val="1"/>
        <c:noMultiLvlLbl val="0"/>
      </c:catAx>
      <c:valAx>
        <c:axId val="212863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790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MICS14!$H$18:$L$18</c:f>
              <c:numCache>
                <c:formatCode>###0.0</c:formatCode>
                <c:ptCount val="5"/>
                <c:pt idx="0">
                  <c:v>83</c:v>
                </c:pt>
                <c:pt idx="1">
                  <c:v>88.4</c:v>
                </c:pt>
                <c:pt idx="2">
                  <c:v>93.2</c:v>
                </c:pt>
                <c:pt idx="3">
                  <c:v>100</c:v>
                </c:pt>
                <c:pt idx="4">
                  <c:v>99.7</c:v>
                </c:pt>
              </c:numCache>
            </c:numRef>
          </c:val>
          <c:extLst>
            <c:ext xmlns:c16="http://schemas.microsoft.com/office/drawing/2014/chart" uri="{C3380CC4-5D6E-409C-BE32-E72D297353CC}">
              <c16:uniqueId val="{00000000-BE0B-4B20-AF73-EB9ECC612C52}"/>
            </c:ext>
          </c:extLst>
        </c:ser>
        <c:ser>
          <c:idx val="1"/>
          <c:order val="1"/>
          <c:tx>
            <c:strRef>
              <c:f>MICS14!$B$19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MICS14!$H$19:$L$19</c:f>
              <c:numCache>
                <c:formatCode>###0.0</c:formatCode>
                <c:ptCount val="5"/>
                <c:pt idx="0">
                  <c:v>14.3</c:v>
                </c:pt>
                <c:pt idx="1">
                  <c:v>10.5</c:v>
                </c:pt>
                <c:pt idx="2">
                  <c:v>6.4</c:v>
                </c:pt>
                <c:pt idx="3">
                  <c:v>0</c:v>
                </c:pt>
                <c:pt idx="4">
                  <c:v>0.2</c:v>
                </c:pt>
              </c:numCache>
            </c:numRef>
          </c:val>
          <c:extLst>
            <c:ext xmlns:c16="http://schemas.microsoft.com/office/drawing/2014/chart" uri="{C3380CC4-5D6E-409C-BE32-E72D297353CC}">
              <c16:uniqueId val="{00000001-BE0B-4B20-AF73-EB9ECC612C52}"/>
            </c:ext>
          </c:extLst>
        </c:ser>
        <c:ser>
          <c:idx val="2"/>
          <c:order val="2"/>
          <c:tx>
            <c:strRef>
              <c:f>MICS14!$B$20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MICS14!$H$20:$L$20</c:f>
              <c:numCache>
                <c:formatCode>###0.0</c:formatCode>
                <c:ptCount val="5"/>
                <c:pt idx="0">
                  <c:v>0.9</c:v>
                </c:pt>
                <c:pt idx="1">
                  <c:v>0.9</c:v>
                </c:pt>
                <c:pt idx="2">
                  <c:v>0.2</c:v>
                </c:pt>
                <c:pt idx="3">
                  <c:v>0</c:v>
                </c:pt>
                <c:pt idx="4">
                  <c:v>0.1</c:v>
                </c:pt>
              </c:numCache>
            </c:numRef>
          </c:val>
          <c:extLst>
            <c:ext xmlns:c16="http://schemas.microsoft.com/office/drawing/2014/chart" uri="{C3380CC4-5D6E-409C-BE32-E72D297353CC}">
              <c16:uniqueId val="{00000002-BE0B-4B20-AF73-EB9ECC612C52}"/>
            </c:ext>
          </c:extLst>
        </c:ser>
        <c:ser>
          <c:idx val="3"/>
          <c:order val="3"/>
          <c:tx>
            <c:strRef>
              <c:f>MICS14!$B$21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MICS14!$H$15:$L$15</c:f>
              <c:strCache>
                <c:ptCount val="5"/>
                <c:pt idx="0">
                  <c:v>Poorest</c:v>
                </c:pt>
                <c:pt idx="1">
                  <c:v>Poor</c:v>
                </c:pt>
                <c:pt idx="2">
                  <c:v>Middle</c:v>
                </c:pt>
                <c:pt idx="3">
                  <c:v>Rich</c:v>
                </c:pt>
                <c:pt idx="4">
                  <c:v>Richest</c:v>
                </c:pt>
              </c:strCache>
            </c:strRef>
          </c:cat>
          <c:val>
            <c:numRef>
              <c:f>MICS14!$H$21:$L$21</c:f>
              <c:numCache>
                <c:formatCode>###0.0</c:formatCode>
                <c:ptCount val="5"/>
                <c:pt idx="0">
                  <c:v>1.8</c:v>
                </c:pt>
                <c:pt idx="1">
                  <c:v>0.2</c:v>
                </c:pt>
                <c:pt idx="2">
                  <c:v>0.3</c:v>
                </c:pt>
                <c:pt idx="3">
                  <c:v>0</c:v>
                </c:pt>
                <c:pt idx="4">
                  <c:v>0</c:v>
                </c:pt>
              </c:numCache>
            </c:numRef>
          </c:val>
          <c:extLst>
            <c:ext xmlns:c16="http://schemas.microsoft.com/office/drawing/2014/chart" uri="{C3380CC4-5D6E-409C-BE32-E72D297353CC}">
              <c16:uniqueId val="{00000003-BE0B-4B20-AF73-EB9ECC612C52}"/>
            </c:ext>
          </c:extLst>
        </c:ser>
        <c:dLbls>
          <c:showLegendKey val="0"/>
          <c:showVal val="0"/>
          <c:showCatName val="0"/>
          <c:showSerName val="0"/>
          <c:showPercent val="0"/>
          <c:showBubbleSize val="0"/>
        </c:dLbls>
        <c:gapWidth val="50"/>
        <c:overlap val="100"/>
        <c:axId val="212977152"/>
        <c:axId val="214569344"/>
      </c:barChart>
      <c:catAx>
        <c:axId val="21297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4569344"/>
        <c:crosses val="autoZero"/>
        <c:auto val="1"/>
        <c:lblAlgn val="ctr"/>
        <c:lblOffset val="100"/>
        <c:tickLblSkip val="1"/>
        <c:tickMarkSkip val="1"/>
        <c:noMultiLvlLbl val="0"/>
      </c:catAx>
      <c:valAx>
        <c:axId val="214569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7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MICS14!$H$124:$L$124</c:f>
              <c:numCache>
                <c:formatCode>###0.0</c:formatCode>
                <c:ptCount val="5"/>
                <c:pt idx="0">
                  <c:v>60.516801851467406</c:v>
                </c:pt>
                <c:pt idx="1">
                  <c:v>61.241563508238606</c:v>
                </c:pt>
                <c:pt idx="2">
                  <c:v>71.308005845394987</c:v>
                </c:pt>
                <c:pt idx="3">
                  <c:v>96.123599409680935</c:v>
                </c:pt>
                <c:pt idx="4">
                  <c:v>99.224855648870246</c:v>
                </c:pt>
              </c:numCache>
            </c:numRef>
          </c:val>
          <c:extLst>
            <c:ext xmlns:c16="http://schemas.microsoft.com/office/drawing/2014/chart" uri="{C3380CC4-5D6E-409C-BE32-E72D297353CC}">
              <c16:uniqueId val="{00000000-6833-476B-9819-103DC1C01335}"/>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MICS14!$H$125:$L$125</c:f>
              <c:numCache>
                <c:formatCode>###0.0</c:formatCode>
                <c:ptCount val="5"/>
                <c:pt idx="0">
                  <c:v>35.257443887829488</c:v>
                </c:pt>
                <c:pt idx="1">
                  <c:v>37.812791838276333</c:v>
                </c:pt>
                <c:pt idx="2">
                  <c:v>27.55437024791107</c:v>
                </c:pt>
                <c:pt idx="3">
                  <c:v>3.8358164193716631</c:v>
                </c:pt>
                <c:pt idx="4">
                  <c:v>0.77514435112972324</c:v>
                </c:pt>
              </c:numCache>
            </c:numRef>
          </c:val>
          <c:extLst>
            <c:ext xmlns:c16="http://schemas.microsoft.com/office/drawing/2014/chart" uri="{C3380CC4-5D6E-409C-BE32-E72D297353CC}">
              <c16:uniqueId val="{00000001-6833-476B-9819-103DC1C01335}"/>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MICS14!$H$126:$L$126</c:f>
              <c:numCache>
                <c:formatCode>###0.0</c:formatCode>
                <c:ptCount val="5"/>
                <c:pt idx="0">
                  <c:v>3.6041196113302409</c:v>
                </c:pt>
                <c:pt idx="1">
                  <c:v>0.94564465348506133</c:v>
                </c:pt>
                <c:pt idx="2">
                  <c:v>1.0659790107497336</c:v>
                </c:pt>
                <c:pt idx="3">
                  <c:v>4.0584170947401965E-2</c:v>
                </c:pt>
                <c:pt idx="4">
                  <c:v>3.0531133177191805E-14</c:v>
                </c:pt>
              </c:numCache>
            </c:numRef>
          </c:val>
          <c:extLst>
            <c:ext xmlns:c16="http://schemas.microsoft.com/office/drawing/2014/chart" uri="{C3380CC4-5D6E-409C-BE32-E72D297353CC}">
              <c16:uniqueId val="{00000002-6833-476B-9819-103DC1C01335}"/>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MICS14!$H$121:$L$121</c:f>
              <c:strCache>
                <c:ptCount val="5"/>
                <c:pt idx="0">
                  <c:v>Poorest</c:v>
                </c:pt>
                <c:pt idx="1">
                  <c:v>Poor</c:v>
                </c:pt>
                <c:pt idx="2">
                  <c:v>Middle</c:v>
                </c:pt>
                <c:pt idx="3">
                  <c:v>Rich</c:v>
                </c:pt>
                <c:pt idx="4">
                  <c:v>Richest</c:v>
                </c:pt>
              </c:strCache>
            </c:strRef>
          </c:cat>
          <c:val>
            <c:numRef>
              <c:f>MICS14!$H$127:$L$127</c:f>
              <c:numCache>
                <c:formatCode>###0.0</c:formatCode>
                <c:ptCount val="5"/>
                <c:pt idx="0">
                  <c:v>0.6216346493728645</c:v>
                </c:pt>
                <c:pt idx="1">
                  <c:v>0</c:v>
                </c:pt>
                <c:pt idx="2">
                  <c:v>7.1644895944208989E-2</c:v>
                </c:pt>
                <c:pt idx="3">
                  <c:v>0</c:v>
                </c:pt>
                <c:pt idx="4">
                  <c:v>0</c:v>
                </c:pt>
              </c:numCache>
            </c:numRef>
          </c:val>
          <c:extLst>
            <c:ext xmlns:c16="http://schemas.microsoft.com/office/drawing/2014/chart" uri="{C3380CC4-5D6E-409C-BE32-E72D297353CC}">
              <c16:uniqueId val="{00000003-6833-476B-9819-103DC1C01335}"/>
            </c:ext>
          </c:extLst>
        </c:ser>
        <c:dLbls>
          <c:showLegendKey val="0"/>
          <c:showVal val="0"/>
          <c:showCatName val="0"/>
          <c:showSerName val="0"/>
          <c:showPercent val="0"/>
          <c:showBubbleSize val="0"/>
        </c:dLbls>
        <c:gapWidth val="50"/>
        <c:overlap val="100"/>
        <c:axId val="215797760"/>
        <c:axId val="215799296"/>
      </c:barChart>
      <c:catAx>
        <c:axId val="215797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99296"/>
        <c:crosses val="autoZero"/>
        <c:auto val="1"/>
        <c:lblAlgn val="ctr"/>
        <c:lblOffset val="100"/>
        <c:tickLblSkip val="1"/>
        <c:tickMarkSkip val="1"/>
        <c:noMultiLvlLbl val="0"/>
      </c:catAx>
      <c:valAx>
        <c:axId val="215799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97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MICS14!$H$222:$L$222</c:f>
              <c:numCache>
                <c:formatCode>###0.0</c:formatCode>
                <c:ptCount val="5"/>
                <c:pt idx="0">
                  <c:v>77.411772364761887</c:v>
                </c:pt>
                <c:pt idx="1">
                  <c:v>86.814651311391771</c:v>
                </c:pt>
                <c:pt idx="2">
                  <c:v>90.517800866053008</c:v>
                </c:pt>
                <c:pt idx="3">
                  <c:v>97.813077137770449</c:v>
                </c:pt>
                <c:pt idx="4">
                  <c:v>99.235685271519031</c:v>
                </c:pt>
              </c:numCache>
            </c:numRef>
          </c:val>
          <c:extLst>
            <c:ext xmlns:c16="http://schemas.microsoft.com/office/drawing/2014/chart" uri="{C3380CC4-5D6E-409C-BE32-E72D297353CC}">
              <c16:uniqueId val="{00000000-2378-43A2-AF6E-3232E4DF7D9A}"/>
            </c:ext>
          </c:extLst>
        </c:ser>
        <c:ser>
          <c:idx val="1"/>
          <c:order val="1"/>
          <c:tx>
            <c:strRef>
              <c:f>MICS14!$B$223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MICS14!$H$223:$L$223</c:f>
              <c:numCache>
                <c:formatCode>###0.0</c:formatCode>
                <c:ptCount val="5"/>
                <c:pt idx="0">
                  <c:v>13.255647218410205</c:v>
                </c:pt>
                <c:pt idx="1">
                  <c:v>6.8814193901876708</c:v>
                </c:pt>
                <c:pt idx="2">
                  <c:v>4.0864376767666428</c:v>
                </c:pt>
                <c:pt idx="3">
                  <c:v>0.5140464345696576</c:v>
                </c:pt>
                <c:pt idx="4">
                  <c:v>0.37271687640361356</c:v>
                </c:pt>
              </c:numCache>
            </c:numRef>
          </c:val>
          <c:extLst>
            <c:ext xmlns:c16="http://schemas.microsoft.com/office/drawing/2014/chart" uri="{C3380CC4-5D6E-409C-BE32-E72D297353CC}">
              <c16:uniqueId val="{00000001-2378-43A2-AF6E-3232E4DF7D9A}"/>
            </c:ext>
          </c:extLst>
        </c:ser>
        <c:ser>
          <c:idx val="2"/>
          <c:order val="2"/>
          <c:tx>
            <c:strRef>
              <c:f>MICS14!$B$224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MICS14!$H$221:$L$221</c:f>
              <c:strCache>
                <c:ptCount val="5"/>
                <c:pt idx="0">
                  <c:v>Poorest</c:v>
                </c:pt>
                <c:pt idx="1">
                  <c:v>Poor</c:v>
                </c:pt>
                <c:pt idx="2">
                  <c:v>Middle</c:v>
                </c:pt>
                <c:pt idx="3">
                  <c:v>Rich</c:v>
                </c:pt>
                <c:pt idx="4">
                  <c:v>Richest</c:v>
                </c:pt>
              </c:strCache>
            </c:strRef>
          </c:cat>
          <c:val>
            <c:numRef>
              <c:f>MICS14!$H$224:$L$224</c:f>
              <c:numCache>
                <c:formatCode>###0.0</c:formatCode>
                <c:ptCount val="5"/>
                <c:pt idx="0">
                  <c:v>9.3325804168277315</c:v>
                </c:pt>
                <c:pt idx="1">
                  <c:v>6.3039292984205533</c:v>
                </c:pt>
                <c:pt idx="2">
                  <c:v>5.3957614571805337</c:v>
                </c:pt>
                <c:pt idx="3">
                  <c:v>1.6728764276599348</c:v>
                </c:pt>
                <c:pt idx="4">
                  <c:v>0.39159785207733172</c:v>
                </c:pt>
              </c:numCache>
            </c:numRef>
          </c:val>
          <c:extLst>
            <c:ext xmlns:c16="http://schemas.microsoft.com/office/drawing/2014/chart" uri="{C3380CC4-5D6E-409C-BE32-E72D297353CC}">
              <c16:uniqueId val="{00000002-2378-43A2-AF6E-3232E4DF7D9A}"/>
            </c:ext>
          </c:extLst>
        </c:ser>
        <c:dLbls>
          <c:showLegendKey val="0"/>
          <c:showVal val="0"/>
          <c:showCatName val="0"/>
          <c:showSerName val="0"/>
          <c:showPercent val="0"/>
          <c:showBubbleSize val="0"/>
        </c:dLbls>
        <c:gapWidth val="50"/>
        <c:overlap val="100"/>
        <c:axId val="217307392"/>
        <c:axId val="217314048"/>
      </c:barChart>
      <c:catAx>
        <c:axId val="217307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14048"/>
        <c:crosses val="autoZero"/>
        <c:auto val="1"/>
        <c:lblAlgn val="ctr"/>
        <c:lblOffset val="100"/>
        <c:tickLblSkip val="1"/>
        <c:tickMarkSkip val="1"/>
        <c:noMultiLvlLbl val="0"/>
      </c:catAx>
      <c:valAx>
        <c:axId val="217314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07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MICS14!$C$124:$G$124</c:f>
              <c:numCache>
                <c:formatCode>###0.0</c:formatCode>
                <c:ptCount val="5"/>
                <c:pt idx="0">
                  <c:v>53.083712135259766</c:v>
                </c:pt>
                <c:pt idx="1">
                  <c:v>63.168508712694155</c:v>
                </c:pt>
                <c:pt idx="2">
                  <c:v>65.221831419788671</c:v>
                </c:pt>
                <c:pt idx="3">
                  <c:v>89.238509203660129</c:v>
                </c:pt>
                <c:pt idx="4">
                  <c:v>99.230861611685015</c:v>
                </c:pt>
              </c:numCache>
            </c:numRef>
          </c:val>
          <c:extLst>
            <c:ext xmlns:c16="http://schemas.microsoft.com/office/drawing/2014/chart" uri="{C3380CC4-5D6E-409C-BE32-E72D297353CC}">
              <c16:uniqueId val="{00000000-029D-48B2-AE37-2868BE8BA217}"/>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MICS14!$C$125:$G$125</c:f>
              <c:numCache>
                <c:formatCode>###0.0</c:formatCode>
                <c:ptCount val="5"/>
                <c:pt idx="0">
                  <c:v>25.056499024768609</c:v>
                </c:pt>
                <c:pt idx="1">
                  <c:v>33.920808195421351</c:v>
                </c:pt>
                <c:pt idx="2">
                  <c:v>33.250464105030957</c:v>
                </c:pt>
                <c:pt idx="3">
                  <c:v>10.579037588553495</c:v>
                </c:pt>
                <c:pt idx="4">
                  <c:v>0.76913838831498926</c:v>
                </c:pt>
              </c:numCache>
            </c:numRef>
          </c:val>
          <c:extLst>
            <c:ext xmlns:c16="http://schemas.microsoft.com/office/drawing/2014/chart" uri="{C3380CC4-5D6E-409C-BE32-E72D297353CC}">
              <c16:uniqueId val="{00000001-029D-48B2-AE37-2868BE8BA217}"/>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MICS14!$C$126:$G$126</c:f>
              <c:numCache>
                <c:formatCode>###0.0</c:formatCode>
                <c:ptCount val="5"/>
                <c:pt idx="0">
                  <c:v>16.309970765789359</c:v>
                </c:pt>
                <c:pt idx="1">
                  <c:v>2.7352522192484381</c:v>
                </c:pt>
                <c:pt idx="2">
                  <c:v>1.4712865524846201</c:v>
                </c:pt>
                <c:pt idx="3">
                  <c:v>0.18245320778637542</c:v>
                </c:pt>
                <c:pt idx="4">
                  <c:v>-3.8857805861880479E-15</c:v>
                </c:pt>
              </c:numCache>
            </c:numRef>
          </c:val>
          <c:extLst>
            <c:ext xmlns:c16="http://schemas.microsoft.com/office/drawing/2014/chart" uri="{C3380CC4-5D6E-409C-BE32-E72D297353CC}">
              <c16:uniqueId val="{00000002-029D-48B2-AE37-2868BE8BA217}"/>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MICS14!$C$121:$G$121</c:f>
              <c:strCache>
                <c:ptCount val="5"/>
                <c:pt idx="0">
                  <c:v>Poorest</c:v>
                </c:pt>
                <c:pt idx="1">
                  <c:v>Poor</c:v>
                </c:pt>
                <c:pt idx="2">
                  <c:v>Middle</c:v>
                </c:pt>
                <c:pt idx="3">
                  <c:v>Rich</c:v>
                </c:pt>
                <c:pt idx="4">
                  <c:v>Richest</c:v>
                </c:pt>
              </c:strCache>
            </c:strRef>
          </c:cat>
          <c:val>
            <c:numRef>
              <c:f>MICS14!$C$127:$G$127</c:f>
              <c:numCache>
                <c:formatCode>###0.0</c:formatCode>
                <c:ptCount val="5"/>
                <c:pt idx="0">
                  <c:v>5.5498180741822667</c:v>
                </c:pt>
                <c:pt idx="1">
                  <c:v>0.17543087263605531</c:v>
                </c:pt>
                <c:pt idx="2">
                  <c:v>5.6417922695751362E-2</c:v>
                </c:pt>
                <c:pt idx="3">
                  <c:v>0</c:v>
                </c:pt>
                <c:pt idx="4">
                  <c:v>0</c:v>
                </c:pt>
              </c:numCache>
            </c:numRef>
          </c:val>
          <c:extLst>
            <c:ext xmlns:c16="http://schemas.microsoft.com/office/drawing/2014/chart" uri="{C3380CC4-5D6E-409C-BE32-E72D297353CC}">
              <c16:uniqueId val="{00000003-029D-48B2-AE37-2868BE8BA217}"/>
            </c:ext>
          </c:extLst>
        </c:ser>
        <c:dLbls>
          <c:showLegendKey val="0"/>
          <c:showVal val="0"/>
          <c:showCatName val="0"/>
          <c:showSerName val="0"/>
          <c:showPercent val="0"/>
          <c:showBubbleSize val="0"/>
        </c:dLbls>
        <c:gapWidth val="50"/>
        <c:overlap val="100"/>
        <c:axId val="209381632"/>
        <c:axId val="209420672"/>
      </c:barChart>
      <c:catAx>
        <c:axId val="209381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420672"/>
        <c:crosses val="autoZero"/>
        <c:auto val="1"/>
        <c:lblAlgn val="ctr"/>
        <c:lblOffset val="100"/>
        <c:tickLblSkip val="1"/>
        <c:tickMarkSkip val="1"/>
        <c:noMultiLvlLbl val="0"/>
      </c:catAx>
      <c:valAx>
        <c:axId val="209420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81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MICS14!$M$124:$Q$124</c:f>
              <c:numCache>
                <c:formatCode>###0.0</c:formatCode>
                <c:ptCount val="5"/>
                <c:pt idx="0">
                  <c:v>23.2200013200485</c:v>
                </c:pt>
                <c:pt idx="1">
                  <c:v>65.4456409527197</c:v>
                </c:pt>
                <c:pt idx="2">
                  <c:v>66.838042003295911</c:v>
                </c:pt>
                <c:pt idx="3">
                  <c:v>68.653510218076832</c:v>
                </c:pt>
                <c:pt idx="4">
                  <c:v>77.518851754843382</c:v>
                </c:pt>
              </c:numCache>
            </c:numRef>
          </c:val>
          <c:extLst>
            <c:ext xmlns:c16="http://schemas.microsoft.com/office/drawing/2014/chart" uri="{C3380CC4-5D6E-409C-BE32-E72D297353CC}">
              <c16:uniqueId val="{00000000-F783-4B86-AF93-EF5C0B9AF3A3}"/>
            </c:ext>
          </c:extLst>
        </c:ser>
        <c:ser>
          <c:idx val="1"/>
          <c:order val="1"/>
          <c:tx>
            <c:strRef>
              <c:f>MICS14!$B$125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MICS14!$M$125:$Q$125</c:f>
              <c:numCache>
                <c:formatCode>###0.0</c:formatCode>
                <c:ptCount val="5"/>
                <c:pt idx="0">
                  <c:v>6.0531278953084886</c:v>
                </c:pt>
                <c:pt idx="1">
                  <c:v>18.563377853118507</c:v>
                </c:pt>
                <c:pt idx="2">
                  <c:v>24.695977284884993</c:v>
                </c:pt>
                <c:pt idx="3">
                  <c:v>27.227511559446736</c:v>
                </c:pt>
                <c:pt idx="4">
                  <c:v>20.901621296062171</c:v>
                </c:pt>
              </c:numCache>
            </c:numRef>
          </c:val>
          <c:extLst>
            <c:ext xmlns:c16="http://schemas.microsoft.com/office/drawing/2014/chart" uri="{C3380CC4-5D6E-409C-BE32-E72D297353CC}">
              <c16:uniqueId val="{00000001-F783-4B86-AF93-EF5C0B9AF3A3}"/>
            </c:ext>
          </c:extLst>
        </c:ser>
        <c:ser>
          <c:idx val="2"/>
          <c:order val="2"/>
          <c:tx>
            <c:strRef>
              <c:f>MICS14!$B$126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MICS14!$M$126:$Q$126</c:f>
              <c:numCache>
                <c:formatCode>###0.0</c:formatCode>
                <c:ptCount val="5"/>
                <c:pt idx="0">
                  <c:v>46.415876298209653</c:v>
                </c:pt>
                <c:pt idx="1">
                  <c:v>15.906775621567236</c:v>
                </c:pt>
                <c:pt idx="2">
                  <c:v>8.2863346522909502</c:v>
                </c:pt>
                <c:pt idx="3">
                  <c:v>4.1189782224764322</c:v>
                </c:pt>
                <c:pt idx="4">
                  <c:v>1.579526949094447</c:v>
                </c:pt>
              </c:numCache>
            </c:numRef>
          </c:val>
          <c:extLst>
            <c:ext xmlns:c16="http://schemas.microsoft.com/office/drawing/2014/chart" uri="{C3380CC4-5D6E-409C-BE32-E72D297353CC}">
              <c16:uniqueId val="{00000002-F783-4B86-AF93-EF5C0B9AF3A3}"/>
            </c:ext>
          </c:extLst>
        </c:ser>
        <c:ser>
          <c:idx val="3"/>
          <c:order val="3"/>
          <c:tx>
            <c:strRef>
              <c:f>MICS14!$B$127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MICS14!$M$121:$Q$121</c:f>
              <c:strCache>
                <c:ptCount val="5"/>
                <c:pt idx="0">
                  <c:v>Poorest</c:v>
                </c:pt>
                <c:pt idx="1">
                  <c:v>Poor</c:v>
                </c:pt>
                <c:pt idx="2">
                  <c:v>Middle</c:v>
                </c:pt>
                <c:pt idx="3">
                  <c:v>Rich</c:v>
                </c:pt>
                <c:pt idx="4">
                  <c:v>Richest</c:v>
                </c:pt>
              </c:strCache>
            </c:strRef>
          </c:cat>
          <c:val>
            <c:numRef>
              <c:f>MICS14!$M$127:$Q$127</c:f>
              <c:numCache>
                <c:formatCode>###0.0</c:formatCode>
                <c:ptCount val="5"/>
                <c:pt idx="0">
                  <c:v>24.310994486433362</c:v>
                </c:pt>
                <c:pt idx="1">
                  <c:v>8.4205572594557521E-2</c:v>
                </c:pt>
                <c:pt idx="2">
                  <c:v>0.17964605952814672</c:v>
                </c:pt>
                <c:pt idx="3">
                  <c:v>0</c:v>
                </c:pt>
                <c:pt idx="4">
                  <c:v>0</c:v>
                </c:pt>
              </c:numCache>
            </c:numRef>
          </c:val>
          <c:extLst>
            <c:ext xmlns:c16="http://schemas.microsoft.com/office/drawing/2014/chart" uri="{C3380CC4-5D6E-409C-BE32-E72D297353CC}">
              <c16:uniqueId val="{00000003-F783-4B86-AF93-EF5C0B9AF3A3}"/>
            </c:ext>
          </c:extLst>
        </c:ser>
        <c:dLbls>
          <c:showLegendKey val="0"/>
          <c:showVal val="0"/>
          <c:showCatName val="0"/>
          <c:showSerName val="0"/>
          <c:showPercent val="0"/>
          <c:showBubbleSize val="0"/>
        </c:dLbls>
        <c:gapWidth val="50"/>
        <c:overlap val="100"/>
        <c:axId val="144605184"/>
        <c:axId val="144607104"/>
      </c:barChart>
      <c:catAx>
        <c:axId val="14460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607104"/>
        <c:crosses val="autoZero"/>
        <c:auto val="1"/>
        <c:lblAlgn val="ctr"/>
        <c:lblOffset val="100"/>
        <c:tickLblSkip val="1"/>
        <c:tickMarkSkip val="1"/>
        <c:noMultiLvlLbl val="0"/>
      </c:catAx>
      <c:valAx>
        <c:axId val="144607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4605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25.087329742820764</c:v>
                </c:pt>
                <c:pt idx="1">
                  <c:v>30.914980869044729</c:v>
                </c:pt>
                <c:pt idx="2">
                  <c:v>64.904269523983032</c:v>
                </c:pt>
                <c:pt idx="3">
                  <c:v>81.999325309338332</c:v>
                </c:pt>
                <c:pt idx="4">
                  <c:v>85.015100051281252</c:v>
                </c:pt>
              </c:numCache>
            </c:numRef>
          </c:val>
          <c:extLst>
            <c:ext xmlns:c16="http://schemas.microsoft.com/office/drawing/2014/chart" uri="{C3380CC4-5D6E-409C-BE32-E72D297353CC}">
              <c16:uniqueId val="{00000000-3BE5-4E81-BE20-CA6065171FEE}"/>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8.0908047877695477</c:v>
                </c:pt>
                <c:pt idx="1">
                  <c:v>7.8091767001921815</c:v>
                </c:pt>
                <c:pt idx="2">
                  <c:v>6.2160385723328861</c:v>
                </c:pt>
                <c:pt idx="3">
                  <c:v>4.3071986472942765</c:v>
                </c:pt>
                <c:pt idx="4">
                  <c:v>2.3778563040470231</c:v>
                </c:pt>
              </c:numCache>
            </c:numRef>
          </c:val>
          <c:extLst>
            <c:ext xmlns:c16="http://schemas.microsoft.com/office/drawing/2014/chart" uri="{C3380CC4-5D6E-409C-BE32-E72D297353CC}">
              <c16:uniqueId val="{00000001-3BE5-4E81-BE20-CA6065171FEE}"/>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30.81961221311311</c:v>
                </c:pt>
                <c:pt idx="1">
                  <c:v>25.14509689881298</c:v>
                </c:pt>
                <c:pt idx="2">
                  <c:v>11.105136859577335</c:v>
                </c:pt>
                <c:pt idx="3">
                  <c:v>7.2735609593757005</c:v>
                </c:pt>
                <c:pt idx="4">
                  <c:v>7.4772051082121722</c:v>
                </c:pt>
              </c:numCache>
            </c:numRef>
          </c:val>
          <c:extLst>
            <c:ext xmlns:c16="http://schemas.microsoft.com/office/drawing/2014/chart" uri="{C3380CC4-5D6E-409C-BE32-E72D297353CC}">
              <c16:uniqueId val="{00000002-3BE5-4E81-BE20-CA6065171FEE}"/>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36.002253256296569</c:v>
                </c:pt>
                <c:pt idx="1">
                  <c:v>36.130745531950097</c:v>
                </c:pt>
                <c:pt idx="2">
                  <c:v>17.774555044106801</c:v>
                </c:pt>
                <c:pt idx="3">
                  <c:v>6.4199150839917234</c:v>
                </c:pt>
                <c:pt idx="4">
                  <c:v>5.1298385364595891</c:v>
                </c:pt>
              </c:numCache>
            </c:numRef>
          </c:val>
          <c:extLst>
            <c:ext xmlns:c16="http://schemas.microsoft.com/office/drawing/2014/chart" uri="{C3380CC4-5D6E-409C-BE32-E72D297353CC}">
              <c16:uniqueId val="{00000003-3BE5-4E81-BE20-CA6065171FEE}"/>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MICS18!$R$15:$V$15</c:f>
              <c:strCache>
                <c:ptCount val="5"/>
                <c:pt idx="0">
                  <c:v>Central</c:v>
                </c:pt>
                <c:pt idx="1">
                  <c:v>Eastern</c:v>
                </c:pt>
                <c:pt idx="2">
                  <c:v>Khangai</c:v>
                </c:pt>
                <c:pt idx="3">
                  <c:v>Ulaanbaatar</c:v>
                </c:pt>
                <c:pt idx="4">
                  <c:v>Western</c:v>
                </c:pt>
              </c:strCache>
            </c:strRef>
          </c:cat>
          <c:val>
            <c:numRef>
              <c:f>MICS18!$R$18:$V$18</c:f>
              <c:numCache>
                <c:formatCode>###0.0</c:formatCode>
                <c:ptCount val="5"/>
                <c:pt idx="0">
                  <c:v>80.972552463204778</c:v>
                </c:pt>
                <c:pt idx="1">
                  <c:v>79.076793709930797</c:v>
                </c:pt>
                <c:pt idx="2">
                  <c:v>65.885916414229868</c:v>
                </c:pt>
                <c:pt idx="3">
                  <c:v>94.656084092665566</c:v>
                </c:pt>
                <c:pt idx="4">
                  <c:v>61.07393320754133</c:v>
                </c:pt>
              </c:numCache>
            </c:numRef>
          </c:val>
          <c:extLst>
            <c:ext xmlns:c16="http://schemas.microsoft.com/office/drawing/2014/chart" uri="{C3380CC4-5D6E-409C-BE32-E72D297353CC}">
              <c16:uniqueId val="{00000000-2269-4BA2-9005-8CBBB89332EF}"/>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MICS18!$R$15:$V$15</c:f>
              <c:strCache>
                <c:ptCount val="5"/>
                <c:pt idx="0">
                  <c:v>Central</c:v>
                </c:pt>
                <c:pt idx="1">
                  <c:v>Eastern</c:v>
                </c:pt>
                <c:pt idx="2">
                  <c:v>Khangai</c:v>
                </c:pt>
                <c:pt idx="3">
                  <c:v>Ulaanbaatar</c:v>
                </c:pt>
                <c:pt idx="4">
                  <c:v>Western</c:v>
                </c:pt>
              </c:strCache>
            </c:strRef>
          </c:cat>
          <c:val>
            <c:numRef>
              <c:f>MICS18!$R$19:$V$19</c:f>
              <c:numCache>
                <c:formatCode>###0.0</c:formatCode>
                <c:ptCount val="5"/>
                <c:pt idx="0">
                  <c:v>6.7994731647490578</c:v>
                </c:pt>
                <c:pt idx="1">
                  <c:v>6.617122175284031</c:v>
                </c:pt>
                <c:pt idx="2">
                  <c:v>2.6519398835654191</c:v>
                </c:pt>
                <c:pt idx="3">
                  <c:v>3.8787050000026775</c:v>
                </c:pt>
                <c:pt idx="4">
                  <c:v>3.4092075711538836</c:v>
                </c:pt>
              </c:numCache>
            </c:numRef>
          </c:val>
          <c:extLst>
            <c:ext xmlns:c16="http://schemas.microsoft.com/office/drawing/2014/chart" uri="{C3380CC4-5D6E-409C-BE32-E72D297353CC}">
              <c16:uniqueId val="{00000001-2269-4BA2-9005-8CBBB89332EF}"/>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MICS18!$R$15:$V$15</c:f>
              <c:strCache>
                <c:ptCount val="5"/>
                <c:pt idx="0">
                  <c:v>Central</c:v>
                </c:pt>
                <c:pt idx="1">
                  <c:v>Eastern</c:v>
                </c:pt>
                <c:pt idx="2">
                  <c:v>Khangai</c:v>
                </c:pt>
                <c:pt idx="3">
                  <c:v>Ulaanbaatar</c:v>
                </c:pt>
                <c:pt idx="4">
                  <c:v>Western</c:v>
                </c:pt>
              </c:strCache>
            </c:strRef>
          </c:cat>
          <c:val>
            <c:numRef>
              <c:f>MICS18!$R$20:$V$20</c:f>
              <c:numCache>
                <c:formatCode>###0.0</c:formatCode>
                <c:ptCount val="5"/>
                <c:pt idx="0">
                  <c:v>8.9071553296893207</c:v>
                </c:pt>
                <c:pt idx="1">
                  <c:v>10.970745442773822</c:v>
                </c:pt>
                <c:pt idx="2">
                  <c:v>11.134136213001899</c:v>
                </c:pt>
                <c:pt idx="3">
                  <c:v>1.3709606188926682</c:v>
                </c:pt>
                <c:pt idx="4">
                  <c:v>15.05014323470551</c:v>
                </c:pt>
              </c:numCache>
            </c:numRef>
          </c:val>
          <c:extLst>
            <c:ext xmlns:c16="http://schemas.microsoft.com/office/drawing/2014/chart" uri="{C3380CC4-5D6E-409C-BE32-E72D297353CC}">
              <c16:uniqueId val="{00000002-2269-4BA2-9005-8CBBB89332EF}"/>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MICS18!$R$15:$V$15</c:f>
              <c:strCache>
                <c:ptCount val="5"/>
                <c:pt idx="0">
                  <c:v>Central</c:v>
                </c:pt>
                <c:pt idx="1">
                  <c:v>Eastern</c:v>
                </c:pt>
                <c:pt idx="2">
                  <c:v>Khangai</c:v>
                </c:pt>
                <c:pt idx="3">
                  <c:v>Ulaanbaatar</c:v>
                </c:pt>
                <c:pt idx="4">
                  <c:v>Western</c:v>
                </c:pt>
              </c:strCache>
            </c:strRef>
          </c:cat>
          <c:val>
            <c:numRef>
              <c:f>MICS18!$R$21:$V$21</c:f>
              <c:numCache>
                <c:formatCode>###0.0</c:formatCode>
                <c:ptCount val="5"/>
                <c:pt idx="0">
                  <c:v>3.3208190423568542</c:v>
                </c:pt>
                <c:pt idx="1">
                  <c:v>3.33533867201136</c:v>
                </c:pt>
                <c:pt idx="2">
                  <c:v>20.328007489202793</c:v>
                </c:pt>
                <c:pt idx="3">
                  <c:v>9.4250288438937221E-2</c:v>
                </c:pt>
                <c:pt idx="4">
                  <c:v>20.466715986599642</c:v>
                </c:pt>
              </c:numCache>
            </c:numRef>
          </c:val>
          <c:extLst>
            <c:ext xmlns:c16="http://schemas.microsoft.com/office/drawing/2014/chart" uri="{C3380CC4-5D6E-409C-BE32-E72D297353CC}">
              <c16:uniqueId val="{00000003-2269-4BA2-9005-8CBBB89332E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41.621435397755</c:v>
                </c:pt>
                <c:pt idx="1">
                  <c:v>85.338537735052284</c:v>
                </c:pt>
                <c:pt idx="2">
                  <c:v>89.929910848181464</c:v>
                </c:pt>
                <c:pt idx="3">
                  <c:v>95.87585355269232</c:v>
                </c:pt>
                <c:pt idx="4">
                  <c:v>98.629719501283503</c:v>
                </c:pt>
              </c:numCache>
            </c:numRef>
          </c:val>
          <c:extLst>
            <c:ext xmlns:c16="http://schemas.microsoft.com/office/drawing/2014/chart" uri="{C3380CC4-5D6E-409C-BE32-E72D297353CC}">
              <c16:uniqueId val="{00000000-7B43-49C8-AB78-8B13C07F9F2C}"/>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7.2874946340646076</c:v>
                </c:pt>
                <c:pt idx="1">
                  <c:v>6.8792711098530521</c:v>
                </c:pt>
                <c:pt idx="2">
                  <c:v>4.6878288083958575</c:v>
                </c:pt>
                <c:pt idx="3">
                  <c:v>1.8187107132364839</c:v>
                </c:pt>
                <c:pt idx="4">
                  <c:v>0.61033321475644997</c:v>
                </c:pt>
              </c:numCache>
            </c:numRef>
          </c:val>
          <c:extLst>
            <c:ext xmlns:c16="http://schemas.microsoft.com/office/drawing/2014/chart" uri="{C3380CC4-5D6E-409C-BE32-E72D297353CC}">
              <c16:uniqueId val="{00000001-7B43-49C8-AB78-8B13C07F9F2C}"/>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22.146766971672101</c:v>
                </c:pt>
                <c:pt idx="1">
                  <c:v>4.5780997851465752</c:v>
                </c:pt>
                <c:pt idx="2">
                  <c:v>3.7855242609738506</c:v>
                </c:pt>
                <c:pt idx="3">
                  <c:v>1.8023708529702216</c:v>
                </c:pt>
                <c:pt idx="4">
                  <c:v>0.70202332259620481</c:v>
                </c:pt>
              </c:numCache>
            </c:numRef>
          </c:val>
          <c:extLst>
            <c:ext xmlns:c16="http://schemas.microsoft.com/office/drawing/2014/chart" uri="{C3380CC4-5D6E-409C-BE32-E72D297353CC}">
              <c16:uniqueId val="{00000002-7B43-49C8-AB78-8B13C07F9F2C}"/>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28.944302996507883</c:v>
                </c:pt>
                <c:pt idx="1">
                  <c:v>3.2040913699481104</c:v>
                </c:pt>
                <c:pt idx="2">
                  <c:v>1.5967360824487999</c:v>
                </c:pt>
                <c:pt idx="3">
                  <c:v>0.50306488110108072</c:v>
                </c:pt>
                <c:pt idx="4">
                  <c:v>5.7923961363869257E-2</c:v>
                </c:pt>
              </c:numCache>
            </c:numRef>
          </c:val>
          <c:extLst>
            <c:ext xmlns:c16="http://schemas.microsoft.com/office/drawing/2014/chart" uri="{C3380CC4-5D6E-409C-BE32-E72D297353CC}">
              <c16:uniqueId val="{00000003-7B43-49C8-AB78-8B13C07F9F2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MICS18!$R$121:$V$121</c:f>
              <c:strCache>
                <c:ptCount val="5"/>
                <c:pt idx="0">
                  <c:v>Central</c:v>
                </c:pt>
                <c:pt idx="1">
                  <c:v>Eastern</c:v>
                </c:pt>
                <c:pt idx="2">
                  <c:v>Khangai</c:v>
                </c:pt>
                <c:pt idx="3">
                  <c:v>Ulaanbaatar</c:v>
                </c:pt>
                <c:pt idx="4">
                  <c:v>Western</c:v>
                </c:pt>
              </c:strCache>
            </c:strRef>
          </c:cat>
          <c:val>
            <c:numRef>
              <c:f>MICS18!$R$124:$V$124</c:f>
              <c:numCache>
                <c:formatCode>###0.0</c:formatCode>
                <c:ptCount val="5"/>
                <c:pt idx="0">
                  <c:v>70.554544916477283</c:v>
                </c:pt>
                <c:pt idx="1">
                  <c:v>60.358160797624173</c:v>
                </c:pt>
                <c:pt idx="2">
                  <c:v>60.344152088266277</c:v>
                </c:pt>
                <c:pt idx="3">
                  <c:v>78.07813980612579</c:v>
                </c:pt>
                <c:pt idx="4">
                  <c:v>48.087323436523285</c:v>
                </c:pt>
              </c:numCache>
            </c:numRef>
          </c:val>
          <c:extLst>
            <c:ext xmlns:c16="http://schemas.microsoft.com/office/drawing/2014/chart" uri="{C3380CC4-5D6E-409C-BE32-E72D297353CC}">
              <c16:uniqueId val="{00000000-C830-4F01-A576-E4FEEAB45902}"/>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MICS18!$R$121:$V$121</c:f>
              <c:strCache>
                <c:ptCount val="5"/>
                <c:pt idx="0">
                  <c:v>Central</c:v>
                </c:pt>
                <c:pt idx="1">
                  <c:v>Eastern</c:v>
                </c:pt>
                <c:pt idx="2">
                  <c:v>Khangai</c:v>
                </c:pt>
                <c:pt idx="3">
                  <c:v>Ulaanbaatar</c:v>
                </c:pt>
                <c:pt idx="4">
                  <c:v>Western</c:v>
                </c:pt>
              </c:strCache>
            </c:strRef>
          </c:cat>
          <c:val>
            <c:numRef>
              <c:f>MICS18!$R$125:$V$125</c:f>
              <c:numCache>
                <c:formatCode>###0.0</c:formatCode>
                <c:ptCount val="5"/>
                <c:pt idx="0">
                  <c:v>17.192626824106327</c:v>
                </c:pt>
                <c:pt idx="1">
                  <c:v>21.18339333847495</c:v>
                </c:pt>
                <c:pt idx="2">
                  <c:v>17.324847062862553</c:v>
                </c:pt>
                <c:pt idx="3">
                  <c:v>20.826121096289292</c:v>
                </c:pt>
                <c:pt idx="4">
                  <c:v>22.389841087790277</c:v>
                </c:pt>
              </c:numCache>
            </c:numRef>
          </c:val>
          <c:extLst>
            <c:ext xmlns:c16="http://schemas.microsoft.com/office/drawing/2014/chart" uri="{C3380CC4-5D6E-409C-BE32-E72D297353CC}">
              <c16:uniqueId val="{00000001-C830-4F01-A576-E4FEEAB45902}"/>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MICS18!$R$121:$V$121</c:f>
              <c:strCache>
                <c:ptCount val="5"/>
                <c:pt idx="0">
                  <c:v>Central</c:v>
                </c:pt>
                <c:pt idx="1">
                  <c:v>Eastern</c:v>
                </c:pt>
                <c:pt idx="2">
                  <c:v>Khangai</c:v>
                </c:pt>
                <c:pt idx="3">
                  <c:v>Ulaanbaatar</c:v>
                </c:pt>
                <c:pt idx="4">
                  <c:v>Western</c:v>
                </c:pt>
              </c:strCache>
            </c:strRef>
          </c:cat>
          <c:val>
            <c:numRef>
              <c:f>MICS18!$R$126:$V$126</c:f>
              <c:numCache>
                <c:formatCode>###0.0</c:formatCode>
                <c:ptCount val="5"/>
                <c:pt idx="0">
                  <c:v>1.5911084284274197</c:v>
                </c:pt>
                <c:pt idx="1">
                  <c:v>7.6823338043361753</c:v>
                </c:pt>
                <c:pt idx="2">
                  <c:v>8.1355054631828949</c:v>
                </c:pt>
                <c:pt idx="3">
                  <c:v>1.0799490460389909</c:v>
                </c:pt>
                <c:pt idx="4">
                  <c:v>6.2857840072407249</c:v>
                </c:pt>
              </c:numCache>
            </c:numRef>
          </c:val>
          <c:extLst>
            <c:ext xmlns:c16="http://schemas.microsoft.com/office/drawing/2014/chart" uri="{C3380CC4-5D6E-409C-BE32-E72D297353CC}">
              <c16:uniqueId val="{00000002-C830-4F01-A576-E4FEEAB45902}"/>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MICS18!$R$121:$V$121</c:f>
              <c:strCache>
                <c:ptCount val="5"/>
                <c:pt idx="0">
                  <c:v>Central</c:v>
                </c:pt>
                <c:pt idx="1">
                  <c:v>Eastern</c:v>
                </c:pt>
                <c:pt idx="2">
                  <c:v>Khangai</c:v>
                </c:pt>
                <c:pt idx="3">
                  <c:v>Ulaanbaatar</c:v>
                </c:pt>
                <c:pt idx="4">
                  <c:v>Western</c:v>
                </c:pt>
              </c:strCache>
            </c:strRef>
          </c:cat>
          <c:val>
            <c:numRef>
              <c:f>MICS18!$R$127:$V$127</c:f>
              <c:numCache>
                <c:formatCode>###0.0</c:formatCode>
                <c:ptCount val="5"/>
                <c:pt idx="0">
                  <c:v>10.661719830989052</c:v>
                </c:pt>
                <c:pt idx="1">
                  <c:v>10.776112059564612</c:v>
                </c:pt>
                <c:pt idx="2">
                  <c:v>14.195495385688147</c:v>
                </c:pt>
                <c:pt idx="3">
                  <c:v>1.5790051545521801E-2</c:v>
                </c:pt>
                <c:pt idx="4">
                  <c:v>23.237051468446136</c:v>
                </c:pt>
              </c:numCache>
            </c:numRef>
          </c:val>
          <c:extLst>
            <c:ext xmlns:c16="http://schemas.microsoft.com/office/drawing/2014/chart" uri="{C3380CC4-5D6E-409C-BE32-E72D297353CC}">
              <c16:uniqueId val="{00000003-C830-4F01-A576-E4FEEAB4590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53.777447003601488</c:v>
                </c:pt>
                <c:pt idx="1">
                  <c:v>64.525657906095518</c:v>
                </c:pt>
                <c:pt idx="2">
                  <c:v>71.019244910262799</c:v>
                </c:pt>
                <c:pt idx="3">
                  <c:v>79.423921845833135</c:v>
                </c:pt>
                <c:pt idx="4">
                  <c:v>90.133014443705875</c:v>
                </c:pt>
              </c:numCache>
            </c:numRef>
          </c:val>
          <c:extLst>
            <c:ext xmlns:c16="http://schemas.microsoft.com/office/drawing/2014/chart" uri="{C3380CC4-5D6E-409C-BE32-E72D297353CC}">
              <c16:uniqueId val="{00000000-351F-4ADE-9BB4-94A328744A09}"/>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30.192300660649551</c:v>
                </c:pt>
                <c:pt idx="1">
                  <c:v>25.786212141733504</c:v>
                </c:pt>
                <c:pt idx="2">
                  <c:v>23.23044493938206</c:v>
                </c:pt>
                <c:pt idx="3">
                  <c:v>16.380752014192719</c:v>
                </c:pt>
                <c:pt idx="4">
                  <c:v>8.1912577853819606</c:v>
                </c:pt>
              </c:numCache>
            </c:numRef>
          </c:val>
          <c:extLst>
            <c:ext xmlns:c16="http://schemas.microsoft.com/office/drawing/2014/chart" uri="{C3380CC4-5D6E-409C-BE32-E72D297353CC}">
              <c16:uniqueId val="{00000001-351F-4ADE-9BB4-94A328744A09}"/>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16.030252335748909</c:v>
                </c:pt>
                <c:pt idx="1">
                  <c:v>9.688129952171046</c:v>
                </c:pt>
                <c:pt idx="2">
                  <c:v>5.7503101503551823</c:v>
                </c:pt>
                <c:pt idx="3">
                  <c:v>4.1953261399741271</c:v>
                </c:pt>
                <c:pt idx="4">
                  <c:v>1.6757277709121967</c:v>
                </c:pt>
              </c:numCache>
            </c:numRef>
          </c:val>
          <c:extLst>
            <c:ext xmlns:c16="http://schemas.microsoft.com/office/drawing/2014/chart" uri="{C3380CC4-5D6E-409C-BE32-E72D297353CC}">
              <c16:uniqueId val="{00000002-351F-4ADE-9BB4-94A328744A0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MICS18!$R$221:$V$221</c:f>
              <c:strCache>
                <c:ptCount val="5"/>
                <c:pt idx="0">
                  <c:v>Central</c:v>
                </c:pt>
                <c:pt idx="1">
                  <c:v>Eastern</c:v>
                </c:pt>
                <c:pt idx="2">
                  <c:v>Khangai</c:v>
                </c:pt>
                <c:pt idx="3">
                  <c:v>Ulaanbaatar</c:v>
                </c:pt>
                <c:pt idx="4">
                  <c:v>Western</c:v>
                </c:pt>
              </c:strCache>
            </c:strRef>
          </c:cat>
          <c:val>
            <c:numRef>
              <c:f>MICS18!$R$222:$V$222</c:f>
              <c:numCache>
                <c:formatCode>###0.0</c:formatCode>
                <c:ptCount val="5"/>
                <c:pt idx="0">
                  <c:v>84.211888316235132</c:v>
                </c:pt>
                <c:pt idx="1">
                  <c:v>79.633501898558748</c:v>
                </c:pt>
                <c:pt idx="2">
                  <c:v>74.643681561487725</c:v>
                </c:pt>
                <c:pt idx="3">
                  <c:v>85.473934456281469</c:v>
                </c:pt>
                <c:pt idx="4">
                  <c:v>71.801941696727013</c:v>
                </c:pt>
              </c:numCache>
            </c:numRef>
          </c:val>
          <c:extLst>
            <c:ext xmlns:c16="http://schemas.microsoft.com/office/drawing/2014/chart" uri="{C3380CC4-5D6E-409C-BE32-E72D297353CC}">
              <c16:uniqueId val="{00000000-D057-4504-B2A3-48857EFC1525}"/>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MICS18!$R$221:$V$221</c:f>
              <c:strCache>
                <c:ptCount val="5"/>
                <c:pt idx="0">
                  <c:v>Central</c:v>
                </c:pt>
                <c:pt idx="1">
                  <c:v>Eastern</c:v>
                </c:pt>
                <c:pt idx="2">
                  <c:v>Khangai</c:v>
                </c:pt>
                <c:pt idx="3">
                  <c:v>Ulaanbaatar</c:v>
                </c:pt>
                <c:pt idx="4">
                  <c:v>Western</c:v>
                </c:pt>
              </c:strCache>
            </c:strRef>
          </c:cat>
          <c:val>
            <c:numRef>
              <c:f>MICS18!$R$223:$V$223</c:f>
              <c:numCache>
                <c:formatCode>###0.0</c:formatCode>
                <c:ptCount val="5"/>
                <c:pt idx="0">
                  <c:v>12.853277371006611</c:v>
                </c:pt>
                <c:pt idx="1">
                  <c:v>14.672635994015321</c:v>
                </c:pt>
                <c:pt idx="2">
                  <c:v>18.241765814088286</c:v>
                </c:pt>
                <c:pt idx="3">
                  <c:v>11.212581007020757</c:v>
                </c:pt>
                <c:pt idx="4">
                  <c:v>21.418546584689551</c:v>
                </c:pt>
              </c:numCache>
            </c:numRef>
          </c:val>
          <c:extLst>
            <c:ext xmlns:c16="http://schemas.microsoft.com/office/drawing/2014/chart" uri="{C3380CC4-5D6E-409C-BE32-E72D297353CC}">
              <c16:uniqueId val="{00000001-D057-4504-B2A3-48857EFC1525}"/>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MICS18!$R$221:$V$221</c:f>
              <c:strCache>
                <c:ptCount val="5"/>
                <c:pt idx="0">
                  <c:v>Central</c:v>
                </c:pt>
                <c:pt idx="1">
                  <c:v>Eastern</c:v>
                </c:pt>
                <c:pt idx="2">
                  <c:v>Khangai</c:v>
                </c:pt>
                <c:pt idx="3">
                  <c:v>Ulaanbaatar</c:v>
                </c:pt>
                <c:pt idx="4">
                  <c:v>Western</c:v>
                </c:pt>
              </c:strCache>
            </c:strRef>
          </c:cat>
          <c:val>
            <c:numRef>
              <c:f>MICS18!$R$224:$V$224</c:f>
              <c:numCache>
                <c:formatCode>###0.0</c:formatCode>
                <c:ptCount val="5"/>
                <c:pt idx="0">
                  <c:v>2.9348343127582339</c:v>
                </c:pt>
                <c:pt idx="1">
                  <c:v>5.6938621074258142</c:v>
                </c:pt>
                <c:pt idx="2">
                  <c:v>7.1145526244239417</c:v>
                </c:pt>
                <c:pt idx="3">
                  <c:v>3.3134845366975911</c:v>
                </c:pt>
                <c:pt idx="4">
                  <c:v>6.7795117185837475</c:v>
                </c:pt>
              </c:numCache>
            </c:numRef>
          </c:val>
          <c:extLst>
            <c:ext xmlns:c16="http://schemas.microsoft.com/office/drawing/2014/chart" uri="{C3380CC4-5D6E-409C-BE32-E72D297353CC}">
              <c16:uniqueId val="{00000002-D057-4504-B2A3-48857EFC1525}"/>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63.372791229730431</c:v>
                </c:pt>
                <c:pt idx="1">
                  <c:v>73.409828066469217</c:v>
                </c:pt>
                <c:pt idx="2">
                  <c:v>81.973361347138393</c:v>
                </c:pt>
                <c:pt idx="3">
                  <c:v>90.059137938234429</c:v>
                </c:pt>
                <c:pt idx="4">
                  <c:v>97.664111955818569</c:v>
                </c:pt>
              </c:numCache>
            </c:numRef>
          </c:val>
          <c:extLst>
            <c:ext xmlns:c16="http://schemas.microsoft.com/office/drawing/2014/chart" uri="{C3380CC4-5D6E-409C-BE32-E72D297353CC}">
              <c16:uniqueId val="{00000000-EFBB-4018-A3D2-0D72FBE527DF}"/>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26.251169837284593</c:v>
                </c:pt>
                <c:pt idx="1">
                  <c:v>20.003982874510388</c:v>
                </c:pt>
                <c:pt idx="2">
                  <c:v>14.532204624524054</c:v>
                </c:pt>
                <c:pt idx="3">
                  <c:v>8.2052674939098686</c:v>
                </c:pt>
                <c:pt idx="4">
                  <c:v>1.9543154353990837</c:v>
                </c:pt>
              </c:numCache>
            </c:numRef>
          </c:val>
          <c:extLst>
            <c:ext xmlns:c16="http://schemas.microsoft.com/office/drawing/2014/chart" uri="{C3380CC4-5D6E-409C-BE32-E72D297353CC}">
              <c16:uniqueId val="{00000001-EFBB-4018-A3D2-0D72FBE527DF}"/>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10.376038932984523</c:v>
                </c:pt>
                <c:pt idx="1">
                  <c:v>6.5861890590204837</c:v>
                </c:pt>
                <c:pt idx="2">
                  <c:v>3.4944340283376061</c:v>
                </c:pt>
                <c:pt idx="3">
                  <c:v>1.7355945678556923</c:v>
                </c:pt>
                <c:pt idx="4">
                  <c:v>0.38157260878236676</c:v>
                </c:pt>
              </c:numCache>
            </c:numRef>
          </c:val>
          <c:extLst>
            <c:ext xmlns:c16="http://schemas.microsoft.com/office/drawing/2014/chart" uri="{C3380CC4-5D6E-409C-BE32-E72D297353CC}">
              <c16:uniqueId val="{00000002-EFBB-4018-A3D2-0D72FBE527D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86.027191469255342</c:v>
                </c:pt>
                <c:pt idx="1">
                  <c:v>92.424414966641379</c:v>
                </c:pt>
                <c:pt idx="2">
                  <c:v>96.102617159876417</c:v>
                </c:pt>
                <c:pt idx="3">
                  <c:v>97.309698300386074</c:v>
                </c:pt>
                <c:pt idx="4">
                  <c:v>99.105921061471619</c:v>
                </c:pt>
              </c:numCache>
            </c:numRef>
          </c:val>
          <c:extLst>
            <c:ext xmlns:c16="http://schemas.microsoft.com/office/drawing/2014/chart" uri="{C3380CC4-5D6E-409C-BE32-E72D297353CC}">
              <c16:uniqueId val="{00000000-F5B6-4F3B-B751-92F59670520D}"/>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8.4723238770641771</c:v>
                </c:pt>
                <c:pt idx="1">
                  <c:v>5.067490109300623</c:v>
                </c:pt>
                <c:pt idx="2">
                  <c:v>2.5070498557708025</c:v>
                </c:pt>
                <c:pt idx="3">
                  <c:v>1.0239504974574094</c:v>
                </c:pt>
                <c:pt idx="4">
                  <c:v>0.59108507892312934</c:v>
                </c:pt>
              </c:numCache>
            </c:numRef>
          </c:val>
          <c:extLst>
            <c:ext xmlns:c16="http://schemas.microsoft.com/office/drawing/2014/chart" uri="{C3380CC4-5D6E-409C-BE32-E72D297353CC}">
              <c16:uniqueId val="{00000001-F5B6-4F3B-B751-92F59670520D}"/>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4.0814045493896192</c:v>
                </c:pt>
                <c:pt idx="1">
                  <c:v>2.459780917092167</c:v>
                </c:pt>
                <c:pt idx="2">
                  <c:v>1.1219983404997118</c:v>
                </c:pt>
                <c:pt idx="3">
                  <c:v>1.4970136532104943</c:v>
                </c:pt>
                <c:pt idx="4">
                  <c:v>0.30299385960523495</c:v>
                </c:pt>
              </c:numCache>
            </c:numRef>
          </c:val>
          <c:extLst>
            <c:ext xmlns:c16="http://schemas.microsoft.com/office/drawing/2014/chart" uri="{C3380CC4-5D6E-409C-BE32-E72D297353CC}">
              <c16:uniqueId val="{00000002-F5B6-4F3B-B751-92F59670520D}"/>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1.4190801042910302</c:v>
                </c:pt>
                <c:pt idx="1">
                  <c:v>4.8314006965796623E-2</c:v>
                </c:pt>
                <c:pt idx="2">
                  <c:v>0.26833464385302991</c:v>
                </c:pt>
                <c:pt idx="3">
                  <c:v>0.16933754894602154</c:v>
                </c:pt>
                <c:pt idx="4">
                  <c:v>0</c:v>
                </c:pt>
              </c:numCache>
            </c:numRef>
          </c:val>
          <c:extLst>
            <c:ext xmlns:c16="http://schemas.microsoft.com/office/drawing/2014/chart" uri="{C3380CC4-5D6E-409C-BE32-E72D297353CC}">
              <c16:uniqueId val="{00000003-F5B6-4F3B-B751-92F59670520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56.052123806507581</c:v>
                </c:pt>
                <c:pt idx="1">
                  <c:v>65.362941885783997</c:v>
                </c:pt>
                <c:pt idx="2">
                  <c:v>77.259155367004865</c:v>
                </c:pt>
                <c:pt idx="3">
                  <c:v>94.580744911424873</c:v>
                </c:pt>
                <c:pt idx="4">
                  <c:v>97.671851872163444</c:v>
                </c:pt>
              </c:numCache>
            </c:numRef>
          </c:val>
          <c:extLst>
            <c:ext xmlns:c16="http://schemas.microsoft.com/office/drawing/2014/chart" uri="{C3380CC4-5D6E-409C-BE32-E72D297353CC}">
              <c16:uniqueId val="{00000000-FFB8-453F-B775-9D61A429FF8B}"/>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40.279541642739488</c:v>
                </c:pt>
                <c:pt idx="1">
                  <c:v>32.627730919979548</c:v>
                </c:pt>
                <c:pt idx="2">
                  <c:v>22.047760830362421</c:v>
                </c:pt>
                <c:pt idx="3">
                  <c:v>4.7874585753729164</c:v>
                </c:pt>
                <c:pt idx="4">
                  <c:v>2.1934079747880122</c:v>
                </c:pt>
              </c:numCache>
            </c:numRef>
          </c:val>
          <c:extLst>
            <c:ext xmlns:c16="http://schemas.microsoft.com/office/drawing/2014/chart" uri="{C3380CC4-5D6E-409C-BE32-E72D297353CC}">
              <c16:uniqueId val="{00000001-FFB8-453F-B775-9D61A429FF8B}"/>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2.6441412369670863</c:v>
                </c:pt>
                <c:pt idx="1">
                  <c:v>1.9844053715096284</c:v>
                </c:pt>
                <c:pt idx="2">
                  <c:v>0.6930838026325391</c:v>
                </c:pt>
                <c:pt idx="3">
                  <c:v>0.6317965132022777</c:v>
                </c:pt>
                <c:pt idx="4">
                  <c:v>0.13474015304857651</c:v>
                </c:pt>
              </c:numCache>
            </c:numRef>
          </c:val>
          <c:extLst>
            <c:ext xmlns:c16="http://schemas.microsoft.com/office/drawing/2014/chart" uri="{C3380CC4-5D6E-409C-BE32-E72D297353CC}">
              <c16:uniqueId val="{00000002-FFB8-453F-B775-9D61A429FF8B}"/>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1.0241933137857742</c:v>
                </c:pt>
                <c:pt idx="1">
                  <c:v>2.4921822726822626E-2</c:v>
                </c:pt>
                <c:pt idx="2">
                  <c:v>0</c:v>
                </c:pt>
                <c:pt idx="3">
                  <c:v>0</c:v>
                </c:pt>
                <c:pt idx="4">
                  <c:v>0</c:v>
                </c:pt>
              </c:numCache>
            </c:numRef>
          </c:val>
          <c:extLst>
            <c:ext xmlns:c16="http://schemas.microsoft.com/office/drawing/2014/chart" uri="{C3380CC4-5D6E-409C-BE32-E72D297353CC}">
              <c16:uniqueId val="{00000003-FFB8-453F-B775-9D61A429FF8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70.292548146811185</c:v>
                </c:pt>
                <c:pt idx="1">
                  <c:v>79.008791473013247</c:v>
                </c:pt>
                <c:pt idx="2">
                  <c:v>86.490982411080083</c:v>
                </c:pt>
                <c:pt idx="3">
                  <c:v>95.200764316331146</c:v>
                </c:pt>
                <c:pt idx="4">
                  <c:v>98.344591674224347</c:v>
                </c:pt>
              </c:numCache>
            </c:numRef>
          </c:val>
          <c:extLst>
            <c:ext xmlns:c16="http://schemas.microsoft.com/office/drawing/2014/chart" uri="{C3380CC4-5D6E-409C-BE32-E72D297353CC}">
              <c16:uniqueId val="{00000000-9212-4970-B31B-B2C4D37244C0}"/>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22.499560158124556</c:v>
                </c:pt>
                <c:pt idx="1">
                  <c:v>16.260201261513714</c:v>
                </c:pt>
                <c:pt idx="2">
                  <c:v>10.597234075231999</c:v>
                </c:pt>
                <c:pt idx="3">
                  <c:v>4.5307513195661464</c:v>
                </c:pt>
                <c:pt idx="4">
                  <c:v>1.2745798166489046</c:v>
                </c:pt>
              </c:numCache>
            </c:numRef>
          </c:val>
          <c:extLst>
            <c:ext xmlns:c16="http://schemas.microsoft.com/office/drawing/2014/chart" uri="{C3380CC4-5D6E-409C-BE32-E72D297353CC}">
              <c16:uniqueId val="{00000001-9212-4970-B31B-B2C4D37244C0}"/>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7.2078916950642338</c:v>
                </c:pt>
                <c:pt idx="1">
                  <c:v>4.7310072654730462</c:v>
                </c:pt>
                <c:pt idx="2">
                  <c:v>2.9117835136878738</c:v>
                </c:pt>
                <c:pt idx="3">
                  <c:v>0.26848436410277066</c:v>
                </c:pt>
                <c:pt idx="4">
                  <c:v>0.38082850912679511</c:v>
                </c:pt>
              </c:numCache>
            </c:numRef>
          </c:val>
          <c:extLst>
            <c:ext xmlns:c16="http://schemas.microsoft.com/office/drawing/2014/chart" uri="{C3380CC4-5D6E-409C-BE32-E72D297353CC}">
              <c16:uniqueId val="{00000002-9212-4970-B31B-B2C4D37244C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33.103364149314494</c:v>
                </c:pt>
                <c:pt idx="1">
                  <c:v>60.735369829768381</c:v>
                </c:pt>
                <c:pt idx="2">
                  <c:v>67.767587539024333</c:v>
                </c:pt>
                <c:pt idx="3">
                  <c:v>85.807622834527152</c:v>
                </c:pt>
                <c:pt idx="4">
                  <c:v>97.127521349197366</c:v>
                </c:pt>
              </c:numCache>
            </c:numRef>
          </c:val>
          <c:extLst>
            <c:ext xmlns:c16="http://schemas.microsoft.com/office/drawing/2014/chart" uri="{C3380CC4-5D6E-409C-BE32-E72D297353CC}">
              <c16:uniqueId val="{00000000-9DCB-47CA-8DAA-C1F681C38B6A}"/>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16.497127965576855</c:v>
                </c:pt>
                <c:pt idx="1">
                  <c:v>36.199919356537428</c:v>
                </c:pt>
                <c:pt idx="2">
                  <c:v>30.491042672040948</c:v>
                </c:pt>
                <c:pt idx="3">
                  <c:v>13.388765784724821</c:v>
                </c:pt>
                <c:pt idx="4">
                  <c:v>2.7019415694176319</c:v>
                </c:pt>
              </c:numCache>
            </c:numRef>
          </c:val>
          <c:extLst>
            <c:ext xmlns:c16="http://schemas.microsoft.com/office/drawing/2014/chart" uri="{C3380CC4-5D6E-409C-BE32-E72D297353CC}">
              <c16:uniqueId val="{00000001-9DCB-47CA-8DAA-C1F681C38B6A}"/>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12.317085872359623</c:v>
                </c:pt>
                <c:pt idx="1">
                  <c:v>2.5272451565074014</c:v>
                </c:pt>
                <c:pt idx="2">
                  <c:v>1.7107917609283825</c:v>
                </c:pt>
                <c:pt idx="3">
                  <c:v>0.7799373270426514</c:v>
                </c:pt>
                <c:pt idx="4">
                  <c:v>0.17053708138502632</c:v>
                </c:pt>
              </c:numCache>
            </c:numRef>
          </c:val>
          <c:extLst>
            <c:ext xmlns:c16="http://schemas.microsoft.com/office/drawing/2014/chart" uri="{C3380CC4-5D6E-409C-BE32-E72D297353CC}">
              <c16:uniqueId val="{00000002-9DCB-47CA-8DAA-C1F681C38B6A}"/>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38.082422012748509</c:v>
                </c:pt>
                <c:pt idx="1">
                  <c:v>0.53746565718673267</c:v>
                </c:pt>
                <c:pt idx="2">
                  <c:v>3.0578028006444762E-2</c:v>
                </c:pt>
                <c:pt idx="3">
                  <c:v>2.3674053705355996E-2</c:v>
                </c:pt>
                <c:pt idx="4">
                  <c:v>0</c:v>
                </c:pt>
              </c:numCache>
            </c:numRef>
          </c:val>
          <c:extLst>
            <c:ext xmlns:c16="http://schemas.microsoft.com/office/drawing/2014/chart" uri="{C3380CC4-5D6E-409C-BE32-E72D297353CC}">
              <c16:uniqueId val="{00000003-9DCB-47CA-8DAA-C1F681C38B6A}"/>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14.422692828770383</c:v>
                </c:pt>
                <c:pt idx="1">
                  <c:v>28.170347111249932</c:v>
                </c:pt>
                <c:pt idx="2">
                  <c:v>53.746163163952353</c:v>
                </c:pt>
                <c:pt idx="3">
                  <c:v>71.933370907420851</c:v>
                </c:pt>
                <c:pt idx="4">
                  <c:v>80.029559210743358</c:v>
                </c:pt>
              </c:numCache>
            </c:numRef>
          </c:val>
          <c:extLst>
            <c:ext xmlns:c16="http://schemas.microsoft.com/office/drawing/2014/chart" uri="{C3380CC4-5D6E-409C-BE32-E72D297353CC}">
              <c16:uniqueId val="{00000000-8363-4633-BB54-CC5474536C5B}"/>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4.6374388132358382</c:v>
                </c:pt>
                <c:pt idx="1">
                  <c:v>12.705171974112211</c:v>
                </c:pt>
                <c:pt idx="2">
                  <c:v>32.526827031173596</c:v>
                </c:pt>
                <c:pt idx="3">
                  <c:v>25.038434995847318</c:v>
                </c:pt>
                <c:pt idx="4">
                  <c:v>18.858180408531766</c:v>
                </c:pt>
              </c:numCache>
            </c:numRef>
          </c:val>
          <c:extLst>
            <c:ext xmlns:c16="http://schemas.microsoft.com/office/drawing/2014/chart" uri="{C3380CC4-5D6E-409C-BE32-E72D297353CC}">
              <c16:uniqueId val="{00000001-8363-4633-BB54-CC5474536C5B}"/>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16.461350687600838</c:v>
                </c:pt>
                <c:pt idx="1">
                  <c:v>16.572882086779366</c:v>
                </c:pt>
                <c:pt idx="2">
                  <c:v>5.2038784850181115</c:v>
                </c:pt>
                <c:pt idx="3">
                  <c:v>1.9560224583651149</c:v>
                </c:pt>
                <c:pt idx="4">
                  <c:v>0.99691940945492752</c:v>
                </c:pt>
              </c:numCache>
            </c:numRef>
          </c:val>
          <c:extLst>
            <c:ext xmlns:c16="http://schemas.microsoft.com/office/drawing/2014/chart" uri="{C3380CC4-5D6E-409C-BE32-E72D297353CC}">
              <c16:uniqueId val="{00000002-8363-4633-BB54-CC5474536C5B}"/>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64.478517670392918</c:v>
                </c:pt>
                <c:pt idx="1">
                  <c:v>42.551598827858527</c:v>
                </c:pt>
                <c:pt idx="2">
                  <c:v>8.5231313198559846</c:v>
                </c:pt>
                <c:pt idx="3">
                  <c:v>1.0721716383666906</c:v>
                </c:pt>
                <c:pt idx="4">
                  <c:v>0.11534097126996692</c:v>
                </c:pt>
              </c:numCache>
            </c:numRef>
          </c:val>
          <c:extLst>
            <c:ext xmlns:c16="http://schemas.microsoft.com/office/drawing/2014/chart" uri="{C3380CC4-5D6E-409C-BE32-E72D297353CC}">
              <c16:uniqueId val="{00000003-8363-4633-BB54-CC5474536C5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462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9933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462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462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462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142875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534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400</xdr:row>
          <xdr:rowOff>76200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9695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772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400</xdr:row>
          <xdr:rowOff>19050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20481"/>
            </a:ext>
            <a:ext xmlns:a16="http://schemas.microsoft.com/office/drawing/2014/main" uri="{FF2B5EF4-FFF2-40B4-BE49-F238E27FC236}">
              <a16:creationId xmlns:a16="http://schemas.microsoft.com/office/drawing/2014/main" id="{00000000-0008-0000-07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2048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2048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2048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20485"/>
            </a:ext>
            <a:ext xmlns:a16="http://schemas.microsoft.com/office/drawing/2014/main" uri="{FF2B5EF4-FFF2-40B4-BE49-F238E27FC236}">
              <a16:creationId xmlns:a16="http://schemas.microsoft.com/office/drawing/2014/main" id="{00000000-0008-0000-07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20486"/>
            </a:ext>
            <a:ext xmlns:a16="http://schemas.microsoft.com/office/drawing/2014/main" uri="{FF2B5EF4-FFF2-40B4-BE49-F238E27FC236}">
              <a16:creationId xmlns:a16="http://schemas.microsoft.com/office/drawing/2014/main" id="{00000000-0008-0000-07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20487"/>
            </a:ext>
            <a:ext xmlns:a16="http://schemas.microsoft.com/office/drawing/2014/main" uri="{FF2B5EF4-FFF2-40B4-BE49-F238E27FC236}">
              <a16:creationId xmlns:a16="http://schemas.microsoft.com/office/drawing/2014/main" id="{00000000-0008-0000-0700-000015000000}"/>
            </a:ext>
          </a:extLst>
        </xdr:cNvPr>
        <xdr:cNvSpPr/>
      </xdr:nvSpPr>
      <xdr:spPr>
        <a:xfrm>
          <a:off x="942975" y="429958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20488"/>
            </a:ext>
            <a:ext xmlns:a16="http://schemas.microsoft.com/office/drawing/2014/main" uri="{FF2B5EF4-FFF2-40B4-BE49-F238E27FC236}">
              <a16:creationId xmlns:a16="http://schemas.microsoft.com/office/drawing/2014/main" id="{00000000-0008-0000-0700-000016000000}"/>
            </a:ext>
          </a:extLst>
        </xdr:cNvPr>
        <xdr:cNvSpPr/>
      </xdr:nvSpPr>
      <xdr:spPr>
        <a:xfrm>
          <a:off x="2205038" y="429958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8245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2048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2049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2049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20492"/>
            </a:ext>
            <a:ext xmlns:a16="http://schemas.microsoft.com/office/drawing/2014/main" uri="{FF2B5EF4-FFF2-40B4-BE49-F238E27FC236}">
              <a16:creationId xmlns:a16="http://schemas.microsoft.com/office/drawing/2014/main" id="{00000000-0008-0000-0700-00001F000000}"/>
            </a:ext>
          </a:extLst>
        </xdr:cNvPr>
        <xdr:cNvSpPr/>
      </xdr:nvSpPr>
      <xdr:spPr>
        <a:xfrm>
          <a:off x="2357438" y="8084820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20493"/>
            </a:ext>
            <a:ext xmlns:a16="http://schemas.microsoft.com/office/drawing/2014/main" uri="{FF2B5EF4-FFF2-40B4-BE49-F238E27FC236}">
              <a16:creationId xmlns:a16="http://schemas.microsoft.com/office/drawing/2014/main" id="{00000000-0008-0000-0700-000023000000}"/>
            </a:ext>
          </a:extLst>
        </xdr:cNvPr>
        <xdr:cNvSpPr/>
      </xdr:nvSpPr>
      <xdr:spPr>
        <a:xfrm>
          <a:off x="9429750" y="42995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20494"/>
            </a:ext>
            <a:ext xmlns:a16="http://schemas.microsoft.com/office/drawing/2014/main" uri="{FF2B5EF4-FFF2-40B4-BE49-F238E27FC236}">
              <a16:creationId xmlns:a16="http://schemas.microsoft.com/office/drawing/2014/main" id="{00000000-0008-0000-07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20495"/>
            </a:ext>
            <a:ext xmlns:a16="http://schemas.microsoft.com/office/drawing/2014/main" uri="{FF2B5EF4-FFF2-40B4-BE49-F238E27FC236}">
              <a16:creationId xmlns:a16="http://schemas.microsoft.com/office/drawing/2014/main" id="{00000000-0008-0000-0700-000025000000}"/>
            </a:ext>
          </a:extLst>
        </xdr:cNvPr>
        <xdr:cNvSpPr/>
      </xdr:nvSpPr>
      <xdr:spPr>
        <a:xfrm>
          <a:off x="4533900" y="429958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20496"/>
            </a:ext>
            <a:ext xmlns:a16="http://schemas.microsoft.com/office/drawing/2014/main" uri="{FF2B5EF4-FFF2-40B4-BE49-F238E27FC236}">
              <a16:creationId xmlns:a16="http://schemas.microsoft.com/office/drawing/2014/main" id="{00000000-0008-0000-07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20497"/>
            </a:ext>
            <a:ext xmlns:a16="http://schemas.microsoft.com/office/drawing/2014/main" uri="{FF2B5EF4-FFF2-40B4-BE49-F238E27FC236}">
              <a16:creationId xmlns:a16="http://schemas.microsoft.com/office/drawing/2014/main" id="{00000000-0008-0000-0700-000027000000}"/>
            </a:ext>
          </a:extLst>
        </xdr:cNvPr>
        <xdr:cNvSpPr/>
      </xdr:nvSpPr>
      <xdr:spPr>
        <a:xfrm>
          <a:off x="16054388" y="429958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2049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2049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16076"/>
            </a:ext>
            <a:ext xmlns:a16="http://schemas.microsoft.com/office/drawing/2014/main" uri="{FF2B5EF4-FFF2-40B4-BE49-F238E27FC236}">
              <a16:creationId xmlns:a16="http://schemas.microsoft.com/office/drawing/2014/main" id="{00000000-0008-0000-0700-00003A000000}"/>
            </a:ext>
          </a:extLst>
        </xdr:cNvPr>
        <xdr:cNvSpPr/>
      </xdr:nvSpPr>
      <xdr:spPr>
        <a:xfrm>
          <a:off x="2357438" y="8084820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399</xdr:row>
          <xdr:rowOff>295275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8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8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22</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22</xdr:col>
      <xdr:colOff>19052</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22</xdr:col>
      <xdr:colOff>28576</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8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8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8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8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8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8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8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8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8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8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8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8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8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8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8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8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8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8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8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8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8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8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8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8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8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8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8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8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8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8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8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8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8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8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8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8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8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8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8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8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8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8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8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8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8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8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8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8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8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8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8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8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8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8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8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8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8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8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8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8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8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8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8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8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8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8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8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8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8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8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8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8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94.xml" Type="http://schemas.openxmlformats.org/officeDocument/2006/relationships/ctrlProp" Id="rId55"/><Relationship Target="../ctrlProps/ctrlProp302.xml" Type="http://schemas.openxmlformats.org/officeDocument/2006/relationships/ctrlProp" Id="rId63"/><Relationship Target="../ctrlProps/ctrlProp307.xml" Type="http://schemas.openxmlformats.org/officeDocument/2006/relationships/ctrlProp" Id="rId68"/><Relationship Target="../ctrlProps/ctrlProp315.xml" Type="http://schemas.openxmlformats.org/officeDocument/2006/relationships/ctrlProp" Id="rId76"/><Relationship Target="../ctrlProps/ctrlProp246.xml" Type="http://schemas.openxmlformats.org/officeDocument/2006/relationships/ctrlProp" Id="rId7"/><Relationship Target="../ctrlProps/ctrlProp310.xml" Type="http://schemas.openxmlformats.org/officeDocument/2006/relationships/ctrlProp" Id="rId71"/><Relationship Target="../drawings/drawing9.xml" Type="http://schemas.openxmlformats.org/officeDocument/2006/relationships/drawing" Id="rId2"/><Relationship Target="../ctrlProps/ctrlProp255.xml" Type="http://schemas.openxmlformats.org/officeDocument/2006/relationships/ctrlProp" Id="rId16"/><Relationship Target="../ctrlProps/ctrlProp268.xml" Type="http://schemas.openxmlformats.org/officeDocument/2006/relationships/ctrlProp" Id="rId29"/><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97.xml" Type="http://schemas.openxmlformats.org/officeDocument/2006/relationships/ctrlProp" Id="rId58"/><Relationship Target="../ctrlProps/ctrlProp305.xml" Type="http://schemas.openxmlformats.org/officeDocument/2006/relationships/ctrlProp" Id="rId66"/><Relationship Target="../ctrlProps/ctrlProp313.xml" Type="http://schemas.openxmlformats.org/officeDocument/2006/relationships/ctrlProp" Id="rId74"/><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96.xml" Type="http://schemas.openxmlformats.org/officeDocument/2006/relationships/ctrlProp" Id="rId57"/><Relationship Target="../ctrlProps/ctrlProp300.xml" Type="http://schemas.openxmlformats.org/officeDocument/2006/relationships/ctrlProp" Id="rId61"/><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99.xml" Type="http://schemas.openxmlformats.org/officeDocument/2006/relationships/ctrlProp" Id="rId60"/><Relationship Target="../ctrlProps/ctrlProp304.xml" Type="http://schemas.openxmlformats.org/officeDocument/2006/relationships/ctrlProp" Id="rId65"/><Relationship Target="../ctrlProps/ctrlProp312.xml" Type="http://schemas.openxmlformats.org/officeDocument/2006/relationships/ctrlProp" Id="rId73"/><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95.xml" Type="http://schemas.openxmlformats.org/officeDocument/2006/relationships/ctrlProp" Id="rId56"/><Relationship Target="../ctrlProps/ctrlProp303.xml" Type="http://schemas.openxmlformats.org/officeDocument/2006/relationships/ctrlProp" Id="rId64"/><Relationship Target="../ctrlProps/ctrlProp308.xml" Type="http://schemas.openxmlformats.org/officeDocument/2006/relationships/ctrlProp" Id="rId69"/><Relationship Target="../ctrlProps/ctrlProp316.xml" Type="http://schemas.openxmlformats.org/officeDocument/2006/relationships/ctrlProp" Id="rId77"/><Relationship Target="../ctrlProps/ctrlProp247.xml" Type="http://schemas.openxmlformats.org/officeDocument/2006/relationships/ctrlProp" Id="rId8"/><Relationship Target="../ctrlProps/ctrlProp290.xml" Type="http://schemas.openxmlformats.org/officeDocument/2006/relationships/ctrlProp" Id="rId51"/><Relationship Target="../ctrlProps/ctrlProp311.xml" Type="http://schemas.openxmlformats.org/officeDocument/2006/relationships/ctrlProp" Id="rId72"/><Relationship Target="../drawings/vmlDrawing8.vml" Type="http://schemas.openxmlformats.org/officeDocument/2006/relationships/vmlDrawing" Id="rId3"/><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ctrlProps/ctrlProp298.xml" Type="http://schemas.openxmlformats.org/officeDocument/2006/relationships/ctrlProp" Id="rId59"/><Relationship Target="../ctrlProps/ctrlProp306.xml" Type="http://schemas.openxmlformats.org/officeDocument/2006/relationships/ctrlProp" Id="rId67"/><Relationship Target="../ctrlProps/ctrlProp259.xml" Type="http://schemas.openxmlformats.org/officeDocument/2006/relationships/ctrlProp" Id="rId20"/><Relationship Target="../ctrlProps/ctrlProp280.xml" Type="http://schemas.openxmlformats.org/officeDocument/2006/relationships/ctrlProp" Id="rId41"/><Relationship Target="../ctrlProps/ctrlProp293.xml" Type="http://schemas.openxmlformats.org/officeDocument/2006/relationships/ctrlProp" Id="rId54"/><Relationship Target="../ctrlProps/ctrlProp301.xml" Type="http://schemas.openxmlformats.org/officeDocument/2006/relationships/ctrlProp" Id="rId62"/><Relationship Target="../ctrlProps/ctrlProp309.xml" Type="http://schemas.openxmlformats.org/officeDocument/2006/relationships/ctrlProp" Id="rId70"/><Relationship Target="../ctrlProps/ctrlProp314.xml" Type="http://schemas.openxmlformats.org/officeDocument/2006/relationships/ctrlProp" Id="rId75"/><Relationship Target="../printerSettings/printerSettings8.bin" Type="http://schemas.openxmlformats.org/officeDocument/2006/relationships/printerSettings" Id="rId1"/><Relationship Target="../ctrlProps/ctrlProp245.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84" customWidth="true"/>
    <col min="2" max="2" width="2.7109375" style="184" customWidth="true"/>
    <col min="3" max="3" width="66.28515625" style="184" customWidth="true"/>
    <col min="4" max="4" width="8.85546875" style="184" customWidth="true"/>
    <col min="5" max="16384" width="8.85546875" style="184"/>
  </cols>
  <sheetData>
    <row r="1" ht="44.1" customHeight="true" x14ac:dyDescent="0.25">
      <c r="A1" s="181"/>
      <c r="B1" s="182"/>
      <c r="C1" s="182"/>
      <c r="D1" s="182"/>
      <c r="E1" s="183"/>
      <c r="F1" s="183"/>
      <c r="G1" s="183"/>
      <c r="H1" s="183"/>
      <c r="I1" s="183"/>
      <c r="J1" s="183"/>
      <c r="K1" s="183"/>
      <c r="L1" s="183"/>
      <c r="M1" s="183"/>
      <c r="N1" s="183"/>
      <c r="O1" s="183"/>
      <c r="P1" s="183"/>
      <c r="Q1" s="183"/>
      <c r="R1" s="183"/>
    </row>
    <row r="2" s="287" customFormat="true" ht="22.5" customHeight="true" x14ac:dyDescent="0.35">
      <c r="A2" s="906"/>
      <c r="B2" s="907"/>
    </row>
    <row r="3" s="287" customFormat="true" ht="22.5" customHeight="true" x14ac:dyDescent="0.35">
      <c r="A3" s="300"/>
      <c r="B3" s="301"/>
    </row>
    <row r="4" s="287" customFormat="true" ht="22.5" customHeight="true" x14ac:dyDescent="0.35">
      <c r="A4" s="296"/>
      <c r="B4" s="297"/>
      <c r="C4" s="501" t="s">
        <v>27</v>
      </c>
    </row>
    <row r="5" s="287" customFormat="true" ht="22.5" customHeight="true" x14ac:dyDescent="0.35">
      <c r="A5" s="906"/>
      <c r="B5" s="907"/>
      <c r="C5" s="501"/>
    </row>
    <row r="6" s="287" customFormat="true" ht="29.25" customHeight="true" x14ac:dyDescent="0.2">
      <c r="A6" s="908"/>
      <c r="B6" s="910"/>
      <c r="C6" s="501" t="s">
        <v>28</v>
      </c>
    </row>
    <row r="7" s="287" customFormat="true" ht="25.9" customHeight="true" x14ac:dyDescent="0.4">
      <c r="A7" s="902"/>
      <c r="B7" s="903"/>
      <c r="C7" s="503" t="str">
        <f ca="true">+Water!B5</f>
        <v>Mongolia</v>
      </c>
    </row>
    <row r="8" s="287" customFormat="true" ht="15" customHeight="true" x14ac:dyDescent="0.2">
      <c r="A8" s="904"/>
      <c r="B8" s="905"/>
      <c r="C8" s="501"/>
    </row>
    <row r="9" s="287" customFormat="true" ht="15" customHeight="true" x14ac:dyDescent="0.2">
      <c r="A9" s="301"/>
      <c r="B9" s="304"/>
      <c r="C9" s="502" t="s">
        <v>157</v>
      </c>
    </row>
    <row r="10" ht="8.25" customHeight="true" x14ac:dyDescent="0.2">
      <c r="A10" s="182"/>
      <c r="B10" s="182"/>
      <c r="C10" s="185"/>
      <c r="D10" s="183"/>
      <c r="E10" s="183"/>
      <c r="F10" s="183"/>
      <c r="G10" s="183"/>
      <c r="H10" s="183"/>
      <c r="I10" s="183"/>
      <c r="J10" s="183"/>
      <c r="K10" s="183"/>
      <c r="L10" s="183"/>
      <c r="M10" s="183"/>
      <c r="N10" s="183"/>
      <c r="O10" s="183"/>
      <c r="P10" s="183"/>
      <c r="Q10" s="183"/>
      <c r="R10" s="183"/>
    </row>
    <row r="11" ht="15.95" customHeight="true" x14ac:dyDescent="0.2">
      <c r="A11" s="182"/>
      <c r="C11" s="186" t="s">
        <v>29</v>
      </c>
      <c r="D11" s="183"/>
      <c r="E11" s="182"/>
      <c r="F11" s="183"/>
      <c r="G11" s="183"/>
      <c r="H11" s="183"/>
      <c r="I11" s="183"/>
      <c r="J11" s="183"/>
      <c r="K11" s="183"/>
      <c r="L11" s="183"/>
      <c r="M11" s="183"/>
      <c r="N11" s="183"/>
      <c r="O11" s="183"/>
      <c r="P11" s="183"/>
      <c r="Q11" s="183"/>
      <c r="R11" s="183"/>
    </row>
    <row r="12" ht="9" customHeight="true" x14ac:dyDescent="0.2">
      <c r="A12" s="182"/>
      <c r="B12" s="183"/>
      <c r="C12" s="187"/>
      <c r="D12" s="183"/>
      <c r="E12" s="182"/>
      <c r="F12" s="183"/>
      <c r="G12" s="183"/>
      <c r="H12" s="183"/>
      <c r="I12" s="183"/>
      <c r="J12" s="183"/>
      <c r="K12" s="183"/>
      <c r="L12" s="183"/>
      <c r="M12" s="183"/>
      <c r="N12" s="183"/>
      <c r="O12" s="183"/>
      <c r="P12" s="183"/>
      <c r="Q12" s="183"/>
      <c r="R12" s="183"/>
    </row>
    <row r="13" ht="33" customHeight="true" x14ac:dyDescent="0.25">
      <c r="A13" s="182"/>
      <c r="B13" s="183"/>
      <c r="C13" s="188" t="s">
        <v>30</v>
      </c>
      <c r="D13" s="183"/>
      <c r="E13" s="182"/>
      <c r="F13" s="183"/>
      <c r="G13" s="183"/>
      <c r="H13" s="183"/>
      <c r="I13" s="183"/>
      <c r="J13" s="183"/>
      <c r="K13" s="183"/>
      <c r="L13" s="183"/>
      <c r="M13" s="183"/>
      <c r="N13" s="183"/>
      <c r="O13" s="183"/>
      <c r="P13" s="183"/>
      <c r="Q13" s="183"/>
      <c r="R13" s="183"/>
    </row>
    <row r="14" ht="33" customHeight="true" x14ac:dyDescent="0.2">
      <c r="A14" s="182"/>
      <c r="B14" s="183"/>
      <c r="C14" s="189" t="s">
        <v>31</v>
      </c>
      <c r="D14" s="183"/>
      <c r="E14" s="182"/>
      <c r="F14" s="183"/>
      <c r="G14" s="183"/>
      <c r="H14" s="183"/>
      <c r="I14" s="183"/>
      <c r="J14" s="183"/>
      <c r="K14" s="183"/>
      <c r="L14" s="183"/>
      <c r="M14" s="183"/>
      <c r="N14" s="183"/>
      <c r="O14" s="183"/>
      <c r="P14" s="183"/>
      <c r="Q14" s="183"/>
      <c r="R14" s="183"/>
    </row>
    <row r="15" ht="21.95" customHeight="true" x14ac:dyDescent="0.2">
      <c r="A15" s="182"/>
      <c r="B15" s="190"/>
      <c r="C15" s="191" t="s">
        <v>13</v>
      </c>
      <c r="D15" s="183"/>
      <c r="E15" s="182"/>
      <c r="F15" s="183"/>
      <c r="G15" s="183"/>
      <c r="H15" s="183"/>
      <c r="I15" s="183"/>
      <c r="J15" s="183"/>
      <c r="K15" s="183"/>
      <c r="L15" s="183"/>
      <c r="M15" s="183"/>
      <c r="N15" s="183"/>
      <c r="O15" s="183"/>
      <c r="P15" s="183"/>
      <c r="Q15" s="183"/>
      <c r="R15" s="183"/>
    </row>
    <row r="16" ht="15" x14ac:dyDescent="0.2">
      <c r="A16" s="182"/>
      <c r="B16" s="190"/>
      <c r="C16" s="191" t="s">
        <v>18</v>
      </c>
      <c r="D16" s="183"/>
      <c r="E16" s="182"/>
      <c r="F16" s="183"/>
      <c r="G16" s="183"/>
      <c r="H16" s="183"/>
      <c r="I16" s="183"/>
      <c r="J16" s="183"/>
      <c r="K16" s="183"/>
      <c r="L16" s="183"/>
      <c r="M16" s="183"/>
      <c r="N16" s="183"/>
      <c r="O16" s="183"/>
      <c r="P16" s="183"/>
      <c r="Q16" s="183"/>
      <c r="R16" s="183"/>
    </row>
    <row r="17" ht="15" x14ac:dyDescent="0.2">
      <c r="A17" s="182"/>
      <c r="B17" s="190"/>
      <c r="C17" s="191" t="s">
        <v>32</v>
      </c>
      <c r="D17" s="183"/>
      <c r="E17" s="182"/>
      <c r="F17" s="183"/>
      <c r="G17" s="183"/>
      <c r="H17" s="183"/>
      <c r="I17" s="183"/>
      <c r="J17" s="183"/>
      <c r="K17" s="183"/>
      <c r="L17" s="183"/>
      <c r="M17" s="183"/>
      <c r="N17" s="183"/>
      <c r="O17" s="183"/>
      <c r="P17" s="183"/>
      <c r="Q17" s="183"/>
      <c r="R17" s="183"/>
    </row>
    <row r="18" ht="21" customHeight="true" x14ac:dyDescent="0.2">
      <c r="A18" s="182"/>
      <c r="B18" s="182"/>
      <c r="C18" s="192"/>
      <c r="D18" s="183"/>
      <c r="E18" s="190"/>
      <c r="F18" s="183"/>
      <c r="G18" s="183"/>
      <c r="H18" s="183"/>
      <c r="I18" s="183"/>
      <c r="J18" s="183"/>
      <c r="K18" s="183"/>
      <c r="L18" s="183"/>
      <c r="M18" s="183"/>
      <c r="N18" s="183"/>
      <c r="O18" s="183"/>
      <c r="P18" s="183"/>
      <c r="Q18" s="183"/>
      <c r="R18" s="183"/>
    </row>
    <row r="19" ht="15.75" x14ac:dyDescent="0.25">
      <c r="A19" s="182"/>
      <c r="B19" s="182"/>
      <c r="C19" s="193" t="s">
        <v>33</v>
      </c>
      <c r="D19" s="183"/>
      <c r="E19" s="194"/>
      <c r="F19" s="183"/>
      <c r="G19" s="183"/>
      <c r="H19" s="183"/>
      <c r="I19" s="183"/>
      <c r="J19" s="183"/>
      <c r="K19" s="183"/>
      <c r="L19" s="183"/>
      <c r="M19" s="183"/>
      <c r="N19" s="183"/>
      <c r="O19" s="183"/>
      <c r="P19" s="183"/>
      <c r="Q19" s="183"/>
      <c r="R19" s="183"/>
    </row>
    <row r="20" ht="15.75" x14ac:dyDescent="0.25">
      <c r="A20" s="182"/>
      <c r="B20" s="182"/>
      <c r="C20" s="195" t="s">
        <v>34</v>
      </c>
      <c r="D20" s="183"/>
      <c r="E20" s="194"/>
      <c r="F20" s="183"/>
      <c r="G20" s="183"/>
      <c r="H20" s="183"/>
      <c r="I20" s="183"/>
      <c r="J20" s="183"/>
      <c r="K20" s="183"/>
      <c r="L20" s="183"/>
      <c r="M20" s="183"/>
      <c r="N20" s="183"/>
      <c r="O20" s="183"/>
      <c r="P20" s="183"/>
      <c r="Q20" s="183"/>
      <c r="R20" s="183"/>
    </row>
    <row r="21" ht="15" x14ac:dyDescent="0.2">
      <c r="A21" s="196"/>
      <c r="B21" s="196"/>
      <c r="C21" s="197" t="str">
        <f ca="true">IF(INDIRECT(CONCATENATE("Water","!B105"))=0,"",INDIRECT(CONCATENATE("Water","!B105")))</f>
        <v>MICS00</v>
      </c>
      <c r="D21" s="183"/>
      <c r="E21" s="198"/>
      <c r="F21" s="183"/>
      <c r="G21" s="183"/>
      <c r="H21" s="183"/>
      <c r="I21" s="183"/>
      <c r="J21" s="183"/>
      <c r="K21" s="183"/>
      <c r="L21" s="183"/>
      <c r="M21" s="183"/>
      <c r="N21" s="183"/>
      <c r="O21" s="183"/>
      <c r="P21" s="183"/>
      <c r="Q21" s="183"/>
      <c r="R21" s="183"/>
    </row>
    <row r="22" ht="15" x14ac:dyDescent="0.2">
      <c r="A22" s="196"/>
      <c r="B22" s="196"/>
      <c r="C22" s="197" t="str">
        <f ca="true">IF(INDIRECT(CONCATENATE("Water","!B106"))=0,"",INDIRECT(CONCATENATE("Water","!B106")))</f>
        <v>MICS05</v>
      </c>
      <c r="D22" s="183"/>
      <c r="E22" s="199"/>
      <c r="F22" s="183"/>
      <c r="G22" s="183"/>
      <c r="H22" s="183"/>
      <c r="I22" s="183"/>
      <c r="J22" s="183"/>
      <c r="K22" s="183"/>
      <c r="L22" s="183"/>
      <c r="M22" s="183"/>
      <c r="N22" s="183"/>
      <c r="O22" s="183"/>
      <c r="P22" s="183"/>
      <c r="Q22" s="183"/>
      <c r="R22" s="183"/>
    </row>
    <row r="23" ht="15" x14ac:dyDescent="0.2">
      <c r="A23" s="196"/>
      <c r="B23" s="196"/>
      <c r="C23" s="197" t="str">
        <f ca="true">IF(INDIRECT(CONCATENATE("Water","!B107"))=0,"",INDIRECT(CONCATENATE("Water","!B107")))</f>
        <v>MICS10</v>
      </c>
      <c r="D23" s="183"/>
      <c r="E23" s="200"/>
      <c r="F23" s="183"/>
      <c r="G23" s="183"/>
      <c r="H23" s="183"/>
      <c r="I23" s="183"/>
      <c r="J23" s="183"/>
      <c r="K23" s="183"/>
      <c r="L23" s="183"/>
      <c r="M23" s="183"/>
      <c r="N23" s="183"/>
      <c r="O23" s="183"/>
      <c r="P23" s="183"/>
      <c r="Q23" s="183"/>
      <c r="R23" s="183"/>
    </row>
    <row r="24" x14ac:dyDescent="0.2">
      <c r="A24" s="196"/>
      <c r="B24" s="196"/>
      <c r="C24" s="197" t="str">
        <f ca="true">IF(INDIRECT(CONCATENATE("Water","!B108"))=0,"",INDIRECT(CONCATENATE("Water","!B108")))</f>
        <v>MICS14</v>
      </c>
      <c r="D24" s="183"/>
      <c r="E24" s="183"/>
      <c r="F24" s="183"/>
      <c r="G24" s="183"/>
      <c r="H24" s="183"/>
      <c r="I24" s="183"/>
      <c r="J24" s="183"/>
      <c r="K24" s="183"/>
      <c r="L24" s="183"/>
      <c r="M24" s="183"/>
      <c r="N24" s="183"/>
      <c r="O24" s="183"/>
      <c r="P24" s="183"/>
      <c r="Q24" s="183"/>
      <c r="R24" s="183"/>
    </row>
    <row r="25" x14ac:dyDescent="0.2">
      <c r="A25" s="196"/>
      <c r="B25" s="196"/>
      <c r="C25" s="197" t="str">
        <f ca="true">IF(INDIRECT(CONCATENATE("Water","!B109"))=0,"",INDIRECT(CONCATENATE("Water","!B109")))</f>
        <v>MICS18</v>
      </c>
      <c r="D25" s="183"/>
      <c r="E25" s="183"/>
      <c r="F25" s="183"/>
      <c r="G25" s="183"/>
      <c r="H25" s="183"/>
      <c r="I25" s="183"/>
      <c r="J25" s="183"/>
      <c r="K25" s="183"/>
      <c r="L25" s="183"/>
      <c r="M25" s="183"/>
      <c r="N25" s="183"/>
      <c r="O25" s="183"/>
      <c r="P25" s="183"/>
      <c r="Q25" s="183"/>
      <c r="R25" s="183"/>
    </row>
    <row r="26" x14ac:dyDescent="0.2">
      <c r="A26" s="196"/>
      <c r="B26" s="196"/>
      <c r="C26" s="197" t="str">
        <f ca="true">IF(INDIRECT(CONCATENATE("Water","!B110"))=0,"",INDIRECT(CONCATENATE("Water","!B110")))</f>
        <v/>
      </c>
      <c r="D26" s="183"/>
      <c r="E26" s="183"/>
      <c r="F26" s="183"/>
      <c r="G26" s="183"/>
      <c r="H26" s="183"/>
      <c r="I26" s="183"/>
      <c r="J26" s="183"/>
      <c r="K26" s="183"/>
      <c r="L26" s="183"/>
      <c r="M26" s="183"/>
      <c r="N26" s="183"/>
      <c r="O26" s="183"/>
      <c r="P26" s="183"/>
      <c r="Q26" s="183"/>
      <c r="R26" s="183"/>
    </row>
    <row r="27" x14ac:dyDescent="0.2">
      <c r="A27" s="196"/>
      <c r="B27" s="196"/>
      <c r="C27" s="197" t="str">
        <f ca="true">IF(INDIRECT(CONCATENATE("Water","!B111"))=0,"",INDIRECT(CONCATENATE("Water","!B111")))</f>
        <v/>
      </c>
      <c r="D27" s="183"/>
      <c r="E27" s="183"/>
      <c r="F27" s="183"/>
      <c r="G27" s="183"/>
      <c r="H27" s="183"/>
      <c r="I27" s="183"/>
      <c r="J27" s="183"/>
      <c r="K27" s="183"/>
      <c r="L27" s="183"/>
      <c r="M27" s="183"/>
      <c r="N27" s="183"/>
      <c r="O27" s="183"/>
      <c r="P27" s="183"/>
      <c r="Q27" s="183"/>
      <c r="R27" s="183"/>
    </row>
    <row r="28" x14ac:dyDescent="0.2">
      <c r="A28" s="196"/>
      <c r="B28" s="196"/>
      <c r="C28" s="197" t="str">
        <f ca="true">IF(INDIRECT(CONCATENATE("Water","!B112"))=0,"",INDIRECT(CONCATENATE("Water","!B112")))</f>
        <v/>
      </c>
      <c r="D28" s="183"/>
      <c r="E28" s="183"/>
      <c r="F28" s="183"/>
      <c r="G28" s="183"/>
      <c r="H28" s="183"/>
      <c r="I28" s="183"/>
      <c r="J28" s="183"/>
      <c r="K28" s="183"/>
      <c r="L28" s="183"/>
      <c r="M28" s="183"/>
      <c r="N28" s="183"/>
      <c r="O28" s="183"/>
      <c r="P28" s="183"/>
      <c r="Q28" s="183"/>
      <c r="R28" s="183"/>
    </row>
    <row r="29" x14ac:dyDescent="0.2">
      <c r="A29" s="196"/>
      <c r="B29" s="196"/>
      <c r="C29" s="197" t="str">
        <f ca="true">IF(INDIRECT(CONCATENATE("Water","!B113"))=0,"",INDIRECT(CONCATENATE("Water","!B113")))</f>
        <v/>
      </c>
      <c r="D29" s="183"/>
      <c r="E29" s="183"/>
      <c r="F29" s="183"/>
      <c r="G29" s="183"/>
      <c r="H29" s="183"/>
      <c r="I29" s="183"/>
      <c r="J29" s="183"/>
      <c r="K29" s="183"/>
      <c r="L29" s="183"/>
      <c r="M29" s="183"/>
      <c r="N29" s="183"/>
      <c r="O29" s="183"/>
      <c r="P29" s="183"/>
      <c r="Q29" s="183"/>
      <c r="R29" s="183"/>
    </row>
    <row r="30" x14ac:dyDescent="0.2">
      <c r="A30" s="196"/>
      <c r="B30" s="196"/>
      <c r="C30" s="197" t="str">
        <f ca="true">IF(INDIRECT(CONCATENATE("Water","!B114"))=0,"",INDIRECT(CONCATENATE("Water","!B114")))</f>
        <v/>
      </c>
      <c r="D30" s="183"/>
      <c r="E30" s="183"/>
      <c r="F30" s="183"/>
      <c r="G30" s="183"/>
      <c r="H30" s="183"/>
      <c r="I30" s="183"/>
      <c r="J30" s="183"/>
      <c r="K30" s="183"/>
      <c r="L30" s="183"/>
      <c r="M30" s="183"/>
      <c r="N30" s="183"/>
      <c r="O30" s="183"/>
      <c r="P30" s="183"/>
      <c r="Q30" s="183"/>
      <c r="R30" s="183"/>
    </row>
    <row r="31" x14ac:dyDescent="0.2">
      <c r="A31" s="196"/>
      <c r="B31" s="196"/>
      <c r="C31" s="197" t="str">
        <f ca="true">IF(INDIRECT(CONCATENATE("Water","!B115"))=0,"",INDIRECT(CONCATENATE("Water","!B115")))</f>
        <v/>
      </c>
      <c r="D31" s="183"/>
      <c r="E31" s="183"/>
      <c r="F31" s="183"/>
      <c r="G31" s="183"/>
      <c r="H31" s="183"/>
      <c r="I31" s="183"/>
      <c r="J31" s="183"/>
      <c r="K31" s="183"/>
      <c r="L31" s="183"/>
      <c r="M31" s="183"/>
      <c r="N31" s="183"/>
      <c r="O31" s="183"/>
      <c r="P31" s="183"/>
      <c r="Q31" s="183"/>
      <c r="R31" s="183"/>
    </row>
    <row r="32" x14ac:dyDescent="0.2">
      <c r="A32" s="196"/>
      <c r="B32" s="196"/>
      <c r="C32" s="197" t="str">
        <f ca="true">IF(INDIRECT(CONCATENATE("Water","!B116"))=0,"",INDIRECT(CONCATENATE("Water","!B116")))</f>
        <v/>
      </c>
      <c r="D32" s="183"/>
      <c r="E32" s="183"/>
      <c r="F32" s="183"/>
      <c r="G32" s="183"/>
      <c r="H32" s="183"/>
      <c r="I32" s="183"/>
      <c r="J32" s="183"/>
      <c r="K32" s="183"/>
      <c r="L32" s="183"/>
      <c r="M32" s="183"/>
      <c r="N32" s="183"/>
      <c r="O32" s="183"/>
      <c r="P32" s="183"/>
      <c r="Q32" s="183"/>
      <c r="R32" s="183"/>
    </row>
    <row r="33" ht="3" customHeight="true" x14ac:dyDescent="0.2">
      <c r="A33" s="182"/>
      <c r="B33" s="182"/>
      <c r="C33" s="197"/>
      <c r="D33" s="183"/>
      <c r="E33" s="183"/>
      <c r="F33" s="183"/>
      <c r="G33" s="183"/>
      <c r="H33" s="183"/>
      <c r="I33" s="183"/>
      <c r="J33" s="183"/>
      <c r="K33" s="183"/>
      <c r="L33" s="183"/>
      <c r="M33" s="183"/>
      <c r="N33" s="183"/>
      <c r="O33" s="183"/>
      <c r="P33" s="183"/>
      <c r="Q33" s="183"/>
      <c r="R33" s="183"/>
    </row>
    <row r="34" ht="15.95" customHeight="true" x14ac:dyDescent="0.2">
      <c r="A34" s="201"/>
      <c r="B34" s="201"/>
      <c r="C34" s="202"/>
      <c r="D34" s="182"/>
      <c r="E34" s="183"/>
      <c r="F34" s="183"/>
      <c r="G34" s="183"/>
      <c r="H34" s="183"/>
      <c r="I34" s="183"/>
      <c r="J34" s="183"/>
      <c r="K34" s="183"/>
      <c r="L34" s="183"/>
      <c r="M34" s="183"/>
      <c r="N34" s="183"/>
      <c r="O34" s="183"/>
      <c r="P34" s="183"/>
      <c r="Q34" s="183"/>
      <c r="R34" s="183"/>
    </row>
    <row r="35" ht="23.25" x14ac:dyDescent="0.2">
      <c r="A35" s="201"/>
      <c r="B35" s="201"/>
      <c r="C35" s="201"/>
      <c r="D35" s="182"/>
      <c r="E35" s="183"/>
      <c r="F35" s="183"/>
      <c r="G35" s="183"/>
      <c r="H35" s="183"/>
      <c r="I35" s="183"/>
      <c r="J35" s="183"/>
      <c r="K35" s="183"/>
      <c r="L35" s="183"/>
      <c r="M35" s="183"/>
      <c r="N35" s="183"/>
      <c r="O35" s="183"/>
      <c r="P35" s="183"/>
      <c r="Q35" s="183"/>
      <c r="R35" s="183"/>
    </row>
    <row r="36" ht="15" x14ac:dyDescent="0.2">
      <c r="A36" s="203"/>
      <c r="B36" s="204"/>
      <c r="C36" s="205"/>
      <c r="D36" s="182"/>
      <c r="E36" s="183"/>
      <c r="F36" s="183"/>
      <c r="G36" s="183"/>
      <c r="H36" s="183"/>
      <c r="I36" s="183"/>
      <c r="J36" s="183"/>
      <c r="K36" s="183"/>
      <c r="L36" s="183"/>
      <c r="M36" s="183"/>
      <c r="N36" s="183"/>
      <c r="O36" s="183"/>
      <c r="P36" s="183"/>
      <c r="Q36" s="183"/>
      <c r="R36" s="183"/>
    </row>
    <row r="37" ht="15" x14ac:dyDescent="0.2">
      <c r="A37" s="203"/>
      <c r="B37" s="204"/>
      <c r="C37" s="206"/>
      <c r="D37" s="182"/>
      <c r="E37" s="183"/>
      <c r="F37" s="183"/>
      <c r="G37" s="183"/>
      <c r="H37" s="183"/>
      <c r="I37" s="183"/>
      <c r="J37" s="183"/>
      <c r="K37" s="183"/>
      <c r="L37" s="183"/>
      <c r="M37" s="183"/>
      <c r="N37" s="183"/>
      <c r="O37" s="183"/>
      <c r="P37" s="183"/>
      <c r="Q37" s="183"/>
      <c r="R37" s="183"/>
    </row>
    <row r="38" ht="15" x14ac:dyDescent="0.2">
      <c r="A38" s="203"/>
      <c r="B38" s="204"/>
      <c r="C38" s="207"/>
      <c r="D38" s="182"/>
      <c r="E38" s="183"/>
      <c r="F38" s="183"/>
      <c r="G38" s="183"/>
      <c r="H38" s="183"/>
      <c r="I38" s="183"/>
      <c r="J38" s="183"/>
      <c r="K38" s="183"/>
      <c r="L38" s="183"/>
      <c r="M38" s="183"/>
      <c r="N38" s="183"/>
      <c r="O38" s="183"/>
      <c r="P38" s="183"/>
      <c r="Q38" s="183"/>
      <c r="R38" s="183"/>
    </row>
    <row r="39" ht="15" x14ac:dyDescent="0.2">
      <c r="A39" s="203"/>
      <c r="B39" s="204"/>
      <c r="C39" s="207"/>
      <c r="D39" s="182"/>
      <c r="E39" s="183"/>
      <c r="F39" s="183"/>
      <c r="G39" s="183"/>
      <c r="H39" s="183"/>
      <c r="I39" s="183"/>
      <c r="J39" s="183"/>
      <c r="K39" s="183"/>
      <c r="L39" s="183"/>
      <c r="M39" s="183"/>
      <c r="N39" s="183"/>
      <c r="O39" s="183"/>
      <c r="P39" s="183"/>
      <c r="Q39" s="183"/>
      <c r="R39" s="183"/>
    </row>
    <row r="40" ht="15" x14ac:dyDescent="0.2">
      <c r="A40" s="203"/>
      <c r="B40" s="204"/>
      <c r="C40" s="207"/>
      <c r="D40" s="182"/>
      <c r="E40" s="183"/>
      <c r="F40" s="183"/>
      <c r="G40" s="183"/>
      <c r="H40" s="183"/>
      <c r="I40" s="183"/>
      <c r="J40" s="183"/>
      <c r="K40" s="183"/>
      <c r="L40" s="183"/>
      <c r="M40" s="183"/>
      <c r="N40" s="183"/>
      <c r="O40" s="183"/>
      <c r="P40" s="183"/>
      <c r="Q40" s="183"/>
      <c r="R40" s="183"/>
    </row>
    <row r="41" ht="15" x14ac:dyDescent="0.2">
      <c r="A41" s="203"/>
      <c r="B41" s="204"/>
      <c r="C41" s="207"/>
      <c r="D41" s="182"/>
      <c r="E41" s="183"/>
      <c r="F41" s="183"/>
      <c r="G41" s="183"/>
      <c r="H41" s="183"/>
      <c r="I41" s="183"/>
      <c r="J41" s="183"/>
      <c r="K41" s="183"/>
      <c r="L41" s="183"/>
      <c r="M41" s="183"/>
      <c r="N41" s="183"/>
      <c r="O41" s="183"/>
      <c r="P41" s="183"/>
      <c r="Q41" s="183"/>
      <c r="R41" s="183"/>
    </row>
    <row r="42" ht="15" x14ac:dyDescent="0.2">
      <c r="A42" s="203"/>
      <c r="B42" s="204"/>
      <c r="C42" s="207"/>
      <c r="D42" s="182"/>
      <c r="E42" s="183"/>
      <c r="F42" s="183"/>
      <c r="G42" s="183"/>
      <c r="H42" s="183"/>
      <c r="I42" s="183"/>
      <c r="J42" s="183"/>
      <c r="K42" s="183"/>
      <c r="L42" s="183"/>
      <c r="M42" s="183"/>
      <c r="N42" s="183"/>
      <c r="O42" s="183"/>
      <c r="P42" s="183"/>
      <c r="Q42" s="183"/>
      <c r="R42" s="183"/>
    </row>
    <row r="43" ht="15" x14ac:dyDescent="0.2">
      <c r="A43" s="203"/>
      <c r="B43" s="204"/>
      <c r="D43" s="182"/>
      <c r="E43" s="183"/>
      <c r="F43" s="183"/>
      <c r="G43" s="183"/>
      <c r="H43" s="183"/>
      <c r="I43" s="183"/>
      <c r="J43" s="183"/>
      <c r="K43" s="183"/>
      <c r="L43" s="183"/>
      <c r="M43" s="183"/>
      <c r="N43" s="183"/>
      <c r="O43" s="183"/>
      <c r="P43" s="183"/>
      <c r="Q43" s="183"/>
      <c r="R43" s="183"/>
    </row>
    <row r="44" ht="15" x14ac:dyDescent="0.2">
      <c r="A44" s="182"/>
      <c r="B44" s="182"/>
      <c r="C44" s="182"/>
      <c r="D44" s="182"/>
      <c r="E44" s="183"/>
      <c r="F44" s="183"/>
      <c r="G44" s="183"/>
      <c r="H44" s="183"/>
      <c r="I44" s="183"/>
      <c r="J44" s="183"/>
      <c r="K44" s="183"/>
      <c r="L44" s="183"/>
      <c r="M44" s="183"/>
      <c r="N44" s="183"/>
      <c r="O44" s="183"/>
      <c r="P44" s="183"/>
      <c r="Q44" s="183"/>
      <c r="R44" s="183"/>
    </row>
    <row r="45" ht="15" x14ac:dyDescent="0.2">
      <c r="A45" s="182"/>
      <c r="B45" s="182"/>
      <c r="C45" s="182"/>
      <c r="D45" s="182"/>
      <c r="E45" s="183"/>
      <c r="F45" s="183"/>
      <c r="G45" s="183"/>
      <c r="H45" s="183"/>
      <c r="I45" s="183"/>
      <c r="J45" s="183"/>
      <c r="K45" s="183"/>
      <c r="L45" s="183"/>
      <c r="M45" s="183"/>
      <c r="N45" s="183"/>
      <c r="O45" s="183"/>
      <c r="P45" s="183"/>
      <c r="Q45" s="183"/>
      <c r="R45" s="183"/>
    </row>
    <row r="46" ht="15" x14ac:dyDescent="0.2">
      <c r="A46" s="182"/>
      <c r="B46" s="182"/>
      <c r="C46" s="182"/>
      <c r="D46" s="182"/>
    </row>
    <row r="47" ht="15" x14ac:dyDescent="0.2">
      <c r="A47" s="182"/>
      <c r="B47" s="182"/>
      <c r="C47" s="182"/>
      <c r="D47" s="182"/>
    </row>
    <row r="48" ht="15" x14ac:dyDescent="0.2">
      <c r="A48" s="182"/>
      <c r="B48" s="182"/>
      <c r="C48" s="182"/>
      <c r="D48" s="182"/>
    </row>
    <row r="49" ht="15" x14ac:dyDescent="0.2">
      <c r="A49" s="182"/>
      <c r="B49" s="182"/>
      <c r="C49" s="182"/>
      <c r="D49" s="182"/>
    </row>
    <row r="55" x14ac:dyDescent="0.2">
      <c r="L55" s="208" t="str">
        <f>+IF(ISNUMBER(M48), "", "Insufficient data to estimate safely managed sanitation services at national level")</f>
        <v>Insufficient data to estimate safely managed sanitation services at national level</v>
      </c>
    </row>
    <row r="107" s="298" customFormat="true" x14ac:dyDescent="0.2"/>
    <row r="108" s="299" customFormat="true" ht="22.5" customHeight="true" x14ac:dyDescent="0.35">
      <c r="A108" s="906"/>
      <c r="B108" s="907"/>
      <c r="C108" s="305"/>
      <c r="D108" s="305"/>
      <c r="E108" s="305"/>
      <c r="F108" s="305"/>
      <c r="G108" s="305"/>
      <c r="H108" s="305"/>
      <c r="I108" s="305"/>
      <c r="J108" s="305"/>
      <c r="K108" s="305"/>
      <c r="L108" s="305"/>
      <c r="M108" s="305"/>
      <c r="N108" s="305"/>
      <c r="O108" s="305"/>
      <c r="P108" s="305"/>
      <c r="Q108" s="305"/>
      <c r="R108" s="305"/>
      <c r="S108" s="305"/>
      <c r="T108" s="305"/>
      <c r="U108" s="305"/>
    </row>
    <row r="109" s="299" customFormat="true" ht="22.5" customHeight="true" x14ac:dyDescent="0.35">
      <c r="A109" s="300"/>
      <c r="B109" s="301"/>
      <c r="C109" s="305"/>
      <c r="D109" s="305"/>
      <c r="E109" s="305"/>
      <c r="F109" s="305"/>
      <c r="G109" s="305"/>
      <c r="H109" s="305"/>
      <c r="I109" s="305"/>
      <c r="J109" s="305"/>
      <c r="K109" s="305"/>
      <c r="L109" s="305"/>
      <c r="M109" s="305"/>
      <c r="N109" s="305"/>
      <c r="O109" s="305"/>
      <c r="P109" s="305"/>
      <c r="Q109" s="305"/>
      <c r="R109" s="305"/>
      <c r="S109" s="305"/>
      <c r="T109" s="305"/>
      <c r="U109" s="305"/>
    </row>
    <row r="110" s="299" customFormat="true" ht="23.85" customHeight="true" x14ac:dyDescent="0.35">
      <c r="A110" s="296"/>
      <c r="B110" s="302"/>
      <c r="C110" s="305"/>
      <c r="D110" s="305"/>
      <c r="E110" s="305"/>
      <c r="F110" s="305"/>
      <c r="G110" s="305"/>
      <c r="H110" s="305"/>
      <c r="I110" s="305"/>
      <c r="J110" s="305"/>
      <c r="K110" s="305"/>
      <c r="L110" s="305"/>
      <c r="M110" s="305"/>
      <c r="N110" s="305"/>
      <c r="O110" s="305"/>
      <c r="P110" s="305"/>
      <c r="Q110" s="305"/>
      <c r="R110" s="305"/>
      <c r="S110" s="305"/>
      <c r="T110" s="305"/>
      <c r="U110" s="305"/>
    </row>
    <row r="111" s="299" customFormat="true" ht="23.85" customHeight="true" x14ac:dyDescent="0.35">
      <c r="A111" s="295"/>
      <c r="B111" s="301"/>
      <c r="C111" s="305"/>
      <c r="D111" s="305"/>
      <c r="E111" s="305"/>
      <c r="F111" s="305"/>
      <c r="G111" s="305"/>
      <c r="H111" s="305"/>
      <c r="I111" s="305"/>
      <c r="J111" s="305"/>
      <c r="K111" s="305"/>
      <c r="L111" s="305"/>
      <c r="M111" s="305"/>
      <c r="N111" s="305"/>
      <c r="O111" s="305"/>
      <c r="P111" s="305"/>
      <c r="Q111" s="305"/>
      <c r="R111" s="305"/>
      <c r="S111" s="305"/>
      <c r="T111" s="305"/>
      <c r="U111" s="305"/>
    </row>
    <row r="112" s="299" customFormat="true" ht="15" customHeight="true" x14ac:dyDescent="0.2">
      <c r="A112" s="303"/>
      <c r="B112" s="301"/>
      <c r="C112" s="305"/>
      <c r="D112" s="305"/>
      <c r="E112" s="305"/>
      <c r="F112" s="305"/>
      <c r="G112" s="305"/>
      <c r="H112" s="305"/>
      <c r="I112" s="305"/>
      <c r="J112" s="305"/>
      <c r="K112" s="305"/>
      <c r="L112" s="305"/>
      <c r="M112" s="305"/>
      <c r="N112" s="305"/>
      <c r="O112" s="305"/>
      <c r="P112" s="305"/>
      <c r="Q112" s="305"/>
      <c r="R112" s="305"/>
      <c r="S112" s="305"/>
      <c r="T112" s="305"/>
      <c r="U112" s="305"/>
    </row>
    <row r="113" s="299" customFormat="true" ht="15" customHeight="true" x14ac:dyDescent="0.2">
      <c r="A113" s="902"/>
      <c r="B113" s="903"/>
      <c r="C113" s="305"/>
      <c r="D113" s="305"/>
      <c r="E113" s="305"/>
      <c r="F113" s="305"/>
      <c r="G113" s="305"/>
      <c r="H113" s="305"/>
      <c r="I113" s="305"/>
      <c r="J113" s="305"/>
      <c r="K113" s="305"/>
      <c r="L113" s="305"/>
      <c r="M113" s="305"/>
      <c r="N113" s="305"/>
      <c r="O113" s="305"/>
      <c r="P113" s="305"/>
      <c r="Q113" s="305"/>
      <c r="R113" s="305"/>
      <c r="S113" s="305"/>
      <c r="T113" s="305"/>
      <c r="U113" s="305"/>
    </row>
    <row r="114" s="299" customFormat="true" ht="15" customHeight="true" x14ac:dyDescent="0.2">
      <c r="A114" s="904"/>
      <c r="B114" s="905"/>
      <c r="C114" s="305"/>
      <c r="D114" s="305"/>
      <c r="E114" s="305"/>
      <c r="F114" s="305"/>
      <c r="G114" s="305"/>
      <c r="H114" s="305"/>
      <c r="I114" s="305"/>
      <c r="J114" s="305"/>
      <c r="K114" s="305"/>
      <c r="L114" s="305"/>
      <c r="M114" s="305"/>
      <c r="N114" s="305"/>
      <c r="O114" s="305"/>
      <c r="P114" s="305"/>
      <c r="Q114" s="305"/>
      <c r="R114" s="305"/>
      <c r="S114" s="305"/>
      <c r="T114" s="305"/>
      <c r="U114" s="305"/>
    </row>
    <row r="115" s="299" customFormat="true" ht="15" customHeight="true" x14ac:dyDescent="0.2">
      <c r="A115" s="301"/>
      <c r="B115" s="304"/>
      <c r="C115" s="305"/>
      <c r="D115" s="305"/>
      <c r="E115" s="305"/>
      <c r="F115" s="305"/>
      <c r="G115" s="305"/>
      <c r="H115" s="305"/>
      <c r="I115" s="305"/>
      <c r="J115" s="305"/>
      <c r="K115" s="305"/>
      <c r="L115" s="305"/>
      <c r="M115" s="305"/>
      <c r="N115" s="305"/>
      <c r="O115" s="305"/>
      <c r="P115" s="305"/>
      <c r="Q115" s="305"/>
      <c r="R115" s="305"/>
      <c r="S115" s="305"/>
      <c r="T115" s="305"/>
      <c r="U115" s="305"/>
    </row>
    <row r="116" s="298" customFormat="true" x14ac:dyDescent="0.2"/>
    <row r="117" s="298" customFormat="true" x14ac:dyDescent="0.2"/>
    <row r="207" s="298" customFormat="true" x14ac:dyDescent="0.2"/>
    <row r="208" s="299" customFormat="true" ht="22.5" customHeight="true" x14ac:dyDescent="0.35">
      <c r="A208" s="906"/>
      <c r="B208" s="907"/>
    </row>
    <row r="209" s="299" customFormat="true" ht="22.5" customHeight="true" x14ac:dyDescent="0.35">
      <c r="A209" s="300"/>
      <c r="B209" s="301"/>
    </row>
    <row r="210" s="299" customFormat="true" ht="22.5" customHeight="true" x14ac:dyDescent="0.35">
      <c r="A210" s="296"/>
      <c r="B210" s="302"/>
    </row>
    <row r="211" s="299" customFormat="true" ht="22.5" customHeight="true" x14ac:dyDescent="0.35">
      <c r="A211" s="295"/>
      <c r="B211" s="301"/>
    </row>
    <row r="212" s="299" customFormat="true" ht="15" customHeight="true" x14ac:dyDescent="0.2">
      <c r="A212" s="303"/>
      <c r="B212" s="301"/>
    </row>
    <row r="213" s="299" customFormat="true" ht="15" customHeight="true" x14ac:dyDescent="0.2">
      <c r="A213" s="902"/>
      <c r="B213" s="903"/>
    </row>
    <row r="214" s="299" customFormat="true" ht="15" customHeight="true" x14ac:dyDescent="0.2">
      <c r="A214" s="908"/>
      <c r="B214" s="909"/>
    </row>
    <row r="215" s="299" customFormat="true" ht="15" customHeight="true" x14ac:dyDescent="0.2">
      <c r="A215" s="301"/>
      <c r="B215" s="304"/>
    </row>
    <row r="216" s="298" customFormat="true" x14ac:dyDescent="0.2"/>
    <row r="217" s="298"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12" customWidth="true"/>
    <col min="6" max="7" width="9" style="215" customWidth="true"/>
    <col min="8" max="38" width="9" style="212" customWidth="true"/>
    <col min="39" max="261" width="9.140625" style="212"/>
    <col min="262" max="262" width="5" style="212" customWidth="true"/>
    <col min="263" max="263" width="13.85546875" style="212" customWidth="true"/>
    <col min="264" max="265" width="6.28515625" style="212" customWidth="true"/>
    <col min="266" max="267" width="7" style="212" customWidth="true"/>
    <col min="268" max="274" width="6.28515625" style="212" customWidth="true"/>
    <col min="275" max="517" width="9.140625" style="212"/>
    <col min="518" max="518" width="5" style="212" customWidth="true"/>
    <col min="519" max="519" width="13.85546875" style="212" customWidth="true"/>
    <col min="520" max="521" width="6.28515625" style="212" customWidth="true"/>
    <col min="522" max="523" width="7" style="212" customWidth="true"/>
    <col min="524" max="530" width="6.28515625" style="212" customWidth="true"/>
    <col min="531" max="773" width="9.140625" style="212"/>
    <col min="774" max="774" width="5" style="212" customWidth="true"/>
    <col min="775" max="775" width="13.85546875" style="212" customWidth="true"/>
    <col min="776" max="777" width="6.28515625" style="212" customWidth="true"/>
    <col min="778" max="779" width="7" style="212" customWidth="true"/>
    <col min="780" max="786" width="6.28515625" style="212" customWidth="true"/>
    <col min="787" max="1029" width="9.140625" style="212"/>
    <col min="1030" max="1030" width="5" style="212" customWidth="true"/>
    <col min="1031" max="1031" width="13.85546875" style="212" customWidth="true"/>
    <col min="1032" max="1033" width="6.28515625" style="212" customWidth="true"/>
    <col min="1034" max="1035" width="7" style="212" customWidth="true"/>
    <col min="1036" max="1042" width="6.28515625" style="212" customWidth="true"/>
    <col min="1043" max="1285" width="9.140625" style="212"/>
    <col min="1286" max="1286" width="5" style="212" customWidth="true"/>
    <col min="1287" max="1287" width="13.85546875" style="212" customWidth="true"/>
    <col min="1288" max="1289" width="6.28515625" style="212" customWidth="true"/>
    <col min="1290" max="1291" width="7" style="212" customWidth="true"/>
    <col min="1292" max="1298" width="6.28515625" style="212" customWidth="true"/>
    <col min="1299" max="1541" width="9.140625" style="212"/>
    <col min="1542" max="1542" width="5" style="212" customWidth="true"/>
    <col min="1543" max="1543" width="13.85546875" style="212" customWidth="true"/>
    <col min="1544" max="1545" width="6.28515625" style="212" customWidth="true"/>
    <col min="1546" max="1547" width="7" style="212" customWidth="true"/>
    <col min="1548" max="1554" width="6.28515625" style="212" customWidth="true"/>
    <col min="1555" max="1797" width="9.140625" style="212"/>
    <col min="1798" max="1798" width="5" style="212" customWidth="true"/>
    <col min="1799" max="1799" width="13.85546875" style="212" customWidth="true"/>
    <col min="1800" max="1801" width="6.28515625" style="212" customWidth="true"/>
    <col min="1802" max="1803" width="7" style="212" customWidth="true"/>
    <col min="1804" max="1810" width="6.28515625" style="212" customWidth="true"/>
    <col min="1811" max="2053" width="9.140625" style="212"/>
    <col min="2054" max="2054" width="5" style="212" customWidth="true"/>
    <col min="2055" max="2055" width="13.85546875" style="212" customWidth="true"/>
    <col min="2056" max="2057" width="6.28515625" style="212" customWidth="true"/>
    <col min="2058" max="2059" width="7" style="212" customWidth="true"/>
    <col min="2060" max="2066" width="6.28515625" style="212" customWidth="true"/>
    <col min="2067" max="2309" width="9.140625" style="212"/>
    <col min="2310" max="2310" width="5" style="212" customWidth="true"/>
    <col min="2311" max="2311" width="13.85546875" style="212" customWidth="true"/>
    <col min="2312" max="2313" width="6.28515625" style="212" customWidth="true"/>
    <col min="2314" max="2315" width="7" style="212" customWidth="true"/>
    <col min="2316" max="2322" width="6.28515625" style="212" customWidth="true"/>
    <col min="2323" max="2565" width="9.140625" style="212"/>
    <col min="2566" max="2566" width="5" style="212" customWidth="true"/>
    <col min="2567" max="2567" width="13.85546875" style="212" customWidth="true"/>
    <col min="2568" max="2569" width="6.28515625" style="212" customWidth="true"/>
    <col min="2570" max="2571" width="7" style="212" customWidth="true"/>
    <col min="2572" max="2578" width="6.28515625" style="212" customWidth="true"/>
    <col min="2579" max="2821" width="9.140625" style="212"/>
    <col min="2822" max="2822" width="5" style="212" customWidth="true"/>
    <col min="2823" max="2823" width="13.85546875" style="212" customWidth="true"/>
    <col min="2824" max="2825" width="6.28515625" style="212" customWidth="true"/>
    <col min="2826" max="2827" width="7" style="212" customWidth="true"/>
    <col min="2828" max="2834" width="6.28515625" style="212" customWidth="true"/>
    <col min="2835" max="3077" width="9.140625" style="212"/>
    <col min="3078" max="3078" width="5" style="212" customWidth="true"/>
    <col min="3079" max="3079" width="13.85546875" style="212" customWidth="true"/>
    <col min="3080" max="3081" width="6.28515625" style="212" customWidth="true"/>
    <col min="3082" max="3083" width="7" style="212" customWidth="true"/>
    <col min="3084" max="3090" width="6.28515625" style="212" customWidth="true"/>
    <col min="3091" max="3333" width="9.140625" style="212"/>
    <col min="3334" max="3334" width="5" style="212" customWidth="true"/>
    <col min="3335" max="3335" width="13.85546875" style="212" customWidth="true"/>
    <col min="3336" max="3337" width="6.28515625" style="212" customWidth="true"/>
    <col min="3338" max="3339" width="7" style="212" customWidth="true"/>
    <col min="3340" max="3346" width="6.28515625" style="212" customWidth="true"/>
    <col min="3347" max="3589" width="9.140625" style="212"/>
    <col min="3590" max="3590" width="5" style="212" customWidth="true"/>
    <col min="3591" max="3591" width="13.85546875" style="212" customWidth="true"/>
    <col min="3592" max="3593" width="6.28515625" style="212" customWidth="true"/>
    <col min="3594" max="3595" width="7" style="212" customWidth="true"/>
    <col min="3596" max="3602" width="6.28515625" style="212" customWidth="true"/>
    <col min="3603" max="3845" width="9.140625" style="212"/>
    <col min="3846" max="3846" width="5" style="212" customWidth="true"/>
    <col min="3847" max="3847" width="13.85546875" style="212" customWidth="true"/>
    <col min="3848" max="3849" width="6.28515625" style="212" customWidth="true"/>
    <col min="3850" max="3851" width="7" style="212" customWidth="true"/>
    <col min="3852" max="3858" width="6.28515625" style="212" customWidth="true"/>
    <col min="3859" max="4101" width="9.140625" style="212"/>
    <col min="4102" max="4102" width="5" style="212" customWidth="true"/>
    <col min="4103" max="4103" width="13.85546875" style="212" customWidth="true"/>
    <col min="4104" max="4105" width="6.28515625" style="212" customWidth="true"/>
    <col min="4106" max="4107" width="7" style="212" customWidth="true"/>
    <col min="4108" max="4114" width="6.28515625" style="212" customWidth="true"/>
    <col min="4115" max="4357" width="9.140625" style="212"/>
    <col min="4358" max="4358" width="5" style="212" customWidth="true"/>
    <col min="4359" max="4359" width="13.85546875" style="212" customWidth="true"/>
    <col min="4360" max="4361" width="6.28515625" style="212" customWidth="true"/>
    <col min="4362" max="4363" width="7" style="212" customWidth="true"/>
    <col min="4364" max="4370" width="6.28515625" style="212" customWidth="true"/>
    <col min="4371" max="4613" width="9.140625" style="212"/>
    <col min="4614" max="4614" width="5" style="212" customWidth="true"/>
    <col min="4615" max="4615" width="13.85546875" style="212" customWidth="true"/>
    <col min="4616" max="4617" width="6.28515625" style="212" customWidth="true"/>
    <col min="4618" max="4619" width="7" style="212" customWidth="true"/>
    <col min="4620" max="4626" width="6.28515625" style="212" customWidth="true"/>
    <col min="4627" max="4869" width="9.140625" style="212"/>
    <col min="4870" max="4870" width="5" style="212" customWidth="true"/>
    <col min="4871" max="4871" width="13.85546875" style="212" customWidth="true"/>
    <col min="4872" max="4873" width="6.28515625" style="212" customWidth="true"/>
    <col min="4874" max="4875" width="7" style="212" customWidth="true"/>
    <col min="4876" max="4882" width="6.28515625" style="212" customWidth="true"/>
    <col min="4883" max="5125" width="9.140625" style="212"/>
    <col min="5126" max="5126" width="5" style="212" customWidth="true"/>
    <col min="5127" max="5127" width="13.85546875" style="212" customWidth="true"/>
    <col min="5128" max="5129" width="6.28515625" style="212" customWidth="true"/>
    <col min="5130" max="5131" width="7" style="212" customWidth="true"/>
    <col min="5132" max="5138" width="6.28515625" style="212" customWidth="true"/>
    <col min="5139" max="5381" width="9.140625" style="212"/>
    <col min="5382" max="5382" width="5" style="212" customWidth="true"/>
    <col min="5383" max="5383" width="13.85546875" style="212" customWidth="true"/>
    <col min="5384" max="5385" width="6.28515625" style="212" customWidth="true"/>
    <col min="5386" max="5387" width="7" style="212" customWidth="true"/>
    <col min="5388" max="5394" width="6.28515625" style="212" customWidth="true"/>
    <col min="5395" max="5637" width="9.140625" style="212"/>
    <col min="5638" max="5638" width="5" style="212" customWidth="true"/>
    <col min="5639" max="5639" width="13.85546875" style="212" customWidth="true"/>
    <col min="5640" max="5641" width="6.28515625" style="212" customWidth="true"/>
    <col min="5642" max="5643" width="7" style="212" customWidth="true"/>
    <col min="5644" max="5650" width="6.28515625" style="212" customWidth="true"/>
    <col min="5651" max="5893" width="9.140625" style="212"/>
    <col min="5894" max="5894" width="5" style="212" customWidth="true"/>
    <col min="5895" max="5895" width="13.85546875" style="212" customWidth="true"/>
    <col min="5896" max="5897" width="6.28515625" style="212" customWidth="true"/>
    <col min="5898" max="5899" width="7" style="212" customWidth="true"/>
    <col min="5900" max="5906" width="6.28515625" style="212" customWidth="true"/>
    <col min="5907" max="6149" width="9.140625" style="212"/>
    <col min="6150" max="6150" width="5" style="212" customWidth="true"/>
    <col min="6151" max="6151" width="13.85546875" style="212" customWidth="true"/>
    <col min="6152" max="6153" width="6.28515625" style="212" customWidth="true"/>
    <col min="6154" max="6155" width="7" style="212" customWidth="true"/>
    <col min="6156" max="6162" width="6.28515625" style="212" customWidth="true"/>
    <col min="6163" max="6405" width="9.140625" style="212"/>
    <col min="6406" max="6406" width="5" style="212" customWidth="true"/>
    <col min="6407" max="6407" width="13.85546875" style="212" customWidth="true"/>
    <col min="6408" max="6409" width="6.28515625" style="212" customWidth="true"/>
    <col min="6410" max="6411" width="7" style="212" customWidth="true"/>
    <col min="6412" max="6418" width="6.28515625" style="212" customWidth="true"/>
    <col min="6419" max="6661" width="9.140625" style="212"/>
    <col min="6662" max="6662" width="5" style="212" customWidth="true"/>
    <col min="6663" max="6663" width="13.85546875" style="212" customWidth="true"/>
    <col min="6664" max="6665" width="6.28515625" style="212" customWidth="true"/>
    <col min="6666" max="6667" width="7" style="212" customWidth="true"/>
    <col min="6668" max="6674" width="6.28515625" style="212" customWidth="true"/>
    <col min="6675" max="6917" width="9.140625" style="212"/>
    <col min="6918" max="6918" width="5" style="212" customWidth="true"/>
    <col min="6919" max="6919" width="13.85546875" style="212" customWidth="true"/>
    <col min="6920" max="6921" width="6.28515625" style="212" customWidth="true"/>
    <col min="6922" max="6923" width="7" style="212" customWidth="true"/>
    <col min="6924" max="6930" width="6.28515625" style="212" customWidth="true"/>
    <col min="6931" max="7173" width="9.140625" style="212"/>
    <col min="7174" max="7174" width="5" style="212" customWidth="true"/>
    <col min="7175" max="7175" width="13.85546875" style="212" customWidth="true"/>
    <col min="7176" max="7177" width="6.28515625" style="212" customWidth="true"/>
    <col min="7178" max="7179" width="7" style="212" customWidth="true"/>
    <col min="7180" max="7186" width="6.28515625" style="212" customWidth="true"/>
    <col min="7187" max="7429" width="9.140625" style="212"/>
    <col min="7430" max="7430" width="5" style="212" customWidth="true"/>
    <col min="7431" max="7431" width="13.85546875" style="212" customWidth="true"/>
    <col min="7432" max="7433" width="6.28515625" style="212" customWidth="true"/>
    <col min="7434" max="7435" width="7" style="212" customWidth="true"/>
    <col min="7436" max="7442" width="6.28515625" style="212" customWidth="true"/>
    <col min="7443" max="7685" width="9.140625" style="212"/>
    <col min="7686" max="7686" width="5" style="212" customWidth="true"/>
    <col min="7687" max="7687" width="13.85546875" style="212" customWidth="true"/>
    <col min="7688" max="7689" width="6.28515625" style="212" customWidth="true"/>
    <col min="7690" max="7691" width="7" style="212" customWidth="true"/>
    <col min="7692" max="7698" width="6.28515625" style="212" customWidth="true"/>
    <col min="7699" max="7941" width="9.140625" style="212"/>
    <col min="7942" max="7942" width="5" style="212" customWidth="true"/>
    <col min="7943" max="7943" width="13.85546875" style="212" customWidth="true"/>
    <col min="7944" max="7945" width="6.28515625" style="212" customWidth="true"/>
    <col min="7946" max="7947" width="7" style="212" customWidth="true"/>
    <col min="7948" max="7954" width="6.28515625" style="212" customWidth="true"/>
    <col min="7955" max="8197" width="9.140625" style="212"/>
    <col min="8198" max="8198" width="5" style="212" customWidth="true"/>
    <col min="8199" max="8199" width="13.85546875" style="212" customWidth="true"/>
    <col min="8200" max="8201" width="6.28515625" style="212" customWidth="true"/>
    <col min="8202" max="8203" width="7" style="212" customWidth="true"/>
    <col min="8204" max="8210" width="6.28515625" style="212" customWidth="true"/>
    <col min="8211" max="8453" width="9.140625" style="212"/>
    <col min="8454" max="8454" width="5" style="212" customWidth="true"/>
    <col min="8455" max="8455" width="13.85546875" style="212" customWidth="true"/>
    <col min="8456" max="8457" width="6.28515625" style="212" customWidth="true"/>
    <col min="8458" max="8459" width="7" style="212" customWidth="true"/>
    <col min="8460" max="8466" width="6.28515625" style="212" customWidth="true"/>
    <col min="8467" max="8709" width="9.140625" style="212"/>
    <col min="8710" max="8710" width="5" style="212" customWidth="true"/>
    <col min="8711" max="8711" width="13.85546875" style="212" customWidth="true"/>
    <col min="8712" max="8713" width="6.28515625" style="212" customWidth="true"/>
    <col min="8714" max="8715" width="7" style="212" customWidth="true"/>
    <col min="8716" max="8722" width="6.28515625" style="212" customWidth="true"/>
    <col min="8723" max="8965" width="9.140625" style="212"/>
    <col min="8966" max="8966" width="5" style="212" customWidth="true"/>
    <col min="8967" max="8967" width="13.85546875" style="212" customWidth="true"/>
    <col min="8968" max="8969" width="6.28515625" style="212" customWidth="true"/>
    <col min="8970" max="8971" width="7" style="212" customWidth="true"/>
    <col min="8972" max="8978" width="6.28515625" style="212" customWidth="true"/>
    <col min="8979" max="9221" width="9.140625" style="212"/>
    <col min="9222" max="9222" width="5" style="212" customWidth="true"/>
    <col min="9223" max="9223" width="13.85546875" style="212" customWidth="true"/>
    <col min="9224" max="9225" width="6.28515625" style="212" customWidth="true"/>
    <col min="9226" max="9227" width="7" style="212" customWidth="true"/>
    <col min="9228" max="9234" width="6.28515625" style="212" customWidth="true"/>
    <col min="9235" max="9477" width="9.140625" style="212"/>
    <col min="9478" max="9478" width="5" style="212" customWidth="true"/>
    <col min="9479" max="9479" width="13.85546875" style="212" customWidth="true"/>
    <col min="9480" max="9481" width="6.28515625" style="212" customWidth="true"/>
    <col min="9482" max="9483" width="7" style="212" customWidth="true"/>
    <col min="9484" max="9490" width="6.28515625" style="212" customWidth="true"/>
    <col min="9491" max="9733" width="9.140625" style="212"/>
    <col min="9734" max="9734" width="5" style="212" customWidth="true"/>
    <col min="9735" max="9735" width="13.85546875" style="212" customWidth="true"/>
    <col min="9736" max="9737" width="6.28515625" style="212" customWidth="true"/>
    <col min="9738" max="9739" width="7" style="212" customWidth="true"/>
    <col min="9740" max="9746" width="6.28515625" style="212" customWidth="true"/>
    <col min="9747" max="9989" width="9.140625" style="212"/>
    <col min="9990" max="9990" width="5" style="212" customWidth="true"/>
    <col min="9991" max="9991" width="13.85546875" style="212" customWidth="true"/>
    <col min="9992" max="9993" width="6.28515625" style="212" customWidth="true"/>
    <col min="9994" max="9995" width="7" style="212" customWidth="true"/>
    <col min="9996" max="10002" width="6.28515625" style="212" customWidth="true"/>
    <col min="10003" max="10245" width="9.140625" style="212"/>
    <col min="10246" max="10246" width="5" style="212" customWidth="true"/>
    <col min="10247" max="10247" width="13.85546875" style="212" customWidth="true"/>
    <col min="10248" max="10249" width="6.28515625" style="212" customWidth="true"/>
    <col min="10250" max="10251" width="7" style="212" customWidth="true"/>
    <col min="10252" max="10258" width="6.28515625" style="212" customWidth="true"/>
    <col min="10259" max="10501" width="9.140625" style="212"/>
    <col min="10502" max="10502" width="5" style="212" customWidth="true"/>
    <col min="10503" max="10503" width="13.85546875" style="212" customWidth="true"/>
    <col min="10504" max="10505" width="6.28515625" style="212" customWidth="true"/>
    <col min="10506" max="10507" width="7" style="212" customWidth="true"/>
    <col min="10508" max="10514" width="6.28515625" style="212" customWidth="true"/>
    <col min="10515" max="10757" width="9.140625" style="212"/>
    <col min="10758" max="10758" width="5" style="212" customWidth="true"/>
    <col min="10759" max="10759" width="13.85546875" style="212" customWidth="true"/>
    <col min="10760" max="10761" width="6.28515625" style="212" customWidth="true"/>
    <col min="10762" max="10763" width="7" style="212" customWidth="true"/>
    <col min="10764" max="10770" width="6.28515625" style="212" customWidth="true"/>
    <col min="10771" max="11013" width="9.140625" style="212"/>
    <col min="11014" max="11014" width="5" style="212" customWidth="true"/>
    <col min="11015" max="11015" width="13.85546875" style="212" customWidth="true"/>
    <col min="11016" max="11017" width="6.28515625" style="212" customWidth="true"/>
    <col min="11018" max="11019" width="7" style="212" customWidth="true"/>
    <col min="11020" max="11026" width="6.28515625" style="212" customWidth="true"/>
    <col min="11027" max="11269" width="9.140625" style="212"/>
    <col min="11270" max="11270" width="5" style="212" customWidth="true"/>
    <col min="11271" max="11271" width="13.85546875" style="212" customWidth="true"/>
    <col min="11272" max="11273" width="6.28515625" style="212" customWidth="true"/>
    <col min="11274" max="11275" width="7" style="212" customWidth="true"/>
    <col min="11276" max="11282" width="6.28515625" style="212" customWidth="true"/>
    <col min="11283" max="11525" width="9.140625" style="212"/>
    <col min="11526" max="11526" width="5" style="212" customWidth="true"/>
    <col min="11527" max="11527" width="13.85546875" style="212" customWidth="true"/>
    <col min="11528" max="11529" width="6.28515625" style="212" customWidth="true"/>
    <col min="11530" max="11531" width="7" style="212" customWidth="true"/>
    <col min="11532" max="11538" width="6.28515625" style="212" customWidth="true"/>
    <col min="11539" max="11781" width="9.140625" style="212"/>
    <col min="11782" max="11782" width="5" style="212" customWidth="true"/>
    <col min="11783" max="11783" width="13.85546875" style="212" customWidth="true"/>
    <col min="11784" max="11785" width="6.28515625" style="212" customWidth="true"/>
    <col min="11786" max="11787" width="7" style="212" customWidth="true"/>
    <col min="11788" max="11794" width="6.28515625" style="212" customWidth="true"/>
    <col min="11795" max="12037" width="9.140625" style="212"/>
    <col min="12038" max="12038" width="5" style="212" customWidth="true"/>
    <col min="12039" max="12039" width="13.85546875" style="212" customWidth="true"/>
    <col min="12040" max="12041" width="6.28515625" style="212" customWidth="true"/>
    <col min="12042" max="12043" width="7" style="212" customWidth="true"/>
    <col min="12044" max="12050" width="6.28515625" style="212" customWidth="true"/>
    <col min="12051" max="12293" width="9.140625" style="212"/>
    <col min="12294" max="12294" width="5" style="212" customWidth="true"/>
    <col min="12295" max="12295" width="13.85546875" style="212" customWidth="true"/>
    <col min="12296" max="12297" width="6.28515625" style="212" customWidth="true"/>
    <col min="12298" max="12299" width="7" style="212" customWidth="true"/>
    <col min="12300" max="12306" width="6.28515625" style="212" customWidth="true"/>
    <col min="12307" max="12549" width="9.140625" style="212"/>
    <col min="12550" max="12550" width="5" style="212" customWidth="true"/>
    <col min="12551" max="12551" width="13.85546875" style="212" customWidth="true"/>
    <col min="12552" max="12553" width="6.28515625" style="212" customWidth="true"/>
    <col min="12554" max="12555" width="7" style="212" customWidth="true"/>
    <col min="12556" max="12562" width="6.28515625" style="212" customWidth="true"/>
    <col min="12563" max="12805" width="9.140625" style="212"/>
    <col min="12806" max="12806" width="5" style="212" customWidth="true"/>
    <col min="12807" max="12807" width="13.85546875" style="212" customWidth="true"/>
    <col min="12808" max="12809" width="6.28515625" style="212" customWidth="true"/>
    <col min="12810" max="12811" width="7" style="212" customWidth="true"/>
    <col min="12812" max="12818" width="6.28515625" style="212" customWidth="true"/>
    <col min="12819" max="13061" width="9.140625" style="212"/>
    <col min="13062" max="13062" width="5" style="212" customWidth="true"/>
    <col min="13063" max="13063" width="13.85546875" style="212" customWidth="true"/>
    <col min="13064" max="13065" width="6.28515625" style="212" customWidth="true"/>
    <col min="13066" max="13067" width="7" style="212" customWidth="true"/>
    <col min="13068" max="13074" width="6.28515625" style="212" customWidth="true"/>
    <col min="13075" max="13317" width="9.140625" style="212"/>
    <col min="13318" max="13318" width="5" style="212" customWidth="true"/>
    <col min="13319" max="13319" width="13.85546875" style="212" customWidth="true"/>
    <col min="13320" max="13321" width="6.28515625" style="212" customWidth="true"/>
    <col min="13322" max="13323" width="7" style="212" customWidth="true"/>
    <col min="13324" max="13330" width="6.28515625" style="212" customWidth="true"/>
    <col min="13331" max="13573" width="9.140625" style="212"/>
    <col min="13574" max="13574" width="5" style="212" customWidth="true"/>
    <col min="13575" max="13575" width="13.85546875" style="212" customWidth="true"/>
    <col min="13576" max="13577" width="6.28515625" style="212" customWidth="true"/>
    <col min="13578" max="13579" width="7" style="212" customWidth="true"/>
    <col min="13580" max="13586" width="6.28515625" style="212" customWidth="true"/>
    <col min="13587" max="13829" width="9.140625" style="212"/>
    <col min="13830" max="13830" width="5" style="212" customWidth="true"/>
    <col min="13831" max="13831" width="13.85546875" style="212" customWidth="true"/>
    <col min="13832" max="13833" width="6.28515625" style="212" customWidth="true"/>
    <col min="13834" max="13835" width="7" style="212" customWidth="true"/>
    <col min="13836" max="13842" width="6.28515625" style="212" customWidth="true"/>
    <col min="13843" max="14085" width="9.140625" style="212"/>
    <col min="14086" max="14086" width="5" style="212" customWidth="true"/>
    <col min="14087" max="14087" width="13.85546875" style="212" customWidth="true"/>
    <col min="14088" max="14089" width="6.28515625" style="212" customWidth="true"/>
    <col min="14090" max="14091" width="7" style="212" customWidth="true"/>
    <col min="14092" max="14098" width="6.28515625" style="212" customWidth="true"/>
    <col min="14099" max="14341" width="9.140625" style="212"/>
    <col min="14342" max="14342" width="5" style="212" customWidth="true"/>
    <col min="14343" max="14343" width="13.85546875" style="212" customWidth="true"/>
    <col min="14344" max="14345" width="6.28515625" style="212" customWidth="true"/>
    <col min="14346" max="14347" width="7" style="212" customWidth="true"/>
    <col min="14348" max="14354" width="6.28515625" style="212" customWidth="true"/>
    <col min="14355" max="14597" width="9.140625" style="212"/>
    <col min="14598" max="14598" width="5" style="212" customWidth="true"/>
    <col min="14599" max="14599" width="13.85546875" style="212" customWidth="true"/>
    <col min="14600" max="14601" width="6.28515625" style="212" customWidth="true"/>
    <col min="14602" max="14603" width="7" style="212" customWidth="true"/>
    <col min="14604" max="14610" width="6.28515625" style="212" customWidth="true"/>
    <col min="14611" max="14853" width="9.140625" style="212"/>
    <col min="14854" max="14854" width="5" style="212" customWidth="true"/>
    <col min="14855" max="14855" width="13.85546875" style="212" customWidth="true"/>
    <col min="14856" max="14857" width="6.28515625" style="212" customWidth="true"/>
    <col min="14858" max="14859" width="7" style="212" customWidth="true"/>
    <col min="14860" max="14866" width="6.28515625" style="212" customWidth="true"/>
    <col min="14867" max="15109" width="9.140625" style="212"/>
    <col min="15110" max="15110" width="5" style="212" customWidth="true"/>
    <col min="15111" max="15111" width="13.85546875" style="212" customWidth="true"/>
    <col min="15112" max="15113" width="6.28515625" style="212" customWidth="true"/>
    <col min="15114" max="15115" width="7" style="212" customWidth="true"/>
    <col min="15116" max="15122" width="6.28515625" style="212" customWidth="true"/>
    <col min="15123" max="15365" width="9.140625" style="212"/>
    <col min="15366" max="15366" width="5" style="212" customWidth="true"/>
    <col min="15367" max="15367" width="13.85546875" style="212" customWidth="true"/>
    <col min="15368" max="15369" width="6.28515625" style="212" customWidth="true"/>
    <col min="15370" max="15371" width="7" style="212" customWidth="true"/>
    <col min="15372" max="15378" width="6.28515625" style="212" customWidth="true"/>
    <col min="15379" max="15621" width="9.140625" style="212"/>
    <col min="15622" max="15622" width="5" style="212" customWidth="true"/>
    <col min="15623" max="15623" width="13.85546875" style="212" customWidth="true"/>
    <col min="15624" max="15625" width="6.28515625" style="212" customWidth="true"/>
    <col min="15626" max="15627" width="7" style="212" customWidth="true"/>
    <col min="15628" max="15634" width="6.28515625" style="212" customWidth="true"/>
    <col min="15635" max="15877" width="9.140625" style="212"/>
    <col min="15878" max="15878" width="5" style="212" customWidth="true"/>
    <col min="15879" max="15879" width="13.85546875" style="212" customWidth="true"/>
    <col min="15880" max="15881" width="6.28515625" style="212" customWidth="true"/>
    <col min="15882" max="15883" width="7" style="212" customWidth="true"/>
    <col min="15884" max="15890" width="6.28515625" style="212" customWidth="true"/>
    <col min="15891" max="16133" width="9.140625" style="212"/>
    <col min="16134" max="16134" width="5" style="212" customWidth="true"/>
    <col min="16135" max="16135" width="13.85546875" style="212" customWidth="true"/>
    <col min="16136" max="16137" width="6.28515625" style="212" customWidth="true"/>
    <col min="16138" max="16139" width="7" style="212" customWidth="true"/>
    <col min="16140" max="16146" width="6.28515625" style="212" customWidth="true"/>
    <col min="16147" max="16384" width="9.140625" style="212"/>
  </cols>
  <sheetData>
    <row r="1" x14ac:dyDescent="0.2">
      <c r="A1" s="180" t="s">
        <v>63</v>
      </c>
    </row>
    <row r="4" ht="29.1" customHeight="true" x14ac:dyDescent="0.4">
      <c r="A4" s="211"/>
      <c r="B4" s="946" t="s">
        <v>124</v>
      </c>
      <c r="C4" s="946"/>
      <c r="D4" s="946"/>
      <c r="E4" s="946"/>
      <c r="F4" s="946"/>
      <c r="G4" s="946"/>
      <c r="H4" s="946"/>
      <c r="I4" s="946"/>
      <c r="J4" s="946"/>
      <c r="K4" s="946"/>
      <c r="L4" s="946"/>
      <c r="M4" s="946"/>
      <c r="N4" s="946"/>
      <c r="O4" s="946"/>
      <c r="P4" s="946"/>
      <c r="Q4" s="946"/>
      <c r="R4" s="946"/>
      <c r="S4" s="946"/>
      <c r="T4" s="946"/>
      <c r="U4" s="946"/>
      <c r="V4" s="946"/>
      <c r="W4" s="946"/>
      <c r="X4" s="946"/>
      <c r="Y4" s="946"/>
    </row>
    <row r="5" ht="29.1" customHeight="true" x14ac:dyDescent="0.4">
      <c r="A5" s="211"/>
      <c r="B5" s="914" t="str">
        <f ca="true">IF(ISERROR(INDIRECT(CONCATENATE($B105,"!A2"))),"",INDIRECT(CONCATENATE($B105,"!A2")))</f>
        <v>Mongolia</v>
      </c>
      <c r="C5" s="914"/>
      <c r="D5" s="914"/>
      <c r="E5" s="914"/>
      <c r="F5" s="914"/>
      <c r="G5" s="914"/>
      <c r="H5" s="914"/>
      <c r="I5" s="914"/>
      <c r="J5" s="914"/>
      <c r="K5" s="914"/>
      <c r="L5" s="914"/>
      <c r="M5" s="914"/>
      <c r="N5" s="914"/>
      <c r="O5" s="914"/>
      <c r="P5" s="914"/>
      <c r="Q5" s="914"/>
      <c r="R5" s="914"/>
      <c r="S5" s="914"/>
      <c r="T5" s="914"/>
      <c r="U5" s="914"/>
      <c r="V5" s="914"/>
      <c r="W5" s="914"/>
      <c r="X5" s="914"/>
      <c r="Y5" s="914"/>
    </row>
    <row r="6" x14ac:dyDescent="0.2">
      <c r="F6" s="212"/>
      <c r="G6" s="212"/>
      <c r="J6" s="213"/>
      <c r="K6" s="213"/>
      <c r="L6" s="213"/>
      <c r="M6" s="213"/>
      <c r="N6" s="213"/>
      <c r="O6" s="213"/>
      <c r="P6" s="213"/>
    </row>
    <row r="7" s="214" customFormat="true" ht="18" x14ac:dyDescent="0.25">
      <c r="B7" s="911" t="str">
        <f>B118</f>
        <v>National use of drinking water sources, 2000–2020</v>
      </c>
      <c r="C7" s="911"/>
      <c r="D7" s="911"/>
      <c r="E7" s="911"/>
      <c r="F7" s="911"/>
      <c r="G7" s="911"/>
      <c r="H7" s="911"/>
      <c r="I7" s="911"/>
      <c r="J7" s="911" t="str">
        <f>B218</f>
        <v>Urban use of drinking water sources,  2000–2020</v>
      </c>
      <c r="K7" s="911"/>
      <c r="L7" s="911"/>
      <c r="M7" s="911"/>
      <c r="N7" s="911"/>
      <c r="O7" s="911"/>
      <c r="P7" s="911"/>
      <c r="Q7" s="911"/>
      <c r="R7" s="911" t="str">
        <f>B318</f>
        <v>Rural use of drinking water sources, 2000–2020</v>
      </c>
      <c r="S7" s="911"/>
      <c r="T7" s="911"/>
      <c r="U7" s="911"/>
      <c r="V7" s="911"/>
      <c r="W7" s="911"/>
      <c r="X7" s="911"/>
      <c r="Y7" s="911"/>
    </row>
    <row r="8" s="214" customFormat="true" x14ac:dyDescent="0.2"/>
    <row r="17" x14ac:dyDescent="0.2">
      <c r="Q17" s="213"/>
      <c r="R17" s="213"/>
      <c r="S17" s="213"/>
      <c r="T17" s="213"/>
      <c r="U17" s="213"/>
      <c r="V17" s="213"/>
    </row>
    <row r="18" x14ac:dyDescent="0.2">
      <c r="Q18" s="213"/>
      <c r="R18" s="213"/>
      <c r="S18" s="213"/>
      <c r="T18" s="213"/>
      <c r="U18" s="213"/>
      <c r="V18" s="213"/>
    </row>
    <row r="19" x14ac:dyDescent="0.2">
      <c r="Q19" s="213"/>
      <c r="R19" s="213"/>
      <c r="S19" s="213"/>
      <c r="T19" s="213"/>
      <c r="U19" s="213"/>
      <c r="V19" s="213"/>
    </row>
    <row r="20" x14ac:dyDescent="0.2">
      <c r="Q20" s="213"/>
      <c r="R20" s="213"/>
      <c r="S20" s="213"/>
      <c r="T20" s="213"/>
      <c r="U20" s="213"/>
      <c r="V20" s="213"/>
    </row>
    <row r="21" x14ac:dyDescent="0.2">
      <c r="Q21" s="213"/>
      <c r="R21" s="213"/>
      <c r="S21" s="213"/>
      <c r="T21" s="213"/>
      <c r="U21" s="213"/>
      <c r="V21" s="213"/>
    </row>
    <row r="22" x14ac:dyDescent="0.2">
      <c r="Q22" s="213"/>
      <c r="R22" s="213"/>
      <c r="S22" s="213"/>
      <c r="T22" s="213"/>
      <c r="U22" s="213"/>
      <c r="V22" s="213"/>
    </row>
    <row r="23" x14ac:dyDescent="0.2">
      <c r="Q23" s="213"/>
      <c r="R23" s="213"/>
      <c r="S23" s="213"/>
      <c r="T23" s="213"/>
      <c r="U23" s="213"/>
      <c r="V23" s="213"/>
    </row>
    <row r="31" s="216" customFormat="true" x14ac:dyDescent="0.2">
      <c r="B31" s="924" t="str">
        <f ca="true">IF(ISERROR(INDIRECT(CONCATENATE($B105,"!A2"))),"",INDIRECT(CONCATENATE($B105,"!A2")))</f>
        <v>Mongolia</v>
      </c>
      <c r="C31" s="925"/>
      <c r="D31" s="925"/>
      <c r="E31" s="926"/>
      <c r="F31" s="916" t="s">
        <v>0</v>
      </c>
      <c r="G31" s="916"/>
      <c r="H31" s="916"/>
      <c r="I31" s="917"/>
      <c r="J31" s="915" t="s">
        <v>1</v>
      </c>
      <c r="K31" s="916"/>
      <c r="L31" s="916"/>
      <c r="M31" s="917"/>
      <c r="N31" s="915" t="s">
        <v>2</v>
      </c>
      <c r="O31" s="916"/>
      <c r="P31" s="916"/>
      <c r="Q31" s="917"/>
      <c r="R31" s="915" t="s">
        <v>3</v>
      </c>
      <c r="S31" s="916"/>
      <c r="T31" s="916"/>
      <c r="U31" s="917"/>
      <c r="V31" s="915" t="s">
        <v>4</v>
      </c>
      <c r="W31" s="916"/>
      <c r="X31" s="916"/>
      <c r="Y31" s="917"/>
    </row>
    <row r="32" s="220" customFormat="true" ht="22.5" customHeight="true" x14ac:dyDescent="0.2">
      <c r="B32" s="927"/>
      <c r="C32" s="928"/>
      <c r="D32" s="928"/>
      <c r="E32" s="929"/>
      <c r="F32" s="217" t="s">
        <v>15</v>
      </c>
      <c r="G32" s="218" t="s">
        <v>16</v>
      </c>
      <c r="H32" s="218" t="s">
        <v>22</v>
      </c>
      <c r="I32" s="219" t="s">
        <v>24</v>
      </c>
      <c r="J32" s="217" t="s">
        <v>15</v>
      </c>
      <c r="K32" s="218" t="s">
        <v>16</v>
      </c>
      <c r="L32" s="218" t="s">
        <v>22</v>
      </c>
      <c r="M32" s="219" t="s">
        <v>23</v>
      </c>
      <c r="N32" s="217" t="s">
        <v>15</v>
      </c>
      <c r="O32" s="218" t="s">
        <v>16</v>
      </c>
      <c r="P32" s="218" t="s">
        <v>22</v>
      </c>
      <c r="Q32" s="219" t="s">
        <v>23</v>
      </c>
      <c r="R32" s="217" t="s">
        <v>15</v>
      </c>
      <c r="S32" s="218" t="s">
        <v>16</v>
      </c>
      <c r="T32" s="218" t="s">
        <v>22</v>
      </c>
      <c r="U32" s="219" t="s">
        <v>23</v>
      </c>
      <c r="V32" s="217" t="s">
        <v>15</v>
      </c>
      <c r="W32" s="218" t="s">
        <v>16</v>
      </c>
      <c r="X32" s="218" t="s">
        <v>22</v>
      </c>
      <c r="Y32" s="219" t="s">
        <v>23</v>
      </c>
    </row>
    <row r="33" x14ac:dyDescent="0.2">
      <c r="B33" s="918" t="s">
        <v>5</v>
      </c>
      <c r="C33" s="919"/>
      <c r="D33" s="922" t="s">
        <v>25</v>
      </c>
      <c r="E33" s="209">
        <f>C99</f>
        <v>2000</v>
      </c>
      <c r="F33" s="221">
        <f ca="true">E99</f>
        <v>30.052263727548119</v>
      </c>
      <c r="G33" s="222">
        <f t="shared" ref="G33:I34" ca="true" si="0">F99</f>
        <v>7.4004925233083885</v>
      </c>
      <c r="H33" s="223">
        <f t="shared" ca="true" si="0"/>
        <v>22.31655968989844</v>
      </c>
      <c r="I33" s="224">
        <f t="shared" ca="true" si="0"/>
        <v>40.23068405924505</v>
      </c>
      <c r="J33" s="221">
        <f ca="true">J99</f>
        <v>53.95345592290262</v>
      </c>
      <c r="K33" s="222">
        <f t="shared" ref="K33:M34" ca="true" si="1">K99</f>
        <v>6.9522640869705992</v>
      </c>
      <c r="L33" s="223">
        <f t="shared" ca="true" si="1"/>
        <v>12.597564321360096</v>
      </c>
      <c r="M33" s="224">
        <f t="shared" ca="true" si="1"/>
        <v>26.496715668766683</v>
      </c>
      <c r="N33" s="221">
        <f ca="true">O99</f>
        <v>79.812033519705906</v>
      </c>
      <c r="O33" s="222">
        <f t="shared" ref="O33:Q34" ca="true" si="2">P99</f>
        <v>7.1787535187547551</v>
      </c>
      <c r="P33" s="223">
        <f t="shared" ca="true" si="2"/>
        <v>6.802906939524064</v>
      </c>
      <c r="Q33" s="224">
        <f t="shared" ca="true" si="2"/>
        <v>6.2063060220152693</v>
      </c>
      <c r="R33" s="221">
        <f ca="true">T99</f>
        <v>88.160104405191746</v>
      </c>
      <c r="S33" s="222">
        <f t="shared" ref="S33:U34" ca="true" si="3">U99</f>
        <v>4.5862237068994549</v>
      </c>
      <c r="T33" s="223">
        <f t="shared" ca="true" si="3"/>
        <v>5.1025785716349645</v>
      </c>
      <c r="U33" s="224">
        <f t="shared" ca="true" si="3"/>
        <v>2.1510933162738297</v>
      </c>
      <c r="V33" s="221">
        <f ca="true">Y99</f>
        <v>99.368729082320812</v>
      </c>
      <c r="W33" s="222">
        <f t="shared" ref="W33:Y34" ca="true" si="4">Z99</f>
        <v>0.32685703804504695</v>
      </c>
      <c r="X33" s="223">
        <f t="shared" ca="true" si="4"/>
        <v>0.16246196961645865</v>
      </c>
      <c r="Y33" s="224">
        <f t="shared" ca="true" si="4"/>
        <v>0.14195191001768848</v>
      </c>
    </row>
    <row r="34" x14ac:dyDescent="0.2">
      <c r="B34" s="920"/>
      <c r="C34" s="921"/>
      <c r="D34" s="923"/>
      <c r="E34" s="210">
        <f>C100</f>
        <v>2020</v>
      </c>
      <c r="F34" s="226">
        <f ca="true">E100</f>
        <v>53.681342248772324</v>
      </c>
      <c r="G34" s="227">
        <f t="shared" ca="true" si="0"/>
        <v>13.219249489982106</v>
      </c>
      <c r="H34" s="228">
        <f t="shared" ca="true" si="0"/>
        <v>12.824313065232673</v>
      </c>
      <c r="I34" s="229">
        <f t="shared" ca="true" si="0"/>
        <v>20.275095196012899</v>
      </c>
      <c r="J34" s="226">
        <f ca="true">J100</f>
        <v>88.585203350615359</v>
      </c>
      <c r="K34" s="227">
        <f t="shared" ca="true" si="1"/>
        <v>11.414796649384641</v>
      </c>
      <c r="L34" s="228">
        <f t="shared" ca="true" si="1"/>
        <v>0</v>
      </c>
      <c r="M34" s="229">
        <f t="shared" ca="true" si="1"/>
        <v>0</v>
      </c>
      <c r="N34" s="226">
        <f ca="true">O100</f>
        <v>91.566403977701952</v>
      </c>
      <c r="O34" s="227">
        <f t="shared" ca="true" si="2"/>
        <v>8.2360092302666263</v>
      </c>
      <c r="P34" s="228">
        <f t="shared" ca="true" si="2"/>
        <v>0.19758679203141583</v>
      </c>
      <c r="Q34" s="229">
        <f t="shared" ca="true" si="2"/>
        <v>0</v>
      </c>
      <c r="R34" s="226">
        <f ca="true">T100</f>
        <v>95.055088648515934</v>
      </c>
      <c r="S34" s="227">
        <f t="shared" ca="true" si="3"/>
        <v>4.9449113514840661</v>
      </c>
      <c r="T34" s="228">
        <f t="shared" ca="true" si="3"/>
        <v>0</v>
      </c>
      <c r="U34" s="229">
        <f t="shared" ca="true" si="3"/>
        <v>0</v>
      </c>
      <c r="V34" s="226">
        <f ca="true">Y100</f>
        <v>99.242055720460669</v>
      </c>
      <c r="W34" s="227">
        <f t="shared" ca="true" si="4"/>
        <v>0.32644036692286216</v>
      </c>
      <c r="X34" s="228">
        <f t="shared" ca="true" si="4"/>
        <v>0.42953857826481112</v>
      </c>
      <c r="Y34" s="229">
        <f t="shared" ca="true" si="4"/>
        <v>1.9653343516488064E-3</v>
      </c>
    </row>
    <row r="35" x14ac:dyDescent="0.2">
      <c r="F35" s="212"/>
      <c r="H35" s="215"/>
    </row>
    <row r="36" x14ac:dyDescent="0.2">
      <c r="B36" s="918" t="s">
        <v>6</v>
      </c>
      <c r="C36" s="919"/>
      <c r="D36" s="922" t="s">
        <v>25</v>
      </c>
      <c r="E36" s="209">
        <f>C199</f>
        <v>2000</v>
      </c>
      <c r="F36" s="221">
        <f ca="true">E199</f>
        <v>79.944171995566123</v>
      </c>
      <c r="G36" s="222">
        <f t="shared" ref="G36:I37" ca="true" si="5">F199</f>
        <v>9.8534408889083913</v>
      </c>
      <c r="H36" s="223">
        <f t="shared" ca="true" si="5"/>
        <v>4.2179659012608113</v>
      </c>
      <c r="I36" s="224">
        <f t="shared" ca="true" si="5"/>
        <v>5.9844212142646711</v>
      </c>
      <c r="J36" s="221">
        <f ca="true">J199</f>
        <v>83.87291712983361</v>
      </c>
      <c r="K36" s="222">
        <f t="shared" ref="K36:M37" ca="true" si="6">K199</f>
        <v>6.9213368596527758</v>
      </c>
      <c r="L36" s="223">
        <f t="shared" ca="true" si="6"/>
        <v>4.0643383551139323</v>
      </c>
      <c r="M36" s="224">
        <f t="shared" ca="true" si="6"/>
        <v>5.1414076553996892</v>
      </c>
      <c r="N36" s="221">
        <f ca="true">O199</f>
        <v>87.916167860694472</v>
      </c>
      <c r="O36" s="222">
        <f t="shared" ref="O36:Q37" ca="true" si="7">P199</f>
        <v>6.4166109910945694</v>
      </c>
      <c r="P36" s="223">
        <f t="shared" ca="true" si="7"/>
        <v>2.1231420539851911</v>
      </c>
      <c r="Q36" s="224">
        <f t="shared" ca="true" si="7"/>
        <v>3.5440790942257649</v>
      </c>
      <c r="R36" s="221">
        <f ca="true">T199</f>
        <v>97.856576504320842</v>
      </c>
      <c r="S36" s="222">
        <f t="shared" ref="S36:U37" ca="true" si="8">U199</f>
        <v>1.4063325273499143</v>
      </c>
      <c r="T36" s="223">
        <f t="shared" ca="true" si="8"/>
        <v>0.43935279341376088</v>
      </c>
      <c r="U36" s="224">
        <f t="shared" ca="true" si="8"/>
        <v>0.29773817491547927</v>
      </c>
      <c r="V36" s="221">
        <f ca="true">Y199</f>
        <v>99.662725221793679</v>
      </c>
      <c r="W36" s="222">
        <f t="shared" ref="W36:Y37" ca="true" si="9">Z199</f>
        <v>0.33727477820632146</v>
      </c>
      <c r="X36" s="223">
        <f t="shared" ca="true" si="9"/>
        <v>0</v>
      </c>
      <c r="Y36" s="224">
        <f t="shared" ca="true" si="9"/>
        <v>0</v>
      </c>
    </row>
    <row r="37" x14ac:dyDescent="0.2">
      <c r="B37" s="920"/>
      <c r="C37" s="921"/>
      <c r="D37" s="923"/>
      <c r="E37" s="210">
        <f>C200</f>
        <v>2020</v>
      </c>
      <c r="F37" s="226">
        <f ca="true">E200</f>
        <v>83.605569644278688</v>
      </c>
      <c r="G37" s="227">
        <f t="shared" ca="true" si="5"/>
        <v>10.304722882352246</v>
      </c>
      <c r="H37" s="228">
        <f t="shared" ca="true" si="5"/>
        <v>3.5363893118422425</v>
      </c>
      <c r="I37" s="229">
        <f t="shared" ca="true" si="5"/>
        <v>2.5533181615268177</v>
      </c>
      <c r="J37" s="226">
        <f ca="true">J200</f>
        <v>92.376899907725189</v>
      </c>
      <c r="K37" s="227">
        <f t="shared" ca="true" si="6"/>
        <v>7.6231000922748251</v>
      </c>
      <c r="L37" s="228">
        <f t="shared" ca="true" si="6"/>
        <v>0</v>
      </c>
      <c r="M37" s="229">
        <f t="shared" ca="true" si="6"/>
        <v>0</v>
      </c>
      <c r="N37" s="226">
        <f ca="true">O200</f>
        <v>93.197898896653911</v>
      </c>
      <c r="O37" s="227">
        <f t="shared" ca="true" si="7"/>
        <v>6.8021011033460903</v>
      </c>
      <c r="P37" s="228">
        <f t="shared" ca="true" si="7"/>
        <v>0</v>
      </c>
      <c r="Q37" s="229">
        <f t="shared" ca="true" si="7"/>
        <v>0</v>
      </c>
      <c r="R37" s="226">
        <f ca="true">T200</f>
        <v>97.153829391121164</v>
      </c>
      <c r="S37" s="227">
        <f t="shared" ca="true" si="8"/>
        <v>1.3962330924514299</v>
      </c>
      <c r="T37" s="228">
        <f t="shared" ca="true" si="8"/>
        <v>1.1927503149653802</v>
      </c>
      <c r="U37" s="229">
        <f t="shared" ca="true" si="8"/>
        <v>0.25718720146202578</v>
      </c>
      <c r="V37" s="226">
        <f ca="true">Y200</f>
        <v>99.406527402536071</v>
      </c>
      <c r="W37" s="227">
        <f t="shared" ca="true" si="9"/>
        <v>0.3364077633572416</v>
      </c>
      <c r="X37" s="228">
        <f t="shared" ca="true" si="9"/>
        <v>0.25706483410668568</v>
      </c>
      <c r="Y37" s="229">
        <f t="shared" ca="true" si="9"/>
        <v>0</v>
      </c>
    </row>
    <row r="38" x14ac:dyDescent="0.2">
      <c r="F38" s="212"/>
      <c r="G38" s="212"/>
      <c r="H38" s="215"/>
      <c r="I38" s="215"/>
    </row>
    <row r="39" x14ac:dyDescent="0.2">
      <c r="B39" s="918" t="s">
        <v>7</v>
      </c>
      <c r="C39" s="919"/>
      <c r="D39" s="922" t="s">
        <v>25</v>
      </c>
      <c r="E39" s="209">
        <f>C299</f>
        <v>2000</v>
      </c>
      <c r="F39" s="221">
        <f ca="true">E299</f>
        <v>22.714596831847402</v>
      </c>
      <c r="G39" s="222">
        <f t="shared" ref="G39:I40" ca="true" si="10">F299</f>
        <v>7.5716555834286661</v>
      </c>
      <c r="H39" s="223">
        <f t="shared" ca="true" si="10"/>
        <v>27.250175775490561</v>
      </c>
      <c r="I39" s="224">
        <f t="shared" ca="true" si="10"/>
        <v>42.463571809233372</v>
      </c>
      <c r="J39" s="221">
        <f ca="true">J299</f>
        <v>22.47963937431134</v>
      </c>
      <c r="K39" s="222">
        <f t="shared" ref="K39:M40" ca="true" si="11">K299</f>
        <v>6.8356201789001485</v>
      </c>
      <c r="L39" s="223">
        <f t="shared" ca="true" si="11"/>
        <v>20.457249258533466</v>
      </c>
      <c r="M39" s="224">
        <f t="shared" ca="true" si="11"/>
        <v>50.227491188255044</v>
      </c>
      <c r="N39" s="221">
        <f ca="true">O299</f>
        <v>19.180198784510107</v>
      </c>
      <c r="O39" s="222">
        <f t="shared" ref="O39:Q40" ca="true" si="12">P299</f>
        <v>3.3252431445444328</v>
      </c>
      <c r="P39" s="223">
        <f t="shared" ca="true" si="12"/>
        <v>12.558666688111771</v>
      </c>
      <c r="Q39" s="224">
        <f t="shared" ca="true" si="12"/>
        <v>64.935891382833688</v>
      </c>
      <c r="R39" s="221">
        <f ca="true">T299</f>
        <v>32.256823946648225</v>
      </c>
      <c r="S39" s="222">
        <f t="shared" ref="S39:U40" ca="true" si="13">U299</f>
        <v>5.6937903023162573</v>
      </c>
      <c r="T39" s="223">
        <f t="shared" ca="true" si="13"/>
        <v>12.250723972338164</v>
      </c>
      <c r="U39" s="224">
        <f t="shared" ca="true" si="13"/>
        <v>49.798661778697351</v>
      </c>
      <c r="V39" s="221">
        <f ca="true">Y299</f>
        <v>56.522569383598892</v>
      </c>
      <c r="W39" s="222">
        <f t="shared" ref="W39:Y40" ca="true" si="14">Z299</f>
        <v>4.1320506137820106</v>
      </c>
      <c r="X39" s="223">
        <f t="shared" ca="true" si="14"/>
        <v>12.806890343362284</v>
      </c>
      <c r="Y39" s="224">
        <f t="shared" ca="true" si="14"/>
        <v>26.538489659256811</v>
      </c>
    </row>
    <row r="40" x14ac:dyDescent="0.2">
      <c r="B40" s="920"/>
      <c r="C40" s="921"/>
      <c r="D40" s="923"/>
      <c r="E40" s="210">
        <f>C300</f>
        <v>2020</v>
      </c>
      <c r="F40" s="226">
        <f ca="true">E300</f>
        <v>31.120465856662278</v>
      </c>
      <c r="G40" s="227">
        <f t="shared" ca="true" si="10"/>
        <v>10.373657556277822</v>
      </c>
      <c r="H40" s="228">
        <f t="shared" ca="true" si="10"/>
        <v>22.374788299507031</v>
      </c>
      <c r="I40" s="229">
        <f t="shared" ca="true" si="10"/>
        <v>36.13108828755287</v>
      </c>
      <c r="J40" s="226">
        <f ca="true">J300</f>
        <v>48.356274337309976</v>
      </c>
      <c r="K40" s="227">
        <f t="shared" ca="true" si="11"/>
        <v>14.704200504847897</v>
      </c>
      <c r="L40" s="228">
        <f t="shared" ca="true" si="11"/>
        <v>15.845994499549761</v>
      </c>
      <c r="M40" s="229">
        <f t="shared" ca="true" si="11"/>
        <v>21.093530658292366</v>
      </c>
      <c r="N40" s="226">
        <f ca="true">O300</f>
        <v>73.59391536377295</v>
      </c>
      <c r="O40" s="227">
        <f t="shared" ca="true" si="12"/>
        <v>12.758869983203862</v>
      </c>
      <c r="P40" s="228">
        <f t="shared" ca="true" si="12"/>
        <v>9.3671554980201108</v>
      </c>
      <c r="Q40" s="229">
        <f t="shared" ca="true" si="12"/>
        <v>4.2800591550030731</v>
      </c>
      <c r="R40" s="226">
        <f ca="true">T300</f>
        <v>76.103751657739281</v>
      </c>
      <c r="S40" s="227">
        <f t="shared" ca="true" si="13"/>
        <v>13.433399514949656</v>
      </c>
      <c r="T40" s="228">
        <f t="shared" ca="true" si="13"/>
        <v>9.1204347270750077</v>
      </c>
      <c r="U40" s="229">
        <f t="shared" ca="true" si="13"/>
        <v>1.3424141002360557</v>
      </c>
      <c r="V40" s="226">
        <f ca="true">Y300</f>
        <v>87.995829709880013</v>
      </c>
      <c r="W40" s="227">
        <f t="shared" ca="true" si="14"/>
        <v>6.4328855911577412</v>
      </c>
      <c r="X40" s="228">
        <f t="shared" ca="true" si="14"/>
        <v>4.5443898318203537</v>
      </c>
      <c r="Y40" s="229">
        <f t="shared" ca="true" si="14"/>
        <v>1.0268948671418912</v>
      </c>
    </row>
    <row r="97" s="216" customFormat="true" ht="16.5" customHeight="true" x14ac:dyDescent="0.2">
      <c r="A97" s="932" t="s">
        <v>5</v>
      </c>
      <c r="B97" s="932"/>
      <c r="C97" s="932"/>
      <c r="D97" s="930" t="s">
        <v>0</v>
      </c>
      <c r="E97" s="919"/>
      <c r="F97" s="919"/>
      <c r="G97" s="919"/>
      <c r="H97" s="931"/>
      <c r="I97" s="930" t="s">
        <v>1</v>
      </c>
      <c r="J97" s="919"/>
      <c r="K97" s="919"/>
      <c r="L97" s="919"/>
      <c r="M97" s="931"/>
      <c r="N97" s="930" t="s">
        <v>2</v>
      </c>
      <c r="O97" s="919"/>
      <c r="P97" s="919"/>
      <c r="Q97" s="919"/>
      <c r="R97" s="931"/>
      <c r="S97" s="930" t="s">
        <v>3</v>
      </c>
      <c r="T97" s="919"/>
      <c r="U97" s="919"/>
      <c r="V97" s="919"/>
      <c r="W97" s="931"/>
      <c r="X97" s="930" t="s">
        <v>4</v>
      </c>
      <c r="Y97" s="919"/>
      <c r="Z97" s="919"/>
      <c r="AA97" s="919"/>
      <c r="AB97" s="931"/>
    </row>
    <row r="98" s="220" customFormat="true" ht="22.5" customHeight="true" x14ac:dyDescent="0.2">
      <c r="A98" s="933"/>
      <c r="B98" s="933"/>
      <c r="C98" s="933"/>
      <c r="D98" s="230" t="s">
        <v>14</v>
      </c>
      <c r="E98" s="231" t="s">
        <v>15</v>
      </c>
      <c r="F98" s="218" t="s">
        <v>16</v>
      </c>
      <c r="G98" s="218" t="s">
        <v>22</v>
      </c>
      <c r="H98" s="219" t="s">
        <v>17</v>
      </c>
      <c r="I98" s="230" t="s">
        <v>14</v>
      </c>
      <c r="J98" s="231" t="s">
        <v>15</v>
      </c>
      <c r="K98" s="218" t="s">
        <v>16</v>
      </c>
      <c r="L98" s="218" t="s">
        <v>22</v>
      </c>
      <c r="M98" s="219" t="s">
        <v>17</v>
      </c>
      <c r="N98" s="230" t="s">
        <v>14</v>
      </c>
      <c r="O98" s="231" t="s">
        <v>15</v>
      </c>
      <c r="P98" s="218" t="s">
        <v>16</v>
      </c>
      <c r="Q98" s="218" t="s">
        <v>22</v>
      </c>
      <c r="R98" s="219" t="s">
        <v>17</v>
      </c>
      <c r="S98" s="230" t="s">
        <v>14</v>
      </c>
      <c r="T98" s="231" t="s">
        <v>15</v>
      </c>
      <c r="U98" s="218" t="s">
        <v>16</v>
      </c>
      <c r="V98" s="218" t="s">
        <v>22</v>
      </c>
      <c r="W98" s="219" t="s">
        <v>17</v>
      </c>
      <c r="X98" s="230" t="s">
        <v>14</v>
      </c>
      <c r="Y98" s="231" t="s">
        <v>15</v>
      </c>
      <c r="Z98" s="218" t="s">
        <v>16</v>
      </c>
      <c r="AA98" s="218" t="s">
        <v>22</v>
      </c>
      <c r="AB98" s="219" t="s">
        <v>17</v>
      </c>
    </row>
    <row r="99" s="240" customFormat="true" ht="15" customHeight="true" x14ac:dyDescent="0.2">
      <c r="A99" s="937" t="s">
        <v>10</v>
      </c>
      <c r="B99" s="938"/>
      <c r="C99" s="337">
        <v>2000</v>
      </c>
      <c r="D99" s="232">
        <f ca="true">IF((D101+H101)&gt;100,D101*100/(D101+H101),D101)</f>
        <v>37.45275625085651</v>
      </c>
      <c r="E99" s="233">
        <f ca="true">D99*AVERAGEIF(E105:E116,"&gt;0")/100</f>
        <v>30.052263727548119</v>
      </c>
      <c r="F99" s="234">
        <f ca="true">D99*(100-AVERAGEIF(E105:E116,"&gt;0"))/100</f>
        <v>7.4004925233083885</v>
      </c>
      <c r="G99" s="235">
        <f ca="true">100-(E99+F99+H99)</f>
        <v>22.31655968989844</v>
      </c>
      <c r="H99" s="236">
        <f ca="true">IF((D101+H101)&gt;100,H101*100/(D101+H101),H101)</f>
        <v>40.23068405924505</v>
      </c>
      <c r="I99" s="232">
        <f ca="true">IF((I101+M101)&gt;100,I101*100/(I101+M101),I101)</f>
        <v>60.905720009873221</v>
      </c>
      <c r="J99" s="233">
        <f ca="true">I99*AVERAGEIF(J105:J116,"&gt;0")/100</f>
        <v>53.95345592290262</v>
      </c>
      <c r="K99" s="237">
        <f ca="true">I99*(100-AVERAGEIF(J105:J116,"&gt;0"))/100</f>
        <v>6.9522640869705992</v>
      </c>
      <c r="L99" s="238">
        <f ca="true">100-(J99+K99+M99)</f>
        <v>12.597564321360096</v>
      </c>
      <c r="M99" s="239">
        <f ca="true">IF((I101+M101)&gt;100,M101*100/(I101+M101),M101)</f>
        <v>26.496715668766683</v>
      </c>
      <c r="N99" s="232">
        <f ca="true">IF((N101+R101)&gt;100,N101*100/(N101+R101),N101)</f>
        <v>86.990787038460667</v>
      </c>
      <c r="O99" s="233">
        <f ca="true">N99*AVERAGEIF(O105:O116,"&gt;0")/100</f>
        <v>79.812033519705906</v>
      </c>
      <c r="P99" s="237">
        <f ca="true">N99*(100-AVERAGEIF(O105:O116,"&gt;0"))/100</f>
        <v>7.1787535187547551</v>
      </c>
      <c r="Q99" s="238">
        <f ca="true">100-(O99+P99+R99)</f>
        <v>6.802906939524064</v>
      </c>
      <c r="R99" s="239">
        <f ca="true">IF((N101+R101)&gt;100,R101*100/(N101+R101),R101)</f>
        <v>6.2063060220152693</v>
      </c>
      <c r="S99" s="232">
        <f ca="true">IF((S101+W101)&gt;100,S101*100/(S101+W101),S101)</f>
        <v>92.746328112091192</v>
      </c>
      <c r="T99" s="233">
        <f ca="true">S99*AVERAGEIF(T105:T116,"&gt;0")/100</f>
        <v>88.160104405191746</v>
      </c>
      <c r="U99" s="237">
        <f ca="true">S99*(100-AVERAGEIF(T105:T116,"&gt;0"))/100</f>
        <v>4.5862237068994549</v>
      </c>
      <c r="V99" s="238">
        <f ca="true">100-(T99+U99+W99)</f>
        <v>5.1025785716349645</v>
      </c>
      <c r="W99" s="239">
        <f ca="true">IF((S101+W101)&gt;100,W101*100/(S101+W101),W101)</f>
        <v>2.1510933162738297</v>
      </c>
      <c r="X99" s="232">
        <f ca="true">IF((X101+AB101)&gt;100,X101*100/(X101+AB101),X101)</f>
        <v>99.695586120365846</v>
      </c>
      <c r="Y99" s="233">
        <f ca="true">X99*AVERAGEIF(Y105:Y116,"&gt;0")/100</f>
        <v>99.368729082320812</v>
      </c>
      <c r="Z99" s="237">
        <f ca="true">X99*(100-AVERAGEIF(Y105:Y116,"&gt;0"))/100</f>
        <v>0.32685703804504695</v>
      </c>
      <c r="AA99" s="238">
        <f ca="true">100-(Y99+Z99+AB99)</f>
        <v>0.16246196961645865</v>
      </c>
      <c r="AB99" s="239">
        <f ca="true">IF((X101+AB101)&gt;100,AB101*100/(X101+AB101),AB101)</f>
        <v>0.14195191001768848</v>
      </c>
    </row>
    <row r="100" s="240" customFormat="true" ht="15" customHeight="true" x14ac:dyDescent="0.2">
      <c r="A100" s="939"/>
      <c r="B100" s="940"/>
      <c r="C100" s="338">
        <v>2020</v>
      </c>
      <c r="D100" s="241">
        <f ca="true">IF((D102+H102)&gt;100,D102*100/(D102+H102),D102)</f>
        <v>66.900591738754429</v>
      </c>
      <c r="E100" s="242">
        <f ca="true">D100*AVERAGEIF(E105:E116,"&gt;0")/100</f>
        <v>53.681342248772324</v>
      </c>
      <c r="F100" s="243">
        <f ca="true">D100*(100-AVERAGEIF(E105:E116,"&gt;0"))/100</f>
        <v>13.219249489982106</v>
      </c>
      <c r="G100" s="244">
        <f ca="true">100-(E100+F100+H100)</f>
        <v>12.824313065232673</v>
      </c>
      <c r="H100" s="245">
        <f ca="true">IF((D102+H102)&gt;100,H102*100/(D102+H102),H102)</f>
        <v>20.275095196012899</v>
      </c>
      <c r="I100" s="241">
        <f ca="true">IF((I102+M102)&gt;100,I102*100/(I102+M102),I102)</f>
        <v>100</v>
      </c>
      <c r="J100" s="242">
        <f ca="true">I100*AVERAGEIF(J105:J116,"&gt;0")/100</f>
        <v>88.585203350615359</v>
      </c>
      <c r="K100" s="243">
        <f ca="true">I100*(100-AVERAGEIF(J105:J116,"&gt;0"))/100</f>
        <v>11.414796649384641</v>
      </c>
      <c r="L100" s="244">
        <f ca="true">100-(J100+K100+M100)</f>
        <v>0</v>
      </c>
      <c r="M100" s="245">
        <f ca="true">IF((I102+M102)&gt;100,M102*100/(I102+M102),M102)</f>
        <v>0</v>
      </c>
      <c r="N100" s="241">
        <f ca="true">IF((N102+R102)&gt;100,N102*100/(N102+R102),N102)</f>
        <v>99.802413207968584</v>
      </c>
      <c r="O100" s="242">
        <f ca="true">N100*AVERAGEIF(O105:O116,"&gt;0")/100</f>
        <v>91.566403977701952</v>
      </c>
      <c r="P100" s="243">
        <f ca="true">N100*(100-AVERAGEIF(O105:O116,"&gt;0"))/100</f>
        <v>8.2360092302666263</v>
      </c>
      <c r="Q100" s="244">
        <f ca="true">100-(O100+P100+R100)</f>
        <v>0.19758679203141583</v>
      </c>
      <c r="R100" s="245">
        <f ca="true">IF((N102+R102)&gt;100,R102*100/(N102+R102),R102)</f>
        <v>0</v>
      </c>
      <c r="S100" s="241">
        <f ca="true">IF((S102+W102)&gt;100,S102*100/(S102+W102),S102)</f>
        <v>100</v>
      </c>
      <c r="T100" s="242">
        <f ca="true">S100*AVERAGEIF(T105:T116,"&gt;0")/100</f>
        <v>95.055088648515934</v>
      </c>
      <c r="U100" s="243">
        <f ca="true">S100*(100-AVERAGEIF(T105:T116,"&gt;0"))/100</f>
        <v>4.9449113514840661</v>
      </c>
      <c r="V100" s="244">
        <f ca="true">100-(T100+U100+W100)</f>
        <v>0</v>
      </c>
      <c r="W100" s="245">
        <f ca="true">IF((S102+W102)&gt;100,W102*100/(S102+W102),W102)</f>
        <v>0</v>
      </c>
      <c r="X100" s="241">
        <f ca="true">IF((X102+AB102)&gt;100,X102*100/(X102+AB102),X102)</f>
        <v>99.568496087383522</v>
      </c>
      <c r="Y100" s="242">
        <f ca="true">X100*AVERAGEIF(Y105:Y116,"&gt;0")/100</f>
        <v>99.242055720460669</v>
      </c>
      <c r="Z100" s="243">
        <f ca="true">X100*(100-AVERAGEIF(Y105:Y116,"&gt;0"))/100</f>
        <v>0.32644036692286216</v>
      </c>
      <c r="AA100" s="244">
        <f ca="true">100-(Y100+Z100+AB100)</f>
        <v>0.42953857826481112</v>
      </c>
      <c r="AB100" s="245">
        <f ca="true">IF((X102+AB102)&gt;100,AB102*100/(X102+AB102),AB102)</f>
        <v>1.9653343516488064E-3</v>
      </c>
    </row>
    <row r="101" hidden="true" x14ac:dyDescent="0.2">
      <c r="A101" s="941" t="s">
        <v>12</v>
      </c>
      <c r="B101" s="942"/>
      <c r="C101" s="246">
        <f>MinRegYear(C99,C105:C116)</f>
        <v>2003</v>
      </c>
      <c r="D101" s="247">
        <f ca="true">IF(MAX(C105:C116)-MIN(C105:C116)&lt;5,AVERAGEIF(C105:C116,"&gt;0",D105:D116),
IF(FORECAST($C101,D$105:D$116,$C$105:$C$116)&lt;0,0,
IF(FORECAST($C101,D$105:D$116,$C$105:$C$116)&gt;100,100,
FORECAST($C101,D$105:D$116,$C$105:$C$116))))</f>
        <v>37.45275625085651</v>
      </c>
      <c r="E101" s="248"/>
      <c r="F101" s="249"/>
      <c r="G101" s="249"/>
      <c r="H101" s="250">
        <f ca="true">IF(MAX(C105:C116)-MIN(C105:C116)&lt;5,AVERAGEIF(C105:C116,"&gt;0",H105:H116),
IF(FORECAST($C101,H$105:H$116,$C$105:$C$116)&lt;0,0,
IF(FORECAST($C101,H$105:H$116,$C$105:$C$116)&gt;100,100,
FORECAST($C101,H$105:H$116,$C$105:$C$116))))</f>
        <v>40.23068405924505</v>
      </c>
      <c r="I101" s="247">
        <f ca="true">IF(MAX(C105:C116)-MIN(C105:C116)&lt;5,AVERAGEIF(C105:C116,"&gt;0",I105:I116),
IF(FORECAST($C101,I$105:I$116,$C$105:$C$116)&lt;0,0,
IF(FORECAST($C101,I$105:I$116,$C$105:$C$116)&gt;100,100,
FORECAST($C101,I$105:I$116,$C$105:$C$116))))</f>
        <v>60.905720009873221</v>
      </c>
      <c r="J101" s="248"/>
      <c r="K101" s="249"/>
      <c r="L101" s="249"/>
      <c r="M101" s="250">
        <f ca="true">IF(MAX(C105:C116)-MIN(C105:C116)&lt;5,AVERAGEIF(C105:C116,"&gt;0",M105:M116),
IF(FORECAST($C101,M$105:M$116,$C$105:$C$116)&lt;0,0,
IF(FORECAST($C101,M$105:M$116,$C$105:$C$116)&gt;100,100,
FORECAST($C101,M$105:M$116,$C$105:$C$116))))</f>
        <v>26.496715668766683</v>
      </c>
      <c r="N101" s="247">
        <f ca="true">IF(MAX(C105:C116)-MIN(C105:C116)&lt;5,AVERAGEIF(C105:C116,"&gt;0",N105:N116),
IF(FORECAST($C101,N$105:N$116,$C$105:$C$116)&lt;0,0,
IF(FORECAST($C101,N$105:N$116,$C$105:$C$116)&gt;100,100,
FORECAST($C101,N$105:N$116,$C$105:$C$116))))</f>
        <v>86.990787038460667</v>
      </c>
      <c r="O101" s="248"/>
      <c r="P101" s="249"/>
      <c r="Q101" s="249"/>
      <c r="R101" s="250">
        <f ca="true">IF(MAX(C105:C116)-MIN(C105:C116)&lt;5,AVERAGEIF(C105:C116,"&gt;0",R105:R116),
IF(FORECAST($C101,R$105:R$116,$C$105:$C$116)&lt;0,0,
IF(FORECAST($C101,R$105:R$116,$C$105:$C$116)&gt;100,100,
FORECAST($C101,R$105:R$116,$C$105:$C$116))))</f>
        <v>6.2063060220152693</v>
      </c>
      <c r="S101" s="247">
        <f ca="true">IF(MAX(C105:C116)-MIN(C105:C116)&lt;5,AVERAGEIF(C105:C116,"&gt;0",S105:S116),
IF(FORECAST($C101,S$105:S$116,$C$105:$C$116)&lt;0,0,
IF(FORECAST($C101,S$105:S$116,$C$105:$C$116)&gt;100,100,
FORECAST($C101,S$105:S$116,$C$105:$C$116))))</f>
        <v>92.746328112091192</v>
      </c>
      <c r="T101" s="248"/>
      <c r="U101" s="249"/>
      <c r="V101" s="249"/>
      <c r="W101" s="250">
        <f ca="true">IF(MAX(C105:C116)-MIN(C105:C116)&lt;5,AVERAGEIF(C105:C116,"&gt;0",W105:W116),
IF(FORECAST($C101,W$105:W$116,$C$105:$C$116)&lt;0,0,
IF(FORECAST($C101,W$105:W$116,$C$105:$C$116)&gt;100,100,
FORECAST($C101,W$105:W$116,$C$105:$C$116))))</f>
        <v>2.1510933162738297</v>
      </c>
      <c r="X101" s="247">
        <f ca="true">IF(MAX(C105:C116)-MIN(C105:C116)&lt;5,AVERAGEIF(C105:C116,"&gt;0",X105:X116),
IF(FORECAST($C101,X$105:X$116,$C$105:$C$116)&lt;0,0,
IF(FORECAST($C101,X$105:X$116,$C$105:$C$116)&gt;100,100,
FORECAST($C101,X$105:X$116,$C$105:$C$116))))</f>
        <v>99.695586120365846</v>
      </c>
      <c r="Y101" s="248"/>
      <c r="Z101" s="249"/>
      <c r="AA101" s="249"/>
      <c r="AB101" s="250">
        <f ca="true">IF(MAX(C105:C116)-MIN(C105:C116)&lt;5,AVERAGEIF(C105:C116,"&gt;0",AB105:AB116),
IF(FORECAST($C101,AB$105:AB$116,$C$105:$C$116)&lt;0,0,
IF(FORECAST($C101,AB$105:AB$116,$C$105:$C$116)&gt;100,100,
FORECAST($C101,AB$105:AB$116,$C$105:$C$116))))</f>
        <v>0.14195191001768848</v>
      </c>
    </row>
    <row r="102" hidden="true" x14ac:dyDescent="0.2">
      <c r="A102" s="943"/>
      <c r="B102" s="944"/>
      <c r="C102" s="225">
        <f>MaxRegYear(C100,C105:C116)</f>
        <v>2020</v>
      </c>
      <c r="D102" s="251">
        <f ca="true">IF(MAX(C105:C116)-MIN(C105:C116)&lt;5,AVERAGEIF(C105:C116,"&gt;0",D105:D116),
IF(FORECAST($C102,D$105:D$116,$C$105:$C$116)&lt;0,0,
IF(FORECAST($C102,D$105:D$116,$C$105:$C$116)&gt;100,100,
FORECAST($C102,D$105:D$116,$C$105:$C$116))))</f>
        <v>66.900591738754429</v>
      </c>
      <c r="E102" s="252"/>
      <c r="F102" s="253"/>
      <c r="G102" s="253"/>
      <c r="H102" s="254">
        <f ca="true">IF(MAX(C105:C116)-MIN(C105:C116)&lt;5,AVERAGEIF(C105:C116,"&gt;0",H105:H116),
IF(FORECAST($C102,H$105:H$116,$C$105:$C$116)&lt;0,0,
IF(FORECAST($C102,H$105:H$116,$C$105:$C$116)&gt;100,100,
FORECAST($C102,H$105:H$116,$C$105:$C$116))))</f>
        <v>20.275095196012899</v>
      </c>
      <c r="I102" s="251">
        <f ca="true">IF(MAX(C105:C116)-MIN(C105:C116)&lt;5,AVERAGEIF(C105:C116,"&gt;0",I105:I116),
IF(FORECAST($C102,I$105:I$116,$C$105:$C$116)&lt;0,0,
IF(FORECAST($C102,I$105:I$116,$C$105:$C$116)&gt;100,100,
FORECAST($C102,I$105:I$116,$C$105:$C$116))))</f>
        <v>100</v>
      </c>
      <c r="J102" s="252"/>
      <c r="K102" s="253"/>
      <c r="L102" s="253"/>
      <c r="M102" s="254">
        <f ca="true">IF(MAX(C105:C116)-MIN(C105:C116)&lt;5,AVERAGEIF(C105:C116,"&gt;0",M105:M116),
IF(FORECAST($C102,M$105:M$116,$C$105:$C$116)&lt;0,0,
IF(FORECAST($C102,M$105:M$116,$C$105:$C$116)&gt;100,100,
FORECAST($C102,M$105:M$116,$C$105:$C$116))))</f>
        <v>0</v>
      </c>
      <c r="N102" s="251">
        <f ca="true">IF(MAX(C105:C116)-MIN(C105:C116)&lt;5,AVERAGEIF(C105:C116,"&gt;0",N105:N116),
IF(FORECAST($C102,N$105:N$116,$C$105:$C$116)&lt;0,0,
IF(FORECAST($C102,N$105:N$116,$C$105:$C$116)&gt;100,100,
FORECAST($C102,N$105:N$116,$C$105:$C$116))))</f>
        <v>99.802413207968584</v>
      </c>
      <c r="O102" s="252"/>
      <c r="P102" s="253"/>
      <c r="Q102" s="253"/>
      <c r="R102" s="254">
        <f ca="true">IF(MAX(C105:C116)-MIN(C105:C116)&lt;5,AVERAGEIF(C105:C116,"&gt;0",R105:R116),
IF(FORECAST($C102,R$105:R$116,$C$105:$C$116)&lt;0,0,
IF(FORECAST($C102,R$105:R$116,$C$105:$C$116)&gt;100,100,
FORECAST($C102,R$105:R$116,$C$105:$C$116))))</f>
        <v>0</v>
      </c>
      <c r="S102" s="251">
        <f ca="true">IF(MAX(C105:C116)-MIN(C105:C116)&lt;5,AVERAGEIF(C105:C116,"&gt;0",S105:S116),
IF(FORECAST($C102,S$105:S$116,$C$105:$C$116)&lt;0,0,
IF(FORECAST($C102,S$105:S$116,$C$105:$C$116)&gt;100,100,
FORECAST($C102,S$105:S$116,$C$105:$C$116))))</f>
        <v>100</v>
      </c>
      <c r="T102" s="252"/>
      <c r="U102" s="253"/>
      <c r="V102" s="253"/>
      <c r="W102" s="254">
        <f ca="true">IF(MAX(C105:C116)-MIN(C105:C116)&lt;5,AVERAGEIF(C105:C116,"&gt;0",W105:W116),
IF(FORECAST($C102,W$105:W$116,$C$105:$C$116)&lt;0,0,
IF(FORECAST($C102,W$105:W$116,$C$105:$C$116)&gt;100,100,
FORECAST($C102,W$105:W$116,$C$105:$C$116))))</f>
        <v>0</v>
      </c>
      <c r="X102" s="251">
        <f ca="true">IF(MAX(C105:C116)-MIN(C105:C116)&lt;5,AVERAGEIF(C105:C116,"&gt;0",X105:X116),
IF(FORECAST($C102,X$105:X$116,$C$105:$C$116)&lt;0,0,
IF(FORECAST($C102,X$105:X$116,$C$105:$C$116)&gt;100,100,
FORECAST($C102,X$105:X$116,$C$105:$C$116))))</f>
        <v>99.568496087383522</v>
      </c>
      <c r="Y102" s="252"/>
      <c r="Z102" s="253"/>
      <c r="AA102" s="253"/>
      <c r="AB102" s="254">
        <f ca="true">IF(MAX(C105:C116)-MIN(C105:C116)&lt;5,AVERAGEIF(C105:C116,"&gt;0",AB105:AB116),
IF(FORECAST($C102,AB$105:AB$116,$C$105:$C$116)&lt;0,0,
IF(FORECAST($C102,AB$105:AB$116,$C$105:$C$116)&gt;100,100,
FORECAST($C102,AB$105:AB$116,$C$105:$C$116))))</f>
        <v>1.9653343516488064E-3</v>
      </c>
    </row>
    <row r="103" ht="9" customHeight="true" x14ac:dyDescent="0.2">
      <c r="D103" s="255"/>
      <c r="I103" s="255"/>
      <c r="K103" s="215"/>
      <c r="L103" s="215"/>
      <c r="N103" s="255"/>
      <c r="P103" s="215"/>
      <c r="Q103" s="215"/>
      <c r="S103" s="255"/>
      <c r="U103" s="215"/>
      <c r="V103" s="215"/>
      <c r="X103" s="255"/>
      <c r="Z103" s="215"/>
      <c r="AA103" s="215"/>
      <c r="AB103" s="256"/>
    </row>
    <row r="104" s="284" customFormat="true" ht="22.5" customHeight="true" x14ac:dyDescent="0.2">
      <c r="B104" s="257" t="s">
        <v>8</v>
      </c>
      <c r="C104" s="258" t="s">
        <v>9</v>
      </c>
      <c r="D104" s="259" t="s">
        <v>14</v>
      </c>
      <c r="E104" s="901" t="s">
        <v>634</v>
      </c>
      <c r="F104" s="347"/>
      <c r="G104" s="347"/>
      <c r="H104" s="261" t="s">
        <v>17</v>
      </c>
      <c r="I104" s="258" t="s">
        <v>14</v>
      </c>
      <c r="J104" s="901" t="s">
        <v>634</v>
      </c>
      <c r="K104" s="347"/>
      <c r="L104" s="347"/>
      <c r="M104" s="261" t="s">
        <v>17</v>
      </c>
      <c r="N104" s="259" t="s">
        <v>14</v>
      </c>
      <c r="O104" s="901" t="s">
        <v>634</v>
      </c>
      <c r="P104" s="347"/>
      <c r="Q104" s="347"/>
      <c r="R104" s="261" t="s">
        <v>17</v>
      </c>
      <c r="S104" s="259" t="s">
        <v>14</v>
      </c>
      <c r="T104" s="901" t="s">
        <v>634</v>
      </c>
      <c r="U104" s="347"/>
      <c r="V104" s="347"/>
      <c r="W104" s="261" t="s">
        <v>17</v>
      </c>
      <c r="X104" s="259" t="s">
        <v>14</v>
      </c>
      <c r="Y104" s="901" t="s">
        <v>634</v>
      </c>
      <c r="Z104" s="347"/>
      <c r="AA104" s="347"/>
      <c r="AB104" s="261" t="s">
        <v>17</v>
      </c>
      <c r="AD104" s="348"/>
    </row>
    <row r="105" x14ac:dyDescent="0.2">
      <c r="A105" s="263"/>
      <c r="B105" s="576" t="s">
        <v>139</v>
      </c>
      <c r="C105" s="577"/>
      <c r="D105" s="177">
        <f t="shared" ref="D105:D116" ca="true" si="15">IF(ISERROR(INDIRECT(CONCATENATE($B105,"!C16"))),"",INDIRECT(CONCATENATE($B105,"!C16")))</f>
        <v>27.101827676240209</v>
      </c>
      <c r="E105" s="264">
        <f t="shared" ref="E105:E116" ca="true" si="16">IF(ISERROR(INDIRECT(CONCATENATE($B105,"!C23"))),"",INDIRECT(CONCATENATE($B105,"!C23")))</f>
        <v>75.465639049454083</v>
      </c>
      <c r="F105" s="265"/>
      <c r="G105" s="265"/>
      <c r="H105" s="266">
        <f t="shared" ref="H105:H116" ca="true" si="17">IF(ISERROR(INDIRECT(CONCATENATE($B105,"!C21"))),"",INDIRECT(CONCATENATE($B105,"!C21")))</f>
        <v>48.476936466492603</v>
      </c>
      <c r="I105" s="177">
        <f t="shared" ref="I105:I116" ca="true" si="18">IF(ISERROR(INDIRECT(CONCATENATE($B105,"!D16"))),"",INDIRECT(CONCATENATE($B105,"!D16")))</f>
        <v>34.802115045665758</v>
      </c>
      <c r="J105" s="264">
        <f t="shared" ref="J105:J116" ca="true" si="19">IF(ISERROR(INDIRECT(CONCATENATE($B105,"!D23"))),"",INDIRECT(CONCATENATE($B105,"!D23")))</f>
        <v>83.179297597042506</v>
      </c>
      <c r="K105" s="265"/>
      <c r="L105" s="265"/>
      <c r="M105" s="266">
        <f t="shared" ref="M105:M116" ca="true" si="20">IF(ISERROR(INDIRECT(CONCATENATE($B105,"!D21"))),"",INDIRECT(CONCATENATE($B105,"!D21")))</f>
        <v>55.912080859939039</v>
      </c>
      <c r="N105" s="177">
        <f t="shared" ref="N105:N116" ca="true" si="21">IF(ISERROR(INDIRECT(CONCATENATE($B105,"!E16"))),"",INDIRECT(CONCATENATE($B105,"!E16")))</f>
        <v>68.557563587684072</v>
      </c>
      <c r="O105" s="264">
        <f t="shared" ref="O105:O116" ca="true" si="22">IF(ISERROR(INDIRECT(CONCATENATE($B105,"!E23"))),"",INDIRECT(CONCATENATE($B105,"!E23")))</f>
        <v>88.06262230919765</v>
      </c>
      <c r="P105" s="265"/>
      <c r="Q105" s="265"/>
      <c r="R105" s="266">
        <f t="shared" ref="R105:R116" ca="true" si="23">IF(ISERROR(INDIRECT(CONCATENATE($B105,"!E21"))),"",INDIRECT(CONCATENATE($B105,"!E21")))</f>
        <v>26.09351432880845</v>
      </c>
      <c r="S105" s="177">
        <f t="shared" ref="S105:S116" ca="true" si="24">IF(ISERROR(INDIRECT(CONCATENATE($B105,"!F16"))),"",INDIRECT(CONCATENATE($B105,"!F16")))</f>
        <v>85.099282496245621</v>
      </c>
      <c r="T105" s="264">
        <f t="shared" ref="T105:T116" ca="true" si="25">IF(ISERROR(INDIRECT(CONCATENATE($B105,"!F23"))),"",INDIRECT(CONCATENATE($B105,"!F23")))</f>
        <v>90.168759811616951</v>
      </c>
      <c r="U105" s="265"/>
      <c r="V105" s="265"/>
      <c r="W105" s="266">
        <f t="shared" ref="W105:W116" ca="true" si="26">IF(ISERROR(INDIRECT(CONCATENATE($B105,"!F21"))),"",INDIRECT(CONCATENATE($B105,"!F21")))</f>
        <v>10.903322758390383</v>
      </c>
      <c r="X105" s="177">
        <f t="shared" ref="X105:X116" ca="true" si="27">IF(ISERROR(INDIRECT(CONCATENATE($B105,"!G16"))),"",INDIRECT(CONCATENATE($B105,"!G16")))</f>
        <v>99.866510929417657</v>
      </c>
      <c r="Y105" s="264">
        <f t="shared" ref="Y105:Y116" ca="true" si="28">IF(ISERROR(INDIRECT(CONCATENATE($B105,"!G23"))),"",INDIRECT(CONCATENATE($B105,"!G23")))</f>
        <v>99.916457811194647</v>
      </c>
      <c r="Z105" s="265"/>
      <c r="AA105" s="265"/>
      <c r="AB105" s="266">
        <f t="shared" ref="AB105:AB116" ca="true" si="29">IF(ISERROR(INDIRECT(CONCATENATE($B105,"!G221"))),"",INDIRECT(CONCATENATE($B105,"!G21")))</f>
        <v>0</v>
      </c>
    </row>
    <row r="106" x14ac:dyDescent="0.2">
      <c r="A106" s="263"/>
      <c r="B106" s="578" t="s">
        <v>178</v>
      </c>
      <c r="C106" s="579">
        <v>2005</v>
      </c>
      <c r="D106" s="178">
        <f t="shared" ca="true" si="15"/>
        <v>37.29906257028582</v>
      </c>
      <c r="E106" s="267" t="str">
        <f t="shared" ca="true" si="16"/>
        <v>N/A</v>
      </c>
      <c r="F106" s="265"/>
      <c r="G106" s="265"/>
      <c r="H106" s="268">
        <f t="shared" ca="true" si="17"/>
        <v>37.502758698972904</v>
      </c>
      <c r="I106" s="178">
        <f t="shared" ca="true" si="18"/>
        <v>59.52326493960787</v>
      </c>
      <c r="J106" s="267" t="str">
        <f t="shared" ca="true" si="19"/>
        <v>N/A</v>
      </c>
      <c r="K106" s="265"/>
      <c r="L106" s="265"/>
      <c r="M106" s="268">
        <f t="shared" ca="true" si="20"/>
        <v>26.749008624861752</v>
      </c>
      <c r="N106" s="178">
        <f t="shared" ca="true" si="21"/>
        <v>84.879762372710061</v>
      </c>
      <c r="O106" s="267" t="str">
        <f t="shared" ca="true" si="22"/>
        <v>N/A</v>
      </c>
      <c r="P106" s="265"/>
      <c r="Q106" s="265"/>
      <c r="R106" s="268">
        <f t="shared" ca="true" si="23"/>
        <v>6.7601255898065151</v>
      </c>
      <c r="S106" s="178">
        <f t="shared" ca="true" si="24"/>
        <v>92.196939691706888</v>
      </c>
      <c r="T106" s="267" t="str">
        <f t="shared" ca="true" si="25"/>
        <v>N/A</v>
      </c>
      <c r="U106" s="265"/>
      <c r="V106" s="265"/>
      <c r="W106" s="268">
        <f t="shared" ca="true" si="26"/>
        <v>2.0795477034735641</v>
      </c>
      <c r="X106" s="178">
        <f t="shared" ca="true" si="27"/>
        <v>99.4405210133785</v>
      </c>
      <c r="Y106" s="267" t="str">
        <f t="shared" ca="true" si="28"/>
        <v>N/A</v>
      </c>
      <c r="Z106" s="265"/>
      <c r="AA106" s="265"/>
      <c r="AB106" s="268">
        <f t="shared" ca="true" si="29"/>
        <v>0.14756840124648779</v>
      </c>
    </row>
    <row r="107" x14ac:dyDescent="0.2">
      <c r="A107" s="263"/>
      <c r="B107" s="578" t="s">
        <v>140</v>
      </c>
      <c r="C107" s="579">
        <v>2010</v>
      </c>
      <c r="D107" s="178">
        <f t="shared" ca="true" si="15"/>
        <v>43.261440073941003</v>
      </c>
      <c r="E107" s="267">
        <f t="shared" ca="true" si="16"/>
        <v>76.796330102932714</v>
      </c>
      <c r="F107" s="265"/>
      <c r="G107" s="265"/>
      <c r="H107" s="268">
        <f t="shared" ca="true" si="17"/>
        <v>39.190638646608626</v>
      </c>
      <c r="I107" s="178">
        <f t="shared" ca="true" si="18"/>
        <v>86.317215666215787</v>
      </c>
      <c r="J107" s="267">
        <f t="shared" ca="true" si="19"/>
        <v>91.321323402260546</v>
      </c>
      <c r="K107" s="265"/>
      <c r="L107" s="265"/>
      <c r="M107" s="268">
        <f t="shared" ca="true" si="20"/>
        <v>9.1180077152355814</v>
      </c>
      <c r="N107" s="178">
        <f t="shared" ca="true" si="21"/>
        <v>96.736190473050343</v>
      </c>
      <c r="O107" s="267">
        <f t="shared" ca="true" si="22"/>
        <v>93.582611327155703</v>
      </c>
      <c r="P107" s="265"/>
      <c r="Q107" s="265"/>
      <c r="R107" s="268">
        <f t="shared" ca="true" si="23"/>
        <v>1.761343905908231</v>
      </c>
      <c r="S107" s="178">
        <f t="shared" ca="true" si="24"/>
        <v>97.313613601669473</v>
      </c>
      <c r="T107" s="267">
        <f t="shared" ca="true" si="25"/>
        <v>93.41322416469761</v>
      </c>
      <c r="U107" s="265"/>
      <c r="V107" s="265"/>
      <c r="W107" s="268">
        <f t="shared" ca="true" si="26"/>
        <v>1.1511077981396893</v>
      </c>
      <c r="X107" s="178">
        <f t="shared" ca="true" si="27"/>
        <v>99.840114801787209</v>
      </c>
      <c r="Y107" s="267">
        <f t="shared" ca="true" si="28"/>
        <v>99.587128834537324</v>
      </c>
      <c r="Z107" s="265"/>
      <c r="AA107" s="265"/>
      <c r="AB107" s="268">
        <f t="shared" ca="true" si="29"/>
        <v>7.4107621677376431E-2</v>
      </c>
      <c r="AD107" s="269"/>
    </row>
    <row r="108" x14ac:dyDescent="0.2">
      <c r="A108" s="263"/>
      <c r="B108" s="578" t="s">
        <v>414</v>
      </c>
      <c r="C108" s="579">
        <v>2014</v>
      </c>
      <c r="D108" s="178">
        <f t="shared" ca="true" si="15"/>
        <v>80.900000000000006</v>
      </c>
      <c r="E108" s="267">
        <f t="shared" ca="true" si="16"/>
        <v>83.6</v>
      </c>
      <c r="F108" s="265"/>
      <c r="G108" s="265"/>
      <c r="H108" s="268">
        <f t="shared" ca="true" si="17"/>
        <v>14.2</v>
      </c>
      <c r="I108" s="178">
        <f t="shared" ca="true" si="18"/>
        <v>95.9</v>
      </c>
      <c r="J108" s="267">
        <f t="shared" ca="true" si="19"/>
        <v>87.3</v>
      </c>
      <c r="K108" s="265"/>
      <c r="L108" s="265"/>
      <c r="M108" s="268">
        <f t="shared" ca="true" si="20"/>
        <v>2.1</v>
      </c>
      <c r="N108" s="178">
        <f t="shared" ca="true" si="21"/>
        <v>98.1</v>
      </c>
      <c r="O108" s="267">
        <f t="shared" ca="true" si="22"/>
        <v>90.3</v>
      </c>
      <c r="P108" s="265"/>
      <c r="Q108" s="265"/>
      <c r="R108" s="268">
        <f t="shared" ca="true" si="23"/>
        <v>0.6</v>
      </c>
      <c r="S108" s="178">
        <f t="shared" ca="true" si="24"/>
        <v>100</v>
      </c>
      <c r="T108" s="267">
        <f t="shared" ca="true" si="25"/>
        <v>98.5</v>
      </c>
      <c r="U108" s="265"/>
      <c r="V108" s="265"/>
      <c r="W108" s="268">
        <f t="shared" ca="true" si="26"/>
        <v>0</v>
      </c>
      <c r="X108" s="178">
        <f t="shared" ca="true" si="27"/>
        <v>100</v>
      </c>
      <c r="Y108" s="267">
        <f t="shared" ca="true" si="28"/>
        <v>99.8</v>
      </c>
      <c r="Z108" s="265"/>
      <c r="AA108" s="265"/>
      <c r="AB108" s="268">
        <f t="shared" ca="true" si="29"/>
        <v>0</v>
      </c>
    </row>
    <row r="109" x14ac:dyDescent="0.2">
      <c r="A109" s="263"/>
      <c r="B109" s="578" t="s">
        <v>627</v>
      </c>
      <c r="C109" s="579">
        <v>2018</v>
      </c>
      <c r="D109" s="178">
        <f t="shared" ca="true" si="15"/>
        <v>48.978418951930337</v>
      </c>
      <c r="E109" s="267">
        <f t="shared" ca="true" si="16"/>
        <v>85.09986902325727</v>
      </c>
      <c r="F109" s="265"/>
      <c r="G109" s="265"/>
      <c r="H109" s="268">
        <f t="shared" ca="true" si="17"/>
        <v>28.944302996507883</v>
      </c>
      <c r="I109" s="178">
        <f t="shared" ca="true" si="18"/>
        <v>92.242724238613604</v>
      </c>
      <c r="J109" s="267">
        <f t="shared" ca="true" si="19"/>
        <v>92.540192403158386</v>
      </c>
      <c r="K109" s="265"/>
      <c r="L109" s="265"/>
      <c r="M109" s="268">
        <f t="shared" ca="true" si="20"/>
        <v>3.2040913699481104</v>
      </c>
      <c r="N109" s="178">
        <f t="shared" ca="true" si="21"/>
        <v>94.624072715892609</v>
      </c>
      <c r="O109" s="267">
        <f t="shared" ca="true" si="22"/>
        <v>95.045507506931813</v>
      </c>
      <c r="P109" s="265"/>
      <c r="Q109" s="265"/>
      <c r="R109" s="268">
        <f t="shared" ca="true" si="23"/>
        <v>1.5967360824487999</v>
      </c>
      <c r="S109" s="178">
        <f t="shared" ca="true" si="24"/>
        <v>97.700015267006577</v>
      </c>
      <c r="T109" s="267">
        <f t="shared" ca="true" si="25"/>
        <v>98.138370617749175</v>
      </c>
      <c r="U109" s="265"/>
      <c r="V109" s="265"/>
      <c r="W109" s="268">
        <f t="shared" ca="true" si="26"/>
        <v>0.50306488110108072</v>
      </c>
      <c r="X109" s="178">
        <f t="shared" ca="true" si="27"/>
        <v>99.240052716039926</v>
      </c>
      <c r="Y109" s="267">
        <f t="shared" ca="true" si="28"/>
        <v>99.384993056681665</v>
      </c>
      <c r="Z109" s="265"/>
      <c r="AA109" s="265"/>
      <c r="AB109" s="268">
        <f t="shared" ca="true" si="29"/>
        <v>5.7923961363869257E-2</v>
      </c>
    </row>
    <row r="110" x14ac:dyDescent="0.2">
      <c r="A110" s="263"/>
      <c r="B110" s="578"/>
      <c r="C110" s="579"/>
      <c r="D110" s="178" t="str">
        <f t="shared" ca="true" si="15"/>
        <v/>
      </c>
      <c r="E110" s="267" t="str">
        <f t="shared" ca="true" si="16"/>
        <v/>
      </c>
      <c r="F110" s="265"/>
      <c r="G110" s="265"/>
      <c r="H110" s="268" t="str">
        <f t="shared" ca="true" si="17"/>
        <v/>
      </c>
      <c r="I110" s="178" t="str">
        <f t="shared" ca="true" si="18"/>
        <v/>
      </c>
      <c r="J110" s="267" t="str">
        <f t="shared" ca="true" si="19"/>
        <v/>
      </c>
      <c r="K110" s="265"/>
      <c r="L110" s="265"/>
      <c r="M110" s="268" t="str">
        <f t="shared" ca="true" si="20"/>
        <v/>
      </c>
      <c r="N110" s="178" t="str">
        <f t="shared" ca="true" si="21"/>
        <v/>
      </c>
      <c r="O110" s="267" t="str">
        <f t="shared" ca="true" si="22"/>
        <v/>
      </c>
      <c r="P110" s="265"/>
      <c r="Q110" s="265"/>
      <c r="R110" s="268" t="str">
        <f t="shared" ca="true" si="23"/>
        <v/>
      </c>
      <c r="S110" s="178" t="str">
        <f t="shared" ca="true" si="24"/>
        <v/>
      </c>
      <c r="T110" s="267" t="str">
        <f t="shared" ca="true" si="25"/>
        <v/>
      </c>
      <c r="U110" s="265"/>
      <c r="V110" s="265"/>
      <c r="W110" s="268" t="str">
        <f t="shared" ca="true" si="26"/>
        <v/>
      </c>
      <c r="X110" s="178" t="str">
        <f t="shared" ca="true" si="27"/>
        <v/>
      </c>
      <c r="Y110" s="267" t="str">
        <f t="shared" ca="true" si="28"/>
        <v/>
      </c>
      <c r="Z110" s="265"/>
      <c r="AA110" s="265"/>
      <c r="AB110" s="268" t="str">
        <f t="shared" ca="true" si="29"/>
        <v/>
      </c>
    </row>
    <row r="111" x14ac:dyDescent="0.2">
      <c r="A111" s="263"/>
      <c r="B111" s="578"/>
      <c r="C111" s="579"/>
      <c r="D111" s="178" t="str">
        <f ca="true">IF(ISERROR(INDIRECT(CONCATENATE($B111,"!C16"))),"",INDIRECT(CONCATENATE($B111,"!C16")))</f>
        <v/>
      </c>
      <c r="E111" s="267" t="str">
        <f ca="true">IF(ISERROR(INDIRECT(CONCATENATE($B111,"!C23"))),"",INDIRECT(CONCATENATE($B111,"!C23")))</f>
        <v/>
      </c>
      <c r="F111" s="265"/>
      <c r="G111" s="265"/>
      <c r="H111" s="268" t="str">
        <f ca="true">IF(ISERROR(INDIRECT(CONCATENATE($B111,"!C21"))),"",INDIRECT(CONCATENATE($B111,"!C21")))</f>
        <v/>
      </c>
      <c r="I111" s="178" t="str">
        <f ca="true">IF(ISERROR(INDIRECT(CONCATENATE($B111,"!D16"))),"",INDIRECT(CONCATENATE($B111,"!D16")))</f>
        <v/>
      </c>
      <c r="J111" s="267" t="str">
        <f ca="true">IF(ISERROR(INDIRECT(CONCATENATE($B111,"!D23"))),"",INDIRECT(CONCATENATE($B111,"!D23")))</f>
        <v/>
      </c>
      <c r="K111" s="265"/>
      <c r="L111" s="265"/>
      <c r="M111" s="268" t="str">
        <f ca="true">IF(ISERROR(INDIRECT(CONCATENATE($B111,"!D21"))),"",INDIRECT(CONCATENATE($B111,"!D21")))</f>
        <v/>
      </c>
      <c r="N111" s="178" t="str">
        <f ca="true">IF(ISERROR(INDIRECT(CONCATENATE($B111,"!E16"))),"",INDIRECT(CONCATENATE($B111,"!E16")))</f>
        <v/>
      </c>
      <c r="O111" s="267" t="str">
        <f ca="true">IF(ISERROR(INDIRECT(CONCATENATE($B111,"!E23"))),"",INDIRECT(CONCATENATE($B111,"!E23")))</f>
        <v/>
      </c>
      <c r="P111" s="265"/>
      <c r="Q111" s="265"/>
      <c r="R111" s="268" t="str">
        <f ca="true">IF(ISERROR(INDIRECT(CONCATENATE($B111,"!E21"))),"",INDIRECT(CONCATENATE($B111,"!E21")))</f>
        <v/>
      </c>
      <c r="S111" s="178" t="str">
        <f ca="true">IF(ISERROR(INDIRECT(CONCATENATE($B111,"!F16"))),"",INDIRECT(CONCATENATE($B111,"!F16")))</f>
        <v/>
      </c>
      <c r="T111" s="267" t="str">
        <f ca="true">IF(ISERROR(INDIRECT(CONCATENATE($B111,"!F23"))),"",INDIRECT(CONCATENATE($B111,"!F23")))</f>
        <v/>
      </c>
      <c r="U111" s="265"/>
      <c r="V111" s="265"/>
      <c r="W111" s="268" t="str">
        <f ca="true">IF(ISERROR(INDIRECT(CONCATENATE($B111,"!F21"))),"",INDIRECT(CONCATENATE($B111,"!F21")))</f>
        <v/>
      </c>
      <c r="X111" s="178" t="str">
        <f ca="true">IF(ISERROR(INDIRECT(CONCATENATE($B111,"!G16"))),"",INDIRECT(CONCATENATE($B111,"!G16")))</f>
        <v/>
      </c>
      <c r="Y111" s="267" t="str">
        <f ca="true">IF(ISERROR(INDIRECT(CONCATENATE($B111,"!G23"))),"",INDIRECT(CONCATENATE($B111,"!G23")))</f>
        <v/>
      </c>
      <c r="Z111" s="265"/>
      <c r="AA111" s="265"/>
      <c r="AB111" s="268" t="str">
        <f ca="true">IF(ISERROR(INDIRECT(CONCATENATE($B111,"!G221"))),"",INDIRECT(CONCATENATE($B111,"!G21")))</f>
        <v/>
      </c>
    </row>
    <row r="112" x14ac:dyDescent="0.2">
      <c r="A112" s="263"/>
      <c r="B112" s="578"/>
      <c r="C112" s="579"/>
      <c r="D112" s="178" t="str">
        <f ca="true">IF(ISERROR(INDIRECT(CONCATENATE($B112,"!C16"))),"",INDIRECT(CONCATENATE($B112,"!C16")))</f>
        <v/>
      </c>
      <c r="E112" s="267" t="str">
        <f ca="true">IF(ISERROR(INDIRECT(CONCATENATE($B112,"!C23"))),"",INDIRECT(CONCATENATE($B112,"!C23")))</f>
        <v/>
      </c>
      <c r="F112" s="265"/>
      <c r="G112" s="265"/>
      <c r="H112" s="268" t="str">
        <f ca="true">IF(ISERROR(INDIRECT(CONCATENATE($B112,"!C21"))),"",INDIRECT(CONCATENATE($B112,"!C21")))</f>
        <v/>
      </c>
      <c r="I112" s="178" t="str">
        <f ca="true">IF(ISERROR(INDIRECT(CONCATENATE($B112,"!D16"))),"",INDIRECT(CONCATENATE($B112,"!D16")))</f>
        <v/>
      </c>
      <c r="J112" s="267" t="str">
        <f ca="true">IF(ISERROR(INDIRECT(CONCATENATE($B112,"!D23"))),"",INDIRECT(CONCATENATE($B112,"!D23")))</f>
        <v/>
      </c>
      <c r="K112" s="265"/>
      <c r="L112" s="265"/>
      <c r="M112" s="268" t="str">
        <f ca="true">IF(ISERROR(INDIRECT(CONCATENATE($B112,"!D21"))),"",INDIRECT(CONCATENATE($B112,"!D21")))</f>
        <v/>
      </c>
      <c r="N112" s="178" t="str">
        <f ca="true">IF(ISERROR(INDIRECT(CONCATENATE($B112,"!E16"))),"",INDIRECT(CONCATENATE($B112,"!E16")))</f>
        <v/>
      </c>
      <c r="O112" s="267" t="str">
        <f ca="true">IF(ISERROR(INDIRECT(CONCATENATE($B112,"!E23"))),"",INDIRECT(CONCATENATE($B112,"!E23")))</f>
        <v/>
      </c>
      <c r="P112" s="265"/>
      <c r="Q112" s="265"/>
      <c r="R112" s="268" t="str">
        <f ca="true">IF(ISERROR(INDIRECT(CONCATENATE($B112,"!E21"))),"",INDIRECT(CONCATENATE($B112,"!E21")))</f>
        <v/>
      </c>
      <c r="S112" s="178" t="str">
        <f ca="true">IF(ISERROR(INDIRECT(CONCATENATE($B112,"!F16"))),"",INDIRECT(CONCATENATE($B112,"!F16")))</f>
        <v/>
      </c>
      <c r="T112" s="267" t="str">
        <f ca="true">IF(ISERROR(INDIRECT(CONCATENATE($B112,"!F23"))),"",INDIRECT(CONCATENATE($B112,"!F23")))</f>
        <v/>
      </c>
      <c r="U112" s="265"/>
      <c r="V112" s="265"/>
      <c r="W112" s="268" t="str">
        <f ca="true">IF(ISERROR(INDIRECT(CONCATENATE($B112,"!F21"))),"",INDIRECT(CONCATENATE($B112,"!F21")))</f>
        <v/>
      </c>
      <c r="X112" s="178" t="str">
        <f ca="true">IF(ISERROR(INDIRECT(CONCATENATE($B112,"!G16"))),"",INDIRECT(CONCATENATE($B112,"!G16")))</f>
        <v/>
      </c>
      <c r="Y112" s="267" t="str">
        <f ca="true">IF(ISERROR(INDIRECT(CONCATENATE($B112,"!G23"))),"",INDIRECT(CONCATENATE($B112,"!G23")))</f>
        <v/>
      </c>
      <c r="Z112" s="265"/>
      <c r="AA112" s="265"/>
      <c r="AB112" s="268" t="str">
        <f ca="true">IF(ISERROR(INDIRECT(CONCATENATE($B112,"!G221"))),"",INDIRECT(CONCATENATE($B112,"!G21")))</f>
        <v/>
      </c>
    </row>
    <row r="113" x14ac:dyDescent="0.2">
      <c r="A113" s="263"/>
      <c r="B113" s="578"/>
      <c r="C113" s="579"/>
      <c r="D113" s="178" t="str">
        <f t="shared" ca="true" si="15"/>
        <v/>
      </c>
      <c r="E113" s="267" t="str">
        <f t="shared" ca="true" si="16"/>
        <v/>
      </c>
      <c r="F113" s="265"/>
      <c r="G113" s="265"/>
      <c r="H113" s="268" t="str">
        <f t="shared" ca="true" si="17"/>
        <v/>
      </c>
      <c r="I113" s="178" t="str">
        <f t="shared" ca="true" si="18"/>
        <v/>
      </c>
      <c r="J113" s="267" t="str">
        <f t="shared" ca="true" si="19"/>
        <v/>
      </c>
      <c r="K113" s="265"/>
      <c r="L113" s="265"/>
      <c r="M113" s="268" t="str">
        <f t="shared" ca="true" si="20"/>
        <v/>
      </c>
      <c r="N113" s="178" t="str">
        <f t="shared" ca="true" si="21"/>
        <v/>
      </c>
      <c r="O113" s="267" t="str">
        <f t="shared" ca="true" si="22"/>
        <v/>
      </c>
      <c r="P113" s="265"/>
      <c r="Q113" s="265"/>
      <c r="R113" s="268" t="str">
        <f t="shared" ca="true" si="23"/>
        <v/>
      </c>
      <c r="S113" s="178" t="str">
        <f t="shared" ca="true" si="24"/>
        <v/>
      </c>
      <c r="T113" s="267" t="str">
        <f t="shared" ca="true" si="25"/>
        <v/>
      </c>
      <c r="U113" s="265"/>
      <c r="V113" s="265"/>
      <c r="W113" s="268" t="str">
        <f t="shared" ca="true" si="26"/>
        <v/>
      </c>
      <c r="X113" s="178" t="str">
        <f t="shared" ca="true" si="27"/>
        <v/>
      </c>
      <c r="Y113" s="267" t="str">
        <f t="shared" ca="true" si="28"/>
        <v/>
      </c>
      <c r="Z113" s="265"/>
      <c r="AA113" s="265"/>
      <c r="AB113" s="268" t="str">
        <f t="shared" ca="true" si="29"/>
        <v/>
      </c>
    </row>
    <row r="114" x14ac:dyDescent="0.2">
      <c r="A114" s="263"/>
      <c r="B114" s="578"/>
      <c r="C114" s="579"/>
      <c r="D114" s="178" t="str">
        <f t="shared" ca="true" si="15"/>
        <v/>
      </c>
      <c r="E114" s="267" t="str">
        <f t="shared" ca="true" si="16"/>
        <v/>
      </c>
      <c r="F114" s="265"/>
      <c r="G114" s="265"/>
      <c r="H114" s="268" t="str">
        <f t="shared" ca="true" si="17"/>
        <v/>
      </c>
      <c r="I114" s="178" t="str">
        <f t="shared" ca="true" si="18"/>
        <v/>
      </c>
      <c r="J114" s="267" t="str">
        <f t="shared" ca="true" si="19"/>
        <v/>
      </c>
      <c r="K114" s="265"/>
      <c r="L114" s="265"/>
      <c r="M114" s="268" t="str">
        <f t="shared" ca="true" si="20"/>
        <v/>
      </c>
      <c r="N114" s="178" t="str">
        <f t="shared" ca="true" si="21"/>
        <v/>
      </c>
      <c r="O114" s="267" t="str">
        <f t="shared" ca="true" si="22"/>
        <v/>
      </c>
      <c r="P114" s="265"/>
      <c r="Q114" s="265"/>
      <c r="R114" s="268" t="str">
        <f t="shared" ca="true" si="23"/>
        <v/>
      </c>
      <c r="S114" s="178" t="str">
        <f t="shared" ca="true" si="24"/>
        <v/>
      </c>
      <c r="T114" s="267" t="str">
        <f t="shared" ca="true" si="25"/>
        <v/>
      </c>
      <c r="U114" s="265"/>
      <c r="V114" s="265"/>
      <c r="W114" s="268" t="str">
        <f t="shared" ca="true" si="26"/>
        <v/>
      </c>
      <c r="X114" s="178" t="str">
        <f t="shared" ca="true" si="27"/>
        <v/>
      </c>
      <c r="Y114" s="267" t="str">
        <f t="shared" ca="true" si="28"/>
        <v/>
      </c>
      <c r="Z114" s="265"/>
      <c r="AA114" s="265"/>
      <c r="AB114" s="268" t="str">
        <f t="shared" ca="true" si="29"/>
        <v/>
      </c>
    </row>
    <row r="115" x14ac:dyDescent="0.2">
      <c r="A115" s="263"/>
      <c r="B115" s="578"/>
      <c r="C115" s="579"/>
      <c r="D115" s="178" t="str">
        <f t="shared" ca="true" si="15"/>
        <v/>
      </c>
      <c r="E115" s="267" t="str">
        <f t="shared" ca="true" si="16"/>
        <v/>
      </c>
      <c r="F115" s="265"/>
      <c r="G115" s="265"/>
      <c r="H115" s="268" t="str">
        <f t="shared" ca="true" si="17"/>
        <v/>
      </c>
      <c r="I115" s="178" t="str">
        <f t="shared" ca="true" si="18"/>
        <v/>
      </c>
      <c r="J115" s="267" t="str">
        <f t="shared" ca="true" si="19"/>
        <v/>
      </c>
      <c r="K115" s="265"/>
      <c r="L115" s="265"/>
      <c r="M115" s="268" t="str">
        <f t="shared" ca="true" si="20"/>
        <v/>
      </c>
      <c r="N115" s="178" t="str">
        <f t="shared" ca="true" si="21"/>
        <v/>
      </c>
      <c r="O115" s="267" t="str">
        <f t="shared" ca="true" si="22"/>
        <v/>
      </c>
      <c r="P115" s="265"/>
      <c r="Q115" s="265"/>
      <c r="R115" s="268" t="str">
        <f t="shared" ca="true" si="23"/>
        <v/>
      </c>
      <c r="S115" s="178" t="str">
        <f t="shared" ca="true" si="24"/>
        <v/>
      </c>
      <c r="T115" s="267" t="str">
        <f t="shared" ca="true" si="25"/>
        <v/>
      </c>
      <c r="U115" s="265"/>
      <c r="V115" s="265"/>
      <c r="W115" s="268" t="str">
        <f t="shared" ca="true" si="26"/>
        <v/>
      </c>
      <c r="X115" s="178" t="str">
        <f t="shared" ca="true" si="27"/>
        <v/>
      </c>
      <c r="Y115" s="267" t="str">
        <f t="shared" ca="true" si="28"/>
        <v/>
      </c>
      <c r="Z115" s="265"/>
      <c r="AA115" s="265"/>
      <c r="AB115" s="268" t="str">
        <f t="shared" ca="true" si="29"/>
        <v/>
      </c>
    </row>
    <row r="116" x14ac:dyDescent="0.2">
      <c r="A116" s="263"/>
      <c r="B116" s="580"/>
      <c r="C116" s="581"/>
      <c r="D116" s="179" t="str">
        <f t="shared" ca="true" si="15"/>
        <v/>
      </c>
      <c r="E116" s="270" t="str">
        <f t="shared" ca="true" si="16"/>
        <v/>
      </c>
      <c r="F116" s="271"/>
      <c r="G116" s="272"/>
      <c r="H116" s="273" t="str">
        <f t="shared" ca="true" si="17"/>
        <v/>
      </c>
      <c r="I116" s="179" t="str">
        <f t="shared" ca="true" si="18"/>
        <v/>
      </c>
      <c r="J116" s="270" t="str">
        <f t="shared" ca="true" si="19"/>
        <v/>
      </c>
      <c r="K116" s="271"/>
      <c r="L116" s="272"/>
      <c r="M116" s="273" t="str">
        <f t="shared" ca="true" si="20"/>
        <v/>
      </c>
      <c r="N116" s="179" t="str">
        <f t="shared" ca="true" si="21"/>
        <v/>
      </c>
      <c r="O116" s="270" t="str">
        <f t="shared" ca="true" si="22"/>
        <v/>
      </c>
      <c r="P116" s="271"/>
      <c r="Q116" s="272"/>
      <c r="R116" s="273" t="str">
        <f t="shared" ca="true" si="23"/>
        <v/>
      </c>
      <c r="S116" s="179" t="str">
        <f t="shared" ca="true" si="24"/>
        <v/>
      </c>
      <c r="T116" s="270" t="str">
        <f t="shared" ca="true" si="25"/>
        <v/>
      </c>
      <c r="U116" s="271"/>
      <c r="V116" s="272"/>
      <c r="W116" s="273" t="str">
        <f t="shared" ca="true" si="26"/>
        <v/>
      </c>
      <c r="X116" s="179" t="str">
        <f t="shared" ca="true" si="27"/>
        <v/>
      </c>
      <c r="Y116" s="270" t="str">
        <f t="shared" ca="true" si="28"/>
        <v/>
      </c>
      <c r="Z116" s="271"/>
      <c r="AA116" s="272"/>
      <c r="AB116" s="273" t="str">
        <f t="shared" ca="true" si="29"/>
        <v/>
      </c>
    </row>
    <row r="117" ht="11.25" customHeight="true" x14ac:dyDescent="0.2"/>
    <row r="118" ht="22.5" customHeight="true" x14ac:dyDescent="0.25">
      <c r="B118" s="911" t="str">
        <f>CONCATENATE("National use of drinking water sources, ",C99,"–",C100)</f>
        <v>National use of drinking water sources, 2000–2020</v>
      </c>
      <c r="C118" s="912"/>
      <c r="D118" s="912"/>
      <c r="E118" s="912"/>
      <c r="F118" s="912"/>
      <c r="G118" s="912"/>
      <c r="H118" s="912"/>
      <c r="I118" s="912"/>
      <c r="J118" s="912"/>
      <c r="K118" s="912"/>
      <c r="L118" s="912"/>
      <c r="N118" s="274"/>
      <c r="O118" s="274"/>
      <c r="P118" s="274"/>
      <c r="Q118" s="274"/>
      <c r="R118" s="274"/>
      <c r="S118" s="934" t="s">
        <v>11</v>
      </c>
      <c r="T118" s="935"/>
      <c r="U118" s="935"/>
      <c r="V118" s="935"/>
      <c r="W118" s="936"/>
      <c r="X118" s="274"/>
      <c r="Y118" s="274"/>
      <c r="Z118" s="274"/>
      <c r="AA118" s="274"/>
      <c r="AB118" s="27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6"/>
      <c r="D153" s="276"/>
      <c r="E153" s="277" t="str">
        <f t="shared" ref="E153:E158" ca="true" si="30">IF(ISERROR(INDIRECT(CONCATENATE($B153,"!M18"))),"",INDIRECT(CONCATENATE($B153,"!M18")))</f>
        <v/>
      </c>
      <c r="F153" s="277" t="str">
        <f t="shared" ref="F153:F158" ca="true" si="31">IF(ISERROR(INDIRECT(CONCATENATE($B153,"!M19"))),"",INDIRECT(CONCATENATE($B153,"!M19")))</f>
        <v/>
      </c>
      <c r="G153" s="277" t="str">
        <f t="shared" ref="G153:G158" ca="true" si="32">IF(ISERROR(INDIRECT(CONCATENATE($B153,"!M20"))),"",INDIRECT(CONCATENATE($B153,"!M20")))</f>
        <v/>
      </c>
      <c r="H153" s="277" t="str">
        <f t="shared" ref="H153:H158" ca="true" si="33">IF(ISERROR(INDIRECT(CONCATENATE($B153,"!M21"))),"",INDIRECT(CONCATENATE($B153,"!M21")))</f>
        <v/>
      </c>
      <c r="I153" s="277"/>
      <c r="J153" s="277" t="str">
        <f t="shared" ref="J153:J158" ca="true" si="34">IF(ISERROR(INDIRECT(CONCATENATE($B153,"!N18"))),"",INDIRECT(CONCATENATE($B153,"!N18")))</f>
        <v/>
      </c>
      <c r="K153" s="277" t="str">
        <f t="shared" ref="K153:K158" ca="true" si="35">IF(ISERROR(INDIRECT(CONCATENATE($B153,"!N19"))),"",INDIRECT(CONCATENATE($B153,"!N19")))</f>
        <v/>
      </c>
      <c r="L153" s="277" t="str">
        <f t="shared" ref="L153:L158" ca="true" si="36">IF(ISERROR(INDIRECT(CONCATENATE($B153,"!N20"))),"",INDIRECT(CONCATENATE($B153,"!N20")))</f>
        <v/>
      </c>
      <c r="M153" s="277" t="str">
        <f t="shared" ref="M153:M158" ca="true" si="37">IF(ISERROR(INDIRECT(CONCATENATE($B153,"!N21"))),"",INDIRECT(CONCATENATE($B153,"!N21")))</f>
        <v/>
      </c>
      <c r="N153" s="277"/>
      <c r="O153" s="277" t="str">
        <f t="shared" ref="O153:O158" ca="true" si="38">IF(ISERROR(INDIRECT(CONCATENATE($B153,"!O18"))),"",INDIRECT(CONCATENATE($B153,"!O18")))</f>
        <v/>
      </c>
      <c r="P153" s="277" t="str">
        <f t="shared" ref="P153:P158" ca="true" si="39">IF(ISERROR(INDIRECT(CONCATENATE($B153,"!O19"))),"",INDIRECT(CONCATENATE($B153,"!O19")))</f>
        <v/>
      </c>
      <c r="Q153" s="277" t="str">
        <f t="shared" ref="Q153:Q158" ca="true" si="40">IF(ISERROR(INDIRECT(CONCATENATE($B153,"!O20"))),"",INDIRECT(CONCATENATE($B153,"!O20")))</f>
        <v/>
      </c>
      <c r="R153" s="277" t="str">
        <f t="shared" ref="R153:R158" ca="true" si="41">IF(ISERROR(INDIRECT(CONCATENATE($B153,"!O21"))),"",INDIRECT(CONCATENATE($B153,"!O21")))</f>
        <v/>
      </c>
      <c r="S153" s="277"/>
      <c r="T153" s="277" t="str">
        <f t="shared" ref="T153:T158" ca="true" si="42">IF(ISERROR(INDIRECT(CONCATENATE($B153,"!P18"))),"",INDIRECT(CONCATENATE($B153,"!P18")))</f>
        <v/>
      </c>
      <c r="U153" s="277" t="str">
        <f t="shared" ref="U153:U158" ca="true" si="43">IF(ISERROR(INDIRECT(CONCATENATE($B153,"!P19"))),"",INDIRECT(CONCATENATE($B153,"!P19")))</f>
        <v/>
      </c>
      <c r="V153" s="277" t="str">
        <f t="shared" ref="V153:V158" ca="true" si="44">IF(ISERROR(INDIRECT(CONCATENATE($B153,"!P20"))),"",INDIRECT(CONCATENATE($B153,"!P20")))</f>
        <v/>
      </c>
      <c r="W153" s="277" t="str">
        <f t="shared" ref="W153:W158" ca="true" si="45">IF(ISERROR(INDIRECT(CONCATENATE($B153,"!P21"))),"",INDIRECT(CONCATENATE($B153,"!P21")))</f>
        <v/>
      </c>
      <c r="X153" s="277"/>
      <c r="Y153" s="277" t="str">
        <f t="shared" ref="Y153:Y158" ca="true" si="46">IF(ISERROR(INDIRECT(CONCATENATE($B153,"!Q18"))),"",INDIRECT(CONCATENATE($B153,"!Q18")))</f>
        <v/>
      </c>
      <c r="Z153" s="277" t="str">
        <f t="shared" ref="Z153:Z158" ca="true" si="47">IF(ISERROR(INDIRECT(CONCATENATE($B153,"!Q19"))),"",INDIRECT(CONCATENATE($B153,"!Q19")))</f>
        <v/>
      </c>
      <c r="AA153" s="277" t="str">
        <f t="shared" ref="AA153:AA158" ca="true" si="48">IF(ISERROR(INDIRECT(CONCATENATE($B153,"!Q20"))),"",INDIRECT(CONCATENATE($B153,"!Q20")))</f>
        <v/>
      </c>
      <c r="AB153" s="277" t="str">
        <f t="shared" ref="AB153:AB158" ca="true" si="49">IF(ISERROR(INDIRECT(CONCATENATE($B153,"!Q21"))),"",INDIRECT(CONCATENATE($B153,"!Q1")))</f>
        <v/>
      </c>
    </row>
    <row r="154" x14ac:dyDescent="0.2">
      <c r="C154" s="276"/>
      <c r="D154" s="276"/>
      <c r="E154" s="277" t="str">
        <f t="shared" ca="true" si="30"/>
        <v/>
      </c>
      <c r="F154" s="277" t="str">
        <f t="shared" ca="true" si="31"/>
        <v/>
      </c>
      <c r="G154" s="277" t="str">
        <f t="shared" ca="true" si="32"/>
        <v/>
      </c>
      <c r="H154" s="277" t="str">
        <f t="shared" ca="true" si="33"/>
        <v/>
      </c>
      <c r="I154" s="277"/>
      <c r="J154" s="277" t="str">
        <f t="shared" ca="true" si="34"/>
        <v/>
      </c>
      <c r="K154" s="277" t="str">
        <f t="shared" ca="true" si="35"/>
        <v/>
      </c>
      <c r="L154" s="277" t="str">
        <f t="shared" ca="true" si="36"/>
        <v/>
      </c>
      <c r="M154" s="277" t="str">
        <f t="shared" ca="true" si="37"/>
        <v/>
      </c>
      <c r="N154" s="277"/>
      <c r="O154" s="277" t="str">
        <f t="shared" ca="true" si="38"/>
        <v/>
      </c>
      <c r="P154" s="277" t="str">
        <f t="shared" ca="true" si="39"/>
        <v/>
      </c>
      <c r="Q154" s="277" t="str">
        <f t="shared" ca="true" si="40"/>
        <v/>
      </c>
      <c r="R154" s="277" t="str">
        <f t="shared" ca="true" si="41"/>
        <v/>
      </c>
      <c r="S154" s="277"/>
      <c r="T154" s="277" t="str">
        <f t="shared" ca="true" si="42"/>
        <v/>
      </c>
      <c r="U154" s="277" t="str">
        <f t="shared" ca="true" si="43"/>
        <v/>
      </c>
      <c r="V154" s="277" t="str">
        <f t="shared" ca="true" si="44"/>
        <v/>
      </c>
      <c r="W154" s="277" t="str">
        <f t="shared" ca="true" si="45"/>
        <v/>
      </c>
      <c r="X154" s="277"/>
      <c r="Y154" s="277" t="str">
        <f t="shared" ca="true" si="46"/>
        <v/>
      </c>
      <c r="Z154" s="277" t="str">
        <f t="shared" ca="true" si="47"/>
        <v/>
      </c>
      <c r="AA154" s="277" t="str">
        <f t="shared" ca="true" si="48"/>
        <v/>
      </c>
      <c r="AB154" s="277" t="str">
        <f t="shared" ca="true" si="49"/>
        <v/>
      </c>
    </row>
    <row r="155" x14ac:dyDescent="0.2">
      <c r="C155" s="276"/>
      <c r="D155" s="276"/>
      <c r="E155" s="277" t="str">
        <f t="shared" ca="true" si="30"/>
        <v/>
      </c>
      <c r="F155" s="277" t="str">
        <f t="shared" ca="true" si="31"/>
        <v/>
      </c>
      <c r="G155" s="277" t="str">
        <f t="shared" ca="true" si="32"/>
        <v/>
      </c>
      <c r="H155" s="277" t="str">
        <f t="shared" ca="true" si="33"/>
        <v/>
      </c>
      <c r="I155" s="277"/>
      <c r="J155" s="277" t="str">
        <f t="shared" ca="true" si="34"/>
        <v/>
      </c>
      <c r="K155" s="277" t="str">
        <f t="shared" ca="true" si="35"/>
        <v/>
      </c>
      <c r="L155" s="277" t="str">
        <f t="shared" ca="true" si="36"/>
        <v/>
      </c>
      <c r="M155" s="277" t="str">
        <f t="shared" ca="true" si="37"/>
        <v/>
      </c>
      <c r="N155" s="277"/>
      <c r="O155" s="277" t="str">
        <f t="shared" ca="true" si="38"/>
        <v/>
      </c>
      <c r="P155" s="277" t="str">
        <f t="shared" ca="true" si="39"/>
        <v/>
      </c>
      <c r="Q155" s="277" t="str">
        <f t="shared" ca="true" si="40"/>
        <v/>
      </c>
      <c r="R155" s="277" t="str">
        <f t="shared" ca="true" si="41"/>
        <v/>
      </c>
      <c r="S155" s="277"/>
      <c r="T155" s="277" t="str">
        <f t="shared" ca="true" si="42"/>
        <v/>
      </c>
      <c r="U155" s="277" t="str">
        <f t="shared" ca="true" si="43"/>
        <v/>
      </c>
      <c r="V155" s="277" t="str">
        <f t="shared" ca="true" si="44"/>
        <v/>
      </c>
      <c r="W155" s="277" t="str">
        <f t="shared" ca="true" si="45"/>
        <v/>
      </c>
      <c r="X155" s="277"/>
      <c r="Y155" s="277" t="str">
        <f t="shared" ca="true" si="46"/>
        <v/>
      </c>
      <c r="Z155" s="277" t="str">
        <f t="shared" ca="true" si="47"/>
        <v/>
      </c>
      <c r="AA155" s="277" t="str">
        <f t="shared" ca="true" si="48"/>
        <v/>
      </c>
      <c r="AB155" s="277" t="str">
        <f t="shared" ca="true" si="49"/>
        <v/>
      </c>
    </row>
    <row r="156" x14ac:dyDescent="0.2">
      <c r="C156" s="276"/>
      <c r="D156" s="276"/>
      <c r="E156" s="277" t="str">
        <f t="shared" ca="true" si="30"/>
        <v/>
      </c>
      <c r="F156" s="277" t="str">
        <f t="shared" ca="true" si="31"/>
        <v/>
      </c>
      <c r="G156" s="277" t="str">
        <f t="shared" ca="true" si="32"/>
        <v/>
      </c>
      <c r="H156" s="277" t="str">
        <f t="shared" ca="true" si="33"/>
        <v/>
      </c>
      <c r="I156" s="277"/>
      <c r="J156" s="277" t="str">
        <f t="shared" ca="true" si="34"/>
        <v/>
      </c>
      <c r="K156" s="277" t="str">
        <f t="shared" ca="true" si="35"/>
        <v/>
      </c>
      <c r="L156" s="277" t="str">
        <f t="shared" ca="true" si="36"/>
        <v/>
      </c>
      <c r="M156" s="277" t="str">
        <f t="shared" ca="true" si="37"/>
        <v/>
      </c>
      <c r="N156" s="277"/>
      <c r="O156" s="277" t="str">
        <f t="shared" ca="true" si="38"/>
        <v/>
      </c>
      <c r="P156" s="277" t="str">
        <f t="shared" ca="true" si="39"/>
        <v/>
      </c>
      <c r="Q156" s="277" t="str">
        <f t="shared" ca="true" si="40"/>
        <v/>
      </c>
      <c r="R156" s="277" t="str">
        <f t="shared" ca="true" si="41"/>
        <v/>
      </c>
      <c r="S156" s="277"/>
      <c r="T156" s="277" t="str">
        <f t="shared" ca="true" si="42"/>
        <v/>
      </c>
      <c r="U156" s="277" t="str">
        <f t="shared" ca="true" si="43"/>
        <v/>
      </c>
      <c r="V156" s="277" t="str">
        <f t="shared" ca="true" si="44"/>
        <v/>
      </c>
      <c r="W156" s="277" t="str">
        <f t="shared" ca="true" si="45"/>
        <v/>
      </c>
      <c r="X156" s="277"/>
      <c r="Y156" s="277" t="str">
        <f t="shared" ca="true" si="46"/>
        <v/>
      </c>
      <c r="Z156" s="277" t="str">
        <f t="shared" ca="true" si="47"/>
        <v/>
      </c>
      <c r="AA156" s="277" t="str">
        <f t="shared" ca="true" si="48"/>
        <v/>
      </c>
      <c r="AB156" s="277" t="str">
        <f t="shared" ca="true" si="49"/>
        <v/>
      </c>
    </row>
    <row r="157" x14ac:dyDescent="0.2">
      <c r="B157" s="277"/>
      <c r="C157" s="276"/>
      <c r="D157" s="276"/>
      <c r="E157" s="277" t="str">
        <f t="shared" ca="true" si="30"/>
        <v/>
      </c>
      <c r="F157" s="277" t="str">
        <f t="shared" ca="true" si="31"/>
        <v/>
      </c>
      <c r="G157" s="277" t="str">
        <f t="shared" ca="true" si="32"/>
        <v/>
      </c>
      <c r="H157" s="277" t="str">
        <f t="shared" ca="true" si="33"/>
        <v/>
      </c>
      <c r="I157" s="277"/>
      <c r="J157" s="277" t="str">
        <f t="shared" ca="true" si="34"/>
        <v/>
      </c>
      <c r="K157" s="277" t="str">
        <f t="shared" ca="true" si="35"/>
        <v/>
      </c>
      <c r="L157" s="277" t="str">
        <f t="shared" ca="true" si="36"/>
        <v/>
      </c>
      <c r="M157" s="277" t="str">
        <f t="shared" ca="true" si="37"/>
        <v/>
      </c>
      <c r="N157" s="277"/>
      <c r="O157" s="277" t="str">
        <f t="shared" ca="true" si="38"/>
        <v/>
      </c>
      <c r="P157" s="277" t="str">
        <f t="shared" ca="true" si="39"/>
        <v/>
      </c>
      <c r="Q157" s="277" t="str">
        <f t="shared" ca="true" si="40"/>
        <v/>
      </c>
      <c r="R157" s="277" t="str">
        <f t="shared" ca="true" si="41"/>
        <v/>
      </c>
      <c r="S157" s="277"/>
      <c r="T157" s="277" t="str">
        <f t="shared" ca="true" si="42"/>
        <v/>
      </c>
      <c r="U157" s="277" t="str">
        <f t="shared" ca="true" si="43"/>
        <v/>
      </c>
      <c r="V157" s="277" t="str">
        <f t="shared" ca="true" si="44"/>
        <v/>
      </c>
      <c r="W157" s="277" t="str">
        <f t="shared" ca="true" si="45"/>
        <v/>
      </c>
      <c r="X157" s="277"/>
      <c r="Y157" s="277" t="str">
        <f t="shared" ca="true" si="46"/>
        <v/>
      </c>
      <c r="Z157" s="277" t="str">
        <f t="shared" ca="true" si="47"/>
        <v/>
      </c>
      <c r="AA157" s="277" t="str">
        <f t="shared" ca="true" si="48"/>
        <v/>
      </c>
      <c r="AB157" s="277" t="str">
        <f t="shared" ca="true" si="49"/>
        <v/>
      </c>
    </row>
    <row r="158" x14ac:dyDescent="0.2">
      <c r="B158" s="277"/>
      <c r="C158" s="276"/>
      <c r="D158" s="276"/>
      <c r="E158" s="277" t="str">
        <f t="shared" ca="true" si="30"/>
        <v/>
      </c>
      <c r="F158" s="277" t="str">
        <f t="shared" ca="true" si="31"/>
        <v/>
      </c>
      <c r="G158" s="277" t="str">
        <f t="shared" ca="true" si="32"/>
        <v/>
      </c>
      <c r="H158" s="277" t="str">
        <f t="shared" ca="true" si="33"/>
        <v/>
      </c>
      <c r="I158" s="277"/>
      <c r="J158" s="277" t="str">
        <f t="shared" ca="true" si="34"/>
        <v/>
      </c>
      <c r="K158" s="277" t="str">
        <f t="shared" ca="true" si="35"/>
        <v/>
      </c>
      <c r="L158" s="277" t="str">
        <f t="shared" ca="true" si="36"/>
        <v/>
      </c>
      <c r="M158" s="277" t="str">
        <f t="shared" ca="true" si="37"/>
        <v/>
      </c>
      <c r="N158" s="277"/>
      <c r="O158" s="277" t="str">
        <f t="shared" ca="true" si="38"/>
        <v/>
      </c>
      <c r="P158" s="277" t="str">
        <f t="shared" ca="true" si="39"/>
        <v/>
      </c>
      <c r="Q158" s="277" t="str">
        <f t="shared" ca="true" si="40"/>
        <v/>
      </c>
      <c r="R158" s="277" t="str">
        <f t="shared" ca="true" si="41"/>
        <v/>
      </c>
      <c r="S158" s="277"/>
      <c r="T158" s="277" t="str">
        <f t="shared" ca="true" si="42"/>
        <v/>
      </c>
      <c r="U158" s="277" t="str">
        <f t="shared" ca="true" si="43"/>
        <v/>
      </c>
      <c r="V158" s="277" t="str">
        <f t="shared" ca="true" si="44"/>
        <v/>
      </c>
      <c r="W158" s="277" t="str">
        <f t="shared" ca="true" si="45"/>
        <v/>
      </c>
      <c r="X158" s="277"/>
      <c r="Y158" s="277" t="str">
        <f t="shared" ca="true" si="46"/>
        <v/>
      </c>
      <c r="Z158" s="277" t="str">
        <f t="shared" ca="true" si="47"/>
        <v/>
      </c>
      <c r="AA158" s="277" t="str">
        <f t="shared" ca="true" si="48"/>
        <v/>
      </c>
      <c r="AB158" s="277" t="str">
        <f t="shared" ca="true" si="49"/>
        <v/>
      </c>
    </row>
    <row r="197" s="216" customFormat="true" ht="16.5" customHeight="true" x14ac:dyDescent="0.2">
      <c r="A197" s="932" t="s">
        <v>6</v>
      </c>
      <c r="B197" s="932"/>
      <c r="C197" s="932"/>
      <c r="D197" s="930" t="s">
        <v>0</v>
      </c>
      <c r="E197" s="919"/>
      <c r="F197" s="919"/>
      <c r="G197" s="919"/>
      <c r="H197" s="931"/>
      <c r="I197" s="930" t="s">
        <v>1</v>
      </c>
      <c r="J197" s="919"/>
      <c r="K197" s="919"/>
      <c r="L197" s="919"/>
      <c r="M197" s="931"/>
      <c r="N197" s="930" t="s">
        <v>2</v>
      </c>
      <c r="O197" s="919"/>
      <c r="P197" s="919"/>
      <c r="Q197" s="919"/>
      <c r="R197" s="931"/>
      <c r="S197" s="930" t="s">
        <v>3</v>
      </c>
      <c r="T197" s="919"/>
      <c r="U197" s="919"/>
      <c r="V197" s="919"/>
      <c r="W197" s="931"/>
      <c r="X197" s="930" t="s">
        <v>4</v>
      </c>
      <c r="Y197" s="919"/>
      <c r="Z197" s="919"/>
      <c r="AA197" s="919"/>
      <c r="AB197" s="931"/>
    </row>
    <row r="198" s="220" customFormat="true" ht="22.5" customHeight="true" x14ac:dyDescent="0.2">
      <c r="A198" s="945"/>
      <c r="B198" s="945"/>
      <c r="C198" s="945"/>
      <c r="D198" s="230" t="s">
        <v>14</v>
      </c>
      <c r="E198" s="231" t="s">
        <v>15</v>
      </c>
      <c r="F198" s="218" t="s">
        <v>16</v>
      </c>
      <c r="G198" s="218" t="s">
        <v>22</v>
      </c>
      <c r="H198" s="219" t="s">
        <v>17</v>
      </c>
      <c r="I198" s="230" t="s">
        <v>14</v>
      </c>
      <c r="J198" s="231" t="s">
        <v>15</v>
      </c>
      <c r="K198" s="218" t="s">
        <v>16</v>
      </c>
      <c r="L198" s="218" t="s">
        <v>22</v>
      </c>
      <c r="M198" s="219" t="s">
        <v>17</v>
      </c>
      <c r="N198" s="230" t="s">
        <v>14</v>
      </c>
      <c r="O198" s="231" t="s">
        <v>15</v>
      </c>
      <c r="P198" s="218" t="s">
        <v>16</v>
      </c>
      <c r="Q198" s="218" t="s">
        <v>22</v>
      </c>
      <c r="R198" s="219" t="s">
        <v>17</v>
      </c>
      <c r="S198" s="230" t="s">
        <v>14</v>
      </c>
      <c r="T198" s="231" t="s">
        <v>15</v>
      </c>
      <c r="U198" s="218" t="s">
        <v>16</v>
      </c>
      <c r="V198" s="218" t="s">
        <v>22</v>
      </c>
      <c r="W198" s="219" t="s">
        <v>17</v>
      </c>
      <c r="X198" s="230" t="s">
        <v>14</v>
      </c>
      <c r="Y198" s="231" t="s">
        <v>15</v>
      </c>
      <c r="Z198" s="218" t="s">
        <v>16</v>
      </c>
      <c r="AA198" s="218" t="s">
        <v>22</v>
      </c>
      <c r="AB198" s="219" t="s">
        <v>17</v>
      </c>
    </row>
    <row r="199" s="240" customFormat="true" ht="15" customHeight="true" x14ac:dyDescent="0.2">
      <c r="A199" s="937" t="s">
        <v>10</v>
      </c>
      <c r="B199" s="938"/>
      <c r="C199" s="337">
        <v>2000</v>
      </c>
      <c r="D199" s="232">
        <f ca="true">IF((D201+H201)&gt;100,D201*100/(D201+H201),D201)</f>
        <v>89.797612884474518</v>
      </c>
      <c r="E199" s="233">
        <f ca="true">D199*AVERAGEIF(E205:E216,"&gt;0")/100</f>
        <v>79.944171995566123</v>
      </c>
      <c r="F199" s="234">
        <f ca="true">D199*(100-AVERAGEIF(E205:E216,"&gt;0"))/100</f>
        <v>9.8534408889083913</v>
      </c>
      <c r="G199" s="235">
        <f ca="true">100-(E199+F199+H199)</f>
        <v>4.2179659012608113</v>
      </c>
      <c r="H199" s="236">
        <f ca="true">IF((D201+H201)&gt;100,H201*100/(D201+H201),H201)</f>
        <v>5.9844212142646711</v>
      </c>
      <c r="I199" s="232">
        <f ca="true">IF((I201+M201)&gt;100,I201*100/(I201+M201),I201)</f>
        <v>90.794253989486378</v>
      </c>
      <c r="J199" s="233">
        <f ca="true">I199*AVERAGEIF(J205:J216,"&gt;0")/100</f>
        <v>83.87291712983361</v>
      </c>
      <c r="K199" s="237">
        <f ca="true">I199*(100-AVERAGEIF(J205:J216,"&gt;0"))/100</f>
        <v>6.9213368596527758</v>
      </c>
      <c r="L199" s="238">
        <f ca="true">100-(J199+K199+M199)</f>
        <v>4.0643383551139323</v>
      </c>
      <c r="M199" s="239">
        <f ca="true">IF((I201+M201)&gt;100,M201*100/(I201+M201),M201)</f>
        <v>5.1414076553996892</v>
      </c>
      <c r="N199" s="232">
        <f ca="true">IF((N201+R201)&gt;100,N201*100/(N201+R201),N201)</f>
        <v>94.332778851789044</v>
      </c>
      <c r="O199" s="233">
        <f ca="true">N199*AVERAGEIF(O205:O216,"&gt;0")/100</f>
        <v>87.916167860694472</v>
      </c>
      <c r="P199" s="237">
        <f ca="true">N199*(100-AVERAGEIF(O205:O216,"&gt;0"))/100</f>
        <v>6.4166109910945694</v>
      </c>
      <c r="Q199" s="238">
        <f ca="true">100-(O199+P199+R199)</f>
        <v>2.1231420539851911</v>
      </c>
      <c r="R199" s="239">
        <f ca="true">IF((N201+R201)&gt;100,R201*100/(N201+R201),R201)</f>
        <v>3.5440790942257649</v>
      </c>
      <c r="S199" s="232">
        <f ca="true">IF((S201+W201)&gt;100,S201*100/(S201+W201),S201)</f>
        <v>99.262909031670745</v>
      </c>
      <c r="T199" s="233">
        <f ca="true">S199*AVERAGEIF(T205:T216,"&gt;0")/100</f>
        <v>97.856576504320842</v>
      </c>
      <c r="U199" s="237">
        <f ca="true">S199*(100-AVERAGEIF(T205:T216,"&gt;0"))/100</f>
        <v>1.4063325273499143</v>
      </c>
      <c r="V199" s="238">
        <f ca="true">100-(T199+U199+W199)</f>
        <v>0.43935279341376088</v>
      </c>
      <c r="W199" s="239">
        <f ca="true">IF((S201+W201)&gt;100,W201*100/(S201+W201),W201)</f>
        <v>0.29773817491547927</v>
      </c>
      <c r="X199" s="232">
        <f ca="true">IF((X201+AB201)&gt;100,X201*100/(X201+AB201),X201)</f>
        <v>100</v>
      </c>
      <c r="Y199" s="233">
        <f ca="true">X199*AVERAGEIF(Y205:Y216,"&gt;0")/100</f>
        <v>99.662725221793679</v>
      </c>
      <c r="Z199" s="237">
        <f ca="true">X199*(100-AVERAGEIF(Y205:Y216,"&gt;0"))/100</f>
        <v>0.33727477820632146</v>
      </c>
      <c r="AA199" s="238">
        <f ca="true">100-(Y199+Z199+AB199)</f>
        <v>0</v>
      </c>
      <c r="AB199" s="239">
        <f ca="true">IF((X201+AB201)&gt;100,AB201*100/(X201+AB201),AB201)</f>
        <v>0</v>
      </c>
    </row>
    <row r="200" s="240" customFormat="true" ht="15" customHeight="true" x14ac:dyDescent="0.2">
      <c r="A200" s="939"/>
      <c r="B200" s="940"/>
      <c r="C200" s="338">
        <v>2020</v>
      </c>
      <c r="D200" s="241">
        <f ca="true">IF((D202+H202)&gt;100,D202*100/(D202+H202),D202)</f>
        <v>93.91029252663094</v>
      </c>
      <c r="E200" s="242">
        <f ca="true">D200*AVERAGEIF(E205:E216,"&gt;0")/100</f>
        <v>83.605569644278688</v>
      </c>
      <c r="F200" s="243">
        <f ca="true">D200*(100-AVERAGEIF(E205:E216,"&gt;0"))/100</f>
        <v>10.304722882352246</v>
      </c>
      <c r="G200" s="244">
        <f ca="true">100-(E200+F200+H200)</f>
        <v>3.5363893118422425</v>
      </c>
      <c r="H200" s="245">
        <f ca="true">IF((D202+H202)&gt;100,H202*100/(D202+H202),H202)</f>
        <v>2.5533181615268177</v>
      </c>
      <c r="I200" s="241">
        <f ca="true">IF((I202+M202)&gt;100,I202*100/(I202+M202),I202)</f>
        <v>100</v>
      </c>
      <c r="J200" s="242">
        <f ca="true">I200*AVERAGEIF(J205:J216,"&gt;0")/100</f>
        <v>92.376899907725189</v>
      </c>
      <c r="K200" s="243">
        <f ca="true">I200*(100-AVERAGEIF(J205:J216,"&gt;0"))/100</f>
        <v>7.6231000922748251</v>
      </c>
      <c r="L200" s="244">
        <f ca="true">100-(J200+K200+M200)</f>
        <v>0</v>
      </c>
      <c r="M200" s="245">
        <f ca="true">IF((I202+M202)&gt;100,M202*100/(I202+M202),M202)</f>
        <v>0</v>
      </c>
      <c r="N200" s="241">
        <f ca="true">IF((N202+R202)&gt;100,N202*100/(N202+R202),N202)</f>
        <v>100</v>
      </c>
      <c r="O200" s="242">
        <f ca="true">N200*AVERAGEIF(O205:O216,"&gt;0")/100</f>
        <v>93.197898896653911</v>
      </c>
      <c r="P200" s="243">
        <f ca="true">N200*(100-AVERAGEIF(O205:O216,"&gt;0"))/100</f>
        <v>6.8021011033460903</v>
      </c>
      <c r="Q200" s="244">
        <f ca="true">100-(O200+P200+R200)</f>
        <v>0</v>
      </c>
      <c r="R200" s="245">
        <f ca="true">IF((N202+R202)&gt;100,R202*100/(N202+R202),R202)</f>
        <v>0</v>
      </c>
      <c r="S200" s="241">
        <f ca="true">IF((S202+W202)&gt;100,S202*100/(S202+W202),S202)</f>
        <v>98.550062483572589</v>
      </c>
      <c r="T200" s="242">
        <f ca="true">S200*AVERAGEIF(T205:T216,"&gt;0")/100</f>
        <v>97.153829391121164</v>
      </c>
      <c r="U200" s="243">
        <f ca="true">S200*(100-AVERAGEIF(T205:T216,"&gt;0"))/100</f>
        <v>1.3962330924514299</v>
      </c>
      <c r="V200" s="244">
        <f ca="true">100-(T200+U200+W200)</f>
        <v>1.1927503149653802</v>
      </c>
      <c r="W200" s="245">
        <f ca="true">IF((S202+W202)&gt;100,W202*100/(S202+W202),W202)</f>
        <v>0.25718720146202578</v>
      </c>
      <c r="X200" s="241">
        <f ca="true">IF((X202+AB202)&gt;100,X202*100/(X202+AB202),X202)</f>
        <v>99.7429351658933</v>
      </c>
      <c r="Y200" s="242">
        <f ca="true">X200*AVERAGEIF(Y205:Y216,"&gt;0")/100</f>
        <v>99.406527402536071</v>
      </c>
      <c r="Z200" s="243">
        <f ca="true">X200*(100-AVERAGEIF(Y205:Y216,"&gt;0"))/100</f>
        <v>0.3364077633572416</v>
      </c>
      <c r="AA200" s="244">
        <f ca="true">100-(Y200+Z200+AB200)</f>
        <v>0.25706483410668568</v>
      </c>
      <c r="AB200" s="245">
        <f ca="true">IF((X202+AB202)&gt;100,AB202*100/(X202+AB202),AB202)</f>
        <v>0</v>
      </c>
    </row>
    <row r="201" hidden="true" x14ac:dyDescent="0.2">
      <c r="A201" s="941" t="s">
        <v>12</v>
      </c>
      <c r="B201" s="942"/>
      <c r="C201" s="246">
        <f>MinRegYear(C199,C205:C216)</f>
        <v>2000</v>
      </c>
      <c r="D201" s="247">
        <f ca="true">IF(MAX(C205:C216)-MIN(C205:C216)&lt;5,AVERAGEIF(C205:C216,"&gt;0",D205:D216),
IF(FORECAST($C201,D$205:D$216,$C$205:$C$216)&lt;0,0,
IF(FORECAST($C201,D$205:D$216,$C$205:$C$216)&gt;100,100,
FORECAST($C201,D$205:D$216,$C$205:$C$216))))</f>
        <v>89.797612884474518</v>
      </c>
      <c r="E201" s="248"/>
      <c r="F201" s="249"/>
      <c r="G201" s="249"/>
      <c r="H201" s="250">
        <f ca="true">IF(MAX(C205:C216)-MIN(C205:C216)&lt;5,AVERAGEIF(C205:C216,"&gt;0",H205:H216),
IF(FORECAST($C201,H$205:H$216,$C$205:$C$216)&lt;0,0,
IF(FORECAST($C201,H$205:H$216,$C$205:$C$216)&gt;100,100,
FORECAST($C201,H$205:H$216,$C$205:$C$216))))</f>
        <v>5.9844212142646711</v>
      </c>
      <c r="I201" s="247">
        <f ca="true">IF(MAX(C205:C216)-MIN(C205:C216)&lt;5,AVERAGEIF(C205:C216,"&gt;0",I205:I216),
IF(FORECAST($C201,I$205:I$216,$C$205:$C$216)&lt;0,0,
IF(FORECAST($C201,I$205:I$216,$C$205:$C$216)&gt;100,100,
FORECAST($C201,I$205:I$216,$C$205:$C$216))))</f>
        <v>90.794253989486378</v>
      </c>
      <c r="J201" s="248"/>
      <c r="K201" s="249"/>
      <c r="L201" s="249"/>
      <c r="M201" s="250">
        <f ca="true">IF(MAX(C205:C216)-MIN(C205:C216)&lt;5,AVERAGEIF(C205:C216,"&gt;0",M205:M216),
IF(FORECAST($C201,M$205:M$216,$C$205:$C$216)&lt;0,0,
IF(FORECAST($C201,M$205:M$216,$C$205:$C$216)&gt;100,100,
FORECAST($C201,M$205:M$216,$C$205:$C$216))))</f>
        <v>5.1414076553996892</v>
      </c>
      <c r="N201" s="247">
        <f ca="true">IF(MAX(C205:C216)-MIN(C205:C216)&lt;5,AVERAGEIF(C205:C216,"&gt;0",N205:N216),
IF(FORECAST($C201,N$205:N$216,$C$205:$C$216)&lt;0,0,
IF(FORECAST($C201,N$205:N$216,$C$205:$C$216)&gt;100,100,
FORECAST($C201,N$205:N$216,$C$205:$C$216))))</f>
        <v>94.332778851789044</v>
      </c>
      <c r="O201" s="248"/>
      <c r="P201" s="249"/>
      <c r="Q201" s="249"/>
      <c r="R201" s="250">
        <f ca="true">IF(MAX(C205:C216)-MIN(C205:C216)&lt;5,AVERAGEIF(C205:C216,"&gt;0",R205:R216),
IF(FORECAST($C201,R$205:R$216,$C$205:$C$216)&lt;0,0,
IF(FORECAST($C201,R$205:R$216,$C$205:$C$216)&gt;100,100,
FORECAST($C201,R$205:R$216,$C$205:$C$216))))</f>
        <v>3.5440790942257649</v>
      </c>
      <c r="S201" s="247">
        <f ca="true">IF(MAX(C205:C216)-MIN(C205:C216)&lt;5,AVERAGEIF(C205:C216,"&gt;0",S205:S216),
IF(FORECAST($C201,S$205:S$216,$C$205:$C$216)&lt;0,0,
IF(FORECAST($C201,S$205:S$216,$C$205:$C$216)&gt;100,100,
FORECAST($C201,S$205:S$216,$C$205:$C$216))))</f>
        <v>99.262909031670745</v>
      </c>
      <c r="T201" s="248"/>
      <c r="U201" s="249"/>
      <c r="V201" s="249"/>
      <c r="W201" s="250">
        <f ca="true">IF(MAX(C205:C216)-MIN(C205:C216)&lt;5,AVERAGEIF(C205:C216,"&gt;0",W205:W216),
IF(FORECAST($C201,W$205:W$216,$C$205:$C$216)&lt;0,0,
IF(FORECAST($C201,W$205:W$216,$C$205:$C$216)&gt;100,100,
FORECAST($C201,W$205:W$216,$C$205:$C$216))))</f>
        <v>0.29773817491547927</v>
      </c>
      <c r="X201" s="247">
        <f ca="true">IF(MAX(C205:C216)-MIN(C205:C216)&lt;5,AVERAGEIF(C205:C216,"&gt;0",X205:X216),
IF(FORECAST($C201,X$205:X$216,$C$205:$C$216)&lt;0,0,
IF(FORECAST($C201,X$205:X$216,$C$205:$C$216)&gt;100,100,
FORECAST($C201,X$205:X$216,$C$205:$C$216))))</f>
        <v>100</v>
      </c>
      <c r="Y201" s="248"/>
      <c r="Z201" s="249"/>
      <c r="AA201" s="249"/>
      <c r="AB201" s="250">
        <f ca="true">IF(MAX(C205:C216)-MIN(C205:C216)&lt;5,AVERAGEIF(C205:C216,"&gt;0",AB205:AB216),
IF(FORECAST($C201,AB$205:AB$216,$C$205:$C$216)&lt;0,0,
IF(FORECAST($C201,AB$205:AB$216,$C$205:$C$216)&gt;100,100,
FORECAST($C201,AB$205:AB$216,$C$205:$C$216))))</f>
        <v>0</v>
      </c>
    </row>
    <row r="202" hidden="true" x14ac:dyDescent="0.2">
      <c r="A202" s="943"/>
      <c r="B202" s="944"/>
      <c r="C202" s="225">
        <f>MaxRegYear(C200,C205:C216)</f>
        <v>2020</v>
      </c>
      <c r="D202" s="251">
        <f ca="true">IF(MAX(C205:C216)-MIN(C205:C216)&lt;5,AVERAGEIF(C205:C216,"&gt;0",D205:D216),
IF(FORECAST($C202,D$205:D$216,$C$205:$C$216)&lt;0,0,
IF(FORECAST($C202,D$205:D$216,$C$205:$C$216)&gt;100,100,
FORECAST($C202,D$205:D$216,$C$205:$C$216))))</f>
        <v>93.91029252663094</v>
      </c>
      <c r="E202" s="252"/>
      <c r="F202" s="253"/>
      <c r="G202" s="253"/>
      <c r="H202" s="254">
        <f ca="true">IF(MAX(C205:C216)-MIN(C205:C216)&lt;5,AVERAGEIF(C205:C216,"&gt;0",H205:H216),
IF(FORECAST($C202,H$205:H$216,$C$205:$C$216)&lt;0,0,
IF(FORECAST($C202,H$205:H$216,$C$205:$C$216)&gt;100,100,
FORECAST($C202,H$205:H$216,$C$205:$C$216))))</f>
        <v>2.5533181615268177</v>
      </c>
      <c r="I202" s="251">
        <f ca="true">IF(MAX(C205:C216)-MIN(C205:C216)&lt;5,AVERAGEIF(C205:C216,"&gt;0",I205:I216),
IF(FORECAST($C202,I$205:I$216,$C$205:$C$216)&lt;0,0,
IF(FORECAST($C202,I$205:I$216,$C$205:$C$216)&gt;100,100,
FORECAST($C202,I$205:I$216,$C$205:$C$216))))</f>
        <v>100</v>
      </c>
      <c r="J202" s="252"/>
      <c r="K202" s="253"/>
      <c r="L202" s="253"/>
      <c r="M202" s="254">
        <f ca="true">IF(MAX(C205:C216)-MIN(C205:C216)&lt;5,AVERAGEIF(C205:C216,"&gt;0",M205:M216),
IF(FORECAST($C202,M$205:M$216,$C$205:$C$216)&lt;0,0,
IF(FORECAST($C202,M$205:M$216,$C$205:$C$216)&gt;100,100,
FORECAST($C202,M$205:M$216,$C$205:$C$216))))</f>
        <v>0</v>
      </c>
      <c r="N202" s="251">
        <f ca="true">IF(MAX(C205:C216)-MIN(C205:C216)&lt;5,AVERAGEIF(C205:C216,"&gt;0",N205:N216),
IF(FORECAST($C202,N$205:N$216,$C$205:$C$216)&lt;0,0,
IF(FORECAST($C202,N$205:N$216,$C$205:$C$216)&gt;100,100,
FORECAST($C202,N$205:N$216,$C$205:$C$216))))</f>
        <v>100</v>
      </c>
      <c r="O202" s="252"/>
      <c r="P202" s="253"/>
      <c r="Q202" s="253"/>
      <c r="R202" s="254">
        <f ca="true">IF(MAX(C205:C216)-MIN(C205:C216)&lt;5,AVERAGEIF(C205:C216,"&gt;0",R205:R216),
IF(FORECAST($C202,R$205:R$216,$C$205:$C$216)&lt;0,0,
IF(FORECAST($C202,R$205:R$216,$C$205:$C$216)&gt;100,100,
FORECAST($C202,R$205:R$216,$C$205:$C$216))))</f>
        <v>0</v>
      </c>
      <c r="S202" s="251">
        <f ca="true">IF(MAX(C205:C216)-MIN(C205:C216)&lt;5,AVERAGEIF(C205:C216,"&gt;0",S205:S216),
IF(FORECAST($C202,S$205:S$216,$C$205:$C$216)&lt;0,0,
IF(FORECAST($C202,S$205:S$216,$C$205:$C$216)&gt;100,100,
FORECAST($C202,S$205:S$216,$C$205:$C$216))))</f>
        <v>98.550062483572589</v>
      </c>
      <c r="T202" s="252"/>
      <c r="U202" s="253"/>
      <c r="V202" s="253"/>
      <c r="W202" s="254">
        <f ca="true">IF(MAX(C205:C216)-MIN(C205:C216)&lt;5,AVERAGEIF(C205:C216,"&gt;0",W205:W216),
IF(FORECAST($C202,W$205:W$216,$C$205:$C$216)&lt;0,0,
IF(FORECAST($C202,W$205:W$216,$C$205:$C$216)&gt;100,100,
FORECAST($C202,W$205:W$216,$C$205:$C$216))))</f>
        <v>0.25718720146202578</v>
      </c>
      <c r="X202" s="251">
        <f ca="true">IF(MAX(C205:C216)-MIN(C205:C216)&lt;5,AVERAGEIF(C205:C216,"&gt;0",X205:X216),
IF(FORECAST($C202,X$205:X$216,$C$205:$C$216)&lt;0,0,
IF(FORECAST($C202,X$205:X$216,$C$205:$C$216)&gt;100,100,
FORECAST($C202,X$205:X$216,$C$205:$C$216))))</f>
        <v>99.7429351658933</v>
      </c>
      <c r="Y202" s="252"/>
      <c r="Z202" s="253"/>
      <c r="AA202" s="253"/>
      <c r="AB202" s="254">
        <f ca="true">IF(MAX(C205:C216)-MIN(C205:C216)&lt;5,AVERAGEIF(C205:C216,"&gt;0",AB205:AB216),
IF(FORECAST($C202,AB$205:AB$216,$C$205:$C$216)&lt;0,0,
IF(FORECAST($C202,AB$205:AB$216,$C$205:$C$216)&gt;100,100,
FORECAST($C202,AB$205:AB$216,$C$205:$C$216))))</f>
        <v>0</v>
      </c>
    </row>
    <row r="203" ht="9" customHeight="true" x14ac:dyDescent="0.2">
      <c r="D203" s="255"/>
      <c r="I203" s="255"/>
      <c r="K203" s="215"/>
      <c r="L203" s="215"/>
      <c r="N203" s="255"/>
      <c r="P203" s="215"/>
      <c r="Q203" s="215"/>
      <c r="S203" s="255"/>
      <c r="U203" s="215"/>
      <c r="V203" s="215"/>
      <c r="X203" s="255"/>
      <c r="Z203" s="215"/>
      <c r="AA203" s="215"/>
      <c r="AB203" s="256"/>
    </row>
    <row r="204" s="284" customFormat="true" ht="22.5" customHeight="true" x14ac:dyDescent="0.2">
      <c r="B204" s="257" t="s">
        <v>8</v>
      </c>
      <c r="C204" s="258" t="s">
        <v>9</v>
      </c>
      <c r="D204" s="259" t="s">
        <v>14</v>
      </c>
      <c r="E204" s="901" t="s">
        <v>634</v>
      </c>
      <c r="F204" s="347"/>
      <c r="G204" s="347"/>
      <c r="H204" s="261" t="s">
        <v>17</v>
      </c>
      <c r="I204" s="259" t="s">
        <v>14</v>
      </c>
      <c r="J204" s="901" t="s">
        <v>634</v>
      </c>
      <c r="K204" s="347"/>
      <c r="L204" s="347"/>
      <c r="M204" s="261" t="s">
        <v>17</v>
      </c>
      <c r="N204" s="259" t="s">
        <v>14</v>
      </c>
      <c r="O204" s="901" t="s">
        <v>634</v>
      </c>
      <c r="P204" s="347"/>
      <c r="Q204" s="347"/>
      <c r="R204" s="261" t="s">
        <v>17</v>
      </c>
      <c r="S204" s="259" t="s">
        <v>14</v>
      </c>
      <c r="T204" s="901" t="s">
        <v>634</v>
      </c>
      <c r="U204" s="347"/>
      <c r="V204" s="347"/>
      <c r="W204" s="261" t="s">
        <v>17</v>
      </c>
      <c r="X204" s="259" t="s">
        <v>14</v>
      </c>
      <c r="Y204" s="901" t="s">
        <v>634</v>
      </c>
      <c r="Z204" s="347"/>
      <c r="AA204" s="347"/>
      <c r="AB204" s="261" t="s">
        <v>17</v>
      </c>
      <c r="AD204" s="348"/>
    </row>
    <row r="205" x14ac:dyDescent="0.2">
      <c r="A205" s="263"/>
      <c r="B205" s="576" t="s">
        <v>139</v>
      </c>
      <c r="C205" s="577">
        <v>2000</v>
      </c>
      <c r="D205" s="177">
        <f t="shared" ref="D205:D216" ca="true" si="50">IF(ISERROR(INDIRECT(CONCATENATE($B205,"!H16"))),"",INDIRECT(CONCATENATE($B205,"!H16")))</f>
        <v>93.138686131386862</v>
      </c>
      <c r="E205" s="267">
        <f t="shared" ref="E205:E216" ca="true" si="51">IF(ISERROR(INDIRECT(CONCATENATE($B205,"!H23"))),"",INDIRECT(CONCATENATE($B205,"!H23")))</f>
        <v>89.364207221350085</v>
      </c>
      <c r="F205" s="265"/>
      <c r="G205" s="265"/>
      <c r="H205" s="266">
        <f t="shared" ref="H205:H216" ca="true" si="52">IF(ISERROR(INDIRECT(CONCATENATE($B205,"!H21"))),"",INDIRECT(CONCATENATE($B205,"!H21")))</f>
        <v>4.4590643274853798</v>
      </c>
      <c r="I205" s="177">
        <f t="shared" ref="I205:I216" ca="true" si="53">IF(ISERROR(INDIRECT(CONCATENATE($B205,"!I16"))),"",INDIRECT(CONCATENATE($B205,"!I16")))</f>
        <v>90.148305084745758</v>
      </c>
      <c r="J205" s="267">
        <f t="shared" ref="J205:J216" ca="true" si="54">IF(ISERROR(INDIRECT(CONCATENATE($B205,"!I23"))),"",INDIRECT(CONCATENATE($B205,"!I23")))</f>
        <v>91.683012946253427</v>
      </c>
      <c r="K205" s="265"/>
      <c r="L205" s="265"/>
      <c r="M205" s="266">
        <f t="shared" ref="M205:M216" ca="true" si="55">IF(ISERROR(INDIRECT(CONCATENATE($B205,"!I21"))),"",INDIRECT(CONCATENATE($B205,"!I21")))</f>
        <v>6.5770862800565766</v>
      </c>
      <c r="N205" s="177">
        <f t="shared" ref="N205:N216" ca="true" si="56">IF(ISERROR(INDIRECT(CONCATENATE($B205,"!J16"))),"",INDIRECT(CONCATENATE($B205,"!J16")))</f>
        <v>93.113772455089816</v>
      </c>
      <c r="O205" s="267">
        <f t="shared" ref="O205:O216" ca="true" si="57">IF(ISERROR(INDIRECT(CONCATENATE($B205,"!J23"))),"",INDIRECT(CONCATENATE($B205,"!J23")))</f>
        <v>88.906752411575567</v>
      </c>
      <c r="P205" s="265"/>
      <c r="Q205" s="265"/>
      <c r="R205" s="266">
        <f t="shared" ref="R205:R216" ca="true" si="58">IF(ISERROR(INDIRECT(CONCATENATE($B205,"!J21"))),"",INDIRECT(CONCATENATE($B205,"!J21")))</f>
        <v>4.9401197604790417</v>
      </c>
      <c r="S205" s="177">
        <f t="shared" ref="S205:S216" ca="true" si="59">IF(ISERROR(INDIRECT(CONCATENATE($B205,"!K16"))),"",INDIRECT(CONCATENATE($B205,"!K16")))</f>
        <v>100</v>
      </c>
      <c r="T205" s="267">
        <f t="shared" ref="T205:T216" ca="true" si="60">IF(ISERROR(INDIRECT(CONCATENATE($B205,"!K23"))),"",INDIRECT(CONCATENATE($B205,"!K23")))</f>
        <v>100</v>
      </c>
      <c r="U205" s="265"/>
      <c r="V205" s="265"/>
      <c r="W205" s="266">
        <f t="shared" ref="W205:W216" ca="true" si="61">IF(ISERROR(INDIRECT(CONCATENATE($B205,"!K21"))),"",INDIRECT(CONCATENATE($B205,"!K21")))</f>
        <v>0</v>
      </c>
      <c r="X205" s="177">
        <f t="shared" ref="X205:X216" ca="true" si="62">IF(ISERROR(INDIRECT(CONCATENATE($B205,"!L16"))),"",INDIRECT(CONCATENATE($B205,"!L16")))</f>
        <v>100</v>
      </c>
      <c r="Y205" s="267">
        <f t="shared" ref="Y205:Y216" ca="true" si="63">IF(ISERROR(INDIRECT(CONCATENATE($B205,"!L23"))),"",INDIRECT(CONCATENATE($B205,"!L23")))</f>
        <v>99.817850637522767</v>
      </c>
      <c r="Z205" s="265"/>
      <c r="AA205" s="265"/>
      <c r="AB205" s="266">
        <f t="shared" ref="AB205:AB216" ca="true" si="64">IF(ISERROR(INDIRECT(CONCATENATE($B205,"!L221"))),"",INDIRECT(CONCATENATE($B205,"!L21")))</f>
        <v>0</v>
      </c>
    </row>
    <row r="206" x14ac:dyDescent="0.2">
      <c r="A206" s="263"/>
      <c r="B206" s="578" t="s">
        <v>178</v>
      </c>
      <c r="C206" s="579">
        <v>2005</v>
      </c>
      <c r="D206" s="178">
        <f t="shared" ca="true" si="50"/>
        <v>89.486018737241977</v>
      </c>
      <c r="E206" s="267" t="str">
        <f t="shared" ca="true" si="51"/>
        <v>N/A</v>
      </c>
      <c r="F206" s="265"/>
      <c r="G206" s="265"/>
      <c r="H206" s="268">
        <f t="shared" ca="true" si="52"/>
        <v>4.3874825827448856</v>
      </c>
      <c r="I206" s="178">
        <f t="shared" ca="true" si="53"/>
        <v>93.051812699228506</v>
      </c>
      <c r="J206" s="267" t="str">
        <f t="shared" ca="true" si="54"/>
        <v>N/A</v>
      </c>
      <c r="K206" s="265"/>
      <c r="L206" s="265"/>
      <c r="M206" s="268">
        <f t="shared" ca="true" si="55"/>
        <v>1.6153445411734886</v>
      </c>
      <c r="N206" s="178">
        <f t="shared" ca="true" si="56"/>
        <v>97.1962632712317</v>
      </c>
      <c r="O206" s="267" t="str">
        <f t="shared" ca="true" si="57"/>
        <v>N/A</v>
      </c>
      <c r="P206" s="265"/>
      <c r="Q206" s="265"/>
      <c r="R206" s="268">
        <f t="shared" ca="true" si="58"/>
        <v>0.51757637598503514</v>
      </c>
      <c r="S206" s="178">
        <f t="shared" ca="true" si="59"/>
        <v>98.139978297680074</v>
      </c>
      <c r="T206" s="267" t="str">
        <f t="shared" ca="true" si="60"/>
        <v>N/A</v>
      </c>
      <c r="U206" s="265"/>
      <c r="V206" s="265"/>
      <c r="W206" s="268">
        <f t="shared" ca="true" si="61"/>
        <v>0.52054718680646439</v>
      </c>
      <c r="X206" s="178">
        <f t="shared" ca="true" si="62"/>
        <v>100</v>
      </c>
      <c r="Y206" s="267" t="str">
        <f t="shared" ca="true" si="63"/>
        <v>N/A</v>
      </c>
      <c r="Z206" s="265"/>
      <c r="AA206" s="265"/>
      <c r="AB206" s="268">
        <f t="shared" ca="true" si="64"/>
        <v>0</v>
      </c>
    </row>
    <row r="207" x14ac:dyDescent="0.2">
      <c r="A207" s="263"/>
      <c r="B207" s="578" t="s">
        <v>140</v>
      </c>
      <c r="C207" s="579">
        <v>2010</v>
      </c>
      <c r="D207" s="178">
        <f t="shared" ca="true" si="50"/>
        <v>84.201898810870929</v>
      </c>
      <c r="E207" s="267">
        <f t="shared" ca="true" si="51"/>
        <v>90.409488798903581</v>
      </c>
      <c r="F207" s="265"/>
      <c r="G207" s="265"/>
      <c r="H207" s="268">
        <f t="shared" ca="true" si="52"/>
        <v>9.7933868828678996</v>
      </c>
      <c r="I207" s="178">
        <f t="shared" ca="true" si="53"/>
        <v>96.182334878294114</v>
      </c>
      <c r="J207" s="267">
        <f t="shared" ca="true" si="54"/>
        <v>93.622443989162221</v>
      </c>
      <c r="K207" s="265"/>
      <c r="L207" s="265"/>
      <c r="M207" s="268">
        <f t="shared" ca="true" si="55"/>
        <v>1.8941107472485923</v>
      </c>
      <c r="N207" s="178">
        <f t="shared" ca="true" si="56"/>
        <v>97.427438324427342</v>
      </c>
      <c r="O207" s="267">
        <f t="shared" ca="true" si="57"/>
        <v>92.827240823916625</v>
      </c>
      <c r="P207" s="265"/>
      <c r="Q207" s="265"/>
      <c r="R207" s="268">
        <f t="shared" ca="true" si="58"/>
        <v>1.4859203627710191</v>
      </c>
      <c r="S207" s="178">
        <f t="shared" ca="true" si="59"/>
        <v>98.165157835451851</v>
      </c>
      <c r="T207" s="267">
        <f t="shared" ca="true" si="60"/>
        <v>95.37420044504853</v>
      </c>
      <c r="U207" s="265"/>
      <c r="V207" s="265"/>
      <c r="W207" s="268">
        <f t="shared" ca="true" si="61"/>
        <v>0.70351135120929464</v>
      </c>
      <c r="X207" s="178">
        <f t="shared" ca="true" si="62"/>
        <v>99.928489710755116</v>
      </c>
      <c r="Y207" s="267">
        <f t="shared" ca="true" si="63"/>
        <v>99.625931723034128</v>
      </c>
      <c r="Z207" s="265"/>
      <c r="AA207" s="265"/>
      <c r="AB207" s="268">
        <f t="shared" ca="true" si="64"/>
        <v>0</v>
      </c>
      <c r="AD207" s="269"/>
    </row>
    <row r="208" x14ac:dyDescent="0.2">
      <c r="A208" s="263"/>
      <c r="B208" s="578" t="s">
        <v>414</v>
      </c>
      <c r="C208" s="579">
        <v>2014</v>
      </c>
      <c r="D208" s="178">
        <f t="shared" ca="true" si="50"/>
        <v>97.3</v>
      </c>
      <c r="E208" s="267">
        <f t="shared" ca="true" si="51"/>
        <v>85.3</v>
      </c>
      <c r="F208" s="265"/>
      <c r="G208" s="265"/>
      <c r="H208" s="268">
        <f t="shared" ca="true" si="52"/>
        <v>1.8</v>
      </c>
      <c r="I208" s="178">
        <f t="shared" ca="true" si="53"/>
        <v>98.9</v>
      </c>
      <c r="J208" s="267">
        <f t="shared" ca="true" si="54"/>
        <v>89.4</v>
      </c>
      <c r="K208" s="265"/>
      <c r="L208" s="265"/>
      <c r="M208" s="268">
        <f t="shared" ca="true" si="55"/>
        <v>0.2</v>
      </c>
      <c r="N208" s="178">
        <f t="shared" ca="true" si="56"/>
        <v>99.6</v>
      </c>
      <c r="O208" s="267">
        <f t="shared" ca="true" si="57"/>
        <v>93.6</v>
      </c>
      <c r="P208" s="265"/>
      <c r="Q208" s="265"/>
      <c r="R208" s="268">
        <f t="shared" ca="true" si="58"/>
        <v>0.3</v>
      </c>
      <c r="S208" s="178">
        <f t="shared" ca="true" si="59"/>
        <v>100</v>
      </c>
      <c r="T208" s="267">
        <f t="shared" ca="true" si="60"/>
        <v>100</v>
      </c>
      <c r="U208" s="265"/>
      <c r="V208" s="265"/>
      <c r="W208" s="268">
        <f t="shared" ca="true" si="61"/>
        <v>0</v>
      </c>
      <c r="X208" s="178">
        <f t="shared" ca="true" si="62"/>
        <v>99.9</v>
      </c>
      <c r="Y208" s="267">
        <f t="shared" ca="true" si="63"/>
        <v>99.8</v>
      </c>
      <c r="Z208" s="265"/>
      <c r="AA208" s="265"/>
      <c r="AB208" s="268">
        <f t="shared" ca="true" si="64"/>
        <v>0</v>
      </c>
    </row>
    <row r="209" x14ac:dyDescent="0.2">
      <c r="A209" s="263"/>
      <c r="B209" s="578" t="s">
        <v>627</v>
      </c>
      <c r="C209" s="579">
        <v>2018</v>
      </c>
      <c r="D209" s="178">
        <f t="shared" ca="true" si="50"/>
        <v>94.526257901940482</v>
      </c>
      <c r="E209" s="267">
        <f t="shared" ca="true" si="51"/>
        <v>91.034531927476138</v>
      </c>
      <c r="F209" s="265"/>
      <c r="G209" s="265"/>
      <c r="H209" s="268">
        <f t="shared" ca="true" si="52"/>
        <v>1.4190801042910302</v>
      </c>
      <c r="I209" s="178">
        <f t="shared" ca="true" si="53"/>
        <v>97.493266351880365</v>
      </c>
      <c r="J209" s="267">
        <f t="shared" ca="true" si="54"/>
        <v>94.802142695485017</v>
      </c>
      <c r="K209" s="265"/>
      <c r="L209" s="265"/>
      <c r="M209" s="268">
        <f t="shared" ca="true" si="55"/>
        <v>4.8314006965796623E-2</v>
      </c>
      <c r="N209" s="178">
        <f t="shared" ca="true" si="56"/>
        <v>98.615669493009534</v>
      </c>
      <c r="O209" s="267">
        <f t="shared" ca="true" si="57"/>
        <v>97.457602351123455</v>
      </c>
      <c r="P209" s="265"/>
      <c r="Q209" s="265"/>
      <c r="R209" s="268">
        <f t="shared" ca="true" si="58"/>
        <v>0.26833464385302991</v>
      </c>
      <c r="S209" s="178">
        <f t="shared" ca="true" si="59"/>
        <v>98.334219637191154</v>
      </c>
      <c r="T209" s="267">
        <f t="shared" ca="true" si="60"/>
        <v>98.95869774998134</v>
      </c>
      <c r="U209" s="265"/>
      <c r="V209" s="265"/>
      <c r="W209" s="268">
        <f t="shared" ca="true" si="61"/>
        <v>0.16933754894602154</v>
      </c>
      <c r="X209" s="178">
        <f t="shared" ca="true" si="62"/>
        <v>99.697006140394748</v>
      </c>
      <c r="Y209" s="267">
        <f t="shared" ca="true" si="63"/>
        <v>99.407118526617793</v>
      </c>
      <c r="Z209" s="265"/>
      <c r="AA209" s="265"/>
      <c r="AB209" s="268">
        <f t="shared" ca="true" si="64"/>
        <v>0</v>
      </c>
    </row>
    <row r="210" x14ac:dyDescent="0.2">
      <c r="A210" s="263"/>
      <c r="B210" s="578"/>
      <c r="C210" s="579"/>
      <c r="D210" s="178" t="str">
        <f t="shared" ca="true" si="50"/>
        <v/>
      </c>
      <c r="E210" s="267" t="str">
        <f t="shared" ca="true" si="51"/>
        <v/>
      </c>
      <c r="F210" s="265"/>
      <c r="G210" s="265"/>
      <c r="H210" s="268" t="str">
        <f t="shared" ca="true" si="52"/>
        <v/>
      </c>
      <c r="I210" s="178" t="str">
        <f t="shared" ca="true" si="53"/>
        <v/>
      </c>
      <c r="J210" s="267" t="str">
        <f t="shared" ca="true" si="54"/>
        <v/>
      </c>
      <c r="K210" s="265"/>
      <c r="L210" s="265"/>
      <c r="M210" s="268" t="str">
        <f t="shared" ca="true" si="55"/>
        <v/>
      </c>
      <c r="N210" s="178" t="str">
        <f t="shared" ca="true" si="56"/>
        <v/>
      </c>
      <c r="O210" s="267" t="str">
        <f t="shared" ca="true" si="57"/>
        <v/>
      </c>
      <c r="P210" s="265"/>
      <c r="Q210" s="265"/>
      <c r="R210" s="268" t="str">
        <f t="shared" ca="true" si="58"/>
        <v/>
      </c>
      <c r="S210" s="178" t="str">
        <f t="shared" ca="true" si="59"/>
        <v/>
      </c>
      <c r="T210" s="267" t="str">
        <f t="shared" ca="true" si="60"/>
        <v/>
      </c>
      <c r="U210" s="265"/>
      <c r="V210" s="265"/>
      <c r="W210" s="268" t="str">
        <f t="shared" ca="true" si="61"/>
        <v/>
      </c>
      <c r="X210" s="178" t="str">
        <f t="shared" ca="true" si="62"/>
        <v/>
      </c>
      <c r="Y210" s="267" t="str">
        <f t="shared" ca="true" si="63"/>
        <v/>
      </c>
      <c r="Z210" s="265"/>
      <c r="AA210" s="265"/>
      <c r="AB210" s="268" t="str">
        <f t="shared" ca="true" si="64"/>
        <v/>
      </c>
    </row>
    <row r="211" x14ac:dyDescent="0.2">
      <c r="A211" s="263"/>
      <c r="B211" s="578"/>
      <c r="C211" s="579"/>
      <c r="D211" s="178" t="str">
        <f t="shared" ca="true" si="50"/>
        <v/>
      </c>
      <c r="E211" s="267" t="str">
        <f t="shared" ca="true" si="51"/>
        <v/>
      </c>
      <c r="F211" s="265"/>
      <c r="G211" s="265"/>
      <c r="H211" s="268" t="str">
        <f t="shared" ca="true" si="52"/>
        <v/>
      </c>
      <c r="I211" s="178" t="str">
        <f t="shared" ca="true" si="53"/>
        <v/>
      </c>
      <c r="J211" s="267" t="str">
        <f t="shared" ca="true" si="54"/>
        <v/>
      </c>
      <c r="K211" s="265"/>
      <c r="L211" s="265"/>
      <c r="M211" s="268" t="str">
        <f t="shared" ca="true" si="55"/>
        <v/>
      </c>
      <c r="N211" s="178" t="str">
        <f t="shared" ca="true" si="56"/>
        <v/>
      </c>
      <c r="O211" s="267" t="str">
        <f t="shared" ca="true" si="57"/>
        <v/>
      </c>
      <c r="P211" s="265"/>
      <c r="Q211" s="265"/>
      <c r="R211" s="268" t="str">
        <f t="shared" ca="true" si="58"/>
        <v/>
      </c>
      <c r="S211" s="178" t="str">
        <f t="shared" ca="true" si="59"/>
        <v/>
      </c>
      <c r="T211" s="267" t="str">
        <f t="shared" ca="true" si="60"/>
        <v/>
      </c>
      <c r="U211" s="265"/>
      <c r="V211" s="265"/>
      <c r="W211" s="268" t="str">
        <f t="shared" ca="true" si="61"/>
        <v/>
      </c>
      <c r="X211" s="178" t="str">
        <f t="shared" ca="true" si="62"/>
        <v/>
      </c>
      <c r="Y211" s="267" t="str">
        <f t="shared" ca="true" si="63"/>
        <v/>
      </c>
      <c r="Z211" s="265"/>
      <c r="AA211" s="265"/>
      <c r="AB211" s="268" t="str">
        <f t="shared" ca="true" si="64"/>
        <v/>
      </c>
    </row>
    <row r="212" x14ac:dyDescent="0.2">
      <c r="A212" s="263"/>
      <c r="B212" s="578"/>
      <c r="C212" s="579"/>
      <c r="D212" s="178" t="str">
        <f t="shared" ca="true" si="50"/>
        <v/>
      </c>
      <c r="E212" s="267" t="str">
        <f t="shared" ca="true" si="51"/>
        <v/>
      </c>
      <c r="F212" s="265"/>
      <c r="G212" s="265"/>
      <c r="H212" s="268" t="str">
        <f t="shared" ca="true" si="52"/>
        <v/>
      </c>
      <c r="I212" s="178" t="str">
        <f t="shared" ca="true" si="53"/>
        <v/>
      </c>
      <c r="J212" s="267" t="str">
        <f t="shared" ca="true" si="54"/>
        <v/>
      </c>
      <c r="K212" s="265"/>
      <c r="L212" s="265"/>
      <c r="M212" s="268" t="str">
        <f t="shared" ca="true" si="55"/>
        <v/>
      </c>
      <c r="N212" s="178" t="str">
        <f t="shared" ca="true" si="56"/>
        <v/>
      </c>
      <c r="O212" s="267" t="str">
        <f t="shared" ca="true" si="57"/>
        <v/>
      </c>
      <c r="P212" s="265"/>
      <c r="Q212" s="265"/>
      <c r="R212" s="268" t="str">
        <f t="shared" ca="true" si="58"/>
        <v/>
      </c>
      <c r="S212" s="178" t="str">
        <f t="shared" ca="true" si="59"/>
        <v/>
      </c>
      <c r="T212" s="267" t="str">
        <f t="shared" ca="true" si="60"/>
        <v/>
      </c>
      <c r="U212" s="265"/>
      <c r="V212" s="265"/>
      <c r="W212" s="268" t="str">
        <f t="shared" ca="true" si="61"/>
        <v/>
      </c>
      <c r="X212" s="178" t="str">
        <f t="shared" ca="true" si="62"/>
        <v/>
      </c>
      <c r="Y212" s="267" t="str">
        <f t="shared" ca="true" si="63"/>
        <v/>
      </c>
      <c r="Z212" s="265"/>
      <c r="AA212" s="265"/>
      <c r="AB212" s="268" t="str">
        <f t="shared" ca="true" si="64"/>
        <v/>
      </c>
    </row>
    <row r="213" x14ac:dyDescent="0.2">
      <c r="A213" s="263"/>
      <c r="B213" s="578"/>
      <c r="C213" s="579"/>
      <c r="D213" s="178" t="str">
        <f t="shared" ca="true" si="50"/>
        <v/>
      </c>
      <c r="E213" s="267" t="str">
        <f t="shared" ca="true" si="51"/>
        <v/>
      </c>
      <c r="F213" s="265"/>
      <c r="G213" s="265"/>
      <c r="H213" s="268" t="str">
        <f t="shared" ca="true" si="52"/>
        <v/>
      </c>
      <c r="I213" s="178" t="str">
        <f t="shared" ca="true" si="53"/>
        <v/>
      </c>
      <c r="J213" s="267" t="str">
        <f t="shared" ca="true" si="54"/>
        <v/>
      </c>
      <c r="K213" s="265"/>
      <c r="L213" s="265"/>
      <c r="M213" s="268" t="str">
        <f t="shared" ca="true" si="55"/>
        <v/>
      </c>
      <c r="N213" s="178" t="str">
        <f t="shared" ca="true" si="56"/>
        <v/>
      </c>
      <c r="O213" s="267" t="str">
        <f t="shared" ca="true" si="57"/>
        <v/>
      </c>
      <c r="P213" s="265"/>
      <c r="Q213" s="265"/>
      <c r="R213" s="268" t="str">
        <f t="shared" ca="true" si="58"/>
        <v/>
      </c>
      <c r="S213" s="178" t="str">
        <f t="shared" ca="true" si="59"/>
        <v/>
      </c>
      <c r="T213" s="267" t="str">
        <f t="shared" ca="true" si="60"/>
        <v/>
      </c>
      <c r="U213" s="265"/>
      <c r="V213" s="265"/>
      <c r="W213" s="268" t="str">
        <f t="shared" ca="true" si="61"/>
        <v/>
      </c>
      <c r="X213" s="178" t="str">
        <f t="shared" ca="true" si="62"/>
        <v/>
      </c>
      <c r="Y213" s="267" t="str">
        <f t="shared" ca="true" si="63"/>
        <v/>
      </c>
      <c r="Z213" s="265"/>
      <c r="AA213" s="265"/>
      <c r="AB213" s="268" t="str">
        <f t="shared" ca="true" si="64"/>
        <v/>
      </c>
    </row>
    <row r="214" x14ac:dyDescent="0.2">
      <c r="A214" s="263"/>
      <c r="B214" s="578"/>
      <c r="C214" s="579"/>
      <c r="D214" s="178" t="str">
        <f t="shared" ca="true" si="50"/>
        <v/>
      </c>
      <c r="E214" s="267" t="str">
        <f t="shared" ca="true" si="51"/>
        <v/>
      </c>
      <c r="F214" s="265"/>
      <c r="G214" s="265"/>
      <c r="H214" s="268" t="str">
        <f t="shared" ca="true" si="52"/>
        <v/>
      </c>
      <c r="I214" s="178" t="str">
        <f t="shared" ca="true" si="53"/>
        <v/>
      </c>
      <c r="J214" s="267" t="str">
        <f t="shared" ca="true" si="54"/>
        <v/>
      </c>
      <c r="K214" s="265"/>
      <c r="L214" s="265"/>
      <c r="M214" s="268" t="str">
        <f t="shared" ca="true" si="55"/>
        <v/>
      </c>
      <c r="N214" s="178" t="str">
        <f t="shared" ca="true" si="56"/>
        <v/>
      </c>
      <c r="O214" s="267" t="str">
        <f t="shared" ca="true" si="57"/>
        <v/>
      </c>
      <c r="P214" s="265"/>
      <c r="Q214" s="265"/>
      <c r="R214" s="268" t="str">
        <f t="shared" ca="true" si="58"/>
        <v/>
      </c>
      <c r="S214" s="178" t="str">
        <f t="shared" ca="true" si="59"/>
        <v/>
      </c>
      <c r="T214" s="267" t="str">
        <f t="shared" ca="true" si="60"/>
        <v/>
      </c>
      <c r="U214" s="265"/>
      <c r="V214" s="265"/>
      <c r="W214" s="268" t="str">
        <f t="shared" ca="true" si="61"/>
        <v/>
      </c>
      <c r="X214" s="178" t="str">
        <f t="shared" ca="true" si="62"/>
        <v/>
      </c>
      <c r="Y214" s="267" t="str">
        <f t="shared" ca="true" si="63"/>
        <v/>
      </c>
      <c r="Z214" s="265"/>
      <c r="AA214" s="265"/>
      <c r="AB214" s="268" t="str">
        <f t="shared" ca="true" si="64"/>
        <v/>
      </c>
    </row>
    <row r="215" x14ac:dyDescent="0.2">
      <c r="A215" s="263"/>
      <c r="B215" s="578"/>
      <c r="C215" s="579"/>
      <c r="D215" s="178" t="str">
        <f t="shared" ca="true" si="50"/>
        <v/>
      </c>
      <c r="E215" s="267" t="str">
        <f t="shared" ca="true" si="51"/>
        <v/>
      </c>
      <c r="F215" s="265"/>
      <c r="G215" s="265"/>
      <c r="H215" s="268" t="str">
        <f t="shared" ca="true" si="52"/>
        <v/>
      </c>
      <c r="I215" s="178" t="str">
        <f t="shared" ca="true" si="53"/>
        <v/>
      </c>
      <c r="J215" s="267" t="str">
        <f t="shared" ca="true" si="54"/>
        <v/>
      </c>
      <c r="K215" s="265"/>
      <c r="L215" s="265"/>
      <c r="M215" s="268" t="str">
        <f t="shared" ca="true" si="55"/>
        <v/>
      </c>
      <c r="N215" s="178" t="str">
        <f t="shared" ca="true" si="56"/>
        <v/>
      </c>
      <c r="O215" s="267" t="str">
        <f t="shared" ca="true" si="57"/>
        <v/>
      </c>
      <c r="P215" s="265"/>
      <c r="Q215" s="265"/>
      <c r="R215" s="268" t="str">
        <f t="shared" ca="true" si="58"/>
        <v/>
      </c>
      <c r="S215" s="178" t="str">
        <f t="shared" ca="true" si="59"/>
        <v/>
      </c>
      <c r="T215" s="267" t="str">
        <f t="shared" ca="true" si="60"/>
        <v/>
      </c>
      <c r="U215" s="265"/>
      <c r="V215" s="265"/>
      <c r="W215" s="268" t="str">
        <f t="shared" ca="true" si="61"/>
        <v/>
      </c>
      <c r="X215" s="178" t="str">
        <f t="shared" ca="true" si="62"/>
        <v/>
      </c>
      <c r="Y215" s="267" t="str">
        <f t="shared" ca="true" si="63"/>
        <v/>
      </c>
      <c r="Z215" s="265"/>
      <c r="AA215" s="265"/>
      <c r="AB215" s="268" t="str">
        <f t="shared" ca="true" si="64"/>
        <v/>
      </c>
    </row>
    <row r="216" x14ac:dyDescent="0.2">
      <c r="A216" s="263"/>
      <c r="B216" s="580"/>
      <c r="C216" s="581"/>
      <c r="D216" s="179" t="str">
        <f t="shared" ca="true" si="50"/>
        <v/>
      </c>
      <c r="E216" s="270" t="str">
        <f t="shared" ca="true" si="51"/>
        <v/>
      </c>
      <c r="F216" s="271"/>
      <c r="G216" s="272"/>
      <c r="H216" s="273" t="str">
        <f t="shared" ca="true" si="52"/>
        <v/>
      </c>
      <c r="I216" s="179" t="str">
        <f t="shared" ca="true" si="53"/>
        <v/>
      </c>
      <c r="J216" s="270" t="str">
        <f t="shared" ca="true" si="54"/>
        <v/>
      </c>
      <c r="K216" s="271"/>
      <c r="L216" s="272"/>
      <c r="M216" s="273" t="str">
        <f t="shared" ca="true" si="55"/>
        <v/>
      </c>
      <c r="N216" s="179" t="str">
        <f t="shared" ca="true" si="56"/>
        <v/>
      </c>
      <c r="O216" s="270" t="str">
        <f t="shared" ca="true" si="57"/>
        <v/>
      </c>
      <c r="P216" s="271"/>
      <c r="Q216" s="272"/>
      <c r="R216" s="273" t="str">
        <f t="shared" ca="true" si="58"/>
        <v/>
      </c>
      <c r="S216" s="179" t="str">
        <f t="shared" ca="true" si="59"/>
        <v/>
      </c>
      <c r="T216" s="270" t="str">
        <f t="shared" ca="true" si="60"/>
        <v/>
      </c>
      <c r="U216" s="271"/>
      <c r="V216" s="272"/>
      <c r="W216" s="273" t="str">
        <f t="shared" ca="true" si="61"/>
        <v/>
      </c>
      <c r="X216" s="179" t="str">
        <f t="shared" ca="true" si="62"/>
        <v/>
      </c>
      <c r="Y216" s="270" t="str">
        <f t="shared" ca="true" si="63"/>
        <v/>
      </c>
      <c r="Z216" s="271"/>
      <c r="AA216" s="272"/>
      <c r="AB216" s="273" t="str">
        <f t="shared" ca="true" si="64"/>
        <v/>
      </c>
    </row>
    <row r="217" ht="11.25" customHeight="true" x14ac:dyDescent="0.2"/>
    <row r="218" ht="22.5" customHeight="true" x14ac:dyDescent="0.25">
      <c r="B218" s="911" t="str">
        <f>CONCATENATE("Urban use of drinking water sources,  ",C199,"–",C200)</f>
        <v>Urban use of drinking water sources,  2000–2020</v>
      </c>
      <c r="C218" s="912"/>
      <c r="D218" s="912"/>
      <c r="E218" s="912"/>
      <c r="F218" s="912"/>
      <c r="G218" s="912"/>
      <c r="H218" s="912"/>
      <c r="I218" s="912"/>
      <c r="J218" s="912"/>
      <c r="K218" s="912"/>
      <c r="L218" s="912"/>
      <c r="N218" s="274"/>
      <c r="O218" s="274"/>
      <c r="P218" s="274"/>
      <c r="Q218" s="274"/>
      <c r="R218" s="274"/>
      <c r="S218" s="934" t="s">
        <v>11</v>
      </c>
      <c r="T218" s="935"/>
      <c r="U218" s="935"/>
      <c r="V218" s="935"/>
      <c r="W218" s="936"/>
      <c r="X218" s="274"/>
      <c r="Y218" s="274"/>
      <c r="Z218" s="274"/>
      <c r="AA218" s="274"/>
      <c r="AB218" s="27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6"/>
      <c r="D253" s="276"/>
      <c r="E253" s="277" t="str">
        <f ca="true">IF(ISERROR(INDIRECT(CONCATENATE($B253,"!M18"))),"",INDIRECT(CONCATENATE($B253,"!M18")))</f>
        <v/>
      </c>
      <c r="F253" s="277" t="str">
        <f ca="true">IF(ISERROR(INDIRECT(CONCATENATE($B253,"!M19"))),"",INDIRECT(CONCATENATE($B253,"!M19")))</f>
        <v/>
      </c>
      <c r="G253" s="277" t="str">
        <f ca="true">IF(ISERROR(INDIRECT(CONCATENATE($B253,"!M20"))),"",INDIRECT(CONCATENATE($B253,"!M20")))</f>
        <v/>
      </c>
      <c r="H253" s="277" t="str">
        <f ca="true">IF(ISERROR(INDIRECT(CONCATENATE($B253,"!M21"))),"",INDIRECT(CONCATENATE($B253,"!M21")))</f>
        <v/>
      </c>
      <c r="I253" s="277"/>
      <c r="J253" s="277" t="str">
        <f ca="true">IF(ISERROR(INDIRECT(CONCATENATE($B253,"!N18"))),"",INDIRECT(CONCATENATE($B253,"!N18")))</f>
        <v/>
      </c>
      <c r="K253" s="277" t="str">
        <f ca="true">IF(ISERROR(INDIRECT(CONCATENATE($B253,"!N19"))),"",INDIRECT(CONCATENATE($B253,"!N19")))</f>
        <v/>
      </c>
      <c r="L253" s="277" t="str">
        <f ca="true">IF(ISERROR(INDIRECT(CONCATENATE($B253,"!N20"))),"",INDIRECT(CONCATENATE($B253,"!N20")))</f>
        <v/>
      </c>
      <c r="M253" s="277" t="str">
        <f ca="true">IF(ISERROR(INDIRECT(CONCATENATE($B253,"!N21"))),"",INDIRECT(CONCATENATE($B253,"!N21")))</f>
        <v/>
      </c>
      <c r="N253" s="277"/>
      <c r="O253" s="277" t="str">
        <f ca="true">IF(ISERROR(INDIRECT(CONCATENATE($B253,"!O18"))),"",INDIRECT(CONCATENATE($B253,"!O18")))</f>
        <v/>
      </c>
      <c r="P253" s="277" t="str">
        <f ca="true">IF(ISERROR(INDIRECT(CONCATENATE($B253,"!O19"))),"",INDIRECT(CONCATENATE($B253,"!O19")))</f>
        <v/>
      </c>
      <c r="Q253" s="277" t="str">
        <f ca="true">IF(ISERROR(INDIRECT(CONCATENATE($B253,"!O20"))),"",INDIRECT(CONCATENATE($B253,"!O20")))</f>
        <v/>
      </c>
      <c r="R253" s="277" t="str">
        <f ca="true">IF(ISERROR(INDIRECT(CONCATENATE($B253,"!O21"))),"",INDIRECT(CONCATENATE($B253,"!O21")))</f>
        <v/>
      </c>
      <c r="S253" s="277"/>
      <c r="T253" s="277" t="str">
        <f ca="true">IF(ISERROR(INDIRECT(CONCATENATE($B253,"!P18"))),"",INDIRECT(CONCATENATE($B253,"!P18")))</f>
        <v/>
      </c>
      <c r="U253" s="277" t="str">
        <f ca="true">IF(ISERROR(INDIRECT(CONCATENATE($B253,"!P19"))),"",INDIRECT(CONCATENATE($B253,"!P19")))</f>
        <v/>
      </c>
      <c r="V253" s="277" t="str">
        <f ca="true">IF(ISERROR(INDIRECT(CONCATENATE($B253,"!P20"))),"",INDIRECT(CONCATENATE($B253,"!P20")))</f>
        <v/>
      </c>
      <c r="W253" s="277" t="str">
        <f ca="true">IF(ISERROR(INDIRECT(CONCATENATE($B253,"!P21"))),"",INDIRECT(CONCATENATE($B253,"!P21")))</f>
        <v/>
      </c>
      <c r="X253" s="277"/>
      <c r="Y253" s="277" t="str">
        <f ca="true">IF(ISERROR(INDIRECT(CONCATENATE($B253,"!Q18"))),"",INDIRECT(CONCATENATE($B253,"!Q18")))</f>
        <v/>
      </c>
      <c r="Z253" s="277" t="str">
        <f ca="true">IF(ISERROR(INDIRECT(CONCATENATE($B253,"!Q19"))),"",INDIRECT(CONCATENATE($B253,"!Q19")))</f>
        <v/>
      </c>
      <c r="AA253" s="277" t="str">
        <f ca="true">IF(ISERROR(INDIRECT(CONCATENATE($B253,"!Q20"))),"",INDIRECT(CONCATENATE($B253,"!Q20")))</f>
        <v/>
      </c>
      <c r="AB253" s="277" t="str">
        <f ca="true">IF(ISERROR(INDIRECT(CONCATENATE($B253,"!Q21"))),"",INDIRECT(CONCATENATE($B253,"!Q1")))</f>
        <v/>
      </c>
    </row>
    <row r="254" x14ac:dyDescent="0.2">
      <c r="C254" s="276"/>
      <c r="D254" s="276"/>
      <c r="E254" s="277" t="str">
        <f ca="true">IF(ISERROR(INDIRECT(CONCATENATE($B254,"!M18"))),"",INDIRECT(CONCATENATE($B254,"!M18")))</f>
        <v/>
      </c>
      <c r="F254" s="277" t="str">
        <f ca="true">IF(ISERROR(INDIRECT(CONCATENATE($B254,"!M19"))),"",INDIRECT(CONCATENATE($B254,"!M19")))</f>
        <v/>
      </c>
      <c r="G254" s="277" t="str">
        <f ca="true">IF(ISERROR(INDIRECT(CONCATENATE($B254,"!M20"))),"",INDIRECT(CONCATENATE($B254,"!M20")))</f>
        <v/>
      </c>
      <c r="H254" s="277" t="str">
        <f ca="true">IF(ISERROR(INDIRECT(CONCATENATE($B254,"!M21"))),"",INDIRECT(CONCATENATE($B254,"!M21")))</f>
        <v/>
      </c>
      <c r="I254" s="277"/>
      <c r="J254" s="277" t="str">
        <f ca="true">IF(ISERROR(INDIRECT(CONCATENATE($B254,"!N18"))),"",INDIRECT(CONCATENATE($B254,"!N18")))</f>
        <v/>
      </c>
      <c r="K254" s="277" t="str">
        <f ca="true">IF(ISERROR(INDIRECT(CONCATENATE($B254,"!N19"))),"",INDIRECT(CONCATENATE($B254,"!N19")))</f>
        <v/>
      </c>
      <c r="L254" s="277" t="str">
        <f ca="true">IF(ISERROR(INDIRECT(CONCATENATE($B254,"!N20"))),"",INDIRECT(CONCATENATE($B254,"!N20")))</f>
        <v/>
      </c>
      <c r="M254" s="277" t="str">
        <f ca="true">IF(ISERROR(INDIRECT(CONCATENATE($B254,"!N21"))),"",INDIRECT(CONCATENATE($B254,"!N21")))</f>
        <v/>
      </c>
      <c r="N254" s="277"/>
      <c r="O254" s="277" t="str">
        <f ca="true">IF(ISERROR(INDIRECT(CONCATENATE($B254,"!O18"))),"",INDIRECT(CONCATENATE($B254,"!O18")))</f>
        <v/>
      </c>
      <c r="P254" s="277" t="str">
        <f ca="true">IF(ISERROR(INDIRECT(CONCATENATE($B254,"!O19"))),"",INDIRECT(CONCATENATE($B254,"!O19")))</f>
        <v/>
      </c>
      <c r="Q254" s="277" t="str">
        <f ca="true">IF(ISERROR(INDIRECT(CONCATENATE($B254,"!O20"))),"",INDIRECT(CONCATENATE($B254,"!O20")))</f>
        <v/>
      </c>
      <c r="R254" s="277" t="str">
        <f ca="true">IF(ISERROR(INDIRECT(CONCATENATE($B254,"!O21"))),"",INDIRECT(CONCATENATE($B254,"!O21")))</f>
        <v/>
      </c>
      <c r="S254" s="277"/>
      <c r="T254" s="277" t="str">
        <f ca="true">IF(ISERROR(INDIRECT(CONCATENATE($B254,"!P18"))),"",INDIRECT(CONCATENATE($B254,"!P18")))</f>
        <v/>
      </c>
      <c r="U254" s="277" t="str">
        <f ca="true">IF(ISERROR(INDIRECT(CONCATENATE($B254,"!P19"))),"",INDIRECT(CONCATENATE($B254,"!P19")))</f>
        <v/>
      </c>
      <c r="V254" s="277" t="str">
        <f ca="true">IF(ISERROR(INDIRECT(CONCATENATE($B254,"!P20"))),"",INDIRECT(CONCATENATE($B254,"!P20")))</f>
        <v/>
      </c>
      <c r="W254" s="277" t="str">
        <f ca="true">IF(ISERROR(INDIRECT(CONCATENATE($B254,"!P21"))),"",INDIRECT(CONCATENATE($B254,"!P21")))</f>
        <v/>
      </c>
      <c r="X254" s="277"/>
      <c r="Y254" s="277" t="str">
        <f ca="true">IF(ISERROR(INDIRECT(CONCATENATE($B254,"!Q18"))),"",INDIRECT(CONCATENATE($B254,"!Q18")))</f>
        <v/>
      </c>
      <c r="Z254" s="277" t="str">
        <f ca="true">IF(ISERROR(INDIRECT(CONCATENATE($B254,"!Q19"))),"",INDIRECT(CONCATENATE($B254,"!Q19")))</f>
        <v/>
      </c>
      <c r="AA254" s="277" t="str">
        <f ca="true">IF(ISERROR(INDIRECT(CONCATENATE($B254,"!Q20"))),"",INDIRECT(CONCATENATE($B254,"!Q20")))</f>
        <v/>
      </c>
      <c r="AB254" s="277" t="str">
        <f ca="true">IF(ISERROR(INDIRECT(CONCATENATE($B254,"!Q21"))),"",INDIRECT(CONCATENATE($B254,"!Q1")))</f>
        <v/>
      </c>
    </row>
    <row r="255" x14ac:dyDescent="0.2">
      <c r="C255" s="276"/>
      <c r="D255" s="276"/>
      <c r="E255" s="277" t="str">
        <f ca="true">IF(ISERROR(INDIRECT(CONCATENATE($B255,"!M18"))),"",INDIRECT(CONCATENATE($B255,"!M18")))</f>
        <v/>
      </c>
      <c r="F255" s="277" t="str">
        <f ca="true">IF(ISERROR(INDIRECT(CONCATENATE($B255,"!M19"))),"",INDIRECT(CONCATENATE($B255,"!M19")))</f>
        <v/>
      </c>
      <c r="G255" s="277" t="str">
        <f ca="true">IF(ISERROR(INDIRECT(CONCATENATE($B255,"!M20"))),"",INDIRECT(CONCATENATE($B255,"!M20")))</f>
        <v/>
      </c>
      <c r="H255" s="277" t="str">
        <f ca="true">IF(ISERROR(INDIRECT(CONCATENATE($B255,"!M21"))),"",INDIRECT(CONCATENATE($B255,"!M21")))</f>
        <v/>
      </c>
      <c r="I255" s="277"/>
      <c r="J255" s="277" t="str">
        <f ca="true">IF(ISERROR(INDIRECT(CONCATENATE($B255,"!N18"))),"",INDIRECT(CONCATENATE($B255,"!N18")))</f>
        <v/>
      </c>
      <c r="K255" s="277" t="str">
        <f ca="true">IF(ISERROR(INDIRECT(CONCATENATE($B255,"!N19"))),"",INDIRECT(CONCATENATE($B255,"!N19")))</f>
        <v/>
      </c>
      <c r="L255" s="277" t="str">
        <f ca="true">IF(ISERROR(INDIRECT(CONCATENATE($B255,"!N20"))),"",INDIRECT(CONCATENATE($B255,"!N20")))</f>
        <v/>
      </c>
      <c r="M255" s="277" t="str">
        <f ca="true">IF(ISERROR(INDIRECT(CONCATENATE($B255,"!N21"))),"",INDIRECT(CONCATENATE($B255,"!N21")))</f>
        <v/>
      </c>
      <c r="N255" s="277"/>
      <c r="O255" s="277" t="str">
        <f ca="true">IF(ISERROR(INDIRECT(CONCATENATE($B255,"!O18"))),"",INDIRECT(CONCATENATE($B255,"!O18")))</f>
        <v/>
      </c>
      <c r="P255" s="277" t="str">
        <f ca="true">IF(ISERROR(INDIRECT(CONCATENATE($B255,"!O19"))),"",INDIRECT(CONCATENATE($B255,"!O19")))</f>
        <v/>
      </c>
      <c r="Q255" s="277" t="str">
        <f ca="true">IF(ISERROR(INDIRECT(CONCATENATE($B255,"!O20"))),"",INDIRECT(CONCATENATE($B255,"!O20")))</f>
        <v/>
      </c>
      <c r="R255" s="277" t="str">
        <f ca="true">IF(ISERROR(INDIRECT(CONCATENATE($B255,"!O21"))),"",INDIRECT(CONCATENATE($B255,"!O21")))</f>
        <v/>
      </c>
      <c r="S255" s="277"/>
      <c r="T255" s="277" t="str">
        <f ca="true">IF(ISERROR(INDIRECT(CONCATENATE($B255,"!P18"))),"",INDIRECT(CONCATENATE($B255,"!P18")))</f>
        <v/>
      </c>
      <c r="U255" s="277" t="str">
        <f ca="true">IF(ISERROR(INDIRECT(CONCATENATE($B255,"!P19"))),"",INDIRECT(CONCATENATE($B255,"!P19")))</f>
        <v/>
      </c>
      <c r="V255" s="277" t="str">
        <f ca="true">IF(ISERROR(INDIRECT(CONCATENATE($B255,"!P20"))),"",INDIRECT(CONCATENATE($B255,"!P20")))</f>
        <v/>
      </c>
      <c r="W255" s="277" t="str">
        <f ca="true">IF(ISERROR(INDIRECT(CONCATENATE($B255,"!P21"))),"",INDIRECT(CONCATENATE($B255,"!P21")))</f>
        <v/>
      </c>
      <c r="X255" s="277"/>
      <c r="Y255" s="277" t="str">
        <f ca="true">IF(ISERROR(INDIRECT(CONCATENATE($B255,"!Q18"))),"",INDIRECT(CONCATENATE($B255,"!Q18")))</f>
        <v/>
      </c>
      <c r="Z255" s="277" t="str">
        <f ca="true">IF(ISERROR(INDIRECT(CONCATENATE($B255,"!Q19"))),"",INDIRECT(CONCATENATE($B255,"!Q19")))</f>
        <v/>
      </c>
      <c r="AA255" s="277" t="str">
        <f ca="true">IF(ISERROR(INDIRECT(CONCATENATE($B255,"!Q20"))),"",INDIRECT(CONCATENATE($B255,"!Q20")))</f>
        <v/>
      </c>
      <c r="AB255" s="277" t="str">
        <f ca="true">IF(ISERROR(INDIRECT(CONCATENATE($B255,"!Q21"))),"",INDIRECT(CONCATENATE($B255,"!Q1")))</f>
        <v/>
      </c>
    </row>
    <row r="256" x14ac:dyDescent="0.2">
      <c r="B256" s="277"/>
      <c r="C256" s="276"/>
      <c r="D256" s="276"/>
      <c r="E256" s="277" t="str">
        <f ca="true">IF(ISERROR(INDIRECT(CONCATENATE($B256,"!M18"))),"",INDIRECT(CONCATENATE($B256,"!M18")))</f>
        <v/>
      </c>
      <c r="F256" s="277" t="str">
        <f ca="true">IF(ISERROR(INDIRECT(CONCATENATE($B256,"!M19"))),"",INDIRECT(CONCATENATE($B256,"!M19")))</f>
        <v/>
      </c>
      <c r="G256" s="277" t="str">
        <f ca="true">IF(ISERROR(INDIRECT(CONCATENATE($B256,"!M20"))),"",INDIRECT(CONCATENATE($B256,"!M20")))</f>
        <v/>
      </c>
      <c r="H256" s="277" t="str">
        <f ca="true">IF(ISERROR(INDIRECT(CONCATENATE($B256,"!M21"))),"",INDIRECT(CONCATENATE($B256,"!M21")))</f>
        <v/>
      </c>
      <c r="I256" s="277"/>
      <c r="J256" s="277" t="str">
        <f ca="true">IF(ISERROR(INDIRECT(CONCATENATE($B256,"!N18"))),"",INDIRECT(CONCATENATE($B256,"!N18")))</f>
        <v/>
      </c>
      <c r="K256" s="277" t="str">
        <f ca="true">IF(ISERROR(INDIRECT(CONCATENATE($B256,"!N19"))),"",INDIRECT(CONCATENATE($B256,"!N19")))</f>
        <v/>
      </c>
      <c r="L256" s="277" t="str">
        <f ca="true">IF(ISERROR(INDIRECT(CONCATENATE($B256,"!N20"))),"",INDIRECT(CONCATENATE($B256,"!N20")))</f>
        <v/>
      </c>
      <c r="M256" s="277" t="str">
        <f ca="true">IF(ISERROR(INDIRECT(CONCATENATE($B256,"!N21"))),"",INDIRECT(CONCATENATE($B256,"!N21")))</f>
        <v/>
      </c>
      <c r="N256" s="277"/>
      <c r="O256" s="277" t="str">
        <f ca="true">IF(ISERROR(INDIRECT(CONCATENATE($B256,"!O18"))),"",INDIRECT(CONCATENATE($B256,"!O18")))</f>
        <v/>
      </c>
      <c r="P256" s="277" t="str">
        <f ca="true">IF(ISERROR(INDIRECT(CONCATENATE($B256,"!O19"))),"",INDIRECT(CONCATENATE($B256,"!O19")))</f>
        <v/>
      </c>
      <c r="Q256" s="277" t="str">
        <f ca="true">IF(ISERROR(INDIRECT(CONCATENATE($B256,"!O20"))),"",INDIRECT(CONCATENATE($B256,"!O20")))</f>
        <v/>
      </c>
      <c r="R256" s="277" t="str">
        <f ca="true">IF(ISERROR(INDIRECT(CONCATENATE($B256,"!O21"))),"",INDIRECT(CONCATENATE($B256,"!O21")))</f>
        <v/>
      </c>
      <c r="S256" s="277"/>
      <c r="T256" s="277" t="str">
        <f ca="true">IF(ISERROR(INDIRECT(CONCATENATE($B256,"!P18"))),"",INDIRECT(CONCATENATE($B256,"!P18")))</f>
        <v/>
      </c>
      <c r="U256" s="277" t="str">
        <f ca="true">IF(ISERROR(INDIRECT(CONCATENATE($B256,"!P19"))),"",INDIRECT(CONCATENATE($B256,"!P19")))</f>
        <v/>
      </c>
      <c r="V256" s="277" t="str">
        <f ca="true">IF(ISERROR(INDIRECT(CONCATENATE($B256,"!P20"))),"",INDIRECT(CONCATENATE($B256,"!P20")))</f>
        <v/>
      </c>
      <c r="W256" s="277" t="str">
        <f ca="true">IF(ISERROR(INDIRECT(CONCATENATE($B256,"!P21"))),"",INDIRECT(CONCATENATE($B256,"!P21")))</f>
        <v/>
      </c>
      <c r="X256" s="277"/>
      <c r="Y256" s="277" t="str">
        <f ca="true">IF(ISERROR(INDIRECT(CONCATENATE($B256,"!Q18"))),"",INDIRECT(CONCATENATE($B256,"!Q18")))</f>
        <v/>
      </c>
      <c r="Z256" s="277" t="str">
        <f ca="true">IF(ISERROR(INDIRECT(CONCATENATE($B256,"!Q19"))),"",INDIRECT(CONCATENATE($B256,"!Q19")))</f>
        <v/>
      </c>
      <c r="AA256" s="277" t="str">
        <f ca="true">IF(ISERROR(INDIRECT(CONCATENATE($B256,"!Q20"))),"",INDIRECT(CONCATENATE($B256,"!Q20")))</f>
        <v/>
      </c>
      <c r="AB256" s="277" t="str">
        <f ca="true">IF(ISERROR(INDIRECT(CONCATENATE($B256,"!Q21"))),"",INDIRECT(CONCATENATE($B256,"!Q1")))</f>
        <v/>
      </c>
    </row>
    <row r="257" x14ac:dyDescent="0.2">
      <c r="B257" s="277"/>
      <c r="C257" s="276"/>
      <c r="D257" s="276"/>
      <c r="E257" s="277" t="str">
        <f ca="true">IF(ISERROR(INDIRECT(CONCATENATE($B257,"!M18"))),"",INDIRECT(CONCATENATE($B257,"!M18")))</f>
        <v/>
      </c>
      <c r="F257" s="277" t="str">
        <f ca="true">IF(ISERROR(INDIRECT(CONCATENATE($B257,"!M19"))),"",INDIRECT(CONCATENATE($B257,"!M19")))</f>
        <v/>
      </c>
      <c r="G257" s="277" t="str">
        <f ca="true">IF(ISERROR(INDIRECT(CONCATENATE($B257,"!M20"))),"",INDIRECT(CONCATENATE($B257,"!M20")))</f>
        <v/>
      </c>
      <c r="H257" s="277" t="str">
        <f ca="true">IF(ISERROR(INDIRECT(CONCATENATE($B257,"!M21"))),"",INDIRECT(CONCATENATE($B257,"!M21")))</f>
        <v/>
      </c>
      <c r="I257" s="277"/>
      <c r="J257" s="277" t="str">
        <f ca="true">IF(ISERROR(INDIRECT(CONCATENATE($B257,"!N18"))),"",INDIRECT(CONCATENATE($B257,"!N18")))</f>
        <v/>
      </c>
      <c r="K257" s="277" t="str">
        <f ca="true">IF(ISERROR(INDIRECT(CONCATENATE($B257,"!N19"))),"",INDIRECT(CONCATENATE($B257,"!N19")))</f>
        <v/>
      </c>
      <c r="L257" s="277" t="str">
        <f ca="true">IF(ISERROR(INDIRECT(CONCATENATE($B257,"!N20"))),"",INDIRECT(CONCATENATE($B257,"!N20")))</f>
        <v/>
      </c>
      <c r="M257" s="277" t="str">
        <f ca="true">IF(ISERROR(INDIRECT(CONCATENATE($B257,"!N21"))),"",INDIRECT(CONCATENATE($B257,"!N21")))</f>
        <v/>
      </c>
      <c r="N257" s="277"/>
      <c r="O257" s="277" t="str">
        <f ca="true">IF(ISERROR(INDIRECT(CONCATENATE($B257,"!O18"))),"",INDIRECT(CONCATENATE($B257,"!O18")))</f>
        <v/>
      </c>
      <c r="P257" s="277" t="str">
        <f ca="true">IF(ISERROR(INDIRECT(CONCATENATE($B257,"!O19"))),"",INDIRECT(CONCATENATE($B257,"!O19")))</f>
        <v/>
      </c>
      <c r="Q257" s="277" t="str">
        <f ca="true">IF(ISERROR(INDIRECT(CONCATENATE($B257,"!O20"))),"",INDIRECT(CONCATENATE($B257,"!O20")))</f>
        <v/>
      </c>
      <c r="R257" s="277" t="str">
        <f ca="true">IF(ISERROR(INDIRECT(CONCATENATE($B257,"!O21"))),"",INDIRECT(CONCATENATE($B257,"!O21")))</f>
        <v/>
      </c>
      <c r="S257" s="277"/>
      <c r="T257" s="277" t="str">
        <f ca="true">IF(ISERROR(INDIRECT(CONCATENATE($B257,"!P18"))),"",INDIRECT(CONCATENATE($B257,"!P18")))</f>
        <v/>
      </c>
      <c r="U257" s="277" t="str">
        <f ca="true">IF(ISERROR(INDIRECT(CONCATENATE($B257,"!P19"))),"",INDIRECT(CONCATENATE($B257,"!P19")))</f>
        <v/>
      </c>
      <c r="V257" s="277" t="str">
        <f ca="true">IF(ISERROR(INDIRECT(CONCATENATE($B257,"!P20"))),"",INDIRECT(CONCATENATE($B257,"!P20")))</f>
        <v/>
      </c>
      <c r="W257" s="277" t="str">
        <f ca="true">IF(ISERROR(INDIRECT(CONCATENATE($B257,"!P21"))),"",INDIRECT(CONCATENATE($B257,"!P21")))</f>
        <v/>
      </c>
      <c r="X257" s="277"/>
      <c r="Y257" s="277" t="str">
        <f ca="true">IF(ISERROR(INDIRECT(CONCATENATE($B257,"!Q18"))),"",INDIRECT(CONCATENATE($B257,"!Q18")))</f>
        <v/>
      </c>
      <c r="Z257" s="277" t="str">
        <f ca="true">IF(ISERROR(INDIRECT(CONCATENATE($B257,"!Q19"))),"",INDIRECT(CONCATENATE($B257,"!Q19")))</f>
        <v/>
      </c>
      <c r="AA257" s="277" t="str">
        <f ca="true">IF(ISERROR(INDIRECT(CONCATENATE($B257,"!Q20"))),"",INDIRECT(CONCATENATE($B257,"!Q20")))</f>
        <v/>
      </c>
      <c r="AB257" s="277" t="str">
        <f ca="true">IF(ISERROR(INDIRECT(CONCATENATE($B257,"!Q21"))),"",INDIRECT(CONCATENATE($B257,"!Q1")))</f>
        <v/>
      </c>
    </row>
    <row r="297" s="216" customFormat="true" ht="16.5" customHeight="true" x14ac:dyDescent="0.2">
      <c r="A297" s="932" t="s">
        <v>7</v>
      </c>
      <c r="B297" s="932"/>
      <c r="C297" s="932"/>
      <c r="D297" s="930" t="s">
        <v>0</v>
      </c>
      <c r="E297" s="919"/>
      <c r="F297" s="919"/>
      <c r="G297" s="919"/>
      <c r="H297" s="931"/>
      <c r="I297" s="930" t="s">
        <v>1</v>
      </c>
      <c r="J297" s="919"/>
      <c r="K297" s="919"/>
      <c r="L297" s="919"/>
      <c r="M297" s="931"/>
      <c r="N297" s="930" t="s">
        <v>2</v>
      </c>
      <c r="O297" s="919"/>
      <c r="P297" s="919"/>
      <c r="Q297" s="919"/>
      <c r="R297" s="931"/>
      <c r="S297" s="930" t="s">
        <v>3</v>
      </c>
      <c r="T297" s="919"/>
      <c r="U297" s="919"/>
      <c r="V297" s="919"/>
      <c r="W297" s="931"/>
      <c r="X297" s="930" t="s">
        <v>4</v>
      </c>
      <c r="Y297" s="919"/>
      <c r="Z297" s="919"/>
      <c r="AA297" s="919"/>
      <c r="AB297" s="931"/>
    </row>
    <row r="298" s="220" customFormat="true" ht="22.5" customHeight="true" x14ac:dyDescent="0.2">
      <c r="A298" s="933"/>
      <c r="B298" s="933"/>
      <c r="C298" s="933"/>
      <c r="D298" s="230" t="s">
        <v>14</v>
      </c>
      <c r="E298" s="231" t="s">
        <v>15</v>
      </c>
      <c r="F298" s="218" t="s">
        <v>16</v>
      </c>
      <c r="G298" s="218" t="s">
        <v>22</v>
      </c>
      <c r="H298" s="219" t="s">
        <v>17</v>
      </c>
      <c r="I298" s="230" t="s">
        <v>14</v>
      </c>
      <c r="J298" s="231" t="s">
        <v>15</v>
      </c>
      <c r="K298" s="218" t="s">
        <v>16</v>
      </c>
      <c r="L298" s="218" t="s">
        <v>22</v>
      </c>
      <c r="M298" s="219" t="s">
        <v>17</v>
      </c>
      <c r="N298" s="230" t="s">
        <v>14</v>
      </c>
      <c r="O298" s="231" t="s">
        <v>15</v>
      </c>
      <c r="P298" s="218" t="s">
        <v>16</v>
      </c>
      <c r="Q298" s="218" t="s">
        <v>22</v>
      </c>
      <c r="R298" s="219" t="s">
        <v>17</v>
      </c>
      <c r="S298" s="230" t="s">
        <v>14</v>
      </c>
      <c r="T298" s="231" t="s">
        <v>15</v>
      </c>
      <c r="U298" s="218" t="s">
        <v>16</v>
      </c>
      <c r="V298" s="218" t="s">
        <v>22</v>
      </c>
      <c r="W298" s="219" t="s">
        <v>17</v>
      </c>
      <c r="X298" s="230" t="s">
        <v>14</v>
      </c>
      <c r="Y298" s="231" t="s">
        <v>15</v>
      </c>
      <c r="Z298" s="218" t="s">
        <v>16</v>
      </c>
      <c r="AA298" s="218" t="s">
        <v>22</v>
      </c>
      <c r="AB298" s="219" t="s">
        <v>17</v>
      </c>
    </row>
    <row r="299" s="240" customFormat="true" ht="15" customHeight="true" x14ac:dyDescent="0.2">
      <c r="A299" s="937" t="s">
        <v>10</v>
      </c>
      <c r="B299" s="938"/>
      <c r="C299" s="337">
        <v>2000</v>
      </c>
      <c r="D299" s="232">
        <f ca="true">IF((D301+H301)&gt;100,D301*100/(D301+H301),D301)</f>
        <v>30.286252415276067</v>
      </c>
      <c r="E299" s="233">
        <f ca="true">D299*AVERAGEIF(E305:E316,"&gt;0")/100</f>
        <v>22.714596831847402</v>
      </c>
      <c r="F299" s="234">
        <f ca="true">D299*(100-AVERAGEIF(E305:E316,"&gt;0"))/100</f>
        <v>7.5716555834286661</v>
      </c>
      <c r="G299" s="235">
        <f ca="true">100-(E299+F299+H299)</f>
        <v>27.250175775490561</v>
      </c>
      <c r="H299" s="236">
        <f ca="true">IF((D301+H301)&gt;100,H301*100/(D301+H301),H301)</f>
        <v>42.463571809233372</v>
      </c>
      <c r="I299" s="232">
        <f ca="true">IF((I301+M301)&gt;100,I301*100/(I301+M301),I301)</f>
        <v>29.31525955321149</v>
      </c>
      <c r="J299" s="233">
        <f ca="true">I299*AVERAGEIF(J305:J316,"&gt;0")/100</f>
        <v>22.47963937431134</v>
      </c>
      <c r="K299" s="237">
        <f ca="true">I299*(100-AVERAGEIF(J305:J316,"&gt;0"))/100</f>
        <v>6.8356201789001485</v>
      </c>
      <c r="L299" s="238">
        <f ca="true">100-(J299+K299+M299)</f>
        <v>20.457249258533466</v>
      </c>
      <c r="M299" s="239">
        <f ca="true">IF((I301+M301)&gt;100,M301*100/(I301+M301),M301)</f>
        <v>50.227491188255044</v>
      </c>
      <c r="N299" s="232">
        <f ca="true">IF((N301+R301)&gt;100,N301*100/(N301+R301),N301)</f>
        <v>22.505441929054541</v>
      </c>
      <c r="O299" s="233">
        <f ca="true">N299*AVERAGEIF(O305:O316,"&gt;0")/100</f>
        <v>19.180198784510107</v>
      </c>
      <c r="P299" s="237">
        <f ca="true">N299*(100-AVERAGEIF(O305:O316,"&gt;0"))/100</f>
        <v>3.3252431445444328</v>
      </c>
      <c r="Q299" s="238">
        <f ca="true">100-(O299+P299+R299)</f>
        <v>12.558666688111771</v>
      </c>
      <c r="R299" s="239">
        <f ca="true">IF((N301+R301)&gt;100,R301*100/(N301+R301),R301)</f>
        <v>64.935891382833688</v>
      </c>
      <c r="S299" s="232">
        <f ca="true">IF((S301+W301)&gt;100,S301*100/(S301+W301),S301)</f>
        <v>37.950614248964484</v>
      </c>
      <c r="T299" s="233">
        <f ca="true">S299*AVERAGEIF(T305:T316,"&gt;0")/100</f>
        <v>32.256823946648225</v>
      </c>
      <c r="U299" s="237">
        <f ca="true">S299*(100-AVERAGEIF(T305:T316,"&gt;0"))/100</f>
        <v>5.6937903023162573</v>
      </c>
      <c r="V299" s="238">
        <f ca="true">100-(T299+U299+W299)</f>
        <v>12.250723972338164</v>
      </c>
      <c r="W299" s="239">
        <f ca="true">IF((S301+W301)&gt;100,W301*100/(S301+W301),W301)</f>
        <v>49.798661778697351</v>
      </c>
      <c r="X299" s="232">
        <f ca="true">IF((X301+AB301)&gt;100,X301*100/(X301+AB301),X301)</f>
        <v>60.654619997380905</v>
      </c>
      <c r="Y299" s="233">
        <f ca="true">X299*AVERAGEIF(Y305:Y316,"&gt;0")/100</f>
        <v>56.522569383598892</v>
      </c>
      <c r="Z299" s="237">
        <f ca="true">X299*(100-AVERAGEIF(Y305:Y316,"&gt;0"))/100</f>
        <v>4.1320506137820106</v>
      </c>
      <c r="AA299" s="238">
        <f ca="true">100-(Y299+Z299+AB299)</f>
        <v>12.806890343362284</v>
      </c>
      <c r="AB299" s="239">
        <f ca="true">IF((X301+AB301)&gt;100,AB301*100/(X301+AB301),AB301)</f>
        <v>26.538489659256811</v>
      </c>
    </row>
    <row r="300" s="240" customFormat="true" ht="15" customHeight="true" x14ac:dyDescent="0.2">
      <c r="A300" s="939"/>
      <c r="B300" s="940"/>
      <c r="C300" s="338">
        <v>2020</v>
      </c>
      <c r="D300" s="241">
        <f ca="true">IF((D302+H302)&gt;100,D302*100/(D302+H302),D302)</f>
        <v>41.494123412940098</v>
      </c>
      <c r="E300" s="242">
        <f ca="true">D300*AVERAGEIF(E305:E316,"&gt;0")/100</f>
        <v>31.120465856662278</v>
      </c>
      <c r="F300" s="243">
        <f ca="true">D300*(100-AVERAGEIF(E305:E316,"&gt;0"))/100</f>
        <v>10.373657556277822</v>
      </c>
      <c r="G300" s="244">
        <f ca="true">100-(E300+F300+H300)</f>
        <v>22.374788299507031</v>
      </c>
      <c r="H300" s="245">
        <f ca="true">IF((D302+H302)&gt;100,H302*100/(D302+H302),H302)</f>
        <v>36.13108828755287</v>
      </c>
      <c r="I300" s="241">
        <f ca="true">IF((I302+M302)&gt;100,I302*100/(I302+M302),I302)</f>
        <v>63.060474842157873</v>
      </c>
      <c r="J300" s="242">
        <f ca="true">I300*AVERAGEIF(J305:J316,"&gt;0")/100</f>
        <v>48.356274337309976</v>
      </c>
      <c r="K300" s="243">
        <f ca="true">I300*(100-AVERAGEIF(J305:J316,"&gt;0"))/100</f>
        <v>14.704200504847897</v>
      </c>
      <c r="L300" s="244">
        <f ca="true">100-(J300+K300+M300)</f>
        <v>15.845994499549761</v>
      </c>
      <c r="M300" s="245">
        <f ca="true">IF((I302+M302)&gt;100,M302*100/(I302+M302),M302)</f>
        <v>21.093530658292366</v>
      </c>
      <c r="N300" s="241">
        <f ca="true">IF((N302+R302)&gt;100,N302*100/(N302+R302),N302)</f>
        <v>86.352785346976816</v>
      </c>
      <c r="O300" s="242">
        <f ca="true">N300*AVERAGEIF(O305:O316,"&gt;0")/100</f>
        <v>73.59391536377295</v>
      </c>
      <c r="P300" s="243">
        <f ca="true">N300*(100-AVERAGEIF(O305:O316,"&gt;0"))/100</f>
        <v>12.758869983203862</v>
      </c>
      <c r="Q300" s="244">
        <f ca="true">100-(O300+P300+R300)</f>
        <v>9.3671554980201108</v>
      </c>
      <c r="R300" s="245">
        <f ca="true">IF((N302+R302)&gt;100,R302*100/(N302+R302),R302)</f>
        <v>4.2800591550030731</v>
      </c>
      <c r="S300" s="241">
        <f ca="true">IF((S302+W302)&gt;100,S302*100/(S302+W302),S302)</f>
        <v>89.537151172688937</v>
      </c>
      <c r="T300" s="242">
        <f ca="true">S300*AVERAGEIF(T305:T316,"&gt;0")/100</f>
        <v>76.103751657739281</v>
      </c>
      <c r="U300" s="243">
        <f ca="true">S300*(100-AVERAGEIF(T305:T316,"&gt;0"))/100</f>
        <v>13.433399514949656</v>
      </c>
      <c r="V300" s="244">
        <f ca="true">100-(T300+U300+W300)</f>
        <v>9.1204347270750077</v>
      </c>
      <c r="W300" s="245">
        <f ca="true">IF((S302+W302)&gt;100,W302*100/(S302+W302),W302)</f>
        <v>1.3424141002360557</v>
      </c>
      <c r="X300" s="241">
        <f ca="true">IF((X302+AB302)&gt;100,X302*100/(X302+AB302),X302)</f>
        <v>94.428715301037755</v>
      </c>
      <c r="Y300" s="242">
        <f ca="true">X300*AVERAGEIF(Y305:Y316,"&gt;0")/100</f>
        <v>87.995829709880013</v>
      </c>
      <c r="Z300" s="243">
        <f ca="true">X300*(100-AVERAGEIF(Y305:Y316,"&gt;0"))/100</f>
        <v>6.4328855911577412</v>
      </c>
      <c r="AA300" s="244">
        <f ca="true">100-(Y300+Z300+AB300)</f>
        <v>4.5443898318203537</v>
      </c>
      <c r="AB300" s="245">
        <f ca="true">IF((X302+AB302)&gt;100,AB302*100/(X302+AB302),AB302)</f>
        <v>1.0268948671418912</v>
      </c>
    </row>
    <row r="301" hidden="true" x14ac:dyDescent="0.2">
      <c r="A301" s="941" t="s">
        <v>12</v>
      </c>
      <c r="B301" s="942"/>
      <c r="C301" s="246">
        <f>MinRegYear(C299,C305:C316)</f>
        <v>2000</v>
      </c>
      <c r="D301" s="247">
        <f ca="true">IF(MAX(C305:C316)-MIN(C305:C316)&lt;5,AVERAGEIF(C305:C316,"&gt;0",D305:D316),
IF(FORECAST($C301,D$305:D$316,$C$305:$C$316)&lt;0,0,
IF(FORECAST($C301,D$305:D$316,$C$305:$C$316)&gt;100,100,
FORECAST($C301,D$305:D$316,$C$305:$C$316))))</f>
        <v>30.286252415276067</v>
      </c>
      <c r="E301" s="248"/>
      <c r="F301" s="249"/>
      <c r="G301" s="249"/>
      <c r="H301" s="250">
        <f ca="true">IF(MAX(C305:C316)-MIN(C305:C316)&lt;5,AVERAGEIF(C305:C316,"&gt;0",H305:H316),
IF(FORECAST($C301,H$305:H$316,$C$305:$C$316)&lt;0,0,
IF(FORECAST($C301,H$305:H$316,$C$305:$C$316)&gt;100,100,
FORECAST($C301,H$305:H$316,$C$305:$C$316))))</f>
        <v>42.463571809233372</v>
      </c>
      <c r="I301" s="247">
        <f ca="true">IF(MAX(C305:C316)-MIN(C305:C316)&lt;5,AVERAGEIF(C305:C316,"&gt;0",I305:I316),
IF(FORECAST($C301,I$305:I$316,$C$305:$C$316)&lt;0,0,
IF(FORECAST($C301,I$305:I$316,$C$305:$C$316)&gt;100,100,
FORECAST($C301,I$305:I$316,$C$305:$C$316))))</f>
        <v>29.31525955321149</v>
      </c>
      <c r="J301" s="248"/>
      <c r="K301" s="249"/>
      <c r="L301" s="249"/>
      <c r="M301" s="250">
        <f ca="true">IF(MAX(C305:C316)-MIN(C305:C316)&lt;5,AVERAGEIF(C305:C316,"&gt;0",M305:M316),
IF(FORECAST($C301,M$305:M$316,$C$305:$C$316)&lt;0,0,
IF(FORECAST($C301,M$305:M$316,$C$305:$C$316)&gt;100,100,
FORECAST($C301,M$305:M$316,$C$305:$C$316))))</f>
        <v>50.227491188255044</v>
      </c>
      <c r="N301" s="247">
        <f ca="true">IF(MAX(C305:C316)-MIN(C305:C316)&lt;5,AVERAGEIF(C305:C316,"&gt;0",N305:N316),
IF(FORECAST($C301,N$305:N$316,$C$305:$C$316)&lt;0,0,
IF(FORECAST($C301,N$305:N$316,$C$305:$C$316)&gt;100,100,
FORECAST($C301,N$305:N$316,$C$305:$C$316))))</f>
        <v>22.505441929054541</v>
      </c>
      <c r="O301" s="248"/>
      <c r="P301" s="249"/>
      <c r="Q301" s="249"/>
      <c r="R301" s="250">
        <f ca="true">IF(MAX(C305:C316)-MIN(C305:C316)&lt;5,AVERAGEIF(C305:C316,"&gt;0",R305:R316),
IF(FORECAST($C301,R$305:R$316,$C$305:$C$316)&lt;0,0,
IF(FORECAST($C301,R$305:R$316,$C$305:$C$316)&gt;100,100,
FORECAST($C301,R$305:R$316,$C$305:$C$316))))</f>
        <v>64.935891382833688</v>
      </c>
      <c r="S301" s="247">
        <f ca="true">IF(MAX(C305:C316)-MIN(C305:C316)&lt;5,AVERAGEIF(C305:C316,"&gt;0",S305:S316),
IF(FORECAST($C301,S$305:S$316,$C$305:$C$316)&lt;0,0,
IF(FORECAST($C301,S$305:S$316,$C$305:$C$316)&gt;100,100,
FORECAST($C301,S$305:S$316,$C$305:$C$316))))</f>
        <v>37.950614248964484</v>
      </c>
      <c r="T301" s="248"/>
      <c r="U301" s="249"/>
      <c r="V301" s="249"/>
      <c r="W301" s="250">
        <f ca="true">IF(MAX(C305:C316)-MIN(C305:C316)&lt;5,AVERAGEIF(C305:C316,"&gt;0",W305:W316),
IF(FORECAST($C301,W$305:W$316,$C$305:$C$316)&lt;0,0,
IF(FORECAST($C301,W$305:W$316,$C$305:$C$316)&gt;100,100,
FORECAST($C301,W$305:W$316,$C$305:$C$316))))</f>
        <v>49.798661778697351</v>
      </c>
      <c r="X301" s="247">
        <f ca="true">IF(MAX(C305:C316)-MIN(C305:C316)&lt;5,AVERAGEIF(C305:C316,"&gt;0",X305:X316),
IF(FORECAST($C301,X$305:X$316,$C$305:$C$316)&lt;0,0,
IF(FORECAST($C301,X$305:X$316,$C$305:$C$316)&gt;100,100,
FORECAST($C301,X$305:X$316,$C$305:$C$316))))</f>
        <v>60.654619997380905</v>
      </c>
      <c r="Y301" s="248"/>
      <c r="Z301" s="249"/>
      <c r="AA301" s="249"/>
      <c r="AB301" s="250">
        <f ca="true">IF(MAX(C305:C316)-MIN(C305:C316)&lt;5,AVERAGEIF(C305:C316,"&gt;0",AB305:AB316),
IF(FORECAST($C301,AB$305:AB$316,$C$305:$C$316)&lt;0,0,
IF(FORECAST($C301,AB$305:AB$316,$C$305:$C$316)&gt;100,100,
FORECAST($C301,AB$305:AB$316,$C$305:$C$316))))</f>
        <v>26.538489659256811</v>
      </c>
    </row>
    <row r="302" hidden="true" x14ac:dyDescent="0.2">
      <c r="A302" s="943"/>
      <c r="B302" s="944"/>
      <c r="C302" s="225">
        <f>MaxRegYear(C300,C305:C316)</f>
        <v>2020</v>
      </c>
      <c r="D302" s="251">
        <f ca="true">IF(MAX(C305:C316)-MIN(C305:C316)&lt;5,AVERAGEIF(C305:C316,"&gt;0",D305:D316),
IF(FORECAST($C302,D$305:D$316,$C$305:$C$316)&lt;0,0,
IF(FORECAST($C302,D$305:D$316,$C$305:$C$316)&gt;100,100,
FORECAST($C302,D$305:D$316,$C$305:$C$316))))</f>
        <v>41.494123412940098</v>
      </c>
      <c r="E302" s="252"/>
      <c r="F302" s="253"/>
      <c r="G302" s="253"/>
      <c r="H302" s="254">
        <f ca="true">IF(MAX(C305:C316)-MIN(C305:C316)&lt;5,AVERAGEIF(C305:C316,"&gt;0",H305:H316),
IF(FORECAST($C302,H$305:H$316,$C$305:$C$316)&lt;0,0,
IF(FORECAST($C302,H$305:H$316,$C$305:$C$316)&gt;100,100,
FORECAST($C302,H$305:H$316,$C$305:$C$316))))</f>
        <v>36.13108828755287</v>
      </c>
      <c r="I302" s="251">
        <f ca="true">IF(MAX(C305:C316)-MIN(C305:C316)&lt;5,AVERAGEIF(C305:C316,"&gt;0",I305:I316),
IF(FORECAST($C302,I$305:I$316,$C$305:$C$316)&lt;0,0,
IF(FORECAST($C302,I$305:I$316,$C$305:$C$316)&gt;100,100,
FORECAST($C302,I$305:I$316,$C$305:$C$316))))</f>
        <v>63.060474842157873</v>
      </c>
      <c r="J302" s="252"/>
      <c r="K302" s="253"/>
      <c r="L302" s="253"/>
      <c r="M302" s="254">
        <f ca="true">IF(MAX(C305:C316)-MIN(C305:C316)&lt;5,AVERAGEIF(C305:C316,"&gt;0",M305:M316),
IF(FORECAST($C302,M$305:M$316,$C$305:$C$316)&lt;0,0,
IF(FORECAST($C302,M$305:M$316,$C$305:$C$316)&gt;100,100,
FORECAST($C302,M$305:M$316,$C$305:$C$316))))</f>
        <v>21.093530658292366</v>
      </c>
      <c r="N302" s="251">
        <f ca="true">IF(MAX(C305:C316)-MIN(C305:C316)&lt;5,AVERAGEIF(C305:C316,"&gt;0",N305:N316),
IF(FORECAST($C302,N$305:N$316,$C$305:$C$316)&lt;0,0,
IF(FORECAST($C302,N$305:N$316,$C$305:$C$316)&gt;100,100,
FORECAST($C302,N$305:N$316,$C$305:$C$316))))</f>
        <v>86.352785346976816</v>
      </c>
      <c r="O302" s="252"/>
      <c r="P302" s="253"/>
      <c r="Q302" s="253"/>
      <c r="R302" s="254">
        <f ca="true">IF(MAX(C305:C316)-MIN(C305:C316)&lt;5,AVERAGEIF(C305:C316,"&gt;0",R305:R316),
IF(FORECAST($C302,R$305:R$316,$C$305:$C$316)&lt;0,0,
IF(FORECAST($C302,R$305:R$316,$C$305:$C$316)&gt;100,100,
FORECAST($C302,R$305:R$316,$C$305:$C$316))))</f>
        <v>4.2800591550030731</v>
      </c>
      <c r="S302" s="251">
        <f ca="true">IF(MAX(C305:C316)-MIN(C305:C316)&lt;5,AVERAGEIF(C305:C316,"&gt;0",S305:S316),
IF(FORECAST($C302,S$305:S$316,$C$305:$C$316)&lt;0,0,
IF(FORECAST($C302,S$305:S$316,$C$305:$C$316)&gt;100,100,
FORECAST($C302,S$305:S$316,$C$305:$C$316))))</f>
        <v>89.537151172688937</v>
      </c>
      <c r="T302" s="252"/>
      <c r="U302" s="253"/>
      <c r="V302" s="253"/>
      <c r="W302" s="254">
        <f ca="true">IF(MAX(C305:C316)-MIN(C305:C316)&lt;5,AVERAGEIF(C305:C316,"&gt;0",W305:W316),
IF(FORECAST($C302,W$305:W$316,$C$305:$C$316)&lt;0,0,
IF(FORECAST($C302,W$305:W$316,$C$305:$C$316)&gt;100,100,
FORECAST($C302,W$305:W$316,$C$305:$C$316))))</f>
        <v>1.3424141002360557</v>
      </c>
      <c r="X302" s="251">
        <f ca="true">IF(MAX(C305:C316)-MIN(C305:C316)&lt;5,AVERAGEIF(C305:C316,"&gt;0",X305:X316),
IF(FORECAST($C302,X$305:X$316,$C$305:$C$316)&lt;0,0,
IF(FORECAST($C302,X$305:X$316,$C$305:$C$316)&gt;100,100,
FORECAST($C302,X$305:X$316,$C$305:$C$316))))</f>
        <v>94.428715301037755</v>
      </c>
      <c r="Y302" s="252"/>
      <c r="Z302" s="253"/>
      <c r="AA302" s="253"/>
      <c r="AB302" s="254">
        <f ca="true">IF(MAX(C305:C316)-MIN(C305:C316)&lt;5,AVERAGEIF(C305:C316,"&gt;0",AB305:AB316),
IF(FORECAST($C302,AB$305:AB$316,$C$305:$C$316)&lt;0,0,
IF(FORECAST($C302,AB$305:AB$316,$C$305:$C$316)&gt;100,100,
FORECAST($C302,AB$305:AB$316,$C$305:$C$316))))</f>
        <v>1.0268948671418912</v>
      </c>
    </row>
    <row r="303" ht="9" customHeight="true" x14ac:dyDescent="0.2">
      <c r="D303" s="255"/>
      <c r="I303" s="255"/>
      <c r="K303" s="215"/>
      <c r="L303" s="215"/>
      <c r="N303" s="255"/>
      <c r="P303" s="215"/>
      <c r="Q303" s="215"/>
      <c r="S303" s="255"/>
      <c r="U303" s="215"/>
      <c r="V303" s="215"/>
      <c r="X303" s="255"/>
      <c r="Z303" s="215"/>
      <c r="AA303" s="215"/>
      <c r="AB303" s="256"/>
    </row>
    <row r="304" s="284" customFormat="true" ht="22.5" customHeight="true" x14ac:dyDescent="0.2">
      <c r="B304" s="278" t="s">
        <v>8</v>
      </c>
      <c r="C304" s="258" t="s">
        <v>9</v>
      </c>
      <c r="D304" s="259" t="s">
        <v>14</v>
      </c>
      <c r="E304" s="901" t="s">
        <v>634</v>
      </c>
      <c r="F304" s="347"/>
      <c r="G304" s="347"/>
      <c r="H304" s="261" t="s">
        <v>17</v>
      </c>
      <c r="I304" s="259" t="s">
        <v>14</v>
      </c>
      <c r="J304" s="901" t="s">
        <v>634</v>
      </c>
      <c r="K304" s="347"/>
      <c r="L304" s="347"/>
      <c r="M304" s="261" t="s">
        <v>17</v>
      </c>
      <c r="N304" s="259" t="s">
        <v>14</v>
      </c>
      <c r="O304" s="901" t="s">
        <v>634</v>
      </c>
      <c r="P304" s="347"/>
      <c r="Q304" s="347"/>
      <c r="R304" s="261" t="s">
        <v>17</v>
      </c>
      <c r="S304" s="259" t="s">
        <v>14</v>
      </c>
      <c r="T304" s="901" t="s">
        <v>634</v>
      </c>
      <c r="U304" s="347"/>
      <c r="V304" s="347"/>
      <c r="W304" s="261" t="s">
        <v>17</v>
      </c>
      <c r="X304" s="259" t="s">
        <v>14</v>
      </c>
      <c r="Y304" s="901" t="s">
        <v>634</v>
      </c>
      <c r="Z304" s="347"/>
      <c r="AA304" s="347"/>
      <c r="AB304" s="261" t="s">
        <v>17</v>
      </c>
      <c r="AD304" s="348"/>
    </row>
    <row r="305" x14ac:dyDescent="0.2">
      <c r="A305" s="263"/>
      <c r="B305" s="576" t="s">
        <v>139</v>
      </c>
      <c r="C305" s="577">
        <v>2000</v>
      </c>
      <c r="D305" s="177">
        <f t="shared" ref="D305:D316" ca="true" si="65">IF(ISERROR(INDIRECT(CONCATENATE($B305,"!M16"))),"",INDIRECT(CONCATENATE($B305,"!M16")))</f>
        <v>23.960332693538067</v>
      </c>
      <c r="E305" s="267">
        <f t="shared" ref="E305:E316" ca="true" si="66">IF(ISERROR(INDIRECT(CONCATENATE($B305,"!M23"))),"",INDIRECT(CONCATENATE($B305,"!M23")))</f>
        <v>71.428571428571431</v>
      </c>
      <c r="F305" s="265"/>
      <c r="G305" s="265"/>
      <c r="H305" s="266">
        <f t="shared" ref="H305:H316" ca="true" si="67">IF(ISERROR(INDIRECT(CONCATENATE($B305,"!M21"))),"",INDIRECT(CONCATENATE($B305,"!M21")))</f>
        <v>46.928982725527831</v>
      </c>
      <c r="I305" s="177">
        <f t="shared" ref="I305:I316" ca="true" si="68">IF(ISERROR(INDIRECT(CONCATENATE($B305,"!N16"))),"",INDIRECT(CONCATENATE($B305,"!N16")))</f>
        <v>25.110652109766896</v>
      </c>
      <c r="J305" s="264">
        <f t="shared" ref="J305:J316" ca="true" si="69">IF(ISERROR(INDIRECT(CONCATENATE($B305,"!N23"))),"",INDIRECT(CONCATENATE($B305,"!N23")))</f>
        <v>71.7978848413631</v>
      </c>
      <c r="K305" s="265"/>
      <c r="L305" s="265"/>
      <c r="M305" s="266">
        <f t="shared" ref="M305:M316" ca="true" si="70">IF(ISERROR(INDIRECT(CONCATENATE($B305,"!N21"))),"",INDIRECT(CONCATENATE($B305,"!N21")))</f>
        <v>55.503098259073468</v>
      </c>
      <c r="N305" s="177">
        <f t="shared" ref="N305:N316" ca="true" si="71">IF(ISERROR(INDIRECT(CONCATENATE($B305,"!O16"))),"",INDIRECT(CONCATENATE($B305,"!O16")))</f>
        <v>20.878441076399628</v>
      </c>
      <c r="O305" s="264">
        <f t="shared" ref="O305:O316" ca="true" si="72">IF(ISERROR(INDIRECT(CONCATENATE($B305,"!O23"))),"",INDIRECT(CONCATENATE($B305,"!O23")))</f>
        <v>84.296296296296291</v>
      </c>
      <c r="P305" s="265"/>
      <c r="Q305" s="265"/>
      <c r="R305" s="266">
        <f t="shared" ref="R305:R316" ca="true" si="73">IF(ISERROR(INDIRECT(CONCATENATE($B305,"!O21"))),"",INDIRECT(CONCATENATE($B305,"!O21")))</f>
        <v>70.089699969068974</v>
      </c>
      <c r="S305" s="177">
        <f t="shared" ref="S305:S316" ca="true" si="74">IF(ISERROR(INDIRECT(CONCATENATE($B305,"!P16"))),"",INDIRECT(CONCATENATE($B305,"!P16")))</f>
        <v>42.768079800498754</v>
      </c>
      <c r="T305" s="264">
        <f t="shared" ref="T305:T316" ca="true" si="75">IF(ISERROR(INDIRECT(CONCATENATE($B305,"!P23"))),"",INDIRECT(CONCATENATE($B305,"!P23")))</f>
        <v>82.78145695364239</v>
      </c>
      <c r="U305" s="265"/>
      <c r="V305" s="265"/>
      <c r="W305" s="266">
        <f t="shared" ref="W305:W316" ca="true" si="76">IF(ISERROR(INDIRECT(CONCATENATE($B305,"!P21"))),"",INDIRECT(CONCATENATE($B305,"!P21")))</f>
        <v>50.391236306729262</v>
      </c>
      <c r="X305" s="177">
        <f t="shared" ref="X305:X316" ca="true" si="77">IF(ISERROR(INDIRECT(CONCATENATE($B305,"!Q16"))),"",INDIRECT(CONCATENATE($B305,"!Q16")))</f>
        <v>66.800246609124542</v>
      </c>
      <c r="Y305" s="264">
        <f t="shared" ref="Y305:Y316" ca="true" si="78">IF(ISERROR(INDIRECT(CONCATENATE($B305,"!Q23"))),"",INDIRECT(CONCATENATE($B305,"!Q23")))</f>
        <v>91.601292108906321</v>
      </c>
      <c r="Z305" s="265"/>
      <c r="AA305" s="265"/>
      <c r="AB305" s="266">
        <f t="shared" ref="AB305:AB316" ca="true" si="79">IF(ISERROR(INDIRECT(CONCATENATE($B305,"!Q221"))),"",INDIRECT(CONCATENATE($B305,"!Q21")))</f>
        <v>25.154130702836003</v>
      </c>
    </row>
    <row r="306" x14ac:dyDescent="0.2">
      <c r="A306" s="263"/>
      <c r="B306" s="578" t="s">
        <v>178</v>
      </c>
      <c r="C306" s="579">
        <v>2005</v>
      </c>
      <c r="D306" s="178">
        <f t="shared" ca="true" si="65"/>
        <v>35.322327065122074</v>
      </c>
      <c r="E306" s="267" t="str">
        <f t="shared" ca="true" si="66"/>
        <v>N/A</v>
      </c>
      <c r="F306" s="265"/>
      <c r="G306" s="265"/>
      <c r="H306" s="268">
        <f t="shared" ca="true" si="67"/>
        <v>35.425629007499687</v>
      </c>
      <c r="I306" s="178">
        <f t="shared" ca="true" si="68"/>
        <v>37.002874086913003</v>
      </c>
      <c r="J306" s="267" t="str">
        <f t="shared" ca="true" si="69"/>
        <v>N/A</v>
      </c>
      <c r="K306" s="265"/>
      <c r="L306" s="265"/>
      <c r="M306" s="268">
        <f t="shared" ca="true" si="70"/>
        <v>39.443921973360865</v>
      </c>
      <c r="N306" s="178">
        <f t="shared" ca="true" si="71"/>
        <v>44.04799843173727</v>
      </c>
      <c r="O306" s="267" t="str">
        <f t="shared" ca="true" si="72"/>
        <v>N/A</v>
      </c>
      <c r="P306" s="265"/>
      <c r="Q306" s="265"/>
      <c r="R306" s="268">
        <f t="shared" ca="true" si="73"/>
        <v>39.849129360836933</v>
      </c>
      <c r="S306" s="178">
        <f t="shared" ca="true" si="74"/>
        <v>56.735203230086448</v>
      </c>
      <c r="T306" s="267" t="str">
        <f t="shared" ca="true" si="75"/>
        <v>N/A</v>
      </c>
      <c r="U306" s="265"/>
      <c r="V306" s="265"/>
      <c r="W306" s="268">
        <f t="shared" ca="true" si="76"/>
        <v>27.687022025453711</v>
      </c>
      <c r="X306" s="178">
        <f t="shared" ca="true" si="77"/>
        <v>61.278378443705428</v>
      </c>
      <c r="Y306" s="267" t="str">
        <f t="shared" ca="true" si="78"/>
        <v>N/A</v>
      </c>
      <c r="Z306" s="265"/>
      <c r="AA306" s="265"/>
      <c r="AB306" s="268">
        <f t="shared" ca="true" si="79"/>
        <v>18.86786493441873</v>
      </c>
    </row>
    <row r="307" x14ac:dyDescent="0.2">
      <c r="A307" s="263"/>
      <c r="B307" s="578" t="s">
        <v>140</v>
      </c>
      <c r="C307" s="579">
        <v>2010</v>
      </c>
      <c r="D307" s="178">
        <f t="shared" ca="true" si="65"/>
        <v>45.808964631640833</v>
      </c>
      <c r="E307" s="267">
        <f t="shared" ca="true" si="66"/>
        <v>71.656161655857971</v>
      </c>
      <c r="F307" s="265"/>
      <c r="G307" s="265"/>
      <c r="H307" s="268">
        <f t="shared" ca="true" si="67"/>
        <v>35.179657780893486</v>
      </c>
      <c r="I307" s="178">
        <f t="shared" ca="true" si="68"/>
        <v>41.633309167041809</v>
      </c>
      <c r="J307" s="267">
        <f t="shared" ca="true" si="69"/>
        <v>72.597806877569482</v>
      </c>
      <c r="K307" s="265"/>
      <c r="L307" s="265"/>
      <c r="M307" s="268">
        <f t="shared" ca="true" si="70"/>
        <v>37.194882931479818</v>
      </c>
      <c r="N307" s="178">
        <f t="shared" ca="true" si="71"/>
        <v>38.820485663958955</v>
      </c>
      <c r="O307" s="267">
        <f t="shared" ca="true" si="72"/>
        <v>79.742738285007405</v>
      </c>
      <c r="P307" s="265"/>
      <c r="Q307" s="265"/>
      <c r="R307" s="268">
        <f t="shared" ca="true" si="73"/>
        <v>46.32486680475327</v>
      </c>
      <c r="S307" s="178">
        <f t="shared" ca="true" si="74"/>
        <v>35.567253798604234</v>
      </c>
      <c r="T307" s="267">
        <f t="shared" ca="true" si="75"/>
        <v>78.896497295438849</v>
      </c>
      <c r="U307" s="265"/>
      <c r="V307" s="265"/>
      <c r="W307" s="268">
        <f t="shared" ca="true" si="76"/>
        <v>46.222953432926275</v>
      </c>
      <c r="X307" s="178">
        <f t="shared" ca="true" si="77"/>
        <v>69.969369869591446</v>
      </c>
      <c r="Y307" s="267">
        <f t="shared" ca="true" si="78"/>
        <v>89.869885781548447</v>
      </c>
      <c r="Z307" s="265"/>
      <c r="AA307" s="265"/>
      <c r="AB307" s="268">
        <f t="shared" ca="true" si="79"/>
        <v>23.088366361098199</v>
      </c>
      <c r="AD307" s="269"/>
    </row>
    <row r="308" x14ac:dyDescent="0.2">
      <c r="A308" s="263"/>
      <c r="B308" s="578" t="s">
        <v>414</v>
      </c>
      <c r="C308" s="579">
        <v>2014</v>
      </c>
      <c r="D308" s="178">
        <f t="shared" ca="true" si="65"/>
        <v>39.5</v>
      </c>
      <c r="E308" s="267">
        <f t="shared" ca="true" si="66"/>
        <v>81.3</v>
      </c>
      <c r="F308" s="265"/>
      <c r="G308" s="265"/>
      <c r="H308" s="268">
        <f t="shared" ca="true" si="67"/>
        <v>43.9</v>
      </c>
      <c r="I308" s="178">
        <f t="shared" ca="true" si="68"/>
        <v>83.4</v>
      </c>
      <c r="J308" s="267">
        <f t="shared" ca="true" si="69"/>
        <v>82.5</v>
      </c>
      <c r="K308" s="265"/>
      <c r="L308" s="265"/>
      <c r="M308" s="268">
        <f t="shared" ca="true" si="70"/>
        <v>14.4</v>
      </c>
      <c r="N308" s="178">
        <f t="shared" ca="true" si="71"/>
        <v>87.6</v>
      </c>
      <c r="O308" s="267">
        <f t="shared" ca="true" si="72"/>
        <v>85.6</v>
      </c>
      <c r="P308" s="265"/>
      <c r="Q308" s="265"/>
      <c r="R308" s="268">
        <f t="shared" ca="true" si="73"/>
        <v>8.1</v>
      </c>
      <c r="S308" s="178">
        <f t="shared" ca="true" si="74"/>
        <v>89.6</v>
      </c>
      <c r="T308" s="267">
        <f t="shared" ca="true" si="75"/>
        <v>83.3</v>
      </c>
      <c r="U308" s="265"/>
      <c r="V308" s="265"/>
      <c r="W308" s="268">
        <f t="shared" ca="true" si="76"/>
        <v>4.4000000000000004</v>
      </c>
      <c r="X308" s="178">
        <f t="shared" ca="true" si="77"/>
        <v>97.2</v>
      </c>
      <c r="Y308" s="267">
        <f t="shared" ca="true" si="78"/>
        <v>94</v>
      </c>
      <c r="Z308" s="265"/>
      <c r="AA308" s="265"/>
      <c r="AB308" s="268">
        <f t="shared" ca="true" si="79"/>
        <v>0.5</v>
      </c>
    </row>
    <row r="309" x14ac:dyDescent="0.2">
      <c r="A309" s="263"/>
      <c r="B309" s="578" t="s">
        <v>627</v>
      </c>
      <c r="C309" s="579">
        <v>2018</v>
      </c>
      <c r="D309" s="178">
        <f t="shared" ca="true" si="65"/>
        <v>33.178134530590299</v>
      </c>
      <c r="E309" s="267">
        <f t="shared" ca="true" si="66"/>
        <v>75.614045508466418</v>
      </c>
      <c r="F309" s="265"/>
      <c r="G309" s="265"/>
      <c r="H309" s="268">
        <f t="shared" ca="true" si="67"/>
        <v>36.002253256296569</v>
      </c>
      <c r="I309" s="178">
        <f t="shared" ca="true" si="68"/>
        <v>38.730718331360379</v>
      </c>
      <c r="J309" s="267">
        <f t="shared" ca="true" si="69"/>
        <v>79.83383709192448</v>
      </c>
      <c r="K309" s="265"/>
      <c r="L309" s="265"/>
      <c r="M309" s="268">
        <f t="shared" ca="true" si="70"/>
        <v>36.130745531950097</v>
      </c>
      <c r="N309" s="178">
        <f t="shared" ca="true" si="71"/>
        <v>71.221541505292464</v>
      </c>
      <c r="O309" s="267">
        <f t="shared" ca="true" si="72"/>
        <v>91.259826147104533</v>
      </c>
      <c r="P309" s="265"/>
      <c r="Q309" s="265"/>
      <c r="R309" s="268">
        <f t="shared" ca="true" si="73"/>
        <v>17.774555044106801</v>
      </c>
      <c r="S309" s="178">
        <f t="shared" ca="true" si="74"/>
        <v>86.310896186389456</v>
      </c>
      <c r="T309" s="267">
        <f t="shared" ca="true" si="75"/>
        <v>95.009417075517348</v>
      </c>
      <c r="U309" s="265"/>
      <c r="V309" s="265"/>
      <c r="W309" s="268">
        <f t="shared" ca="true" si="76"/>
        <v>6.4199150839917234</v>
      </c>
      <c r="X309" s="178">
        <f t="shared" ca="true" si="77"/>
        <v>87.394229028078712</v>
      </c>
      <c r="Y309" s="267">
        <f t="shared" ca="true" si="78"/>
        <v>97.279121335157839</v>
      </c>
      <c r="Z309" s="265"/>
      <c r="AA309" s="265"/>
      <c r="AB309" s="268">
        <f t="shared" ca="true" si="79"/>
        <v>5.1298385364595891</v>
      </c>
    </row>
    <row r="310" x14ac:dyDescent="0.2">
      <c r="A310" s="263"/>
      <c r="B310" s="578"/>
      <c r="C310" s="579"/>
      <c r="D310" s="178" t="str">
        <f t="shared" ca="true" si="65"/>
        <v/>
      </c>
      <c r="E310" s="267" t="str">
        <f t="shared" ca="true" si="66"/>
        <v/>
      </c>
      <c r="F310" s="265"/>
      <c r="G310" s="265"/>
      <c r="H310" s="268" t="str">
        <f t="shared" ca="true" si="67"/>
        <v/>
      </c>
      <c r="I310" s="178" t="str">
        <f t="shared" ca="true" si="68"/>
        <v/>
      </c>
      <c r="J310" s="267" t="str">
        <f t="shared" ca="true" si="69"/>
        <v/>
      </c>
      <c r="K310" s="265"/>
      <c r="L310" s="265"/>
      <c r="M310" s="268" t="str">
        <f t="shared" ca="true" si="70"/>
        <v/>
      </c>
      <c r="N310" s="178" t="str">
        <f t="shared" ca="true" si="71"/>
        <v/>
      </c>
      <c r="O310" s="267" t="str">
        <f t="shared" ca="true" si="72"/>
        <v/>
      </c>
      <c r="P310" s="265"/>
      <c r="Q310" s="265"/>
      <c r="R310" s="268" t="str">
        <f t="shared" ca="true" si="73"/>
        <v/>
      </c>
      <c r="S310" s="178" t="str">
        <f t="shared" ca="true" si="74"/>
        <v/>
      </c>
      <c r="T310" s="267" t="str">
        <f t="shared" ca="true" si="75"/>
        <v/>
      </c>
      <c r="U310" s="265"/>
      <c r="V310" s="265"/>
      <c r="W310" s="268" t="str">
        <f t="shared" ca="true" si="76"/>
        <v/>
      </c>
      <c r="X310" s="178" t="str">
        <f t="shared" ca="true" si="77"/>
        <v/>
      </c>
      <c r="Y310" s="267" t="str">
        <f t="shared" ca="true" si="78"/>
        <v/>
      </c>
      <c r="Z310" s="265"/>
      <c r="AA310" s="265"/>
      <c r="AB310" s="268" t="str">
        <f t="shared" ca="true" si="79"/>
        <v/>
      </c>
    </row>
    <row r="311" x14ac:dyDescent="0.2">
      <c r="A311" s="263"/>
      <c r="B311" s="578"/>
      <c r="C311" s="579"/>
      <c r="D311" s="178" t="str">
        <f t="shared" ca="true" si="65"/>
        <v/>
      </c>
      <c r="E311" s="267" t="str">
        <f t="shared" ca="true" si="66"/>
        <v/>
      </c>
      <c r="F311" s="265"/>
      <c r="G311" s="265"/>
      <c r="H311" s="268" t="str">
        <f t="shared" ca="true" si="67"/>
        <v/>
      </c>
      <c r="I311" s="178" t="str">
        <f t="shared" ca="true" si="68"/>
        <v/>
      </c>
      <c r="J311" s="267" t="str">
        <f t="shared" ca="true" si="69"/>
        <v/>
      </c>
      <c r="K311" s="265"/>
      <c r="L311" s="265"/>
      <c r="M311" s="268" t="str">
        <f t="shared" ca="true" si="70"/>
        <v/>
      </c>
      <c r="N311" s="178" t="str">
        <f t="shared" ca="true" si="71"/>
        <v/>
      </c>
      <c r="O311" s="267" t="str">
        <f t="shared" ca="true" si="72"/>
        <v/>
      </c>
      <c r="P311" s="265"/>
      <c r="Q311" s="265"/>
      <c r="R311" s="268" t="str">
        <f t="shared" ca="true" si="73"/>
        <v/>
      </c>
      <c r="S311" s="178" t="str">
        <f t="shared" ca="true" si="74"/>
        <v/>
      </c>
      <c r="T311" s="267" t="str">
        <f t="shared" ca="true" si="75"/>
        <v/>
      </c>
      <c r="U311" s="265"/>
      <c r="V311" s="265"/>
      <c r="W311" s="268" t="str">
        <f t="shared" ca="true" si="76"/>
        <v/>
      </c>
      <c r="X311" s="178" t="str">
        <f t="shared" ca="true" si="77"/>
        <v/>
      </c>
      <c r="Y311" s="267" t="str">
        <f t="shared" ca="true" si="78"/>
        <v/>
      </c>
      <c r="Z311" s="265"/>
      <c r="AA311" s="265"/>
      <c r="AB311" s="268" t="str">
        <f t="shared" ca="true" si="79"/>
        <v/>
      </c>
    </row>
    <row r="312" x14ac:dyDescent="0.2">
      <c r="A312" s="263"/>
      <c r="B312" s="578"/>
      <c r="C312" s="579"/>
      <c r="D312" s="178" t="str">
        <f t="shared" ca="true" si="65"/>
        <v/>
      </c>
      <c r="E312" s="267" t="str">
        <f t="shared" ca="true" si="66"/>
        <v/>
      </c>
      <c r="F312" s="265"/>
      <c r="G312" s="265"/>
      <c r="H312" s="268" t="str">
        <f t="shared" ca="true" si="67"/>
        <v/>
      </c>
      <c r="I312" s="178" t="str">
        <f t="shared" ca="true" si="68"/>
        <v/>
      </c>
      <c r="J312" s="267" t="str">
        <f t="shared" ca="true" si="69"/>
        <v/>
      </c>
      <c r="K312" s="265"/>
      <c r="L312" s="265"/>
      <c r="M312" s="268" t="str">
        <f t="shared" ca="true" si="70"/>
        <v/>
      </c>
      <c r="N312" s="178" t="str">
        <f t="shared" ca="true" si="71"/>
        <v/>
      </c>
      <c r="O312" s="267" t="str">
        <f t="shared" ca="true" si="72"/>
        <v/>
      </c>
      <c r="P312" s="265"/>
      <c r="Q312" s="265"/>
      <c r="R312" s="268" t="str">
        <f t="shared" ca="true" si="73"/>
        <v/>
      </c>
      <c r="S312" s="178" t="str">
        <f t="shared" ca="true" si="74"/>
        <v/>
      </c>
      <c r="T312" s="267" t="str">
        <f t="shared" ca="true" si="75"/>
        <v/>
      </c>
      <c r="U312" s="265"/>
      <c r="V312" s="265"/>
      <c r="W312" s="268" t="str">
        <f t="shared" ca="true" si="76"/>
        <v/>
      </c>
      <c r="X312" s="178" t="str">
        <f t="shared" ca="true" si="77"/>
        <v/>
      </c>
      <c r="Y312" s="267" t="str">
        <f t="shared" ca="true" si="78"/>
        <v/>
      </c>
      <c r="Z312" s="265"/>
      <c r="AA312" s="265"/>
      <c r="AB312" s="268" t="str">
        <f t="shared" ca="true" si="79"/>
        <v/>
      </c>
    </row>
    <row r="313" x14ac:dyDescent="0.2">
      <c r="A313" s="263"/>
      <c r="B313" s="578"/>
      <c r="C313" s="579"/>
      <c r="D313" s="178" t="str">
        <f t="shared" ca="true" si="65"/>
        <v/>
      </c>
      <c r="E313" s="267" t="str">
        <f t="shared" ca="true" si="66"/>
        <v/>
      </c>
      <c r="F313" s="265"/>
      <c r="G313" s="265"/>
      <c r="H313" s="268" t="str">
        <f t="shared" ca="true" si="67"/>
        <v/>
      </c>
      <c r="I313" s="178" t="str">
        <f t="shared" ca="true" si="68"/>
        <v/>
      </c>
      <c r="J313" s="267" t="str">
        <f t="shared" ca="true" si="69"/>
        <v/>
      </c>
      <c r="K313" s="265"/>
      <c r="L313" s="265"/>
      <c r="M313" s="268" t="str">
        <f t="shared" ca="true" si="70"/>
        <v/>
      </c>
      <c r="N313" s="178" t="str">
        <f t="shared" ca="true" si="71"/>
        <v/>
      </c>
      <c r="O313" s="267" t="str">
        <f t="shared" ca="true" si="72"/>
        <v/>
      </c>
      <c r="P313" s="265"/>
      <c r="Q313" s="265"/>
      <c r="R313" s="268" t="str">
        <f t="shared" ca="true" si="73"/>
        <v/>
      </c>
      <c r="S313" s="178" t="str">
        <f t="shared" ca="true" si="74"/>
        <v/>
      </c>
      <c r="T313" s="267" t="str">
        <f t="shared" ca="true" si="75"/>
        <v/>
      </c>
      <c r="U313" s="265"/>
      <c r="V313" s="265"/>
      <c r="W313" s="268" t="str">
        <f t="shared" ca="true" si="76"/>
        <v/>
      </c>
      <c r="X313" s="178" t="str">
        <f t="shared" ca="true" si="77"/>
        <v/>
      </c>
      <c r="Y313" s="267" t="str">
        <f t="shared" ca="true" si="78"/>
        <v/>
      </c>
      <c r="Z313" s="265"/>
      <c r="AA313" s="265"/>
      <c r="AB313" s="268" t="str">
        <f t="shared" ca="true" si="79"/>
        <v/>
      </c>
    </row>
    <row r="314" x14ac:dyDescent="0.2">
      <c r="A314" s="263"/>
      <c r="B314" s="578"/>
      <c r="C314" s="579"/>
      <c r="D314" s="178" t="str">
        <f t="shared" ca="true" si="65"/>
        <v/>
      </c>
      <c r="E314" s="267" t="str">
        <f t="shared" ca="true" si="66"/>
        <v/>
      </c>
      <c r="F314" s="265"/>
      <c r="G314" s="265"/>
      <c r="H314" s="268" t="str">
        <f t="shared" ca="true" si="67"/>
        <v/>
      </c>
      <c r="I314" s="178" t="str">
        <f t="shared" ca="true" si="68"/>
        <v/>
      </c>
      <c r="J314" s="267" t="str">
        <f t="shared" ca="true" si="69"/>
        <v/>
      </c>
      <c r="K314" s="265"/>
      <c r="L314" s="265"/>
      <c r="M314" s="268" t="str">
        <f t="shared" ca="true" si="70"/>
        <v/>
      </c>
      <c r="N314" s="178" t="str">
        <f t="shared" ca="true" si="71"/>
        <v/>
      </c>
      <c r="O314" s="267" t="str">
        <f t="shared" ca="true" si="72"/>
        <v/>
      </c>
      <c r="P314" s="265"/>
      <c r="Q314" s="265"/>
      <c r="R314" s="268" t="str">
        <f t="shared" ca="true" si="73"/>
        <v/>
      </c>
      <c r="S314" s="178" t="str">
        <f t="shared" ca="true" si="74"/>
        <v/>
      </c>
      <c r="T314" s="267" t="str">
        <f t="shared" ca="true" si="75"/>
        <v/>
      </c>
      <c r="U314" s="265"/>
      <c r="V314" s="265"/>
      <c r="W314" s="268" t="str">
        <f t="shared" ca="true" si="76"/>
        <v/>
      </c>
      <c r="X314" s="178" t="str">
        <f t="shared" ca="true" si="77"/>
        <v/>
      </c>
      <c r="Y314" s="267" t="str">
        <f t="shared" ca="true" si="78"/>
        <v/>
      </c>
      <c r="Z314" s="265"/>
      <c r="AA314" s="265"/>
      <c r="AB314" s="268" t="str">
        <f t="shared" ca="true" si="79"/>
        <v/>
      </c>
    </row>
    <row r="315" x14ac:dyDescent="0.2">
      <c r="A315" s="263"/>
      <c r="B315" s="578"/>
      <c r="C315" s="579"/>
      <c r="D315" s="178" t="str">
        <f t="shared" ca="true" si="65"/>
        <v/>
      </c>
      <c r="E315" s="267" t="str">
        <f t="shared" ca="true" si="66"/>
        <v/>
      </c>
      <c r="F315" s="265"/>
      <c r="G315" s="265"/>
      <c r="H315" s="268" t="str">
        <f t="shared" ca="true" si="67"/>
        <v/>
      </c>
      <c r="I315" s="178" t="str">
        <f t="shared" ca="true" si="68"/>
        <v/>
      </c>
      <c r="J315" s="267" t="str">
        <f t="shared" ca="true" si="69"/>
        <v/>
      </c>
      <c r="K315" s="265"/>
      <c r="L315" s="265"/>
      <c r="M315" s="268" t="str">
        <f t="shared" ca="true" si="70"/>
        <v/>
      </c>
      <c r="N315" s="178" t="str">
        <f t="shared" ca="true" si="71"/>
        <v/>
      </c>
      <c r="O315" s="267" t="str">
        <f t="shared" ca="true" si="72"/>
        <v/>
      </c>
      <c r="P315" s="265"/>
      <c r="Q315" s="265"/>
      <c r="R315" s="268" t="str">
        <f t="shared" ca="true" si="73"/>
        <v/>
      </c>
      <c r="S315" s="178" t="str">
        <f t="shared" ca="true" si="74"/>
        <v/>
      </c>
      <c r="T315" s="267" t="str">
        <f t="shared" ca="true" si="75"/>
        <v/>
      </c>
      <c r="U315" s="265"/>
      <c r="V315" s="265"/>
      <c r="W315" s="268" t="str">
        <f t="shared" ca="true" si="76"/>
        <v/>
      </c>
      <c r="X315" s="178" t="str">
        <f t="shared" ca="true" si="77"/>
        <v/>
      </c>
      <c r="Y315" s="267" t="str">
        <f t="shared" ca="true" si="78"/>
        <v/>
      </c>
      <c r="Z315" s="265"/>
      <c r="AA315" s="265"/>
      <c r="AB315" s="268" t="str">
        <f t="shared" ca="true" si="79"/>
        <v/>
      </c>
    </row>
    <row r="316" x14ac:dyDescent="0.2">
      <c r="A316" s="263"/>
      <c r="B316" s="580"/>
      <c r="C316" s="581"/>
      <c r="D316" s="179" t="str">
        <f t="shared" ca="true" si="65"/>
        <v/>
      </c>
      <c r="E316" s="270" t="str">
        <f t="shared" ca="true" si="66"/>
        <v/>
      </c>
      <c r="F316" s="271"/>
      <c r="G316" s="272"/>
      <c r="H316" s="273" t="str">
        <f t="shared" ca="true" si="67"/>
        <v/>
      </c>
      <c r="I316" s="179" t="str">
        <f t="shared" ca="true" si="68"/>
        <v/>
      </c>
      <c r="J316" s="270" t="str">
        <f t="shared" ca="true" si="69"/>
        <v/>
      </c>
      <c r="K316" s="271"/>
      <c r="L316" s="272"/>
      <c r="M316" s="273" t="str">
        <f t="shared" ca="true" si="70"/>
        <v/>
      </c>
      <c r="N316" s="179" t="str">
        <f t="shared" ca="true" si="71"/>
        <v/>
      </c>
      <c r="O316" s="270" t="str">
        <f t="shared" ca="true" si="72"/>
        <v/>
      </c>
      <c r="P316" s="271"/>
      <c r="Q316" s="272"/>
      <c r="R316" s="273" t="str">
        <f t="shared" ca="true" si="73"/>
        <v/>
      </c>
      <c r="S316" s="179" t="str">
        <f t="shared" ca="true" si="74"/>
        <v/>
      </c>
      <c r="T316" s="270" t="str">
        <f t="shared" ca="true" si="75"/>
        <v/>
      </c>
      <c r="U316" s="271"/>
      <c r="V316" s="272"/>
      <c r="W316" s="273" t="str">
        <f t="shared" ca="true" si="76"/>
        <v/>
      </c>
      <c r="X316" s="179" t="str">
        <f t="shared" ca="true" si="77"/>
        <v/>
      </c>
      <c r="Y316" s="270" t="str">
        <f t="shared" ca="true" si="78"/>
        <v/>
      </c>
      <c r="Z316" s="271"/>
      <c r="AA316" s="272"/>
      <c r="AB316" s="273" t="str">
        <f t="shared" ca="true" si="79"/>
        <v/>
      </c>
    </row>
    <row r="317" ht="11.25" customHeight="true" x14ac:dyDescent="0.2"/>
    <row r="318" ht="22.5" customHeight="true" x14ac:dyDescent="0.25">
      <c r="B318" s="911" t="str">
        <f>CONCATENATE("Rural use of drinking water sources, ",C299,"–",C300)</f>
        <v>Rural use of drinking water sources, 2000–2020</v>
      </c>
      <c r="C318" s="912"/>
      <c r="D318" s="912"/>
      <c r="E318" s="912"/>
      <c r="F318" s="912"/>
      <c r="G318" s="912"/>
      <c r="H318" s="912"/>
      <c r="I318" s="912"/>
      <c r="J318" s="912"/>
      <c r="K318" s="912"/>
      <c r="L318" s="913"/>
      <c r="N318" s="274"/>
      <c r="O318" s="274"/>
      <c r="P318" s="274"/>
      <c r="Q318" s="274"/>
      <c r="R318" s="274"/>
      <c r="S318" s="934" t="s">
        <v>11</v>
      </c>
      <c r="T318" s="935"/>
      <c r="U318" s="935"/>
      <c r="V318" s="935"/>
      <c r="W318" s="936"/>
      <c r="X318" s="274"/>
      <c r="Y318" s="274"/>
      <c r="Z318" s="274"/>
      <c r="AA318" s="274"/>
      <c r="AB318" s="27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12" customWidth="true"/>
    <col min="6" max="7" width="9" style="215" customWidth="true"/>
    <col min="8" max="38" width="9" style="212" customWidth="true"/>
    <col min="39" max="261" width="9.140625" style="212"/>
    <col min="262" max="262" width="5" style="212" customWidth="true"/>
    <col min="263" max="263" width="13.85546875" style="212" customWidth="true"/>
    <col min="264" max="265" width="6.28515625" style="212" customWidth="true"/>
    <col min="266" max="267" width="7" style="212" customWidth="true"/>
    <col min="268" max="274" width="6.28515625" style="212" customWidth="true"/>
    <col min="275" max="517" width="9.140625" style="212"/>
    <col min="518" max="518" width="5" style="212" customWidth="true"/>
    <col min="519" max="519" width="13.85546875" style="212" customWidth="true"/>
    <col min="520" max="521" width="6.28515625" style="212" customWidth="true"/>
    <col min="522" max="523" width="7" style="212" customWidth="true"/>
    <col min="524" max="530" width="6.28515625" style="212" customWidth="true"/>
    <col min="531" max="773" width="9.140625" style="212"/>
    <col min="774" max="774" width="5" style="212" customWidth="true"/>
    <col min="775" max="775" width="13.85546875" style="212" customWidth="true"/>
    <col min="776" max="777" width="6.28515625" style="212" customWidth="true"/>
    <col min="778" max="779" width="7" style="212" customWidth="true"/>
    <col min="780" max="786" width="6.28515625" style="212" customWidth="true"/>
    <col min="787" max="1029" width="9.140625" style="212"/>
    <col min="1030" max="1030" width="5" style="212" customWidth="true"/>
    <col min="1031" max="1031" width="13.85546875" style="212" customWidth="true"/>
    <col min="1032" max="1033" width="6.28515625" style="212" customWidth="true"/>
    <col min="1034" max="1035" width="7" style="212" customWidth="true"/>
    <col min="1036" max="1042" width="6.28515625" style="212" customWidth="true"/>
    <col min="1043" max="1285" width="9.140625" style="212"/>
    <col min="1286" max="1286" width="5" style="212" customWidth="true"/>
    <col min="1287" max="1287" width="13.85546875" style="212" customWidth="true"/>
    <col min="1288" max="1289" width="6.28515625" style="212" customWidth="true"/>
    <col min="1290" max="1291" width="7" style="212" customWidth="true"/>
    <col min="1292" max="1298" width="6.28515625" style="212" customWidth="true"/>
    <col min="1299" max="1541" width="9.140625" style="212"/>
    <col min="1542" max="1542" width="5" style="212" customWidth="true"/>
    <col min="1543" max="1543" width="13.85546875" style="212" customWidth="true"/>
    <col min="1544" max="1545" width="6.28515625" style="212" customWidth="true"/>
    <col min="1546" max="1547" width="7" style="212" customWidth="true"/>
    <col min="1548" max="1554" width="6.28515625" style="212" customWidth="true"/>
    <col min="1555" max="1797" width="9.140625" style="212"/>
    <col min="1798" max="1798" width="5" style="212" customWidth="true"/>
    <col min="1799" max="1799" width="13.85546875" style="212" customWidth="true"/>
    <col min="1800" max="1801" width="6.28515625" style="212" customWidth="true"/>
    <col min="1802" max="1803" width="7" style="212" customWidth="true"/>
    <col min="1804" max="1810" width="6.28515625" style="212" customWidth="true"/>
    <col min="1811" max="2053" width="9.140625" style="212"/>
    <col min="2054" max="2054" width="5" style="212" customWidth="true"/>
    <col min="2055" max="2055" width="13.85546875" style="212" customWidth="true"/>
    <col min="2056" max="2057" width="6.28515625" style="212" customWidth="true"/>
    <col min="2058" max="2059" width="7" style="212" customWidth="true"/>
    <col min="2060" max="2066" width="6.28515625" style="212" customWidth="true"/>
    <col min="2067" max="2309" width="9.140625" style="212"/>
    <col min="2310" max="2310" width="5" style="212" customWidth="true"/>
    <col min="2311" max="2311" width="13.85546875" style="212" customWidth="true"/>
    <col min="2312" max="2313" width="6.28515625" style="212" customWidth="true"/>
    <col min="2314" max="2315" width="7" style="212" customWidth="true"/>
    <col min="2316" max="2322" width="6.28515625" style="212" customWidth="true"/>
    <col min="2323" max="2565" width="9.140625" style="212"/>
    <col min="2566" max="2566" width="5" style="212" customWidth="true"/>
    <col min="2567" max="2567" width="13.85546875" style="212" customWidth="true"/>
    <col min="2568" max="2569" width="6.28515625" style="212" customWidth="true"/>
    <col min="2570" max="2571" width="7" style="212" customWidth="true"/>
    <col min="2572" max="2578" width="6.28515625" style="212" customWidth="true"/>
    <col min="2579" max="2821" width="9.140625" style="212"/>
    <col min="2822" max="2822" width="5" style="212" customWidth="true"/>
    <col min="2823" max="2823" width="13.85546875" style="212" customWidth="true"/>
    <col min="2824" max="2825" width="6.28515625" style="212" customWidth="true"/>
    <col min="2826" max="2827" width="7" style="212" customWidth="true"/>
    <col min="2828" max="2834" width="6.28515625" style="212" customWidth="true"/>
    <col min="2835" max="3077" width="9.140625" style="212"/>
    <col min="3078" max="3078" width="5" style="212" customWidth="true"/>
    <col min="3079" max="3079" width="13.85546875" style="212" customWidth="true"/>
    <col min="3080" max="3081" width="6.28515625" style="212" customWidth="true"/>
    <col min="3082" max="3083" width="7" style="212" customWidth="true"/>
    <col min="3084" max="3090" width="6.28515625" style="212" customWidth="true"/>
    <col min="3091" max="3333" width="9.140625" style="212"/>
    <col min="3334" max="3334" width="5" style="212" customWidth="true"/>
    <col min="3335" max="3335" width="13.85546875" style="212" customWidth="true"/>
    <col min="3336" max="3337" width="6.28515625" style="212" customWidth="true"/>
    <col min="3338" max="3339" width="7" style="212" customWidth="true"/>
    <col min="3340" max="3346" width="6.28515625" style="212" customWidth="true"/>
    <col min="3347" max="3589" width="9.140625" style="212"/>
    <col min="3590" max="3590" width="5" style="212" customWidth="true"/>
    <col min="3591" max="3591" width="13.85546875" style="212" customWidth="true"/>
    <col min="3592" max="3593" width="6.28515625" style="212" customWidth="true"/>
    <col min="3594" max="3595" width="7" style="212" customWidth="true"/>
    <col min="3596" max="3602" width="6.28515625" style="212" customWidth="true"/>
    <col min="3603" max="3845" width="9.140625" style="212"/>
    <col min="3846" max="3846" width="5" style="212" customWidth="true"/>
    <col min="3847" max="3847" width="13.85546875" style="212" customWidth="true"/>
    <col min="3848" max="3849" width="6.28515625" style="212" customWidth="true"/>
    <col min="3850" max="3851" width="7" style="212" customWidth="true"/>
    <col min="3852" max="3858" width="6.28515625" style="212" customWidth="true"/>
    <col min="3859" max="4101" width="9.140625" style="212"/>
    <col min="4102" max="4102" width="5" style="212" customWidth="true"/>
    <col min="4103" max="4103" width="13.85546875" style="212" customWidth="true"/>
    <col min="4104" max="4105" width="6.28515625" style="212" customWidth="true"/>
    <col min="4106" max="4107" width="7" style="212" customWidth="true"/>
    <col min="4108" max="4114" width="6.28515625" style="212" customWidth="true"/>
    <col min="4115" max="4357" width="9.140625" style="212"/>
    <col min="4358" max="4358" width="5" style="212" customWidth="true"/>
    <col min="4359" max="4359" width="13.85546875" style="212" customWidth="true"/>
    <col min="4360" max="4361" width="6.28515625" style="212" customWidth="true"/>
    <col min="4362" max="4363" width="7" style="212" customWidth="true"/>
    <col min="4364" max="4370" width="6.28515625" style="212" customWidth="true"/>
    <col min="4371" max="4613" width="9.140625" style="212"/>
    <col min="4614" max="4614" width="5" style="212" customWidth="true"/>
    <col min="4615" max="4615" width="13.85546875" style="212" customWidth="true"/>
    <col min="4616" max="4617" width="6.28515625" style="212" customWidth="true"/>
    <col min="4618" max="4619" width="7" style="212" customWidth="true"/>
    <col min="4620" max="4626" width="6.28515625" style="212" customWidth="true"/>
    <col min="4627" max="4869" width="9.140625" style="212"/>
    <col min="4870" max="4870" width="5" style="212" customWidth="true"/>
    <col min="4871" max="4871" width="13.85546875" style="212" customWidth="true"/>
    <col min="4872" max="4873" width="6.28515625" style="212" customWidth="true"/>
    <col min="4874" max="4875" width="7" style="212" customWidth="true"/>
    <col min="4876" max="4882" width="6.28515625" style="212" customWidth="true"/>
    <col min="4883" max="5125" width="9.140625" style="212"/>
    <col min="5126" max="5126" width="5" style="212" customWidth="true"/>
    <col min="5127" max="5127" width="13.85546875" style="212" customWidth="true"/>
    <col min="5128" max="5129" width="6.28515625" style="212" customWidth="true"/>
    <col min="5130" max="5131" width="7" style="212" customWidth="true"/>
    <col min="5132" max="5138" width="6.28515625" style="212" customWidth="true"/>
    <col min="5139" max="5381" width="9.140625" style="212"/>
    <col min="5382" max="5382" width="5" style="212" customWidth="true"/>
    <col min="5383" max="5383" width="13.85546875" style="212" customWidth="true"/>
    <col min="5384" max="5385" width="6.28515625" style="212" customWidth="true"/>
    <col min="5386" max="5387" width="7" style="212" customWidth="true"/>
    <col min="5388" max="5394" width="6.28515625" style="212" customWidth="true"/>
    <col min="5395" max="5637" width="9.140625" style="212"/>
    <col min="5638" max="5638" width="5" style="212" customWidth="true"/>
    <col min="5639" max="5639" width="13.85546875" style="212" customWidth="true"/>
    <col min="5640" max="5641" width="6.28515625" style="212" customWidth="true"/>
    <col min="5642" max="5643" width="7" style="212" customWidth="true"/>
    <col min="5644" max="5650" width="6.28515625" style="212" customWidth="true"/>
    <col min="5651" max="5893" width="9.140625" style="212"/>
    <col min="5894" max="5894" width="5" style="212" customWidth="true"/>
    <col min="5895" max="5895" width="13.85546875" style="212" customWidth="true"/>
    <col min="5896" max="5897" width="6.28515625" style="212" customWidth="true"/>
    <col min="5898" max="5899" width="7" style="212" customWidth="true"/>
    <col min="5900" max="5906" width="6.28515625" style="212" customWidth="true"/>
    <col min="5907" max="6149" width="9.140625" style="212"/>
    <col min="6150" max="6150" width="5" style="212" customWidth="true"/>
    <col min="6151" max="6151" width="13.85546875" style="212" customWidth="true"/>
    <col min="6152" max="6153" width="6.28515625" style="212" customWidth="true"/>
    <col min="6154" max="6155" width="7" style="212" customWidth="true"/>
    <col min="6156" max="6162" width="6.28515625" style="212" customWidth="true"/>
    <col min="6163" max="6405" width="9.140625" style="212"/>
    <col min="6406" max="6406" width="5" style="212" customWidth="true"/>
    <col min="6407" max="6407" width="13.85546875" style="212" customWidth="true"/>
    <col min="6408" max="6409" width="6.28515625" style="212" customWidth="true"/>
    <col min="6410" max="6411" width="7" style="212" customWidth="true"/>
    <col min="6412" max="6418" width="6.28515625" style="212" customWidth="true"/>
    <col min="6419" max="6661" width="9.140625" style="212"/>
    <col min="6662" max="6662" width="5" style="212" customWidth="true"/>
    <col min="6663" max="6663" width="13.85546875" style="212" customWidth="true"/>
    <col min="6664" max="6665" width="6.28515625" style="212" customWidth="true"/>
    <col min="6666" max="6667" width="7" style="212" customWidth="true"/>
    <col min="6668" max="6674" width="6.28515625" style="212" customWidth="true"/>
    <col min="6675" max="6917" width="9.140625" style="212"/>
    <col min="6918" max="6918" width="5" style="212" customWidth="true"/>
    <col min="6919" max="6919" width="13.85546875" style="212" customWidth="true"/>
    <col min="6920" max="6921" width="6.28515625" style="212" customWidth="true"/>
    <col min="6922" max="6923" width="7" style="212" customWidth="true"/>
    <col min="6924" max="6930" width="6.28515625" style="212" customWidth="true"/>
    <col min="6931" max="7173" width="9.140625" style="212"/>
    <col min="7174" max="7174" width="5" style="212" customWidth="true"/>
    <col min="7175" max="7175" width="13.85546875" style="212" customWidth="true"/>
    <col min="7176" max="7177" width="6.28515625" style="212" customWidth="true"/>
    <col min="7178" max="7179" width="7" style="212" customWidth="true"/>
    <col min="7180" max="7186" width="6.28515625" style="212" customWidth="true"/>
    <col min="7187" max="7429" width="9.140625" style="212"/>
    <col min="7430" max="7430" width="5" style="212" customWidth="true"/>
    <col min="7431" max="7431" width="13.85546875" style="212" customWidth="true"/>
    <col min="7432" max="7433" width="6.28515625" style="212" customWidth="true"/>
    <col min="7434" max="7435" width="7" style="212" customWidth="true"/>
    <col min="7436" max="7442" width="6.28515625" style="212" customWidth="true"/>
    <col min="7443" max="7685" width="9.140625" style="212"/>
    <col min="7686" max="7686" width="5" style="212" customWidth="true"/>
    <col min="7687" max="7687" width="13.85546875" style="212" customWidth="true"/>
    <col min="7688" max="7689" width="6.28515625" style="212" customWidth="true"/>
    <col min="7690" max="7691" width="7" style="212" customWidth="true"/>
    <col min="7692" max="7698" width="6.28515625" style="212" customWidth="true"/>
    <col min="7699" max="7941" width="9.140625" style="212"/>
    <col min="7942" max="7942" width="5" style="212" customWidth="true"/>
    <col min="7943" max="7943" width="13.85546875" style="212" customWidth="true"/>
    <col min="7944" max="7945" width="6.28515625" style="212" customWidth="true"/>
    <col min="7946" max="7947" width="7" style="212" customWidth="true"/>
    <col min="7948" max="7954" width="6.28515625" style="212" customWidth="true"/>
    <col min="7955" max="8197" width="9.140625" style="212"/>
    <col min="8198" max="8198" width="5" style="212" customWidth="true"/>
    <col min="8199" max="8199" width="13.85546875" style="212" customWidth="true"/>
    <col min="8200" max="8201" width="6.28515625" style="212" customWidth="true"/>
    <col min="8202" max="8203" width="7" style="212" customWidth="true"/>
    <col min="8204" max="8210" width="6.28515625" style="212" customWidth="true"/>
    <col min="8211" max="8453" width="9.140625" style="212"/>
    <col min="8454" max="8454" width="5" style="212" customWidth="true"/>
    <col min="8455" max="8455" width="13.85546875" style="212" customWidth="true"/>
    <col min="8456" max="8457" width="6.28515625" style="212" customWidth="true"/>
    <col min="8458" max="8459" width="7" style="212" customWidth="true"/>
    <col min="8460" max="8466" width="6.28515625" style="212" customWidth="true"/>
    <col min="8467" max="8709" width="9.140625" style="212"/>
    <col min="8710" max="8710" width="5" style="212" customWidth="true"/>
    <col min="8711" max="8711" width="13.85546875" style="212" customWidth="true"/>
    <col min="8712" max="8713" width="6.28515625" style="212" customWidth="true"/>
    <col min="8714" max="8715" width="7" style="212" customWidth="true"/>
    <col min="8716" max="8722" width="6.28515625" style="212" customWidth="true"/>
    <col min="8723" max="8965" width="9.140625" style="212"/>
    <col min="8966" max="8966" width="5" style="212" customWidth="true"/>
    <col min="8967" max="8967" width="13.85546875" style="212" customWidth="true"/>
    <col min="8968" max="8969" width="6.28515625" style="212" customWidth="true"/>
    <col min="8970" max="8971" width="7" style="212" customWidth="true"/>
    <col min="8972" max="8978" width="6.28515625" style="212" customWidth="true"/>
    <col min="8979" max="9221" width="9.140625" style="212"/>
    <col min="9222" max="9222" width="5" style="212" customWidth="true"/>
    <col min="9223" max="9223" width="13.85546875" style="212" customWidth="true"/>
    <col min="9224" max="9225" width="6.28515625" style="212" customWidth="true"/>
    <col min="9226" max="9227" width="7" style="212" customWidth="true"/>
    <col min="9228" max="9234" width="6.28515625" style="212" customWidth="true"/>
    <col min="9235" max="9477" width="9.140625" style="212"/>
    <col min="9478" max="9478" width="5" style="212" customWidth="true"/>
    <col min="9479" max="9479" width="13.85546875" style="212" customWidth="true"/>
    <col min="9480" max="9481" width="6.28515625" style="212" customWidth="true"/>
    <col min="9482" max="9483" width="7" style="212" customWidth="true"/>
    <col min="9484" max="9490" width="6.28515625" style="212" customWidth="true"/>
    <col min="9491" max="9733" width="9.140625" style="212"/>
    <col min="9734" max="9734" width="5" style="212" customWidth="true"/>
    <col min="9735" max="9735" width="13.85546875" style="212" customWidth="true"/>
    <col min="9736" max="9737" width="6.28515625" style="212" customWidth="true"/>
    <col min="9738" max="9739" width="7" style="212" customWidth="true"/>
    <col min="9740" max="9746" width="6.28515625" style="212" customWidth="true"/>
    <col min="9747" max="9989" width="9.140625" style="212"/>
    <col min="9990" max="9990" width="5" style="212" customWidth="true"/>
    <col min="9991" max="9991" width="13.85546875" style="212" customWidth="true"/>
    <col min="9992" max="9993" width="6.28515625" style="212" customWidth="true"/>
    <col min="9994" max="9995" width="7" style="212" customWidth="true"/>
    <col min="9996" max="10002" width="6.28515625" style="212" customWidth="true"/>
    <col min="10003" max="10245" width="9.140625" style="212"/>
    <col min="10246" max="10246" width="5" style="212" customWidth="true"/>
    <col min="10247" max="10247" width="13.85546875" style="212" customWidth="true"/>
    <col min="10248" max="10249" width="6.28515625" style="212" customWidth="true"/>
    <col min="10250" max="10251" width="7" style="212" customWidth="true"/>
    <col min="10252" max="10258" width="6.28515625" style="212" customWidth="true"/>
    <col min="10259" max="10501" width="9.140625" style="212"/>
    <col min="10502" max="10502" width="5" style="212" customWidth="true"/>
    <col min="10503" max="10503" width="13.85546875" style="212" customWidth="true"/>
    <col min="10504" max="10505" width="6.28515625" style="212" customWidth="true"/>
    <col min="10506" max="10507" width="7" style="212" customWidth="true"/>
    <col min="10508" max="10514" width="6.28515625" style="212" customWidth="true"/>
    <col min="10515" max="10757" width="9.140625" style="212"/>
    <col min="10758" max="10758" width="5" style="212" customWidth="true"/>
    <col min="10759" max="10759" width="13.85546875" style="212" customWidth="true"/>
    <col min="10760" max="10761" width="6.28515625" style="212" customWidth="true"/>
    <col min="10762" max="10763" width="7" style="212" customWidth="true"/>
    <col min="10764" max="10770" width="6.28515625" style="212" customWidth="true"/>
    <col min="10771" max="11013" width="9.140625" style="212"/>
    <col min="11014" max="11014" width="5" style="212" customWidth="true"/>
    <col min="11015" max="11015" width="13.85546875" style="212" customWidth="true"/>
    <col min="11016" max="11017" width="6.28515625" style="212" customWidth="true"/>
    <col min="11018" max="11019" width="7" style="212" customWidth="true"/>
    <col min="11020" max="11026" width="6.28515625" style="212" customWidth="true"/>
    <col min="11027" max="11269" width="9.140625" style="212"/>
    <col min="11270" max="11270" width="5" style="212" customWidth="true"/>
    <col min="11271" max="11271" width="13.85546875" style="212" customWidth="true"/>
    <col min="11272" max="11273" width="6.28515625" style="212" customWidth="true"/>
    <col min="11274" max="11275" width="7" style="212" customWidth="true"/>
    <col min="11276" max="11282" width="6.28515625" style="212" customWidth="true"/>
    <col min="11283" max="11525" width="9.140625" style="212"/>
    <col min="11526" max="11526" width="5" style="212" customWidth="true"/>
    <col min="11527" max="11527" width="13.85546875" style="212" customWidth="true"/>
    <col min="11528" max="11529" width="6.28515625" style="212" customWidth="true"/>
    <col min="11530" max="11531" width="7" style="212" customWidth="true"/>
    <col min="11532" max="11538" width="6.28515625" style="212" customWidth="true"/>
    <col min="11539" max="11781" width="9.140625" style="212"/>
    <col min="11782" max="11782" width="5" style="212" customWidth="true"/>
    <col min="11783" max="11783" width="13.85546875" style="212" customWidth="true"/>
    <col min="11784" max="11785" width="6.28515625" style="212" customWidth="true"/>
    <col min="11786" max="11787" width="7" style="212" customWidth="true"/>
    <col min="11788" max="11794" width="6.28515625" style="212" customWidth="true"/>
    <col min="11795" max="12037" width="9.140625" style="212"/>
    <col min="12038" max="12038" width="5" style="212" customWidth="true"/>
    <col min="12039" max="12039" width="13.85546875" style="212" customWidth="true"/>
    <col min="12040" max="12041" width="6.28515625" style="212" customWidth="true"/>
    <col min="12042" max="12043" width="7" style="212" customWidth="true"/>
    <col min="12044" max="12050" width="6.28515625" style="212" customWidth="true"/>
    <col min="12051" max="12293" width="9.140625" style="212"/>
    <col min="12294" max="12294" width="5" style="212" customWidth="true"/>
    <col min="12295" max="12295" width="13.85546875" style="212" customWidth="true"/>
    <col min="12296" max="12297" width="6.28515625" style="212" customWidth="true"/>
    <col min="12298" max="12299" width="7" style="212" customWidth="true"/>
    <col min="12300" max="12306" width="6.28515625" style="212" customWidth="true"/>
    <col min="12307" max="12549" width="9.140625" style="212"/>
    <col min="12550" max="12550" width="5" style="212" customWidth="true"/>
    <col min="12551" max="12551" width="13.85546875" style="212" customWidth="true"/>
    <col min="12552" max="12553" width="6.28515625" style="212" customWidth="true"/>
    <col min="12554" max="12555" width="7" style="212" customWidth="true"/>
    <col min="12556" max="12562" width="6.28515625" style="212" customWidth="true"/>
    <col min="12563" max="12805" width="9.140625" style="212"/>
    <col min="12806" max="12806" width="5" style="212" customWidth="true"/>
    <col min="12807" max="12807" width="13.85546875" style="212" customWidth="true"/>
    <col min="12808" max="12809" width="6.28515625" style="212" customWidth="true"/>
    <col min="12810" max="12811" width="7" style="212" customWidth="true"/>
    <col min="12812" max="12818" width="6.28515625" style="212" customWidth="true"/>
    <col min="12819" max="13061" width="9.140625" style="212"/>
    <col min="13062" max="13062" width="5" style="212" customWidth="true"/>
    <col min="13063" max="13063" width="13.85546875" style="212" customWidth="true"/>
    <col min="13064" max="13065" width="6.28515625" style="212" customWidth="true"/>
    <col min="13066" max="13067" width="7" style="212" customWidth="true"/>
    <col min="13068" max="13074" width="6.28515625" style="212" customWidth="true"/>
    <col min="13075" max="13317" width="9.140625" style="212"/>
    <col min="13318" max="13318" width="5" style="212" customWidth="true"/>
    <col min="13319" max="13319" width="13.85546875" style="212" customWidth="true"/>
    <col min="13320" max="13321" width="6.28515625" style="212" customWidth="true"/>
    <col min="13322" max="13323" width="7" style="212" customWidth="true"/>
    <col min="13324" max="13330" width="6.28515625" style="212" customWidth="true"/>
    <col min="13331" max="13573" width="9.140625" style="212"/>
    <col min="13574" max="13574" width="5" style="212" customWidth="true"/>
    <col min="13575" max="13575" width="13.85546875" style="212" customWidth="true"/>
    <col min="13576" max="13577" width="6.28515625" style="212" customWidth="true"/>
    <col min="13578" max="13579" width="7" style="212" customWidth="true"/>
    <col min="13580" max="13586" width="6.28515625" style="212" customWidth="true"/>
    <col min="13587" max="13829" width="9.140625" style="212"/>
    <col min="13830" max="13830" width="5" style="212" customWidth="true"/>
    <col min="13831" max="13831" width="13.85546875" style="212" customWidth="true"/>
    <col min="13832" max="13833" width="6.28515625" style="212" customWidth="true"/>
    <col min="13834" max="13835" width="7" style="212" customWidth="true"/>
    <col min="13836" max="13842" width="6.28515625" style="212" customWidth="true"/>
    <col min="13843" max="14085" width="9.140625" style="212"/>
    <col min="14086" max="14086" width="5" style="212" customWidth="true"/>
    <col min="14087" max="14087" width="13.85546875" style="212" customWidth="true"/>
    <col min="14088" max="14089" width="6.28515625" style="212" customWidth="true"/>
    <col min="14090" max="14091" width="7" style="212" customWidth="true"/>
    <col min="14092" max="14098" width="6.28515625" style="212" customWidth="true"/>
    <col min="14099" max="14341" width="9.140625" style="212"/>
    <col min="14342" max="14342" width="5" style="212" customWidth="true"/>
    <col min="14343" max="14343" width="13.85546875" style="212" customWidth="true"/>
    <col min="14344" max="14345" width="6.28515625" style="212" customWidth="true"/>
    <col min="14346" max="14347" width="7" style="212" customWidth="true"/>
    <col min="14348" max="14354" width="6.28515625" style="212" customWidth="true"/>
    <col min="14355" max="14597" width="9.140625" style="212"/>
    <col min="14598" max="14598" width="5" style="212" customWidth="true"/>
    <col min="14599" max="14599" width="13.85546875" style="212" customWidth="true"/>
    <col min="14600" max="14601" width="6.28515625" style="212" customWidth="true"/>
    <col min="14602" max="14603" width="7" style="212" customWidth="true"/>
    <col min="14604" max="14610" width="6.28515625" style="212" customWidth="true"/>
    <col min="14611" max="14853" width="9.140625" style="212"/>
    <col min="14854" max="14854" width="5" style="212" customWidth="true"/>
    <col min="14855" max="14855" width="13.85546875" style="212" customWidth="true"/>
    <col min="14856" max="14857" width="6.28515625" style="212" customWidth="true"/>
    <col min="14858" max="14859" width="7" style="212" customWidth="true"/>
    <col min="14860" max="14866" width="6.28515625" style="212" customWidth="true"/>
    <col min="14867" max="15109" width="9.140625" style="212"/>
    <col min="15110" max="15110" width="5" style="212" customWidth="true"/>
    <col min="15111" max="15111" width="13.85546875" style="212" customWidth="true"/>
    <col min="15112" max="15113" width="6.28515625" style="212" customWidth="true"/>
    <col min="15114" max="15115" width="7" style="212" customWidth="true"/>
    <col min="15116" max="15122" width="6.28515625" style="212" customWidth="true"/>
    <col min="15123" max="15365" width="9.140625" style="212"/>
    <col min="15366" max="15366" width="5" style="212" customWidth="true"/>
    <col min="15367" max="15367" width="13.85546875" style="212" customWidth="true"/>
    <col min="15368" max="15369" width="6.28515625" style="212" customWidth="true"/>
    <col min="15370" max="15371" width="7" style="212" customWidth="true"/>
    <col min="15372" max="15378" width="6.28515625" style="212" customWidth="true"/>
    <col min="15379" max="15621" width="9.140625" style="212"/>
    <col min="15622" max="15622" width="5" style="212" customWidth="true"/>
    <col min="15623" max="15623" width="13.85546875" style="212" customWidth="true"/>
    <col min="15624" max="15625" width="6.28515625" style="212" customWidth="true"/>
    <col min="15626" max="15627" width="7" style="212" customWidth="true"/>
    <col min="15628" max="15634" width="6.28515625" style="212" customWidth="true"/>
    <col min="15635" max="15877" width="9.140625" style="212"/>
    <col min="15878" max="15878" width="5" style="212" customWidth="true"/>
    <col min="15879" max="15879" width="13.85546875" style="212" customWidth="true"/>
    <col min="15880" max="15881" width="6.28515625" style="212" customWidth="true"/>
    <col min="15882" max="15883" width="7" style="212" customWidth="true"/>
    <col min="15884" max="15890" width="6.28515625" style="212" customWidth="true"/>
    <col min="15891" max="16133" width="9.140625" style="212"/>
    <col min="16134" max="16134" width="5" style="212" customWidth="true"/>
    <col min="16135" max="16135" width="13.85546875" style="212" customWidth="true"/>
    <col min="16136" max="16137" width="6.28515625" style="212" customWidth="true"/>
    <col min="16138" max="16139" width="7" style="212" customWidth="true"/>
    <col min="16140" max="16146" width="6.28515625" style="212" customWidth="true"/>
    <col min="16147" max="16384" width="9.140625" style="212"/>
  </cols>
  <sheetData>
    <row r="4" ht="28.5" customHeight="true" x14ac:dyDescent="0.2">
      <c r="B4" s="949" t="s">
        <v>125</v>
      </c>
      <c r="C4" s="950"/>
      <c r="D4" s="950"/>
      <c r="E4" s="950"/>
      <c r="F4" s="950"/>
      <c r="G4" s="950"/>
      <c r="H4" s="950"/>
      <c r="I4" s="950"/>
      <c r="J4" s="950"/>
      <c r="K4" s="950"/>
      <c r="L4" s="950"/>
      <c r="M4" s="950"/>
      <c r="N4" s="950"/>
      <c r="O4" s="950"/>
      <c r="P4" s="950"/>
      <c r="Q4" s="950"/>
      <c r="R4" s="950"/>
      <c r="S4" s="950"/>
      <c r="T4" s="950"/>
      <c r="U4" s="950"/>
      <c r="V4" s="950"/>
      <c r="W4" s="950"/>
      <c r="X4" s="950"/>
      <c r="Y4" s="950"/>
    </row>
    <row r="5" ht="28.5" customHeight="true" x14ac:dyDescent="0.2">
      <c r="B5" s="914" t="str">
        <f ca="true">IF(ISERROR(INDIRECT(CONCATENATE($B105,"!A2"))),"",INDIRECT(CONCATENATE($B105,"!A2")))</f>
        <v>Mongolia</v>
      </c>
      <c r="C5" s="947"/>
      <c r="D5" s="947"/>
      <c r="E5" s="947"/>
      <c r="F5" s="947"/>
      <c r="G5" s="947"/>
      <c r="H5" s="947"/>
      <c r="I5" s="947"/>
      <c r="J5" s="947"/>
      <c r="K5" s="948"/>
      <c r="L5" s="948"/>
      <c r="M5" s="948"/>
      <c r="N5" s="948"/>
      <c r="O5" s="948"/>
      <c r="P5" s="948"/>
      <c r="Q5" s="948"/>
      <c r="R5" s="948"/>
      <c r="S5" s="948"/>
      <c r="T5" s="948"/>
      <c r="U5" s="948"/>
      <c r="V5" s="948"/>
      <c r="W5" s="948"/>
      <c r="X5" s="948"/>
      <c r="Y5" s="948"/>
    </row>
    <row r="6" x14ac:dyDescent="0.2">
      <c r="F6" s="212"/>
      <c r="G6" s="212"/>
      <c r="J6" s="213"/>
      <c r="K6" s="213"/>
      <c r="L6" s="213"/>
      <c r="M6" s="213"/>
      <c r="N6" s="213"/>
      <c r="O6" s="213"/>
      <c r="P6" s="213"/>
    </row>
    <row r="7" s="214" customFormat="true" ht="18" x14ac:dyDescent="0.25">
      <c r="B7" s="911" t="str">
        <f>B118</f>
        <v>National use of sanitation facilities, 2000–2020</v>
      </c>
      <c r="C7" s="951"/>
      <c r="D7" s="951"/>
      <c r="E7" s="951"/>
      <c r="F7" s="951"/>
      <c r="G7" s="951"/>
      <c r="H7" s="951"/>
      <c r="I7" s="951"/>
      <c r="J7" s="911" t="str">
        <f>B218</f>
        <v>Urban use of sanitation facilities, 2000–2020</v>
      </c>
      <c r="K7" s="951"/>
      <c r="L7" s="951"/>
      <c r="M7" s="951"/>
      <c r="N7" s="951"/>
      <c r="O7" s="951"/>
      <c r="P7" s="951"/>
      <c r="Q7" s="951"/>
      <c r="R7" s="911" t="str">
        <f>B318</f>
        <v>Rural use of sanitation facilities, 2000–2020</v>
      </c>
      <c r="S7" s="951"/>
      <c r="T7" s="951"/>
      <c r="U7" s="951"/>
      <c r="V7" s="951"/>
      <c r="W7" s="951"/>
      <c r="X7" s="951"/>
      <c r="Y7" s="951"/>
    </row>
    <row r="8" s="214" customFormat="true" x14ac:dyDescent="0.2"/>
    <row r="17" x14ac:dyDescent="0.2">
      <c r="Q17" s="213"/>
      <c r="R17" s="213"/>
      <c r="S17" s="213"/>
      <c r="T17" s="213"/>
      <c r="U17" s="213"/>
      <c r="V17" s="213"/>
    </row>
    <row r="18" x14ac:dyDescent="0.2">
      <c r="Q18" s="213"/>
      <c r="R18" s="213"/>
      <c r="S18" s="213"/>
      <c r="T18" s="213"/>
      <c r="U18" s="213"/>
      <c r="V18" s="213"/>
    </row>
    <row r="19" x14ac:dyDescent="0.2">
      <c r="Q19" s="213"/>
      <c r="R19" s="213"/>
      <c r="S19" s="213"/>
      <c r="T19" s="213"/>
      <c r="U19" s="213"/>
      <c r="V19" s="213"/>
    </row>
    <row r="20" x14ac:dyDescent="0.2">
      <c r="Q20" s="213"/>
      <c r="R20" s="213"/>
      <c r="S20" s="213"/>
      <c r="T20" s="213"/>
      <c r="U20" s="213"/>
      <c r="V20" s="213"/>
    </row>
    <row r="21" x14ac:dyDescent="0.2">
      <c r="Q21" s="213"/>
      <c r="R21" s="213"/>
      <c r="S21" s="213"/>
      <c r="T21" s="213"/>
      <c r="U21" s="213"/>
      <c r="V21" s="213"/>
    </row>
    <row r="22" x14ac:dyDescent="0.2">
      <c r="Q22" s="213"/>
      <c r="R22" s="213"/>
      <c r="S22" s="213"/>
      <c r="T22" s="213"/>
      <c r="U22" s="213"/>
      <c r="V22" s="213"/>
    </row>
    <row r="23" x14ac:dyDescent="0.2">
      <c r="Q23" s="213"/>
      <c r="R23" s="213"/>
      <c r="S23" s="213"/>
      <c r="T23" s="213"/>
      <c r="U23" s="213"/>
      <c r="V23" s="213"/>
    </row>
    <row r="31" s="216" customFormat="true" x14ac:dyDescent="0.2">
      <c r="B31" s="924" t="str">
        <f ca="true">IF(ISERROR(INDIRECT(CONCATENATE($B105,"!A2"))),"",INDIRECT(CONCATENATE($B105,"!A2")))</f>
        <v>Mongolia</v>
      </c>
      <c r="C31" s="925"/>
      <c r="D31" s="925"/>
      <c r="E31" s="926"/>
      <c r="F31" s="916" t="s">
        <v>0</v>
      </c>
      <c r="G31" s="916"/>
      <c r="H31" s="916"/>
      <c r="I31" s="917"/>
      <c r="J31" s="915" t="s">
        <v>1</v>
      </c>
      <c r="K31" s="916"/>
      <c r="L31" s="916"/>
      <c r="M31" s="917"/>
      <c r="N31" s="915" t="s">
        <v>2</v>
      </c>
      <c r="O31" s="916"/>
      <c r="P31" s="916"/>
      <c r="Q31" s="917"/>
      <c r="R31" s="915" t="s">
        <v>3</v>
      </c>
      <c r="S31" s="916"/>
      <c r="T31" s="916"/>
      <c r="U31" s="917"/>
      <c r="V31" s="915" t="s">
        <v>4</v>
      </c>
      <c r="W31" s="916"/>
      <c r="X31" s="916"/>
      <c r="Y31" s="917"/>
    </row>
    <row r="32" s="220" customFormat="true" ht="22.5" customHeight="true" x14ac:dyDescent="0.2">
      <c r="B32" s="927"/>
      <c r="C32" s="928"/>
      <c r="D32" s="928"/>
      <c r="E32" s="929"/>
      <c r="F32" s="217" t="s">
        <v>15</v>
      </c>
      <c r="G32" s="218" t="s">
        <v>16</v>
      </c>
      <c r="H32" s="218" t="s">
        <v>22</v>
      </c>
      <c r="I32" s="219" t="s">
        <v>19</v>
      </c>
      <c r="J32" s="217" t="s">
        <v>15</v>
      </c>
      <c r="K32" s="218" t="s">
        <v>16</v>
      </c>
      <c r="L32" s="218" t="s">
        <v>22</v>
      </c>
      <c r="M32" s="219" t="s">
        <v>19</v>
      </c>
      <c r="N32" s="217" t="s">
        <v>15</v>
      </c>
      <c r="O32" s="218" t="s">
        <v>16</v>
      </c>
      <c r="P32" s="218" t="s">
        <v>22</v>
      </c>
      <c r="Q32" s="219" t="s">
        <v>19</v>
      </c>
      <c r="R32" s="217" t="s">
        <v>15</v>
      </c>
      <c r="S32" s="218" t="s">
        <v>16</v>
      </c>
      <c r="T32" s="218" t="s">
        <v>22</v>
      </c>
      <c r="U32" s="219" t="s">
        <v>19</v>
      </c>
      <c r="V32" s="217" t="s">
        <v>15</v>
      </c>
      <c r="W32" s="218" t="s">
        <v>16</v>
      </c>
      <c r="X32" s="218" t="s">
        <v>22</v>
      </c>
      <c r="Y32" s="219" t="s">
        <v>19</v>
      </c>
    </row>
    <row r="33" x14ac:dyDescent="0.2">
      <c r="B33" s="918" t="s">
        <v>5</v>
      </c>
      <c r="C33" s="919"/>
      <c r="D33" s="922" t="s">
        <v>25</v>
      </c>
      <c r="E33" s="209">
        <f>C99</f>
        <v>2000</v>
      </c>
      <c r="F33" s="279">
        <f ca="true">E99</f>
        <v>7.4229399202882371</v>
      </c>
      <c r="G33" s="222">
        <f t="shared" ref="G33:I34" ca="true" si="0">F99</f>
        <v>5.6708523728543048</v>
      </c>
      <c r="H33" s="223">
        <f t="shared" ca="true" si="0"/>
        <v>18.298037857688541</v>
      </c>
      <c r="I33" s="224">
        <f t="shared" ca="true" si="0"/>
        <v>68.608169849168917</v>
      </c>
      <c r="J33" s="279">
        <f ca="true">J99</f>
        <v>38.249991187806351</v>
      </c>
      <c r="K33" s="222">
        <f t="shared" ref="K33:M34" ca="true" si="1">K99</f>
        <v>26.494572005803445</v>
      </c>
      <c r="L33" s="223">
        <f t="shared" ca="true" si="1"/>
        <v>14.970615169383109</v>
      </c>
      <c r="M33" s="224">
        <f t="shared" ca="true" si="1"/>
        <v>20.284821637007099</v>
      </c>
      <c r="N33" s="279">
        <f ca="true">O99</f>
        <v>55.256841819236172</v>
      </c>
      <c r="O33" s="222">
        <f t="shared" ref="O33:Q34" ca="true" si="2">P99</f>
        <v>34.744506932714046</v>
      </c>
      <c r="P33" s="223">
        <f t="shared" ca="true" si="2"/>
        <v>6.2677005557575853</v>
      </c>
      <c r="Q33" s="224">
        <f t="shared" ca="true" si="2"/>
        <v>3.7309506922921969</v>
      </c>
      <c r="R33" s="279">
        <f ca="true">T99</f>
        <v>70.219249775928176</v>
      </c>
      <c r="S33" s="222">
        <f t="shared" ref="S33:U34" ca="true" si="3">U99</f>
        <v>24.999380011622357</v>
      </c>
      <c r="T33" s="223">
        <f t="shared" ca="true" si="3"/>
        <v>2.8892813837728966</v>
      </c>
      <c r="U33" s="224">
        <f t="shared" ca="true" si="3"/>
        <v>1.8920888286765774</v>
      </c>
      <c r="V33" s="279">
        <f ca="true">Y99</f>
        <v>95.230902807879431</v>
      </c>
      <c r="W33" s="222">
        <f t="shared" ref="W33:Y34" ca="true" si="4">Z99</f>
        <v>4.371976185412505</v>
      </c>
      <c r="X33" s="223">
        <f t="shared" ca="true" si="4"/>
        <v>0.21425254915146752</v>
      </c>
      <c r="Y33" s="224">
        <f t="shared" ca="true" si="4"/>
        <v>0.18286845755659797</v>
      </c>
    </row>
    <row r="34" x14ac:dyDescent="0.2">
      <c r="B34" s="920"/>
      <c r="C34" s="921"/>
      <c r="D34" s="923"/>
      <c r="E34" s="210">
        <f>C100</f>
        <v>2020</v>
      </c>
      <c r="F34" s="280">
        <f ca="true">E100</f>
        <v>37.833682339755754</v>
      </c>
      <c r="G34" s="227">
        <f t="shared" ca="true" si="0"/>
        <v>28.903538163338499</v>
      </c>
      <c r="H34" s="228">
        <f t="shared" ca="true" si="0"/>
        <v>13.97334925195446</v>
      </c>
      <c r="I34" s="229">
        <f t="shared" ca="true" si="0"/>
        <v>19.289430244951291</v>
      </c>
      <c r="J34" s="280">
        <f ca="true">J100</f>
        <v>59.078306040037624</v>
      </c>
      <c r="K34" s="227">
        <f t="shared" ca="true" si="1"/>
        <v>40.921693959962376</v>
      </c>
      <c r="L34" s="228">
        <f t="shared" ca="true" si="1"/>
        <v>0</v>
      </c>
      <c r="M34" s="229">
        <f t="shared" ca="true" si="1"/>
        <v>0</v>
      </c>
      <c r="N34" s="280">
        <f ca="true">O100</f>
        <v>61.395570828085866</v>
      </c>
      <c r="O34" s="227">
        <f t="shared" ca="true" si="2"/>
        <v>38.604429171914134</v>
      </c>
      <c r="P34" s="228">
        <f t="shared" ca="true" si="2"/>
        <v>0</v>
      </c>
      <c r="Q34" s="229">
        <f t="shared" ca="true" si="2"/>
        <v>0</v>
      </c>
      <c r="R34" s="280">
        <f ca="true">T100</f>
        <v>73.745284859275586</v>
      </c>
      <c r="S34" s="227">
        <f t="shared" ca="true" si="3"/>
        <v>26.254715140724414</v>
      </c>
      <c r="T34" s="228">
        <f t="shared" ca="true" si="3"/>
        <v>0</v>
      </c>
      <c r="U34" s="229">
        <f t="shared" ca="true" si="3"/>
        <v>0</v>
      </c>
      <c r="V34" s="280">
        <f ca="true">Y100</f>
        <v>95.529458654982847</v>
      </c>
      <c r="W34" s="227">
        <f t="shared" ca="true" si="4"/>
        <v>4.3856826505941395</v>
      </c>
      <c r="X34" s="228">
        <f t="shared" ca="true" si="4"/>
        <v>8.4858694423019188E-2</v>
      </c>
      <c r="Y34" s="229">
        <f t="shared" ca="true" si="4"/>
        <v>0</v>
      </c>
    </row>
    <row r="35" x14ac:dyDescent="0.2">
      <c r="F35" s="212"/>
      <c r="H35" s="215"/>
    </row>
    <row r="36" x14ac:dyDescent="0.2">
      <c r="B36" s="918" t="s">
        <v>6</v>
      </c>
      <c r="C36" s="919"/>
      <c r="D36" s="922" t="s">
        <v>25</v>
      </c>
      <c r="E36" s="209">
        <f>C199</f>
        <v>2000</v>
      </c>
      <c r="F36" s="279">
        <f ca="true">E199</f>
        <v>50.375265791884594</v>
      </c>
      <c r="G36" s="222">
        <f t="shared" ref="G36:I37" ca="true" si="5">F199</f>
        <v>40.323346426373071</v>
      </c>
      <c r="H36" s="223">
        <f t="shared" ca="true" si="5"/>
        <v>6.2351507149688672</v>
      </c>
      <c r="I36" s="224">
        <f t="shared" ca="true" si="5"/>
        <v>3.0662370667734677</v>
      </c>
      <c r="J36" s="279">
        <f ca="true">J199</f>
        <v>54.918658077292804</v>
      </c>
      <c r="K36" s="222">
        <f t="shared" ref="K36:M37" ca="true" si="6">K199</f>
        <v>38.835203052839432</v>
      </c>
      <c r="L36" s="223">
        <f t="shared" ca="true" si="6"/>
        <v>4.2992391328603787</v>
      </c>
      <c r="M36" s="224">
        <f t="shared" ca="true" si="6"/>
        <v>1.9468997370073851</v>
      </c>
      <c r="N36" s="279">
        <f ca="true">O199</f>
        <v>63.46233089702875</v>
      </c>
      <c r="O36" s="222">
        <f t="shared" ref="O36:Q37" ca="true" si="7">P199</f>
        <v>33.009830948845575</v>
      </c>
      <c r="P36" s="223">
        <f t="shared" ca="true" si="7"/>
        <v>2.6108903963718006</v>
      </c>
      <c r="Q36" s="224">
        <f t="shared" ca="true" si="7"/>
        <v>0.91694775775387427</v>
      </c>
      <c r="R36" s="279">
        <f ca="true">T199</f>
        <v>84.136399316452298</v>
      </c>
      <c r="S36" s="222">
        <f t="shared" ref="S36:U37" ca="true" si="8">U199</f>
        <v>15.122376630873086</v>
      </c>
      <c r="T36" s="223">
        <f t="shared" ca="true" si="8"/>
        <v>0.48512936313710497</v>
      </c>
      <c r="U36" s="224">
        <f t="shared" ca="true" si="8"/>
        <v>0.25609468953750536</v>
      </c>
      <c r="V36" s="279">
        <f ca="true">Y199</f>
        <v>97.906130188369829</v>
      </c>
      <c r="W36" s="222">
        <f t="shared" ref="W36:Y37" ca="true" si="9">Z199</f>
        <v>1.8283762406115394</v>
      </c>
      <c r="X36" s="223">
        <f t="shared" ca="true" si="9"/>
        <v>0.17532387707404951</v>
      </c>
      <c r="Y36" s="224">
        <f t="shared" ca="true" si="9"/>
        <v>9.0169693944595508E-2</v>
      </c>
    </row>
    <row r="37" x14ac:dyDescent="0.2">
      <c r="B37" s="920"/>
      <c r="C37" s="921"/>
      <c r="D37" s="923"/>
      <c r="E37" s="210">
        <f>C200</f>
        <v>2020</v>
      </c>
      <c r="F37" s="280">
        <f ca="true">E200</f>
        <v>53.143503122709554</v>
      </c>
      <c r="G37" s="227">
        <f t="shared" ca="true" si="5"/>
        <v>42.539207546439968</v>
      </c>
      <c r="H37" s="228">
        <f t="shared" ca="true" si="5"/>
        <v>2.1006362579865936</v>
      </c>
      <c r="I37" s="229">
        <f t="shared" ca="true" si="5"/>
        <v>2.2166530728638918</v>
      </c>
      <c r="J37" s="280">
        <f ca="true">J200</f>
        <v>58.519747261153555</v>
      </c>
      <c r="K37" s="227">
        <f t="shared" ca="true" si="6"/>
        <v>41.381678778262142</v>
      </c>
      <c r="L37" s="228">
        <f t="shared" ca="true" si="6"/>
        <v>9.8573960584303677E-2</v>
      </c>
      <c r="M37" s="229">
        <f t="shared" ca="true" si="6"/>
        <v>0</v>
      </c>
      <c r="N37" s="280">
        <f ca="true">O200</f>
        <v>65.783050449742504</v>
      </c>
      <c r="O37" s="227">
        <f t="shared" ca="true" si="7"/>
        <v>34.216949550257496</v>
      </c>
      <c r="P37" s="228">
        <f t="shared" ca="true" si="7"/>
        <v>0</v>
      </c>
      <c r="Q37" s="229">
        <f t="shared" ca="true" si="7"/>
        <v>0</v>
      </c>
      <c r="R37" s="280">
        <f ca="true">T200</f>
        <v>84.387512572540274</v>
      </c>
      <c r="S37" s="227">
        <f t="shared" ca="true" si="8"/>
        <v>15.167510832793045</v>
      </c>
      <c r="T37" s="228">
        <f t="shared" ca="true" si="8"/>
        <v>0.38615034020605776</v>
      </c>
      <c r="U37" s="229">
        <f t="shared" ca="true" si="8"/>
        <v>5.8826254460619509E-2</v>
      </c>
      <c r="V37" s="280">
        <f ca="true">Y200</f>
        <v>98.110048085698423</v>
      </c>
      <c r="W37" s="227">
        <f t="shared" ca="true" si="9"/>
        <v>1.8321843641457221</v>
      </c>
      <c r="X37" s="228">
        <f t="shared" ca="true" si="9"/>
        <v>5.7767550155858771E-2</v>
      </c>
      <c r="Y37" s="229">
        <f t="shared" ca="true" si="9"/>
        <v>0</v>
      </c>
    </row>
    <row r="38" x14ac:dyDescent="0.2">
      <c r="F38" s="212"/>
      <c r="G38" s="212"/>
      <c r="H38" s="215"/>
      <c r="I38" s="215"/>
    </row>
    <row r="39" x14ac:dyDescent="0.2">
      <c r="B39" s="918" t="s">
        <v>7</v>
      </c>
      <c r="C39" s="919"/>
      <c r="D39" s="922" t="s">
        <v>25</v>
      </c>
      <c r="E39" s="209">
        <f>C299</f>
        <v>2000</v>
      </c>
      <c r="F39" s="279">
        <f ca="true">E299</f>
        <v>4.9543719305265066</v>
      </c>
      <c r="G39" s="222">
        <f t="shared" ref="G39:I40" ca="true" si="10">F299</f>
        <v>3.2240860998836776</v>
      </c>
      <c r="H39" s="223">
        <f t="shared" ca="true" si="10"/>
        <v>13.33120335456897</v>
      </c>
      <c r="I39" s="224">
        <f t="shared" ca="true" si="10"/>
        <v>78.490338615020846</v>
      </c>
      <c r="J39" s="279">
        <f ca="true">J299</f>
        <v>9.7545993953539227</v>
      </c>
      <c r="K39" s="222">
        <f t="shared" ref="K39:M40" ca="true" si="11">K299</f>
        <v>7.2921513952729802</v>
      </c>
      <c r="L39" s="223">
        <f t="shared" ca="true" si="11"/>
        <v>20.479648159819135</v>
      </c>
      <c r="M39" s="224">
        <f t="shared" ca="true" si="11"/>
        <v>62.473601049553963</v>
      </c>
      <c r="N39" s="279">
        <f ca="true">O299</f>
        <v>21.684552058767025</v>
      </c>
      <c r="O39" s="222">
        <f t="shared" ref="O39:Q40" ca="true" si="12">P299</f>
        <v>14.784551070422507</v>
      </c>
      <c r="P39" s="223">
        <f t="shared" ca="true" si="12"/>
        <v>28.117093463320089</v>
      </c>
      <c r="Q39" s="224">
        <f t="shared" ca="true" si="12"/>
        <v>35.413803407490377</v>
      </c>
      <c r="R39" s="279">
        <f ca="true">T299</f>
        <v>42.452140661738646</v>
      </c>
      <c r="S39" s="222">
        <f t="shared" ref="S39:U40" ca="true" si="13">U299</f>
        <v>23.326829815159741</v>
      </c>
      <c r="T39" s="223">
        <f t="shared" ca="true" si="13"/>
        <v>18.944870319557253</v>
      </c>
      <c r="U39" s="224">
        <f t="shared" ca="true" si="13"/>
        <v>15.276159203544353</v>
      </c>
      <c r="V39" s="279">
        <f ca="true">Y299</f>
        <v>61.236151014407923</v>
      </c>
      <c r="W39" s="222">
        <f t="shared" ref="W39:Y40" ca="true" si="14">Z299</f>
        <v>24.958131065284885</v>
      </c>
      <c r="X39" s="223">
        <f t="shared" ca="true" si="14"/>
        <v>7.9273425562566899</v>
      </c>
      <c r="Y39" s="224">
        <f t="shared" ca="true" si="14"/>
        <v>5.8783753640504983</v>
      </c>
    </row>
    <row r="40" x14ac:dyDescent="0.2">
      <c r="B40" s="920"/>
      <c r="C40" s="921"/>
      <c r="D40" s="923"/>
      <c r="E40" s="210">
        <f>C300</f>
        <v>2020</v>
      </c>
      <c r="F40" s="280">
        <f ca="true">E300</f>
        <v>14.909722813343429</v>
      </c>
      <c r="G40" s="227">
        <f t="shared" ca="true" si="10"/>
        <v>9.7025880877923161</v>
      </c>
      <c r="H40" s="228">
        <f t="shared" ca="true" si="10"/>
        <v>29.030191684287956</v>
      </c>
      <c r="I40" s="229">
        <f t="shared" ca="true" si="10"/>
        <v>46.357497414576301</v>
      </c>
      <c r="J40" s="280">
        <f ca="true">J300</f>
        <v>33.706199870006202</v>
      </c>
      <c r="K40" s="227">
        <f t="shared" ca="true" si="11"/>
        <v>25.197417387379829</v>
      </c>
      <c r="L40" s="228">
        <f t="shared" ca="true" si="11"/>
        <v>14.248479133532783</v>
      </c>
      <c r="M40" s="229">
        <f t="shared" ca="true" si="11"/>
        <v>26.847903609081186</v>
      </c>
      <c r="N40" s="280">
        <f ca="true">O300</f>
        <v>50.316103686641185</v>
      </c>
      <c r="O40" s="227">
        <f t="shared" ca="true" si="12"/>
        <v>34.305573968223285</v>
      </c>
      <c r="P40" s="228">
        <f t="shared" ca="true" si="12"/>
        <v>4.3902193461726711</v>
      </c>
      <c r="Q40" s="229">
        <f t="shared" ca="true" si="12"/>
        <v>10.988102998962859</v>
      </c>
      <c r="R40" s="280">
        <f ca="true">T300</f>
        <v>56.454406367577782</v>
      </c>
      <c r="S40" s="227">
        <f t="shared" ca="true" si="13"/>
        <v>31.020869834233299</v>
      </c>
      <c r="T40" s="228">
        <f t="shared" ca="true" si="13"/>
        <v>3.639894008501642</v>
      </c>
      <c r="U40" s="229">
        <f t="shared" ca="true" si="13"/>
        <v>8.8848297896872737</v>
      </c>
      <c r="V40" s="280">
        <f ca="true">Y300</f>
        <v>70.054731597065043</v>
      </c>
      <c r="W40" s="227">
        <f t="shared" ca="true" si="14"/>
        <v>28.55233622589251</v>
      </c>
      <c r="X40" s="228">
        <f t="shared" ca="true" si="14"/>
        <v>1.0871553777209328</v>
      </c>
      <c r="Y40" s="229">
        <f t="shared" ca="true" si="14"/>
        <v>0.30577679932150659</v>
      </c>
    </row>
    <row r="97" s="216" customFormat="true" ht="16.5" customHeight="true" x14ac:dyDescent="0.2">
      <c r="A97" s="932" t="s">
        <v>5</v>
      </c>
      <c r="B97" s="932"/>
      <c r="C97" s="932"/>
      <c r="D97" s="930" t="s">
        <v>0</v>
      </c>
      <c r="E97" s="919"/>
      <c r="F97" s="919"/>
      <c r="G97" s="919"/>
      <c r="H97" s="931"/>
      <c r="I97" s="930" t="s">
        <v>1</v>
      </c>
      <c r="J97" s="919"/>
      <c r="K97" s="919"/>
      <c r="L97" s="919"/>
      <c r="M97" s="931"/>
      <c r="N97" s="930" t="s">
        <v>2</v>
      </c>
      <c r="O97" s="919"/>
      <c r="P97" s="919"/>
      <c r="Q97" s="919"/>
      <c r="R97" s="931"/>
      <c r="S97" s="930" t="s">
        <v>3</v>
      </c>
      <c r="T97" s="919"/>
      <c r="U97" s="919"/>
      <c r="V97" s="919"/>
      <c r="W97" s="931"/>
      <c r="X97" s="930" t="s">
        <v>4</v>
      </c>
      <c r="Y97" s="919"/>
      <c r="Z97" s="919"/>
      <c r="AA97" s="919"/>
      <c r="AB97" s="931"/>
    </row>
    <row r="98" s="220" customFormat="true" ht="22.5" customHeight="true" x14ac:dyDescent="0.2">
      <c r="A98" s="933"/>
      <c r="B98" s="933"/>
      <c r="C98" s="933"/>
      <c r="D98" s="230" t="s">
        <v>14</v>
      </c>
      <c r="E98" s="231" t="s">
        <v>15</v>
      </c>
      <c r="F98" s="218" t="s">
        <v>16</v>
      </c>
      <c r="G98" s="218" t="s">
        <v>22</v>
      </c>
      <c r="H98" s="219" t="s">
        <v>19</v>
      </c>
      <c r="I98" s="230" t="s">
        <v>14</v>
      </c>
      <c r="J98" s="231" t="s">
        <v>15</v>
      </c>
      <c r="K98" s="218" t="s">
        <v>16</v>
      </c>
      <c r="L98" s="218" t="s">
        <v>22</v>
      </c>
      <c r="M98" s="219" t="s">
        <v>19</v>
      </c>
      <c r="N98" s="230" t="s">
        <v>14</v>
      </c>
      <c r="O98" s="231" t="s">
        <v>15</v>
      </c>
      <c r="P98" s="218" t="s">
        <v>16</v>
      </c>
      <c r="Q98" s="218" t="s">
        <v>22</v>
      </c>
      <c r="R98" s="219" t="s">
        <v>19</v>
      </c>
      <c r="S98" s="230" t="s">
        <v>14</v>
      </c>
      <c r="T98" s="231" t="s">
        <v>15</v>
      </c>
      <c r="U98" s="218" t="s">
        <v>16</v>
      </c>
      <c r="V98" s="218" t="s">
        <v>22</v>
      </c>
      <c r="W98" s="219" t="s">
        <v>19</v>
      </c>
      <c r="X98" s="230" t="s">
        <v>14</v>
      </c>
      <c r="Y98" s="231" t="s">
        <v>15</v>
      </c>
      <c r="Z98" s="218" t="s">
        <v>16</v>
      </c>
      <c r="AA98" s="218" t="s">
        <v>22</v>
      </c>
      <c r="AB98" s="219" t="s">
        <v>19</v>
      </c>
    </row>
    <row r="99" s="240" customFormat="true" ht="15" customHeight="true" x14ac:dyDescent="0.2">
      <c r="A99" s="937" t="s">
        <v>10</v>
      </c>
      <c r="B99" s="938"/>
      <c r="C99" s="337">
        <v>2000</v>
      </c>
      <c r="D99" s="232">
        <f ca="true">IF((D101+H101)&gt;100,D101*100/(D101+H101),D101)</f>
        <v>13.093792293142542</v>
      </c>
      <c r="E99" s="281">
        <f ca="true">D99*AVERAGEIF(E105:E116,"&gt;0")/100</f>
        <v>7.4229399202882371</v>
      </c>
      <c r="F99" s="234">
        <f ca="true">D99*(100-AVERAGEIF(E105:E116,"&gt;0"))/100</f>
        <v>5.6708523728543048</v>
      </c>
      <c r="G99" s="235">
        <f ca="true">100-(E99+F99+H99)</f>
        <v>18.298037857688541</v>
      </c>
      <c r="H99" s="236">
        <f ca="true">IF((D101+H101)&gt;100,H101*100/(D101+H101),H101)</f>
        <v>68.608169849168917</v>
      </c>
      <c r="I99" s="232">
        <f ca="true">IF((I101+M101)&gt;100,I101*100/(I101+M101),I101)</f>
        <v>64.744563193609793</v>
      </c>
      <c r="J99" s="281">
        <f ca="true">I99*AVERAGEIF(J105:J116,"&gt;0")/100</f>
        <v>38.249991187806351</v>
      </c>
      <c r="K99" s="237">
        <f ca="true">I99*(100-AVERAGEIF(J105:J116,"&gt;0"))/100</f>
        <v>26.494572005803445</v>
      </c>
      <c r="L99" s="238">
        <f ca="true">100-(J99+K99+M99)</f>
        <v>14.970615169383109</v>
      </c>
      <c r="M99" s="239">
        <f ca="true">IF((I101+M101)&gt;100,M101*100/(I101+M101),M101)</f>
        <v>20.284821637007099</v>
      </c>
      <c r="N99" s="232">
        <f ca="true">IF((N101+R101)&gt;100,N101*100/(N101+R101),N101)</f>
        <v>90.001348751950218</v>
      </c>
      <c r="O99" s="281">
        <f ca="true">N99*AVERAGEIF(O105:O116,"&gt;0")/100</f>
        <v>55.256841819236172</v>
      </c>
      <c r="P99" s="237">
        <f ca="true">N99*(100-AVERAGEIF(O105:O116,"&gt;0"))/100</f>
        <v>34.744506932714046</v>
      </c>
      <c r="Q99" s="238">
        <f ca="true">100-(O99+P99+R99)</f>
        <v>6.2677005557575853</v>
      </c>
      <c r="R99" s="239">
        <f ca="true">IF((N101+R101)&gt;100,R101*100/(N101+R101),R101)</f>
        <v>3.7309506922921969</v>
      </c>
      <c r="S99" s="232">
        <f ca="true">IF((S101+W101)&gt;100,S101*100/(S101+W101),S101)</f>
        <v>95.218629787550526</v>
      </c>
      <c r="T99" s="281">
        <f ca="true">S99*AVERAGEIF(T105:T116,"&gt;0")/100</f>
        <v>70.219249775928176</v>
      </c>
      <c r="U99" s="237">
        <f ca="true">S99*(100-AVERAGEIF(T105:T116,"&gt;0"))/100</f>
        <v>24.999380011622357</v>
      </c>
      <c r="V99" s="238">
        <f ca="true">100-(T99+U99+W99)</f>
        <v>2.8892813837728966</v>
      </c>
      <c r="W99" s="239">
        <f ca="true">IF((S101+W101)&gt;100,W101*100/(S101+W101),W101)</f>
        <v>1.8920888286765774</v>
      </c>
      <c r="X99" s="232">
        <f ca="true">IF((X101+AB101)&gt;100,X101*100/(X101+AB101),X101)</f>
        <v>99.602878993291938</v>
      </c>
      <c r="Y99" s="281">
        <f ca="true">X99*AVERAGEIF(Y105:Y116,"&gt;0")/100</f>
        <v>95.230902807879431</v>
      </c>
      <c r="Z99" s="237">
        <f ca="true">X99*(100-AVERAGEIF(Y105:Y116,"&gt;0"))/100</f>
        <v>4.371976185412505</v>
      </c>
      <c r="AA99" s="238">
        <f ca="true">100-(Y99+Z99+AB99)</f>
        <v>0.21425254915146752</v>
      </c>
      <c r="AB99" s="239">
        <f ca="true">IF((X101+AB101)&gt;100,AB101*100/(X101+AB101),AB101)</f>
        <v>0.18286845755659797</v>
      </c>
    </row>
    <row r="100" s="240" customFormat="true" ht="15" customHeight="true" x14ac:dyDescent="0.2">
      <c r="A100" s="939"/>
      <c r="B100" s="940"/>
      <c r="C100" s="338">
        <v>2020</v>
      </c>
      <c r="D100" s="241">
        <f ca="true">IF((D102+H102)&gt;100,D102*100/(D102+H102),D102)</f>
        <v>66.73722050309425</v>
      </c>
      <c r="E100" s="282">
        <f ca="true">D100*AVERAGEIF(E105:E116,"&gt;0")/100</f>
        <v>37.833682339755754</v>
      </c>
      <c r="F100" s="243">
        <f ca="true">D100*(100-AVERAGEIF(E105:E116,"&gt;0"))/100</f>
        <v>28.903538163338499</v>
      </c>
      <c r="G100" s="244">
        <f ca="true">100-(E100+F100+H100)</f>
        <v>13.97334925195446</v>
      </c>
      <c r="H100" s="245">
        <f ca="true">IF((D102+H102)&gt;100,H102*100/(D102+H102),H102)</f>
        <v>19.289430244951291</v>
      </c>
      <c r="I100" s="241">
        <f ca="true">IF((I102+M102)&gt;100,I102*100/(I102+M102),I102)</f>
        <v>100</v>
      </c>
      <c r="J100" s="282">
        <f ca="true">I100*AVERAGEIF(J105:J116,"&gt;0")/100</f>
        <v>59.078306040037624</v>
      </c>
      <c r="K100" s="243">
        <f ca="true">I100*(100-AVERAGEIF(J105:J116,"&gt;0"))/100</f>
        <v>40.921693959962376</v>
      </c>
      <c r="L100" s="244">
        <f ca="true">100-(J100+K100+M100)</f>
        <v>0</v>
      </c>
      <c r="M100" s="245">
        <f ca="true">IF((I102+M102)&gt;100,M102*100/(I102+M102),M102)</f>
        <v>0</v>
      </c>
      <c r="N100" s="241">
        <f ca="true">IF((N102+R102)&gt;100,N102*100/(N102+R102),N102)</f>
        <v>100</v>
      </c>
      <c r="O100" s="282">
        <f ca="true">N100*AVERAGEIF(O105:O116,"&gt;0")/100</f>
        <v>61.395570828085866</v>
      </c>
      <c r="P100" s="243">
        <f ca="true">N100*(100-AVERAGEIF(O105:O116,"&gt;0"))/100</f>
        <v>38.604429171914134</v>
      </c>
      <c r="Q100" s="244">
        <f ca="true">100-(O100+P100+R100)</f>
        <v>0</v>
      </c>
      <c r="R100" s="245">
        <f ca="true">IF((N102+R102)&gt;100,R102*100/(N102+R102),R102)</f>
        <v>0</v>
      </c>
      <c r="S100" s="241">
        <f ca="true">IF((S102+W102)&gt;100,S102*100/(S102+W102),S102)</f>
        <v>100</v>
      </c>
      <c r="T100" s="282">
        <f ca="true">S100*AVERAGEIF(T105:T116,"&gt;0")/100</f>
        <v>73.745284859275586</v>
      </c>
      <c r="U100" s="243">
        <f ca="true">S100*(100-AVERAGEIF(T105:T116,"&gt;0"))/100</f>
        <v>26.254715140724414</v>
      </c>
      <c r="V100" s="244">
        <f ca="true">100-(T100+U100+W100)</f>
        <v>0</v>
      </c>
      <c r="W100" s="245">
        <f ca="true">IF((S102+W102)&gt;100,W102*100/(S102+W102),W102)</f>
        <v>0</v>
      </c>
      <c r="X100" s="241">
        <f ca="true">IF((X102+AB102)&gt;100,X102*100/(X102+AB102),X102)</f>
        <v>99.915141305576981</v>
      </c>
      <c r="Y100" s="282">
        <f ca="true">X100*AVERAGEIF(Y105:Y116,"&gt;0")/100</f>
        <v>95.529458654982847</v>
      </c>
      <c r="Z100" s="243">
        <f ca="true">X100*(100-AVERAGEIF(Y105:Y116,"&gt;0"))/100</f>
        <v>4.3856826505941395</v>
      </c>
      <c r="AA100" s="244">
        <f ca="true">100-(Y100+Z100+AB100)</f>
        <v>8.4858694423019188E-2</v>
      </c>
      <c r="AB100" s="245">
        <f ca="true">IF((X102+AB102)&gt;100,AB102*100/(X102+AB102),AB102)</f>
        <v>0</v>
      </c>
    </row>
    <row r="101" hidden="true" x14ac:dyDescent="0.2">
      <c r="A101" s="941" t="s">
        <v>12</v>
      </c>
      <c r="B101" s="942"/>
      <c r="C101" s="246">
        <f>MinRegYear(C99,C105:C116)</f>
        <v>2000</v>
      </c>
      <c r="D101" s="247">
        <f ca="true">IF(MAX(C105:C116)-MIN(C105:C116)&lt;5,AVERAGEIF(C105:C116,"&gt;0",D105:D116),
IF(FORECAST($C101,D$105:D$116,$C$105:$C$116)&lt;0,0,
IF(FORECAST($C101,D$105:D$116,$C$105:$C$116)&gt;100,100,
FORECAST($C101,D$105:D$116,$C$105:$C$116))))</f>
        <v>13.093792293142542</v>
      </c>
      <c r="E101" s="248"/>
      <c r="F101" s="249"/>
      <c r="G101" s="249"/>
      <c r="H101" s="250">
        <f ca="true">IF(MAX(C105:C116)-MIN(C105:C116)&lt;5,AVERAGEIF(C105:C116,"&gt;0",H105:H116),
IF(FORECAST($C101,H$105:H$116,$C$105:$C$116)&lt;0,0,
IF(FORECAST($C101,H$105:H$116,$C$105:$C$116)&gt;100,100,
FORECAST($C101,H$105:H$116,$C$105:$C$116))))</f>
        <v>68.608169849168917</v>
      </c>
      <c r="I101" s="247">
        <f ca="true">IF(MAX(C105:C116)-MIN(C105:C116)&lt;5,AVERAGEIF(C105:C116,"&gt;0",I105:I116),
IF(FORECAST($C101,I$105:I$116,$C$105:$C$116)&lt;0,0,
IF(FORECAST($C101,I$105:I$116,$C$105:$C$116)&gt;100,100,
FORECAST($C101,I$105:I$116,$C$105:$C$116))))</f>
        <v>64.744563193609793</v>
      </c>
      <c r="J101" s="248"/>
      <c r="K101" s="249"/>
      <c r="L101" s="249"/>
      <c r="M101" s="250">
        <f ca="true">IF(MAX(C105:C116)-MIN(C105:C116)&lt;5,AVERAGEIF(C105:C116,"&gt;0",M105:M116),
IF(FORECAST($C101,M$105:M$116,$C$105:$C$116)&lt;0,0,
IF(FORECAST($C101,M$105:M$116,$C$105:$C$116)&gt;100,100,
FORECAST($C101,M$105:M$116,$C$105:$C$116))))</f>
        <v>20.284821637007099</v>
      </c>
      <c r="N101" s="247">
        <f ca="true">IF(MAX(C105:C116)-MIN(C105:C116)&lt;5,AVERAGEIF(C105:C116,"&gt;0",N105:N116),
IF(FORECAST($C101,N$105:N$116,$C$105:$C$116)&lt;0,0,
IF(FORECAST($C101,N$105:N$116,$C$105:$C$116)&gt;100,100,
FORECAST($C101,N$105:N$116,$C$105:$C$116))))</f>
        <v>90.001348751950218</v>
      </c>
      <c r="O101" s="248"/>
      <c r="P101" s="249"/>
      <c r="Q101" s="249"/>
      <c r="R101" s="250">
        <f ca="true">IF(MAX(C105:C116)-MIN(C105:C116)&lt;5,AVERAGEIF(C105:C116,"&gt;0",R105:R116),
IF(FORECAST($C101,R$105:R$116,$C$105:$C$116)&lt;0,0,
IF(FORECAST($C101,R$105:R$116,$C$105:$C$116)&gt;100,100,
FORECAST($C101,R$105:R$116,$C$105:$C$116))))</f>
        <v>3.7309506922921969</v>
      </c>
      <c r="S101" s="247">
        <f ca="true">IF(MAX(C105:C116)-MIN(C105:C116)&lt;5,AVERAGEIF(C105:C116,"&gt;0",S105:S116),
IF(FORECAST($C101,S$105:S$116,$C$105:$C$116)&lt;0,0,
IF(FORECAST($C101,S$105:S$116,$C$105:$C$116)&gt;100,100,
FORECAST($C101,S$105:S$116,$C$105:$C$116))))</f>
        <v>95.218629787550526</v>
      </c>
      <c r="T101" s="248"/>
      <c r="U101" s="249"/>
      <c r="V101" s="249"/>
      <c r="W101" s="250">
        <f ca="true">IF(MAX(C105:C116)-MIN(C105:C116)&lt;5,AVERAGEIF(C105:C116,"&gt;0",W105:W116),
IF(FORECAST($C101,W$105:W$116,$C$105:$C$116)&lt;0,0,
IF(FORECAST($C101,W$105:W$116,$C$105:$C$116)&gt;100,100,
FORECAST($C101,W$105:W$116,$C$105:$C$116))))</f>
        <v>1.8920888286765774</v>
      </c>
      <c r="X101" s="247">
        <f ca="true">IF(MAX(C105:C116)-MIN(C105:C116)&lt;5,AVERAGEIF(C105:C116,"&gt;0",X105:X116),
IF(FORECAST($C101,X$105:X$116,$C$105:$C$116)&lt;0,0,
IF(FORECAST($C101,X$105:X$116,$C$105:$C$116)&gt;100,100,
FORECAST($C101,X$105:X$116,$C$105:$C$116))))</f>
        <v>99.602878993291938</v>
      </c>
      <c r="Y101" s="248"/>
      <c r="Z101" s="249"/>
      <c r="AA101" s="249"/>
      <c r="AB101" s="250">
        <f ca="true">IF(MAX(C105:C116)-MIN(C105:C116)&lt;5,AVERAGEIF(C105:C116,"&gt;0",AB105:AB116),
IF(FORECAST($C101,AB$105:AB$116,$C$105:$C$116)&lt;0,0,
IF(FORECAST($C101,AB$105:AB$116,$C$105:$C$116)&gt;100,100,
FORECAST($C101,AB$105:AB$116,$C$105:$C$116))))</f>
        <v>0.18286845755659797</v>
      </c>
    </row>
    <row r="102" hidden="true" x14ac:dyDescent="0.2">
      <c r="A102" s="943"/>
      <c r="B102" s="944"/>
      <c r="C102" s="225">
        <f>MaxRegYear(C100,C105:C116)</f>
        <v>2020</v>
      </c>
      <c r="D102" s="251">
        <f ca="true">IF(MAX(C105:C116)-MIN(C105:C116)&lt;5,AVERAGEIF(C105:C116,"&gt;0",D105:D116),
IF(FORECAST($C102,D$105:D$116,$C$105:$C$116)&lt;0,0,
IF(FORECAST($C102,D$105:D$116,$C$105:$C$116)&gt;100,100,
FORECAST($C102,D$105:D$116,$C$105:$C$116))))</f>
        <v>66.73722050309425</v>
      </c>
      <c r="E102" s="252"/>
      <c r="F102" s="253"/>
      <c r="G102" s="253"/>
      <c r="H102" s="254">
        <f ca="true">IF(MAX(C105:C116)-MIN(C105:C116)&lt;5,AVERAGEIF(C105:C116,"&gt;0",H105:H116),
IF(FORECAST($C102,H$105:H$116,$C$105:$C$116)&lt;0,0,
IF(FORECAST($C102,H$105:H$116,$C$105:$C$116)&gt;100,100,
FORECAST($C102,H$105:H$116,$C$105:$C$116))))</f>
        <v>19.289430244951291</v>
      </c>
      <c r="I102" s="251">
        <f ca="true">IF(MAX(C105:C116)-MIN(C105:C116)&lt;5,AVERAGEIF(C105:C116,"&gt;0",I105:I116),
IF(FORECAST($C102,I$105:I$116,$C$105:$C$116)&lt;0,0,
IF(FORECAST($C102,I$105:I$116,$C$105:$C$116)&gt;100,100,
FORECAST($C102,I$105:I$116,$C$105:$C$116))))</f>
        <v>100</v>
      </c>
      <c r="J102" s="252"/>
      <c r="K102" s="253"/>
      <c r="L102" s="253"/>
      <c r="M102" s="254">
        <f ca="true">IF(MAX(C105:C116)-MIN(C105:C116)&lt;5,AVERAGEIF(C105:C116,"&gt;0",M105:M116),
IF(FORECAST($C102,M$105:M$116,$C$105:$C$116)&lt;0,0,
IF(FORECAST($C102,M$105:M$116,$C$105:$C$116)&gt;100,100,
FORECAST($C102,M$105:M$116,$C$105:$C$116))))</f>
        <v>0</v>
      </c>
      <c r="N102" s="251">
        <f ca="true">IF(MAX(C105:C116)-MIN(C105:C116)&lt;5,AVERAGEIF(C105:C116,"&gt;0",N105:N116),
IF(FORECAST($C102,N$105:N$116,$C$105:$C$116)&lt;0,0,
IF(FORECAST($C102,N$105:N$116,$C$105:$C$116)&gt;100,100,
FORECAST($C102,N$105:N$116,$C$105:$C$116))))</f>
        <v>100</v>
      </c>
      <c r="O102" s="252"/>
      <c r="P102" s="253"/>
      <c r="Q102" s="253"/>
      <c r="R102" s="254">
        <f ca="true">IF(MAX(C105:C116)-MIN(C105:C116)&lt;5,AVERAGEIF(C105:C116,"&gt;0",R105:R116),
IF(FORECAST($C102,R$105:R$116,$C$105:$C$116)&lt;0,0,
IF(FORECAST($C102,R$105:R$116,$C$105:$C$116)&gt;100,100,
FORECAST($C102,R$105:R$116,$C$105:$C$116))))</f>
        <v>0</v>
      </c>
      <c r="S102" s="251">
        <f ca="true">IF(MAX(C105:C116)-MIN(C105:C116)&lt;5,AVERAGEIF(C105:C116,"&gt;0",S105:S116),
IF(FORECAST($C102,S$105:S$116,$C$105:$C$116)&lt;0,0,
IF(FORECAST($C102,S$105:S$116,$C$105:$C$116)&gt;100,100,
FORECAST($C102,S$105:S$116,$C$105:$C$116))))</f>
        <v>100</v>
      </c>
      <c r="T102" s="252"/>
      <c r="U102" s="253"/>
      <c r="V102" s="253"/>
      <c r="W102" s="254">
        <f ca="true">IF(MAX(C105:C116)-MIN(C105:C116)&lt;5,AVERAGEIF(C105:C116,"&gt;0",W105:W116),
IF(FORECAST($C102,W$105:W$116,$C$105:$C$116)&lt;0,0,
IF(FORECAST($C102,W$105:W$116,$C$105:$C$116)&gt;100,100,
FORECAST($C102,W$105:W$116,$C$105:$C$116))))</f>
        <v>0</v>
      </c>
      <c r="X102" s="251">
        <f ca="true">IF(MAX(C105:C116)-MIN(C105:C116)&lt;5,AVERAGEIF(C105:C116,"&gt;0",X105:X116),
IF(FORECAST($C102,X$105:X$116,$C$105:$C$116)&lt;0,0,
IF(FORECAST($C102,X$105:X$116,$C$105:$C$116)&gt;100,100,
FORECAST($C102,X$105:X$116,$C$105:$C$116))))</f>
        <v>99.915141305576981</v>
      </c>
      <c r="Y102" s="252"/>
      <c r="Z102" s="253"/>
      <c r="AA102" s="253"/>
      <c r="AB102" s="254">
        <f ca="true">IF(MAX(C105:C116)-MIN(C105:C116)&lt;5,AVERAGEIF(C105:C116,"&gt;0",AB105:AB116),
IF(FORECAST($C102,AB$105:AB$116,$C$105:$C$116)&lt;0,0,
IF(FORECAST($C102,AB$105:AB$116,$C$105:$C$116)&gt;100,100,
FORECAST($C102,AB$105:AB$116,$C$105:$C$116))))</f>
        <v>0</v>
      </c>
    </row>
    <row r="103" ht="9" customHeight="true" x14ac:dyDescent="0.2">
      <c r="D103" s="255"/>
      <c r="I103" s="255"/>
      <c r="K103" s="215"/>
      <c r="L103" s="215"/>
      <c r="N103" s="255"/>
      <c r="P103" s="215"/>
      <c r="Q103" s="215"/>
      <c r="S103" s="255"/>
      <c r="U103" s="215"/>
      <c r="V103" s="215"/>
      <c r="X103" s="255"/>
      <c r="Z103" s="215"/>
      <c r="AA103" s="215"/>
      <c r="AB103" s="256"/>
    </row>
    <row r="104" ht="22.5" customHeight="true" x14ac:dyDescent="0.2">
      <c r="B104" s="278" t="s">
        <v>8</v>
      </c>
      <c r="C104" s="258" t="s">
        <v>9</v>
      </c>
      <c r="D104" s="259" t="s">
        <v>14</v>
      </c>
      <c r="E104" s="219" t="s">
        <v>26</v>
      </c>
      <c r="F104" s="260"/>
      <c r="G104" s="260"/>
      <c r="H104" s="261" t="s">
        <v>19</v>
      </c>
      <c r="I104" s="259" t="s">
        <v>14</v>
      </c>
      <c r="J104" s="219" t="s">
        <v>26</v>
      </c>
      <c r="K104" s="260"/>
      <c r="L104" s="260"/>
      <c r="M104" s="261" t="s">
        <v>19</v>
      </c>
      <c r="N104" s="259" t="s">
        <v>14</v>
      </c>
      <c r="O104" s="219" t="s">
        <v>26</v>
      </c>
      <c r="P104" s="260"/>
      <c r="Q104" s="260"/>
      <c r="R104" s="261" t="s">
        <v>19</v>
      </c>
      <c r="S104" s="259" t="s">
        <v>14</v>
      </c>
      <c r="T104" s="219" t="s">
        <v>26</v>
      </c>
      <c r="U104" s="260"/>
      <c r="V104" s="260"/>
      <c r="W104" s="261" t="s">
        <v>19</v>
      </c>
      <c r="X104" s="259" t="s">
        <v>14</v>
      </c>
      <c r="Y104" s="219" t="s">
        <v>26</v>
      </c>
      <c r="Z104" s="260"/>
      <c r="AA104" s="260"/>
      <c r="AB104" s="261" t="s">
        <v>19</v>
      </c>
      <c r="AD104" s="262"/>
    </row>
    <row r="105" x14ac:dyDescent="0.2">
      <c r="A105" s="263"/>
      <c r="B105" s="576" t="s">
        <v>139</v>
      </c>
      <c r="C105" s="577">
        <v>2000</v>
      </c>
      <c r="D105" s="177">
        <f t="shared" ref="D105:D116" ca="true" si="15">IF(ISERROR(INDIRECT(CONCATENATE($B105,"!C122"))),"",INDIRECT(CONCATENATE($B105,"!C122")))</f>
        <v>14.791627698726174</v>
      </c>
      <c r="E105" s="264" t="str">
        <f t="shared" ref="E105:E116" ca="true" si="16">IF(ISERROR(INDIRECT(CONCATENATE($B105,"!C129"))),"",INDIRECT(CONCATENATE($B105,"!C129")))</f>
        <v>N/A</v>
      </c>
      <c r="F105" s="265"/>
      <c r="G105" s="265"/>
      <c r="H105" s="266">
        <f t="shared" ref="H105:H116" ca="true" si="17">IF(ISERROR(INDIRECT(CONCATENATE($B105,"!C127"))),"",INDIRECT(CONCATENATE($B105,"!C127")))</f>
        <v>70.948651000870328</v>
      </c>
      <c r="I105" s="177">
        <f t="shared" ref="I105:I116" ca="true" si="18">IF(ISERROR(INDIRECT(CONCATENATE($B105,"!D122"))),"",INDIRECT(CONCATENATE($B105,"!D122")))</f>
        <v>61.480986560635699</v>
      </c>
      <c r="J105" s="264" t="str">
        <f t="shared" ref="J105:J116" ca="true" si="19">IF(ISERROR(INDIRECT(CONCATENATE($B105,"!D129"))),"",INDIRECT(CONCATENATE($B105,"!D129")))</f>
        <v>N/A</v>
      </c>
      <c r="K105" s="265"/>
      <c r="L105" s="265"/>
      <c r="M105" s="266">
        <f t="shared" ref="M105:M116" ca="true" si="20">IF(ISERROR(INDIRECT(CONCATENATE($B105,"!D127"))),"",INDIRECT(CONCATENATE($B105,"!D127")))</f>
        <v>24.403140522352189</v>
      </c>
      <c r="N105" s="177">
        <f t="shared" ref="N105:N116" ca="true" si="21">IF(ISERROR(INDIRECT(CONCATENATE($B105,"!E122"))),"",INDIRECT(CONCATENATE($B105,"!E122")))</f>
        <v>90.12385804761989</v>
      </c>
      <c r="O105" s="264" t="str">
        <f t="shared" ref="O105:O116" ca="true" si="22">IF(ISERROR(INDIRECT(CONCATENATE($B105,"!E129"))),"",INDIRECT(CONCATENATE($B105,"!E129")))</f>
        <v>N/A</v>
      </c>
      <c r="P105" s="265"/>
      <c r="Q105" s="265"/>
      <c r="R105" s="266">
        <f t="shared" ref="R105:R116" ca="true" si="23">IF(ISERROR(INDIRECT(CONCATENATE($B105,"!E127"))),"",INDIRECT(CONCATENATE($B105,"!E127")))</f>
        <v>3.2295850066934402</v>
      </c>
      <c r="S105" s="177">
        <f t="shared" ref="S105:S116" ca="true" si="24">IF(ISERROR(INDIRECT(CONCATENATE($B105,"!F122"))),"",INDIRECT(CONCATENATE($B105,"!F122")))</f>
        <v>94.666974447391439</v>
      </c>
      <c r="T105" s="264" t="str">
        <f t="shared" ref="T105:T116" ca="true" si="25">IF(ISERROR(INDIRECT(CONCATENATE($B105,"!F129"))),"",INDIRECT(CONCATENATE($B105,"!F129")))</f>
        <v>N/A</v>
      </c>
      <c r="U105" s="265"/>
      <c r="V105" s="265"/>
      <c r="W105" s="266">
        <f t="shared" ref="W105:W116" ca="true" si="26">IF(ISERROR(INDIRECT(CONCATENATE($B105,"!F127"))),"",INDIRECT(CONCATENATE($B105,"!F127")))</f>
        <v>2.2025696646087103</v>
      </c>
      <c r="X105" s="177">
        <f t="shared" ref="X105:X116" ca="true" si="27">IF(ISERROR(INDIRECT(CONCATENATE($B105,"!G122"))),"",INDIRECT(CONCATENATE($B105,"!G122")))</f>
        <v>99.754320755853229</v>
      </c>
      <c r="Y105" s="264" t="str">
        <f t="shared" ref="Y105:Y116" ca="true" si="28">IF(ISERROR(INDIRECT(CONCATENATE($B105,"!G129"))),"",INDIRECT(CONCATENATE($B105,"!G129")))</f>
        <v>N/A</v>
      </c>
      <c r="Z105" s="265"/>
      <c r="AA105" s="265"/>
      <c r="AB105" s="266">
        <f t="shared" ref="AB105:AB116" ca="true" si="29">IF(ISERROR(INDIRECT(CONCATENATE($B105,"!G2127"))),"",INDIRECT(CONCATENATE($B105,"!G127")))</f>
        <v>0.15017520440513932</v>
      </c>
    </row>
    <row r="106" x14ac:dyDescent="0.2">
      <c r="A106" s="263"/>
      <c r="B106" s="578" t="s">
        <v>178</v>
      </c>
      <c r="C106" s="579">
        <v>2005</v>
      </c>
      <c r="D106" s="178">
        <f t="shared" ca="true" si="15"/>
        <v>26.298768666135182</v>
      </c>
      <c r="E106" s="267">
        <f t="shared" ca="true" si="16"/>
        <v>42.707896091330404</v>
      </c>
      <c r="F106" s="265"/>
      <c r="G106" s="265"/>
      <c r="H106" s="268">
        <f t="shared" ca="true" si="17"/>
        <v>50.947123894883752</v>
      </c>
      <c r="I106" s="178">
        <f t="shared" ca="true" si="18"/>
        <v>74.011518001699343</v>
      </c>
      <c r="J106" s="267">
        <f t="shared" ca="true" si="19"/>
        <v>57.280072643081034</v>
      </c>
      <c r="K106" s="265"/>
      <c r="L106" s="265"/>
      <c r="M106" s="268">
        <f t="shared" ca="true" si="20"/>
        <v>10.984782599223438</v>
      </c>
      <c r="N106" s="178">
        <f t="shared" ca="true" si="21"/>
        <v>90.203457468343174</v>
      </c>
      <c r="O106" s="267">
        <f t="shared" ca="true" si="22"/>
        <v>53.227497847917817</v>
      </c>
      <c r="P106" s="265"/>
      <c r="Q106" s="265"/>
      <c r="R106" s="268">
        <f t="shared" ca="true" si="23"/>
        <v>3.9940335318196247</v>
      </c>
      <c r="S106" s="178">
        <f t="shared" ca="true" si="24"/>
        <v>96.350832502436802</v>
      </c>
      <c r="T106" s="267">
        <f t="shared" ca="true" si="25"/>
        <v>57.480972614252103</v>
      </c>
      <c r="U106" s="265"/>
      <c r="V106" s="265"/>
      <c r="W106" s="268">
        <f t="shared" ca="true" si="26"/>
        <v>1.0988658051012004</v>
      </c>
      <c r="X106" s="178">
        <f t="shared" ca="true" si="27"/>
        <v>99.433767507553824</v>
      </c>
      <c r="Y106" s="267">
        <f t="shared" ca="true" si="28"/>
        <v>92.034432192632238</v>
      </c>
      <c r="Z106" s="265"/>
      <c r="AA106" s="265"/>
      <c r="AB106" s="268">
        <f t="shared" ca="true" si="29"/>
        <v>0.15166446645308254</v>
      </c>
    </row>
    <row r="107" x14ac:dyDescent="0.2">
      <c r="A107" s="263"/>
      <c r="B107" s="578" t="s">
        <v>140</v>
      </c>
      <c r="C107" s="579">
        <v>2010</v>
      </c>
      <c r="D107" s="178">
        <f t="shared" ca="true" si="15"/>
        <v>22.681923279778804</v>
      </c>
      <c r="E107" s="267">
        <f t="shared" ca="true" si="16"/>
        <v>49.380297935859815</v>
      </c>
      <c r="F107" s="265"/>
      <c r="G107" s="265"/>
      <c r="H107" s="268">
        <f t="shared" ca="true" si="17"/>
        <v>61.613796193244411</v>
      </c>
      <c r="I107" s="178">
        <f t="shared" ca="true" si="18"/>
        <v>94.441305877498266</v>
      </c>
      <c r="J107" s="267">
        <f t="shared" ca="true" si="19"/>
        <v>51.315304222174241</v>
      </c>
      <c r="K107" s="265"/>
      <c r="L107" s="265"/>
      <c r="M107" s="268">
        <f t="shared" ca="true" si="20"/>
        <v>2.7194484516534994</v>
      </c>
      <c r="N107" s="178">
        <f t="shared" ca="true" si="21"/>
        <v>99.190284591089821</v>
      </c>
      <c r="O107" s="267">
        <f t="shared" ca="true" si="22"/>
        <v>57.152513399807347</v>
      </c>
      <c r="P107" s="265"/>
      <c r="Q107" s="265"/>
      <c r="R107" s="268">
        <f t="shared" ca="true" si="23"/>
        <v>0.43936824359914428</v>
      </c>
      <c r="S107" s="178">
        <f t="shared" ca="true" si="24"/>
        <v>99.511888496344554</v>
      </c>
      <c r="T107" s="267">
        <f t="shared" ca="true" si="25"/>
        <v>61.595772555636508</v>
      </c>
      <c r="U107" s="265"/>
      <c r="V107" s="265"/>
      <c r="W107" s="268">
        <f t="shared" ca="true" si="26"/>
        <v>0.31959040552030554</v>
      </c>
      <c r="X107" s="178">
        <f t="shared" ca="true" si="27"/>
        <v>99.730660218307548</v>
      </c>
      <c r="Y107" s="267">
        <f t="shared" ca="true" si="28"/>
        <v>93.883633671068296</v>
      </c>
      <c r="Z107" s="265"/>
      <c r="AA107" s="265"/>
      <c r="AB107" s="268">
        <f t="shared" ca="true" si="29"/>
        <v>0.15285094165955454</v>
      </c>
      <c r="AD107" s="269"/>
    </row>
    <row r="108" x14ac:dyDescent="0.2">
      <c r="A108" s="263"/>
      <c r="B108" s="578" t="s">
        <v>414</v>
      </c>
      <c r="C108" s="579">
        <v>2014</v>
      </c>
      <c r="D108" s="178">
        <f t="shared" ca="true" si="15"/>
        <v>78.140211160028613</v>
      </c>
      <c r="E108" s="267">
        <f t="shared" ca="true" si="16"/>
        <v>67.933924604511304</v>
      </c>
      <c r="F108" s="265"/>
      <c r="G108" s="265"/>
      <c r="H108" s="268">
        <f t="shared" ca="true" si="17"/>
        <v>5.5498180741822667</v>
      </c>
      <c r="I108" s="178">
        <f t="shared" ca="true" si="18"/>
        <v>97.089316908115663</v>
      </c>
      <c r="J108" s="267">
        <f t="shared" ca="true" si="19"/>
        <v>65.062265061022302</v>
      </c>
      <c r="K108" s="265"/>
      <c r="L108" s="265"/>
      <c r="M108" s="268">
        <f t="shared" ca="true" si="20"/>
        <v>0.17543087263605531</v>
      </c>
      <c r="N108" s="178">
        <f t="shared" ca="true" si="21"/>
        <v>98.472295524819415</v>
      </c>
      <c r="O108" s="267">
        <f t="shared" ca="true" si="22"/>
        <v>66.233686411169174</v>
      </c>
      <c r="P108" s="265"/>
      <c r="Q108" s="265"/>
      <c r="R108" s="268">
        <f t="shared" ca="true" si="23"/>
        <v>5.6417922695751362E-2</v>
      </c>
      <c r="S108" s="178">
        <f t="shared" ca="true" si="24"/>
        <v>99.817546792213633</v>
      </c>
      <c r="T108" s="267">
        <f t="shared" ca="true" si="25"/>
        <v>89.401625336900452</v>
      </c>
      <c r="U108" s="265"/>
      <c r="V108" s="265"/>
      <c r="W108" s="268">
        <f t="shared" ca="true" si="26"/>
        <v>0</v>
      </c>
      <c r="X108" s="178">
        <f t="shared" ca="true" si="27"/>
        <v>100</v>
      </c>
      <c r="Y108" s="267">
        <f t="shared" ca="true" si="28"/>
        <v>99.230861611685015</v>
      </c>
      <c r="Z108" s="265"/>
      <c r="AA108" s="265"/>
      <c r="AB108" s="268">
        <f t="shared" ca="true" si="29"/>
        <v>0</v>
      </c>
    </row>
    <row r="109" x14ac:dyDescent="0.2">
      <c r="A109" s="263"/>
      <c r="B109" s="578" t="s">
        <v>627</v>
      </c>
      <c r="C109" s="579">
        <v>2018</v>
      </c>
      <c r="D109" s="178">
        <f t="shared" ca="true" si="15"/>
        <v>49.618486954433436</v>
      </c>
      <c r="E109" s="267">
        <f t="shared" ca="true" si="16"/>
        <v>66.739991354593798</v>
      </c>
      <c r="F109" s="265"/>
      <c r="G109" s="265"/>
      <c r="H109" s="268">
        <f t="shared" ca="true" si="17"/>
        <v>38.082422012748509</v>
      </c>
      <c r="I109" s="178">
        <f t="shared" ca="true" si="18"/>
        <v>96.938059285347919</v>
      </c>
      <c r="J109" s="267">
        <f t="shared" ca="true" si="19"/>
        <v>62.655582233872941</v>
      </c>
      <c r="K109" s="265"/>
      <c r="L109" s="265"/>
      <c r="M109" s="268">
        <f t="shared" ca="true" si="20"/>
        <v>0.53746565718673267</v>
      </c>
      <c r="N109" s="178">
        <f t="shared" ca="true" si="21"/>
        <v>98.259182250607864</v>
      </c>
      <c r="O109" s="267">
        <f t="shared" ca="true" si="22"/>
        <v>68.968585653449111</v>
      </c>
      <c r="P109" s="265"/>
      <c r="Q109" s="265"/>
      <c r="R109" s="268">
        <f t="shared" ca="true" si="23"/>
        <v>3.0578028006444762E-2</v>
      </c>
      <c r="S109" s="178">
        <f t="shared" ca="true" si="24"/>
        <v>99.198330144162526</v>
      </c>
      <c r="T109" s="267">
        <f t="shared" ca="true" si="25"/>
        <v>86.502768930313295</v>
      </c>
      <c r="U109" s="265"/>
      <c r="V109" s="265"/>
      <c r="W109" s="268">
        <f t="shared" ca="true" si="26"/>
        <v>2.3674053705355996E-2</v>
      </c>
      <c r="X109" s="178">
        <f t="shared" ca="true" si="27"/>
        <v>99.829462918614979</v>
      </c>
      <c r="Y109" s="267">
        <f t="shared" ca="true" si="28"/>
        <v>97.293442746836817</v>
      </c>
      <c r="Z109" s="265"/>
      <c r="AA109" s="265"/>
      <c r="AB109" s="268">
        <f t="shared" ca="true" si="29"/>
        <v>0</v>
      </c>
    </row>
    <row r="110" x14ac:dyDescent="0.2">
      <c r="A110" s="263"/>
      <c r="B110" s="578"/>
      <c r="C110" s="579"/>
      <c r="D110" s="178" t="str">
        <f t="shared" ca="true" si="15"/>
        <v/>
      </c>
      <c r="E110" s="267" t="str">
        <f t="shared" ca="true" si="16"/>
        <v/>
      </c>
      <c r="F110" s="265"/>
      <c r="G110" s="265"/>
      <c r="H110" s="268" t="str">
        <f t="shared" ca="true" si="17"/>
        <v/>
      </c>
      <c r="I110" s="178" t="str">
        <f t="shared" ca="true" si="18"/>
        <v/>
      </c>
      <c r="J110" s="267" t="str">
        <f t="shared" ca="true" si="19"/>
        <v/>
      </c>
      <c r="K110" s="265"/>
      <c r="L110" s="265"/>
      <c r="M110" s="268" t="str">
        <f t="shared" ca="true" si="20"/>
        <v/>
      </c>
      <c r="N110" s="178" t="str">
        <f t="shared" ca="true" si="21"/>
        <v/>
      </c>
      <c r="O110" s="267" t="str">
        <f t="shared" ca="true" si="22"/>
        <v/>
      </c>
      <c r="P110" s="265"/>
      <c r="Q110" s="265"/>
      <c r="R110" s="268" t="str">
        <f t="shared" ca="true" si="23"/>
        <v/>
      </c>
      <c r="S110" s="178" t="str">
        <f t="shared" ca="true" si="24"/>
        <v/>
      </c>
      <c r="T110" s="267" t="str">
        <f t="shared" ca="true" si="25"/>
        <v/>
      </c>
      <c r="U110" s="265"/>
      <c r="V110" s="265"/>
      <c r="W110" s="268" t="str">
        <f t="shared" ca="true" si="26"/>
        <v/>
      </c>
      <c r="X110" s="178" t="str">
        <f t="shared" ca="true" si="27"/>
        <v/>
      </c>
      <c r="Y110" s="267" t="str">
        <f t="shared" ca="true" si="28"/>
        <v/>
      </c>
      <c r="Z110" s="265"/>
      <c r="AA110" s="265"/>
      <c r="AB110" s="268" t="str">
        <f t="shared" ca="true" si="29"/>
        <v/>
      </c>
    </row>
    <row r="111" x14ac:dyDescent="0.2">
      <c r="A111" s="263"/>
      <c r="B111" s="578"/>
      <c r="C111" s="579"/>
      <c r="D111" s="178" t="str">
        <f t="shared" ca="true" si="15"/>
        <v/>
      </c>
      <c r="E111" s="267" t="str">
        <f t="shared" ca="true" si="16"/>
        <v/>
      </c>
      <c r="F111" s="265"/>
      <c r="G111" s="265"/>
      <c r="H111" s="268" t="str">
        <f t="shared" ca="true" si="17"/>
        <v/>
      </c>
      <c r="I111" s="178" t="str">
        <f t="shared" ca="true" si="18"/>
        <v/>
      </c>
      <c r="J111" s="267" t="str">
        <f t="shared" ca="true" si="19"/>
        <v/>
      </c>
      <c r="K111" s="265"/>
      <c r="L111" s="265"/>
      <c r="M111" s="268" t="str">
        <f t="shared" ca="true" si="20"/>
        <v/>
      </c>
      <c r="N111" s="178" t="str">
        <f t="shared" ca="true" si="21"/>
        <v/>
      </c>
      <c r="O111" s="267" t="str">
        <f t="shared" ca="true" si="22"/>
        <v/>
      </c>
      <c r="P111" s="265"/>
      <c r="Q111" s="265"/>
      <c r="R111" s="268" t="str">
        <f t="shared" ca="true" si="23"/>
        <v/>
      </c>
      <c r="S111" s="178" t="str">
        <f t="shared" ca="true" si="24"/>
        <v/>
      </c>
      <c r="T111" s="267" t="str">
        <f t="shared" ca="true" si="25"/>
        <v/>
      </c>
      <c r="U111" s="265"/>
      <c r="V111" s="265"/>
      <c r="W111" s="268" t="str">
        <f t="shared" ca="true" si="26"/>
        <v/>
      </c>
      <c r="X111" s="178" t="str">
        <f t="shared" ca="true" si="27"/>
        <v/>
      </c>
      <c r="Y111" s="267" t="str">
        <f t="shared" ca="true" si="28"/>
        <v/>
      </c>
      <c r="Z111" s="265"/>
      <c r="AA111" s="265"/>
      <c r="AB111" s="268" t="str">
        <f t="shared" ca="true" si="29"/>
        <v/>
      </c>
    </row>
    <row r="112" x14ac:dyDescent="0.2">
      <c r="A112" s="263"/>
      <c r="B112" s="578"/>
      <c r="C112" s="579"/>
      <c r="D112" s="178" t="str">
        <f t="shared" ca="true" si="15"/>
        <v/>
      </c>
      <c r="E112" s="267" t="str">
        <f t="shared" ca="true" si="16"/>
        <v/>
      </c>
      <c r="F112" s="265"/>
      <c r="G112" s="265"/>
      <c r="H112" s="268" t="str">
        <f t="shared" ca="true" si="17"/>
        <v/>
      </c>
      <c r="I112" s="178" t="str">
        <f t="shared" ca="true" si="18"/>
        <v/>
      </c>
      <c r="J112" s="267" t="str">
        <f t="shared" ca="true" si="19"/>
        <v/>
      </c>
      <c r="K112" s="265"/>
      <c r="L112" s="265"/>
      <c r="M112" s="268" t="str">
        <f t="shared" ca="true" si="20"/>
        <v/>
      </c>
      <c r="N112" s="178" t="str">
        <f t="shared" ca="true" si="21"/>
        <v/>
      </c>
      <c r="O112" s="267" t="str">
        <f t="shared" ca="true" si="22"/>
        <v/>
      </c>
      <c r="P112" s="265"/>
      <c r="Q112" s="265"/>
      <c r="R112" s="268" t="str">
        <f t="shared" ca="true" si="23"/>
        <v/>
      </c>
      <c r="S112" s="178" t="str">
        <f t="shared" ca="true" si="24"/>
        <v/>
      </c>
      <c r="T112" s="267" t="str">
        <f t="shared" ca="true" si="25"/>
        <v/>
      </c>
      <c r="U112" s="265"/>
      <c r="V112" s="265"/>
      <c r="W112" s="268" t="str">
        <f t="shared" ca="true" si="26"/>
        <v/>
      </c>
      <c r="X112" s="178" t="str">
        <f t="shared" ca="true" si="27"/>
        <v/>
      </c>
      <c r="Y112" s="267" t="str">
        <f t="shared" ca="true" si="28"/>
        <v/>
      </c>
      <c r="Z112" s="265"/>
      <c r="AA112" s="265"/>
      <c r="AB112" s="268" t="str">
        <f t="shared" ca="true" si="29"/>
        <v/>
      </c>
    </row>
    <row r="113" x14ac:dyDescent="0.2">
      <c r="A113" s="263"/>
      <c r="B113" s="578"/>
      <c r="C113" s="579"/>
      <c r="D113" s="178" t="str">
        <f t="shared" ca="true" si="15"/>
        <v/>
      </c>
      <c r="E113" s="267" t="str">
        <f t="shared" ca="true" si="16"/>
        <v/>
      </c>
      <c r="F113" s="265"/>
      <c r="G113" s="265"/>
      <c r="H113" s="268" t="str">
        <f t="shared" ca="true" si="17"/>
        <v/>
      </c>
      <c r="I113" s="178" t="str">
        <f t="shared" ca="true" si="18"/>
        <v/>
      </c>
      <c r="J113" s="267" t="str">
        <f t="shared" ca="true" si="19"/>
        <v/>
      </c>
      <c r="K113" s="265"/>
      <c r="L113" s="265"/>
      <c r="M113" s="268" t="str">
        <f t="shared" ca="true" si="20"/>
        <v/>
      </c>
      <c r="N113" s="178" t="str">
        <f t="shared" ca="true" si="21"/>
        <v/>
      </c>
      <c r="O113" s="267" t="str">
        <f t="shared" ca="true" si="22"/>
        <v/>
      </c>
      <c r="P113" s="265"/>
      <c r="Q113" s="265"/>
      <c r="R113" s="268" t="str">
        <f t="shared" ca="true" si="23"/>
        <v/>
      </c>
      <c r="S113" s="178" t="str">
        <f t="shared" ca="true" si="24"/>
        <v/>
      </c>
      <c r="T113" s="267" t="str">
        <f t="shared" ca="true" si="25"/>
        <v/>
      </c>
      <c r="U113" s="265"/>
      <c r="V113" s="265"/>
      <c r="W113" s="268" t="str">
        <f t="shared" ca="true" si="26"/>
        <v/>
      </c>
      <c r="X113" s="178" t="str">
        <f t="shared" ca="true" si="27"/>
        <v/>
      </c>
      <c r="Y113" s="267" t="str">
        <f t="shared" ca="true" si="28"/>
        <v/>
      </c>
      <c r="Z113" s="265"/>
      <c r="AA113" s="265"/>
      <c r="AB113" s="268" t="str">
        <f t="shared" ca="true" si="29"/>
        <v/>
      </c>
    </row>
    <row r="114" x14ac:dyDescent="0.2">
      <c r="A114" s="263"/>
      <c r="B114" s="578"/>
      <c r="C114" s="579"/>
      <c r="D114" s="178" t="str">
        <f t="shared" ca="true" si="15"/>
        <v/>
      </c>
      <c r="E114" s="267" t="str">
        <f t="shared" ca="true" si="16"/>
        <v/>
      </c>
      <c r="F114" s="265"/>
      <c r="G114" s="265"/>
      <c r="H114" s="268" t="str">
        <f t="shared" ca="true" si="17"/>
        <v/>
      </c>
      <c r="I114" s="178" t="str">
        <f t="shared" ca="true" si="18"/>
        <v/>
      </c>
      <c r="J114" s="267" t="str">
        <f t="shared" ca="true" si="19"/>
        <v/>
      </c>
      <c r="K114" s="265"/>
      <c r="L114" s="265"/>
      <c r="M114" s="268" t="str">
        <f t="shared" ca="true" si="20"/>
        <v/>
      </c>
      <c r="N114" s="178" t="str">
        <f t="shared" ca="true" si="21"/>
        <v/>
      </c>
      <c r="O114" s="267" t="str">
        <f t="shared" ca="true" si="22"/>
        <v/>
      </c>
      <c r="P114" s="265"/>
      <c r="Q114" s="265"/>
      <c r="R114" s="268" t="str">
        <f t="shared" ca="true" si="23"/>
        <v/>
      </c>
      <c r="S114" s="178" t="str">
        <f t="shared" ca="true" si="24"/>
        <v/>
      </c>
      <c r="T114" s="267" t="str">
        <f t="shared" ca="true" si="25"/>
        <v/>
      </c>
      <c r="U114" s="265"/>
      <c r="V114" s="265"/>
      <c r="W114" s="268" t="str">
        <f t="shared" ca="true" si="26"/>
        <v/>
      </c>
      <c r="X114" s="178" t="str">
        <f t="shared" ca="true" si="27"/>
        <v/>
      </c>
      <c r="Y114" s="267" t="str">
        <f t="shared" ca="true" si="28"/>
        <v/>
      </c>
      <c r="Z114" s="265"/>
      <c r="AA114" s="265"/>
      <c r="AB114" s="268" t="str">
        <f t="shared" ca="true" si="29"/>
        <v/>
      </c>
    </row>
    <row r="115" x14ac:dyDescent="0.2">
      <c r="A115" s="263"/>
      <c r="B115" s="578"/>
      <c r="C115" s="579"/>
      <c r="D115" s="178" t="str">
        <f t="shared" ca="true" si="15"/>
        <v/>
      </c>
      <c r="E115" s="267" t="str">
        <f t="shared" ca="true" si="16"/>
        <v/>
      </c>
      <c r="F115" s="265"/>
      <c r="G115" s="265"/>
      <c r="H115" s="268" t="str">
        <f t="shared" ca="true" si="17"/>
        <v/>
      </c>
      <c r="I115" s="178" t="str">
        <f t="shared" ca="true" si="18"/>
        <v/>
      </c>
      <c r="J115" s="267" t="str">
        <f t="shared" ca="true" si="19"/>
        <v/>
      </c>
      <c r="K115" s="265"/>
      <c r="L115" s="265"/>
      <c r="M115" s="268" t="str">
        <f t="shared" ca="true" si="20"/>
        <v/>
      </c>
      <c r="N115" s="178" t="str">
        <f t="shared" ca="true" si="21"/>
        <v/>
      </c>
      <c r="O115" s="267" t="str">
        <f t="shared" ca="true" si="22"/>
        <v/>
      </c>
      <c r="P115" s="265"/>
      <c r="Q115" s="265"/>
      <c r="R115" s="268" t="str">
        <f t="shared" ca="true" si="23"/>
        <v/>
      </c>
      <c r="S115" s="178" t="str">
        <f t="shared" ca="true" si="24"/>
        <v/>
      </c>
      <c r="T115" s="267" t="str">
        <f t="shared" ca="true" si="25"/>
        <v/>
      </c>
      <c r="U115" s="265"/>
      <c r="V115" s="265"/>
      <c r="W115" s="268" t="str">
        <f t="shared" ca="true" si="26"/>
        <v/>
      </c>
      <c r="X115" s="178" t="str">
        <f t="shared" ca="true" si="27"/>
        <v/>
      </c>
      <c r="Y115" s="267" t="str">
        <f t="shared" ca="true" si="28"/>
        <v/>
      </c>
      <c r="Z115" s="265"/>
      <c r="AA115" s="265"/>
      <c r="AB115" s="268" t="str">
        <f t="shared" ca="true" si="29"/>
        <v/>
      </c>
    </row>
    <row r="116" x14ac:dyDescent="0.2">
      <c r="A116" s="263"/>
      <c r="B116" s="580"/>
      <c r="C116" s="581"/>
      <c r="D116" s="179" t="str">
        <f t="shared" ca="true" si="15"/>
        <v/>
      </c>
      <c r="E116" s="270" t="str">
        <f t="shared" ca="true" si="16"/>
        <v/>
      </c>
      <c r="F116" s="271"/>
      <c r="G116" s="272"/>
      <c r="H116" s="273" t="str">
        <f t="shared" ca="true" si="17"/>
        <v/>
      </c>
      <c r="I116" s="179" t="str">
        <f t="shared" ca="true" si="18"/>
        <v/>
      </c>
      <c r="J116" s="270" t="str">
        <f t="shared" ca="true" si="19"/>
        <v/>
      </c>
      <c r="K116" s="271"/>
      <c r="L116" s="272"/>
      <c r="M116" s="273" t="str">
        <f t="shared" ca="true" si="20"/>
        <v/>
      </c>
      <c r="N116" s="179" t="str">
        <f t="shared" ca="true" si="21"/>
        <v/>
      </c>
      <c r="O116" s="270" t="str">
        <f t="shared" ca="true" si="22"/>
        <v/>
      </c>
      <c r="P116" s="271"/>
      <c r="Q116" s="272"/>
      <c r="R116" s="273" t="str">
        <f t="shared" ca="true" si="23"/>
        <v/>
      </c>
      <c r="S116" s="179" t="str">
        <f t="shared" ca="true" si="24"/>
        <v/>
      </c>
      <c r="T116" s="270" t="str">
        <f t="shared" ca="true" si="25"/>
        <v/>
      </c>
      <c r="U116" s="271"/>
      <c r="V116" s="272"/>
      <c r="W116" s="273" t="str">
        <f t="shared" ca="true" si="26"/>
        <v/>
      </c>
      <c r="X116" s="179" t="str">
        <f t="shared" ca="true" si="27"/>
        <v/>
      </c>
      <c r="Y116" s="270" t="str">
        <f t="shared" ca="true" si="28"/>
        <v/>
      </c>
      <c r="Z116" s="271"/>
      <c r="AA116" s="272"/>
      <c r="AB116" s="273" t="str">
        <f t="shared" ca="true" si="29"/>
        <v/>
      </c>
    </row>
    <row r="117" ht="11.25" customHeight="true" x14ac:dyDescent="0.2"/>
    <row r="118" ht="22.5" customHeight="true" x14ac:dyDescent="0.25">
      <c r="B118" s="911" t="str">
        <f>CONCATENATE("National use of sanitation facilities, ",C99,"–",C100)</f>
        <v>National use of sanitation facilities, 2000–2020</v>
      </c>
      <c r="C118" s="912"/>
      <c r="D118" s="912"/>
      <c r="E118" s="912"/>
      <c r="F118" s="912"/>
      <c r="G118" s="912"/>
      <c r="H118" s="912"/>
      <c r="I118" s="912"/>
      <c r="J118" s="912"/>
      <c r="K118" s="912"/>
      <c r="L118" s="912"/>
      <c r="N118" s="274"/>
      <c r="O118" s="274"/>
      <c r="P118" s="274"/>
      <c r="Q118" s="274"/>
      <c r="R118" s="274"/>
      <c r="S118" s="934" t="s">
        <v>11</v>
      </c>
      <c r="T118" s="935"/>
      <c r="U118" s="935"/>
      <c r="V118" s="935"/>
      <c r="W118" s="936"/>
      <c r="X118" s="274"/>
      <c r="Y118" s="274"/>
      <c r="Z118" s="274"/>
      <c r="AA118" s="274"/>
      <c r="AB118" s="27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76"/>
      <c r="D153" s="276"/>
      <c r="E153" s="277"/>
      <c r="F153" s="277"/>
      <c r="G153" s="277"/>
      <c r="H153" s="277"/>
      <c r="I153" s="277"/>
      <c r="J153" s="277"/>
      <c r="K153" s="277"/>
      <c r="L153" s="277"/>
      <c r="M153" s="277"/>
      <c r="N153" s="277"/>
      <c r="O153" s="277"/>
      <c r="P153" s="277"/>
      <c r="Q153" s="277"/>
      <c r="R153" s="277"/>
      <c r="S153" s="277"/>
      <c r="T153" s="277"/>
      <c r="U153" s="277"/>
      <c r="V153" s="277"/>
      <c r="W153" s="277"/>
      <c r="X153" s="277"/>
      <c r="Y153" s="277"/>
      <c r="Z153" s="277"/>
      <c r="AA153" s="277"/>
      <c r="AB153" s="277"/>
    </row>
    <row r="154" x14ac:dyDescent="0.2">
      <c r="C154" s="276"/>
      <c r="D154" s="276"/>
      <c r="E154" s="277"/>
      <c r="F154" s="277"/>
      <c r="G154" s="277"/>
      <c r="H154" s="277"/>
      <c r="I154" s="277"/>
      <c r="J154" s="277"/>
      <c r="K154" s="277"/>
      <c r="L154" s="277"/>
      <c r="M154" s="277"/>
      <c r="N154" s="277"/>
      <c r="O154" s="277"/>
      <c r="P154" s="277"/>
      <c r="Q154" s="277"/>
      <c r="R154" s="277"/>
      <c r="S154" s="277"/>
      <c r="T154" s="277"/>
      <c r="U154" s="277"/>
      <c r="V154" s="277"/>
      <c r="W154" s="277"/>
      <c r="X154" s="277"/>
      <c r="Y154" s="277"/>
      <c r="Z154" s="277"/>
      <c r="AA154" s="277"/>
      <c r="AB154" s="277"/>
    </row>
    <row r="155" x14ac:dyDescent="0.2">
      <c r="C155" s="276"/>
      <c r="D155" s="276"/>
      <c r="E155" s="277"/>
      <c r="F155" s="277"/>
      <c r="G155" s="277"/>
      <c r="H155" s="277"/>
      <c r="I155" s="277"/>
      <c r="J155" s="277"/>
      <c r="K155" s="277"/>
      <c r="L155" s="277"/>
      <c r="M155" s="277"/>
      <c r="N155" s="277"/>
      <c r="O155" s="277"/>
      <c r="P155" s="277"/>
      <c r="Q155" s="277"/>
      <c r="R155" s="277"/>
      <c r="S155" s="277"/>
      <c r="T155" s="277"/>
      <c r="U155" s="277"/>
      <c r="V155" s="277"/>
      <c r="W155" s="277"/>
      <c r="X155" s="277"/>
      <c r="Y155" s="277"/>
      <c r="Z155" s="277"/>
      <c r="AA155" s="277"/>
      <c r="AB155" s="277"/>
    </row>
    <row r="156" x14ac:dyDescent="0.2">
      <c r="C156" s="276"/>
      <c r="D156" s="276"/>
      <c r="E156" s="277"/>
      <c r="F156" s="277"/>
      <c r="G156" s="277"/>
      <c r="H156" s="277"/>
      <c r="I156" s="277"/>
      <c r="J156" s="277"/>
      <c r="K156" s="277"/>
      <c r="L156" s="277"/>
      <c r="M156" s="277"/>
      <c r="N156" s="277"/>
      <c r="O156" s="277"/>
      <c r="P156" s="277"/>
      <c r="Q156" s="277"/>
      <c r="R156" s="277"/>
      <c r="S156" s="277"/>
      <c r="T156" s="277"/>
      <c r="U156" s="277"/>
      <c r="V156" s="277"/>
      <c r="W156" s="277"/>
      <c r="X156" s="277"/>
      <c r="Y156" s="277"/>
      <c r="Z156" s="277"/>
      <c r="AA156" s="277"/>
      <c r="AB156" s="277"/>
    </row>
    <row r="157" x14ac:dyDescent="0.2">
      <c r="B157" s="277"/>
      <c r="C157" s="276"/>
      <c r="D157" s="276"/>
      <c r="E157" s="277"/>
      <c r="F157" s="277"/>
      <c r="G157" s="277"/>
      <c r="H157" s="277"/>
      <c r="I157" s="277"/>
      <c r="J157" s="277"/>
      <c r="K157" s="277"/>
      <c r="L157" s="277"/>
      <c r="M157" s="277"/>
      <c r="N157" s="277"/>
      <c r="O157" s="277"/>
      <c r="P157" s="277"/>
      <c r="Q157" s="277"/>
      <c r="R157" s="277"/>
      <c r="S157" s="277"/>
      <c r="T157" s="277"/>
      <c r="U157" s="277"/>
      <c r="V157" s="277"/>
      <c r="W157" s="277"/>
      <c r="X157" s="277"/>
      <c r="Y157" s="277"/>
      <c r="Z157" s="277"/>
      <c r="AA157" s="277"/>
      <c r="AB157" s="277"/>
    </row>
    <row r="158" x14ac:dyDescent="0.2">
      <c r="B158" s="277"/>
      <c r="C158" s="276"/>
      <c r="D158" s="276"/>
      <c r="E158" s="277"/>
      <c r="F158" s="277"/>
      <c r="G158" s="277"/>
      <c r="H158" s="277"/>
      <c r="I158" s="277"/>
      <c r="J158" s="277"/>
      <c r="K158" s="277"/>
      <c r="L158" s="277"/>
      <c r="M158" s="277"/>
      <c r="N158" s="277"/>
      <c r="O158" s="277"/>
      <c r="P158" s="277"/>
      <c r="Q158" s="277"/>
      <c r="R158" s="277"/>
      <c r="S158" s="277"/>
      <c r="T158" s="277"/>
      <c r="U158" s="277"/>
      <c r="V158" s="277"/>
      <c r="W158" s="277"/>
      <c r="X158" s="277"/>
      <c r="Y158" s="277"/>
      <c r="Z158" s="277"/>
      <c r="AA158" s="277"/>
      <c r="AB158" s="277"/>
    </row>
    <row r="197" s="216" customFormat="true" ht="16.5" customHeight="true" x14ac:dyDescent="0.2">
      <c r="A197" s="932" t="s">
        <v>6</v>
      </c>
      <c r="B197" s="932"/>
      <c r="C197" s="932"/>
      <c r="D197" s="930" t="s">
        <v>0</v>
      </c>
      <c r="E197" s="919"/>
      <c r="F197" s="919"/>
      <c r="G197" s="919"/>
      <c r="H197" s="931"/>
      <c r="I197" s="930" t="s">
        <v>1</v>
      </c>
      <c r="J197" s="919"/>
      <c r="K197" s="919"/>
      <c r="L197" s="919"/>
      <c r="M197" s="931"/>
      <c r="N197" s="930" t="s">
        <v>2</v>
      </c>
      <c r="O197" s="919"/>
      <c r="P197" s="919"/>
      <c r="Q197" s="919"/>
      <c r="R197" s="931"/>
      <c r="S197" s="930" t="s">
        <v>3</v>
      </c>
      <c r="T197" s="919"/>
      <c r="U197" s="919"/>
      <c r="V197" s="919"/>
      <c r="W197" s="931"/>
      <c r="X197" s="930" t="s">
        <v>4</v>
      </c>
      <c r="Y197" s="919"/>
      <c r="Z197" s="919"/>
      <c r="AA197" s="919"/>
      <c r="AB197" s="931"/>
    </row>
    <row r="198" s="220" customFormat="true" ht="22.5" customHeight="true" x14ac:dyDescent="0.2">
      <c r="A198" s="945"/>
      <c r="B198" s="945"/>
      <c r="C198" s="945"/>
      <c r="D198" s="230" t="s">
        <v>14</v>
      </c>
      <c r="E198" s="231" t="s">
        <v>15</v>
      </c>
      <c r="F198" s="218" t="s">
        <v>16</v>
      </c>
      <c r="G198" s="218" t="s">
        <v>22</v>
      </c>
      <c r="H198" s="219" t="s">
        <v>19</v>
      </c>
      <c r="I198" s="230" t="s">
        <v>14</v>
      </c>
      <c r="J198" s="231" t="s">
        <v>15</v>
      </c>
      <c r="K198" s="218" t="s">
        <v>16</v>
      </c>
      <c r="L198" s="218" t="s">
        <v>22</v>
      </c>
      <c r="M198" s="219" t="s">
        <v>19</v>
      </c>
      <c r="N198" s="230" t="s">
        <v>14</v>
      </c>
      <c r="O198" s="231" t="s">
        <v>15</v>
      </c>
      <c r="P198" s="218" t="s">
        <v>16</v>
      </c>
      <c r="Q198" s="218" t="s">
        <v>22</v>
      </c>
      <c r="R198" s="219" t="s">
        <v>19</v>
      </c>
      <c r="S198" s="230" t="s">
        <v>14</v>
      </c>
      <c r="T198" s="231" t="s">
        <v>15</v>
      </c>
      <c r="U198" s="218" t="s">
        <v>16</v>
      </c>
      <c r="V198" s="218" t="s">
        <v>22</v>
      </c>
      <c r="W198" s="219" t="s">
        <v>19</v>
      </c>
      <c r="X198" s="230" t="s">
        <v>14</v>
      </c>
      <c r="Y198" s="231" t="s">
        <v>15</v>
      </c>
      <c r="Z198" s="218" t="s">
        <v>16</v>
      </c>
      <c r="AA198" s="218" t="s">
        <v>22</v>
      </c>
      <c r="AB198" s="219" t="s">
        <v>19</v>
      </c>
    </row>
    <row r="199" s="240" customFormat="true" ht="15" customHeight="true" x14ac:dyDescent="0.2">
      <c r="A199" s="937" t="s">
        <v>10</v>
      </c>
      <c r="B199" s="938"/>
      <c r="C199" s="337">
        <v>2000</v>
      </c>
      <c r="D199" s="232">
        <f ca="true">IF((D201+H201)&gt;100,D201*100/(D201+H201),D201)</f>
        <v>90.698612218257665</v>
      </c>
      <c r="E199" s="281">
        <f ca="true">D199*AVERAGEIF(E205:E216,"&gt;0")/100</f>
        <v>50.375265791884594</v>
      </c>
      <c r="F199" s="234">
        <f ca="true">D199*(100-AVERAGEIF(E205:E216,"&gt;0"))/100</f>
        <v>40.323346426373071</v>
      </c>
      <c r="G199" s="235">
        <f ca="true">100-(E199+F199+H199)</f>
        <v>6.2351507149688672</v>
      </c>
      <c r="H199" s="236">
        <f ca="true">IF((D201+H201)&gt;100,H201*100/(D201+H201),H201)</f>
        <v>3.0662370667734677</v>
      </c>
      <c r="I199" s="232">
        <f ca="true">IF((I201+M201)&gt;100,I201*100/(I201+M201),I201)</f>
        <v>93.753861130132236</v>
      </c>
      <c r="J199" s="281">
        <f ca="true">I199*AVERAGEIF(J205:J216,"&gt;0")/100</f>
        <v>54.918658077292804</v>
      </c>
      <c r="K199" s="237">
        <f ca="true">I199*(100-AVERAGEIF(J205:J216,"&gt;0"))/100</f>
        <v>38.835203052839432</v>
      </c>
      <c r="L199" s="238">
        <f ca="true">100-(J199+K199+M199)</f>
        <v>4.2992391328603787</v>
      </c>
      <c r="M199" s="239">
        <f ca="true">IF((I201+M201)&gt;100,M201*100/(I201+M201),M201)</f>
        <v>1.9468997370073851</v>
      </c>
      <c r="N199" s="232">
        <f ca="true">IF((N201+R201)&gt;100,N201*100/(N201+R201),N201)</f>
        <v>96.472161845874325</v>
      </c>
      <c r="O199" s="281">
        <f ca="true">N199*AVERAGEIF(O205:O216,"&gt;0")/100</f>
        <v>63.46233089702875</v>
      </c>
      <c r="P199" s="237">
        <f ca="true">N199*(100-AVERAGEIF(O205:O216,"&gt;0"))/100</f>
        <v>33.009830948845575</v>
      </c>
      <c r="Q199" s="238">
        <f ca="true">100-(O199+P199+R199)</f>
        <v>2.6108903963718006</v>
      </c>
      <c r="R199" s="239">
        <f ca="true">IF((N201+R201)&gt;100,R201*100/(N201+R201),R201)</f>
        <v>0.91694775775387427</v>
      </c>
      <c r="S199" s="232">
        <f ca="true">IF((S201+W201)&gt;100,S201*100/(S201+W201),S201)</f>
        <v>99.25877594732539</v>
      </c>
      <c r="T199" s="281">
        <f ca="true">S199*AVERAGEIF(T205:T216,"&gt;0")/100</f>
        <v>84.136399316452298</v>
      </c>
      <c r="U199" s="237">
        <f ca="true">S199*(100-AVERAGEIF(T205:T216,"&gt;0"))/100</f>
        <v>15.122376630873086</v>
      </c>
      <c r="V199" s="238">
        <f ca="true">100-(T199+U199+W199)</f>
        <v>0.48512936313710497</v>
      </c>
      <c r="W199" s="239">
        <f ca="true">IF((S201+W201)&gt;100,W201*100/(S201+W201),W201)</f>
        <v>0.25609468953750536</v>
      </c>
      <c r="X199" s="232">
        <f ca="true">IF((X201+AB201)&gt;100,X201*100/(X201+AB201),X201)</f>
        <v>99.734506428981362</v>
      </c>
      <c r="Y199" s="281">
        <f ca="true">X199*AVERAGEIF(Y205:Y216,"&gt;0")/100</f>
        <v>97.906130188369829</v>
      </c>
      <c r="Z199" s="237">
        <f ca="true">X199*(100-AVERAGEIF(Y205:Y216,"&gt;0"))/100</f>
        <v>1.8283762406115394</v>
      </c>
      <c r="AA199" s="238">
        <f ca="true">100-(Y199+Z199+AB199)</f>
        <v>0.17532387707404951</v>
      </c>
      <c r="AB199" s="239">
        <f ca="true">IF((X201+AB201)&gt;100,AB201*100/(X201+AB201),AB201)</f>
        <v>9.0169693944595508E-2</v>
      </c>
    </row>
    <row r="200" s="240" customFormat="true" ht="15" customHeight="true" x14ac:dyDescent="0.2">
      <c r="A200" s="939"/>
      <c r="B200" s="940"/>
      <c r="C200" s="338">
        <v>2020</v>
      </c>
      <c r="D200" s="241">
        <f ca="true">IF((D202+H202)&gt;100,D202*100/(D202+H202),D202)</f>
        <v>95.682710669149515</v>
      </c>
      <c r="E200" s="282">
        <f ca="true">D200*AVERAGEIF(E205:E216,"&gt;0")/100</f>
        <v>53.143503122709554</v>
      </c>
      <c r="F200" s="243">
        <f ca="true">D200*(100-AVERAGEIF(E205:E216,"&gt;0"))/100</f>
        <v>42.539207546439968</v>
      </c>
      <c r="G200" s="244">
        <f ca="true">100-(E200+F200+H200)</f>
        <v>2.1006362579865936</v>
      </c>
      <c r="H200" s="245">
        <f ca="true">IF((D202+H202)&gt;100,H202*100/(D202+H202),H202)</f>
        <v>2.2166530728638918</v>
      </c>
      <c r="I200" s="241">
        <f ca="true">IF((I202+M202)&gt;100,I202*100/(I202+M202),I202)</f>
        <v>99.901426039415696</v>
      </c>
      <c r="J200" s="282">
        <f ca="true">I200*AVERAGEIF(J205:J216,"&gt;0")/100</f>
        <v>58.519747261153555</v>
      </c>
      <c r="K200" s="243">
        <f ca="true">I200*(100-AVERAGEIF(J205:J216,"&gt;0"))/100</f>
        <v>41.381678778262142</v>
      </c>
      <c r="L200" s="244">
        <f ca="true">100-(J200+K200+M200)</f>
        <v>9.8573960584303677E-2</v>
      </c>
      <c r="M200" s="245">
        <f ca="true">IF((I202+M202)&gt;100,M202*100/(I202+M202),M202)</f>
        <v>0</v>
      </c>
      <c r="N200" s="241">
        <f ca="true">IF((N202+R202)&gt;100,N202*100/(N202+R202),N202)</f>
        <v>100</v>
      </c>
      <c r="O200" s="282">
        <f ca="true">N200*AVERAGEIF(O205:O216,"&gt;0")/100</f>
        <v>65.783050449742504</v>
      </c>
      <c r="P200" s="243">
        <f ca="true">N200*(100-AVERAGEIF(O205:O216,"&gt;0"))/100</f>
        <v>34.216949550257496</v>
      </c>
      <c r="Q200" s="244">
        <f ca="true">100-(O200+P200+R200)</f>
        <v>0</v>
      </c>
      <c r="R200" s="245">
        <f ca="true">IF((N202+R202)&gt;100,R202*100/(N202+R202),R202)</f>
        <v>0</v>
      </c>
      <c r="S200" s="241">
        <f ca="true">IF((S202+W202)&gt;100,S202*100/(S202+W202),S202)</f>
        <v>99.555023405333316</v>
      </c>
      <c r="T200" s="282">
        <f ca="true">S200*AVERAGEIF(T205:T216,"&gt;0")/100</f>
        <v>84.387512572540274</v>
      </c>
      <c r="U200" s="243">
        <f ca="true">S200*(100-AVERAGEIF(T205:T216,"&gt;0"))/100</f>
        <v>15.167510832793045</v>
      </c>
      <c r="V200" s="244">
        <f ca="true">100-(T200+U200+W200)</f>
        <v>0.38615034020605776</v>
      </c>
      <c r="W200" s="245">
        <f ca="true">IF((S202+W202)&gt;100,W202*100/(S202+W202),W202)</f>
        <v>5.8826254460619509E-2</v>
      </c>
      <c r="X200" s="241">
        <f ca="true">IF((X202+AB202)&gt;100,X202*100/(X202+AB202),X202)</f>
        <v>99.942232449844141</v>
      </c>
      <c r="Y200" s="282">
        <f ca="true">X200*AVERAGEIF(Y205:Y216,"&gt;0")/100</f>
        <v>98.110048085698423</v>
      </c>
      <c r="Z200" s="243">
        <f ca="true">X200*(100-AVERAGEIF(Y205:Y216,"&gt;0"))/100</f>
        <v>1.8321843641457221</v>
      </c>
      <c r="AA200" s="244">
        <f ca="true">100-(Y200+Z200+AB200)</f>
        <v>5.7767550155858771E-2</v>
      </c>
      <c r="AB200" s="245">
        <f ca="true">IF((X202+AB202)&gt;100,AB202*100/(X202+AB202),AB202)</f>
        <v>0</v>
      </c>
    </row>
    <row r="201" hidden="true" x14ac:dyDescent="0.2">
      <c r="A201" s="941" t="s">
        <v>12</v>
      </c>
      <c r="B201" s="942"/>
      <c r="C201" s="246">
        <f>MinRegYear(C199,C205:C216)</f>
        <v>2000</v>
      </c>
      <c r="D201" s="247">
        <f ca="true">IF(MAX(C205:C216)-MIN(C205:C216)&lt;5,AVERAGEIF(C205:C216,"&gt;0",D205:D216),
IF(FORECAST($C201,D$205:D$216,$C$205:$C$216)&lt;0,0,
IF(FORECAST($C201,D$205:D$216,$C$205:$C$216)&gt;100,100,
FORECAST($C201,D$205:D$216,$C$205:$C$216))))</f>
        <v>90.698612218257665</v>
      </c>
      <c r="E201" s="248"/>
      <c r="F201" s="249"/>
      <c r="G201" s="249"/>
      <c r="H201" s="250">
        <f ca="true">IF(MAX(C205:C216)-MIN(C205:C216)&lt;5,AVERAGEIF(C205:C216,"&gt;0",H205:H216),
IF(FORECAST($C201,H$205:H$216,$C$205:$C$216)&lt;0,0,
IF(FORECAST($C201,H$205:H$216,$C$205:$C$216)&gt;100,100,
FORECAST($C201,H$205:H$216,$C$205:$C$216))))</f>
        <v>3.0662370667734677</v>
      </c>
      <c r="I201" s="247">
        <f ca="true">IF(MAX(C205:C216)-MIN(C205:C216)&lt;5,AVERAGEIF(C205:C216,"&gt;0",I205:I216),
IF(FORECAST($C201,I$205:I$216,$C$205:$C$216)&lt;0,0,
IF(FORECAST($C201,I$205:I$216,$C$205:$C$216)&gt;100,100,
FORECAST($C201,I$205:I$216,$C$205:$C$216))))</f>
        <v>93.753861130132236</v>
      </c>
      <c r="J201" s="248"/>
      <c r="K201" s="249"/>
      <c r="L201" s="249"/>
      <c r="M201" s="250">
        <f ca="true">IF(MAX(C205:C216)-MIN(C205:C216)&lt;5,AVERAGEIF(C205:C216,"&gt;0",M205:M216),
IF(FORECAST($C201,M$205:M$216,$C$205:$C$216)&lt;0,0,
IF(FORECAST($C201,M$205:M$216,$C$205:$C$216)&gt;100,100,
FORECAST($C201,M$205:M$216,$C$205:$C$216))))</f>
        <v>1.9468997370073851</v>
      </c>
      <c r="N201" s="247">
        <f ca="true">IF(MAX(C205:C216)-MIN(C205:C216)&lt;5,AVERAGEIF(C205:C216,"&gt;0",N205:N216),
IF(FORECAST($C201,N$205:N$216,$C$205:$C$216)&lt;0,0,
IF(FORECAST($C201,N$205:N$216,$C$205:$C$216)&gt;100,100,
FORECAST($C201,N$205:N$216,$C$205:$C$216))))</f>
        <v>96.472161845874325</v>
      </c>
      <c r="O201" s="248"/>
      <c r="P201" s="249"/>
      <c r="Q201" s="249"/>
      <c r="R201" s="250">
        <f ca="true">IF(MAX(C205:C216)-MIN(C205:C216)&lt;5,AVERAGEIF(C205:C216,"&gt;0",R205:R216),
IF(FORECAST($C201,R$205:R$216,$C$205:$C$216)&lt;0,0,
IF(FORECAST($C201,R$205:R$216,$C$205:$C$216)&gt;100,100,
FORECAST($C201,R$205:R$216,$C$205:$C$216))))</f>
        <v>0.91694775775387427</v>
      </c>
      <c r="S201" s="247">
        <f ca="true">IF(MAX(C205:C216)-MIN(C205:C216)&lt;5,AVERAGEIF(C205:C216,"&gt;0",S205:S216),
IF(FORECAST($C201,S$205:S$216,$C$205:$C$216)&lt;0,0,
IF(FORECAST($C201,S$205:S$216,$C$205:$C$216)&gt;100,100,
FORECAST($C201,S$205:S$216,$C$205:$C$216))))</f>
        <v>99.25877594732539</v>
      </c>
      <c r="T201" s="248"/>
      <c r="U201" s="249"/>
      <c r="V201" s="249"/>
      <c r="W201" s="250">
        <f ca="true">IF(MAX(C205:C216)-MIN(C205:C216)&lt;5,AVERAGEIF(C205:C216,"&gt;0",W205:W216),
IF(FORECAST($C201,W$205:W$216,$C$205:$C$216)&lt;0,0,
IF(FORECAST($C201,W$205:W$216,$C$205:$C$216)&gt;100,100,
FORECAST($C201,W$205:W$216,$C$205:$C$216))))</f>
        <v>0.25609468953750536</v>
      </c>
      <c r="X201" s="247">
        <f ca="true">IF(MAX(C205:C216)-MIN(C205:C216)&lt;5,AVERAGEIF(C205:C216,"&gt;0",X205:X216),
IF(FORECAST($C201,X$205:X$216,$C$205:$C$216)&lt;0,0,
IF(FORECAST($C201,X$205:X$216,$C$205:$C$216)&gt;100,100,
FORECAST($C201,X$205:X$216,$C$205:$C$216))))</f>
        <v>99.734506428981362</v>
      </c>
      <c r="Y201" s="248"/>
      <c r="Z201" s="249"/>
      <c r="AA201" s="249"/>
      <c r="AB201" s="250">
        <f ca="true">IF(MAX(C205:C216)-MIN(C205:C216)&lt;5,AVERAGEIF(C205:C216,"&gt;0",AB205:AB216),
IF(FORECAST($C201,AB$205:AB$216,$C$205:$C$216)&lt;0,0,
IF(FORECAST($C201,AB$205:AB$216,$C$205:$C$216)&gt;100,100,
FORECAST($C201,AB$205:AB$216,$C$205:$C$216))))</f>
        <v>9.0169693944595508E-2</v>
      </c>
    </row>
    <row r="202" hidden="true" x14ac:dyDescent="0.2">
      <c r="A202" s="943"/>
      <c r="B202" s="944"/>
      <c r="C202" s="225">
        <f>MaxRegYear(C200,C205:C216)</f>
        <v>2020</v>
      </c>
      <c r="D202" s="251">
        <f ca="true">IF(MAX(C205:C216)-MIN(C205:C216)&lt;5,AVERAGEIF(C205:C216,"&gt;0",D205:D216),
IF(FORECAST($C202,D$205:D$216,$C$205:$C$216)&lt;0,0,
IF(FORECAST($C202,D$205:D$216,$C$205:$C$216)&gt;100,100,
FORECAST($C202,D$205:D$216,$C$205:$C$216))))</f>
        <v>95.682710669149515</v>
      </c>
      <c r="E202" s="252"/>
      <c r="F202" s="253"/>
      <c r="G202" s="253"/>
      <c r="H202" s="254">
        <f ca="true">IF(MAX(C205:C216)-MIN(C205:C216)&lt;5,AVERAGEIF(C205:C216,"&gt;0",H205:H216),
IF(FORECAST($C202,H$205:H$216,$C$205:$C$216)&lt;0,0,
IF(FORECAST($C202,H$205:H$216,$C$205:$C$216)&gt;100,100,
FORECAST($C202,H$205:H$216,$C$205:$C$216))))</f>
        <v>2.2166530728638918</v>
      </c>
      <c r="I202" s="251">
        <f ca="true">IF(MAX(C205:C216)-MIN(C205:C216)&lt;5,AVERAGEIF(C205:C216,"&gt;0",I205:I216),
IF(FORECAST($C202,I$205:I$216,$C$205:$C$216)&lt;0,0,
IF(FORECAST($C202,I$205:I$216,$C$205:$C$216)&gt;100,100,
FORECAST($C202,I$205:I$216,$C$205:$C$216))))</f>
        <v>99.901426039415696</v>
      </c>
      <c r="J202" s="252"/>
      <c r="K202" s="253"/>
      <c r="L202" s="253"/>
      <c r="M202" s="254">
        <f ca="true">IF(MAX(C205:C216)-MIN(C205:C216)&lt;5,AVERAGEIF(C205:C216,"&gt;0",M205:M216),
IF(FORECAST($C202,M$205:M$216,$C$205:$C$216)&lt;0,0,
IF(FORECAST($C202,M$205:M$216,$C$205:$C$216)&gt;100,100,
FORECAST($C202,M$205:M$216,$C$205:$C$216))))</f>
        <v>0</v>
      </c>
      <c r="N202" s="251">
        <f ca="true">IF(MAX(C205:C216)-MIN(C205:C216)&lt;5,AVERAGEIF(C205:C216,"&gt;0",N205:N216),
IF(FORECAST($C202,N$205:N$216,$C$205:$C$216)&lt;0,0,
IF(FORECAST($C202,N$205:N$216,$C$205:$C$216)&gt;100,100,
FORECAST($C202,N$205:N$216,$C$205:$C$216))))</f>
        <v>100</v>
      </c>
      <c r="O202" s="252"/>
      <c r="P202" s="253"/>
      <c r="Q202" s="253"/>
      <c r="R202" s="254">
        <f ca="true">IF(MAX(C205:C216)-MIN(C205:C216)&lt;5,AVERAGEIF(C205:C216,"&gt;0",R205:R216),
IF(FORECAST($C202,R$205:R$216,$C$205:$C$216)&lt;0,0,
IF(FORECAST($C202,R$205:R$216,$C$205:$C$216)&gt;100,100,
FORECAST($C202,R$205:R$216,$C$205:$C$216))))</f>
        <v>0</v>
      </c>
      <c r="S202" s="251">
        <f ca="true">IF(MAX(C205:C216)-MIN(C205:C216)&lt;5,AVERAGEIF(C205:C216,"&gt;0",S205:S216),
IF(FORECAST($C202,S$205:S$216,$C$205:$C$216)&lt;0,0,
IF(FORECAST($C202,S$205:S$216,$C$205:$C$216)&gt;100,100,
FORECAST($C202,S$205:S$216,$C$205:$C$216))))</f>
        <v>99.555023405333316</v>
      </c>
      <c r="T202" s="252"/>
      <c r="U202" s="253"/>
      <c r="V202" s="253"/>
      <c r="W202" s="254">
        <f ca="true">IF(MAX(C205:C216)-MIN(C205:C216)&lt;5,AVERAGEIF(C205:C216,"&gt;0",W205:W216),
IF(FORECAST($C202,W$205:W$216,$C$205:$C$216)&lt;0,0,
IF(FORECAST($C202,W$205:W$216,$C$205:$C$216)&gt;100,100,
FORECAST($C202,W$205:W$216,$C$205:$C$216))))</f>
        <v>5.8826254460619509E-2</v>
      </c>
      <c r="X202" s="251">
        <f ca="true">IF(MAX(C205:C216)-MIN(C205:C216)&lt;5,AVERAGEIF(C205:C216,"&gt;0",X205:X216),
IF(FORECAST($C202,X$205:X$216,$C$205:$C$216)&lt;0,0,
IF(FORECAST($C202,X$205:X$216,$C$205:$C$216)&gt;100,100,
FORECAST($C202,X$205:X$216,$C$205:$C$216))))</f>
        <v>99.942232449844141</v>
      </c>
      <c r="Y202" s="252"/>
      <c r="Z202" s="253"/>
      <c r="AA202" s="253"/>
      <c r="AB202" s="254">
        <f ca="true">IF(MAX(C205:C216)-MIN(C205:C216)&lt;5,AVERAGEIF(C205:C216,"&gt;0",AB205:AB216),
IF(FORECAST($C202,AB$205:AB$216,$C$205:$C$216)&lt;0,0,
IF(FORECAST($C202,AB$205:AB$216,$C$205:$C$216)&gt;100,100,
FORECAST($C202,AB$205:AB$216,$C$205:$C$216))))</f>
        <v>0</v>
      </c>
    </row>
    <row r="203" ht="9" customHeight="true" x14ac:dyDescent="0.2">
      <c r="D203" s="255"/>
      <c r="I203" s="255"/>
      <c r="K203" s="215"/>
      <c r="L203" s="215"/>
      <c r="N203" s="255"/>
      <c r="P203" s="215"/>
      <c r="Q203" s="215"/>
      <c r="S203" s="255"/>
      <c r="U203" s="215"/>
      <c r="V203" s="215"/>
      <c r="X203" s="255"/>
      <c r="Z203" s="215"/>
      <c r="AA203" s="215"/>
      <c r="AB203" s="256"/>
    </row>
    <row r="204" ht="22.5" customHeight="true" x14ac:dyDescent="0.2">
      <c r="B204" s="278" t="s">
        <v>8</v>
      </c>
      <c r="C204" s="258" t="s">
        <v>9</v>
      </c>
      <c r="D204" s="259" t="s">
        <v>14</v>
      </c>
      <c r="E204" s="219" t="s">
        <v>26</v>
      </c>
      <c r="F204" s="260"/>
      <c r="G204" s="260"/>
      <c r="H204" s="261" t="s">
        <v>19</v>
      </c>
      <c r="I204" s="259" t="s">
        <v>14</v>
      </c>
      <c r="J204" s="219" t="s">
        <v>26</v>
      </c>
      <c r="K204" s="260"/>
      <c r="L204" s="260"/>
      <c r="M204" s="261" t="s">
        <v>19</v>
      </c>
      <c r="N204" s="259" t="s">
        <v>14</v>
      </c>
      <c r="O204" s="219" t="s">
        <v>26</v>
      </c>
      <c r="P204" s="260"/>
      <c r="Q204" s="260"/>
      <c r="R204" s="261" t="s">
        <v>19</v>
      </c>
      <c r="S204" s="259" t="s">
        <v>14</v>
      </c>
      <c r="T204" s="219" t="s">
        <v>26</v>
      </c>
      <c r="U204" s="260"/>
      <c r="V204" s="260"/>
      <c r="W204" s="261" t="s">
        <v>19</v>
      </c>
      <c r="X204" s="259" t="s">
        <v>14</v>
      </c>
      <c r="Y204" s="219" t="s">
        <v>26</v>
      </c>
      <c r="Z204" s="260"/>
      <c r="AA204" s="260"/>
      <c r="AB204" s="261" t="s">
        <v>19</v>
      </c>
      <c r="AD204" s="262"/>
    </row>
    <row r="205" x14ac:dyDescent="0.2">
      <c r="A205" s="263"/>
      <c r="B205" s="576" t="s">
        <v>139</v>
      </c>
      <c r="C205" s="577">
        <v>2000</v>
      </c>
      <c r="D205" s="177">
        <f t="shared" ref="D205:D216" ca="true" si="30">IF(ISERROR(INDIRECT(CONCATENATE($B205,"!H122"))),"",INDIRECT(CONCATENATE($B205,"!H122")))</f>
        <v>93.638059343750484</v>
      </c>
      <c r="E205" s="267" t="str">
        <f t="shared" ref="E205:E216" ca="true" si="31">IF(ISERROR(INDIRECT(CONCATENATE($B205,"!H129"))),"",INDIRECT(CONCATENATE($B205,"!H129")))</f>
        <v>N/A</v>
      </c>
      <c r="F205" s="265"/>
      <c r="G205" s="265"/>
      <c r="H205" s="266">
        <f t="shared" ref="H205:H216" ca="true" si="32">IF(ISERROR(INDIRECT(CONCATENATE($B205,"!H127"))),"",INDIRECT(CONCATENATE($B205,"!H127")))</f>
        <v>0</v>
      </c>
      <c r="I205" s="177">
        <f t="shared" ref="I205:I216" ca="true" si="33">IF(ISERROR(INDIRECT(CONCATENATE($B205,"!I122"))),"",INDIRECT(CONCATENATE($B205,"!I122")))</f>
        <v>94.300135873020594</v>
      </c>
      <c r="J205" s="267" t="str">
        <f t="shared" ref="J205:J216" ca="true" si="34">IF(ISERROR(INDIRECT(CONCATENATE($B205,"!I129"))),"",INDIRECT(CONCATENATE($B205,"!I129")))</f>
        <v>N/A</v>
      </c>
      <c r="K205" s="265"/>
      <c r="L205" s="265"/>
      <c r="M205" s="266">
        <f t="shared" ref="M205:M216" ca="true" si="35">IF(ISERROR(INDIRECT(CONCATENATE($B205,"!I127"))),"",INDIRECT(CONCATENATE($B205,"!I127")))</f>
        <v>0.91807909604519777</v>
      </c>
      <c r="N205" s="177">
        <f t="shared" ref="N205:N216" ca="true" si="36">IF(ISERROR(INDIRECT(CONCATENATE($B205,"!J122"))),"",INDIRECT(CONCATENATE($B205,"!J122")))</f>
        <v>96.12882209972129</v>
      </c>
      <c r="O205" s="267" t="str">
        <f t="shared" ref="O205:O216" ca="true" si="37">IF(ISERROR(INDIRECT(CONCATENATE($B205,"!J129"))),"",INDIRECT(CONCATENATE($B205,"!J129")))</f>
        <v>N/A</v>
      </c>
      <c r="P205" s="265"/>
      <c r="Q205" s="265"/>
      <c r="R205" s="266">
        <f t="shared" ref="R205:R216" ca="true" si="38">IF(ISERROR(INDIRECT(CONCATENATE($B205,"!J127"))),"",INDIRECT(CONCATENATE($B205,"!J127")))</f>
        <v>1.0853293413173652</v>
      </c>
      <c r="S205" s="177">
        <f t="shared" ref="S205:S216" ca="true" si="39">IF(ISERROR(INDIRECT(CONCATENATE($B205,"!K122"))),"",INDIRECT(CONCATENATE($B205,"!K122")))</f>
        <v>99.99064675255994</v>
      </c>
      <c r="T205" s="267" t="str">
        <f t="shared" ref="T205:T216" ca="true" si="40">IF(ISERROR(INDIRECT(CONCATENATE($B205,"!K129"))),"",INDIRECT(CONCATENATE($B205,"!K129")))</f>
        <v>N/A</v>
      </c>
      <c r="U205" s="265"/>
      <c r="V205" s="265"/>
      <c r="W205" s="266">
        <f t="shared" ref="W205:W216" ca="true" si="41">IF(ISERROR(INDIRECT(CONCATENATE($B205,"!K127"))),"",INDIRECT(CONCATENATE($B205,"!K127")))</f>
        <v>0</v>
      </c>
      <c r="X205" s="177">
        <f t="shared" ref="X205:X216" ca="true" si="42">IF(ISERROR(INDIRECT(CONCATENATE($B205,"!L122"))),"",INDIRECT(CONCATENATE($B205,"!L122")))</f>
        <v>99.697131379101279</v>
      </c>
      <c r="Y205" s="267" t="str">
        <f t="shared" ref="Y205:Y216" ca="true" si="43">IF(ISERROR(INDIRECT(CONCATENATE($B205,"!L129"))),"",INDIRECT(CONCATENATE($B205,"!L129")))</f>
        <v>N/A</v>
      </c>
      <c r="Z205" s="265"/>
      <c r="AA205" s="265"/>
      <c r="AB205" s="266">
        <f t="shared" ref="AB205:AB216" ca="true" si="44">IF(ISERROR(INDIRECT(CONCATENATE($B205,"!L2127"))),"",INDIRECT(CONCATENATE($B205,"!L127")))</f>
        <v>0.10928961748633879</v>
      </c>
    </row>
    <row r="206" x14ac:dyDescent="0.2">
      <c r="A206" s="263"/>
      <c r="B206" s="578" t="s">
        <v>178</v>
      </c>
      <c r="C206" s="579">
        <v>2005</v>
      </c>
      <c r="D206" s="178">
        <f t="shared" ca="true" si="30"/>
        <v>89.172751707536449</v>
      </c>
      <c r="E206" s="267">
        <f t="shared" ca="true" si="31"/>
        <v>51.352112574689244</v>
      </c>
      <c r="F206" s="265"/>
      <c r="G206" s="265"/>
      <c r="H206" s="268">
        <f t="shared" ca="true" si="32"/>
        <v>5.4625312509613906</v>
      </c>
      <c r="I206" s="178">
        <f t="shared" ca="true" si="33"/>
        <v>92.923210316187948</v>
      </c>
      <c r="J206" s="267">
        <f t="shared" ca="true" si="34"/>
        <v>51.796083730468034</v>
      </c>
      <c r="K206" s="265"/>
      <c r="L206" s="265"/>
      <c r="M206" s="268">
        <f t="shared" ca="true" si="35"/>
        <v>3.1353357260338881</v>
      </c>
      <c r="N206" s="178">
        <f t="shared" ca="true" si="36"/>
        <v>97.189892452546545</v>
      </c>
      <c r="O206" s="267">
        <f t="shared" ca="true" si="37"/>
        <v>54.036993728526973</v>
      </c>
      <c r="P206" s="265"/>
      <c r="Q206" s="265"/>
      <c r="R206" s="268">
        <f t="shared" ca="true" si="38"/>
        <v>0.43220350496896398</v>
      </c>
      <c r="S206" s="178">
        <f t="shared" ca="true" si="39"/>
        <v>98.012197253879975</v>
      </c>
      <c r="T206" s="267">
        <f t="shared" ca="true" si="40"/>
        <v>79.491029802145306</v>
      </c>
      <c r="U206" s="265"/>
      <c r="V206" s="265"/>
      <c r="W206" s="268">
        <f t="shared" ca="true" si="41"/>
        <v>0.49887657510705519</v>
      </c>
      <c r="X206" s="178">
        <f t="shared" ca="true" si="42"/>
        <v>99.867336317798689</v>
      </c>
      <c r="Y206" s="267">
        <f t="shared" ca="true" si="43"/>
        <v>97.46352619657776</v>
      </c>
      <c r="Z206" s="265"/>
      <c r="AA206" s="265"/>
      <c r="AB206" s="268">
        <f t="shared" ca="true" si="44"/>
        <v>0</v>
      </c>
    </row>
    <row r="207" x14ac:dyDescent="0.2">
      <c r="A207" s="263"/>
      <c r="B207" s="578" t="s">
        <v>140</v>
      </c>
      <c r="C207" s="579">
        <v>2010</v>
      </c>
      <c r="D207" s="178">
        <f t="shared" ca="true" si="30"/>
        <v>90.287836434234222</v>
      </c>
      <c r="E207" s="267">
        <f t="shared" ca="true" si="31"/>
        <v>49.439900002633237</v>
      </c>
      <c r="F207" s="265"/>
      <c r="G207" s="265"/>
      <c r="H207" s="268">
        <f t="shared" ca="true" si="32"/>
        <v>6.2263037340597895</v>
      </c>
      <c r="I207" s="178">
        <f t="shared" ca="true" si="33"/>
        <v>98.947181840388694</v>
      </c>
      <c r="J207" s="267">
        <f t="shared" ca="true" si="34"/>
        <v>53.984426083613698</v>
      </c>
      <c r="K207" s="265"/>
      <c r="L207" s="265"/>
      <c r="M207" s="268">
        <f t="shared" ca="true" si="35"/>
        <v>0.60234716882586903</v>
      </c>
      <c r="N207" s="178">
        <f t="shared" ca="true" si="36"/>
        <v>99.491383427863525</v>
      </c>
      <c r="O207" s="267">
        <f t="shared" ca="true" si="37"/>
        <v>59.168287289490486</v>
      </c>
      <c r="P207" s="265"/>
      <c r="Q207" s="265"/>
      <c r="R207" s="268">
        <f t="shared" ca="true" si="38"/>
        <v>0.31605396193270269</v>
      </c>
      <c r="S207" s="178">
        <f t="shared" ca="true" si="39"/>
        <v>99.65959794065536</v>
      </c>
      <c r="T207" s="267">
        <f t="shared" ca="true" si="40"/>
        <v>68.223024384303613</v>
      </c>
      <c r="U207" s="265"/>
      <c r="V207" s="265"/>
      <c r="W207" s="268">
        <f t="shared" ca="true" si="41"/>
        <v>0.31801605014979067</v>
      </c>
      <c r="X207" s="178">
        <f t="shared" ca="true" si="42"/>
        <v>99.730960750083028</v>
      </c>
      <c r="Y207" s="267">
        <f t="shared" ca="true" si="43"/>
        <v>98.175011982338972</v>
      </c>
      <c r="Z207" s="265"/>
      <c r="AA207" s="265"/>
      <c r="AB207" s="268">
        <f t="shared" ca="true" si="44"/>
        <v>0.1206891758229769</v>
      </c>
      <c r="AD207" s="269"/>
    </row>
    <row r="208" x14ac:dyDescent="0.2">
      <c r="A208" s="263"/>
      <c r="B208" s="578" t="s">
        <v>414</v>
      </c>
      <c r="C208" s="579">
        <v>2014</v>
      </c>
      <c r="D208" s="178">
        <f t="shared" ca="true" si="30"/>
        <v>95.774245739297086</v>
      </c>
      <c r="E208" s="267">
        <f t="shared" ca="true" si="31"/>
        <v>63.1869260721693</v>
      </c>
      <c r="F208" s="265"/>
      <c r="G208" s="265"/>
      <c r="H208" s="268">
        <f t="shared" ca="true" si="32"/>
        <v>0.6216346493728645</v>
      </c>
      <c r="I208" s="178">
        <f t="shared" ca="true" si="33"/>
        <v>99.054355346514896</v>
      </c>
      <c r="J208" s="267">
        <f t="shared" ca="true" si="34"/>
        <v>61.826219850708775</v>
      </c>
      <c r="K208" s="265"/>
      <c r="L208" s="265"/>
      <c r="M208" s="268">
        <f t="shared" ca="true" si="35"/>
        <v>0</v>
      </c>
      <c r="N208" s="178">
        <f t="shared" ca="true" si="36"/>
        <v>98.862376093305912</v>
      </c>
      <c r="O208" s="267">
        <f t="shared" ca="true" si="37"/>
        <v>72.128557559748288</v>
      </c>
      <c r="P208" s="265"/>
      <c r="Q208" s="265"/>
      <c r="R208" s="268">
        <f t="shared" ca="true" si="38"/>
        <v>7.1644895944208989E-2</v>
      </c>
      <c r="S208" s="178">
        <f t="shared" ca="true" si="39"/>
        <v>99.959415829052631</v>
      </c>
      <c r="T208" s="267">
        <f t="shared" ca="true" si="40"/>
        <v>96.162626214291222</v>
      </c>
      <c r="U208" s="265"/>
      <c r="V208" s="265"/>
      <c r="W208" s="268">
        <f t="shared" ca="true" si="41"/>
        <v>0</v>
      </c>
      <c r="X208" s="178">
        <f t="shared" ca="true" si="42"/>
        <v>100</v>
      </c>
      <c r="Y208" s="267">
        <f t="shared" ca="true" si="43"/>
        <v>99.22485564887026</v>
      </c>
      <c r="Z208" s="265"/>
      <c r="AA208" s="265"/>
      <c r="AB208" s="268">
        <f t="shared" ca="true" si="44"/>
        <v>0</v>
      </c>
    </row>
    <row r="209" x14ac:dyDescent="0.2">
      <c r="A209" s="263"/>
      <c r="B209" s="578" t="s">
        <v>627</v>
      </c>
      <c r="C209" s="579">
        <v>2018</v>
      </c>
      <c r="D209" s="178">
        <f t="shared" ca="true" si="30"/>
        <v>96.3327992260662</v>
      </c>
      <c r="E209" s="267">
        <f t="shared" ca="true" si="31"/>
        <v>58.186603070865573</v>
      </c>
      <c r="F209" s="265"/>
      <c r="G209" s="265"/>
      <c r="H209" s="268">
        <f t="shared" ca="true" si="32"/>
        <v>1.0241933137857742</v>
      </c>
      <c r="I209" s="178">
        <f t="shared" ca="true" si="33"/>
        <v>97.991199811364979</v>
      </c>
      <c r="J209" s="267">
        <f t="shared" ca="true" si="34"/>
        <v>66.703227985122624</v>
      </c>
      <c r="K209" s="265"/>
      <c r="L209" s="265"/>
      <c r="M209" s="268">
        <f t="shared" ca="true" si="35"/>
        <v>2.4921822726822626E-2</v>
      </c>
      <c r="N209" s="178">
        <f t="shared" ca="true" si="36"/>
        <v>99.30851211502052</v>
      </c>
      <c r="O209" s="267">
        <f t="shared" ca="true" si="37"/>
        <v>77.798363221204269</v>
      </c>
      <c r="P209" s="265"/>
      <c r="Q209" s="265"/>
      <c r="R209" s="268">
        <f t="shared" ca="true" si="38"/>
        <v>0</v>
      </c>
      <c r="S209" s="178">
        <f t="shared" ca="true" si="39"/>
        <v>99.368203486797725</v>
      </c>
      <c r="T209" s="267">
        <f t="shared" ca="true" si="40"/>
        <v>95.182102113772316</v>
      </c>
      <c r="U209" s="265"/>
      <c r="V209" s="265"/>
      <c r="W209" s="268">
        <f t="shared" ca="true" si="41"/>
        <v>0</v>
      </c>
      <c r="X209" s="178">
        <f t="shared" ca="true" si="42"/>
        <v>99.865259846951432</v>
      </c>
      <c r="Y209" s="267">
        <f t="shared" ca="true" si="43"/>
        <v>97.803632636464897</v>
      </c>
      <c r="Z209" s="265"/>
      <c r="AA209" s="265"/>
      <c r="AB209" s="268">
        <f t="shared" ca="true" si="44"/>
        <v>0</v>
      </c>
    </row>
    <row r="210" x14ac:dyDescent="0.2">
      <c r="A210" s="263"/>
      <c r="B210" s="578"/>
      <c r="C210" s="579"/>
      <c r="D210" s="178" t="str">
        <f t="shared" ca="true" si="30"/>
        <v/>
      </c>
      <c r="E210" s="267" t="str">
        <f t="shared" ca="true" si="31"/>
        <v/>
      </c>
      <c r="F210" s="265"/>
      <c r="G210" s="265"/>
      <c r="H210" s="268" t="str">
        <f t="shared" ca="true" si="32"/>
        <v/>
      </c>
      <c r="I210" s="178" t="str">
        <f t="shared" ca="true" si="33"/>
        <v/>
      </c>
      <c r="J210" s="267" t="str">
        <f t="shared" ca="true" si="34"/>
        <v/>
      </c>
      <c r="K210" s="265"/>
      <c r="L210" s="265"/>
      <c r="M210" s="268" t="str">
        <f t="shared" ca="true" si="35"/>
        <v/>
      </c>
      <c r="N210" s="178" t="str">
        <f t="shared" ca="true" si="36"/>
        <v/>
      </c>
      <c r="O210" s="267" t="str">
        <f t="shared" ca="true" si="37"/>
        <v/>
      </c>
      <c r="P210" s="265"/>
      <c r="Q210" s="265"/>
      <c r="R210" s="268" t="str">
        <f t="shared" ca="true" si="38"/>
        <v/>
      </c>
      <c r="S210" s="178" t="str">
        <f t="shared" ca="true" si="39"/>
        <v/>
      </c>
      <c r="T210" s="267" t="str">
        <f t="shared" ca="true" si="40"/>
        <v/>
      </c>
      <c r="U210" s="265"/>
      <c r="V210" s="265"/>
      <c r="W210" s="268" t="str">
        <f t="shared" ca="true" si="41"/>
        <v/>
      </c>
      <c r="X210" s="178" t="str">
        <f t="shared" ca="true" si="42"/>
        <v/>
      </c>
      <c r="Y210" s="267" t="str">
        <f t="shared" ca="true" si="43"/>
        <v/>
      </c>
      <c r="Z210" s="265"/>
      <c r="AA210" s="265"/>
      <c r="AB210" s="268" t="str">
        <f t="shared" ca="true" si="44"/>
        <v/>
      </c>
    </row>
    <row r="211" x14ac:dyDescent="0.2">
      <c r="A211" s="263"/>
      <c r="B211" s="578"/>
      <c r="C211" s="579"/>
      <c r="D211" s="178" t="str">
        <f t="shared" ca="true" si="30"/>
        <v/>
      </c>
      <c r="E211" s="267" t="str">
        <f t="shared" ca="true" si="31"/>
        <v/>
      </c>
      <c r="F211" s="265"/>
      <c r="G211" s="265"/>
      <c r="H211" s="268" t="str">
        <f t="shared" ca="true" si="32"/>
        <v/>
      </c>
      <c r="I211" s="178" t="str">
        <f t="shared" ca="true" si="33"/>
        <v/>
      </c>
      <c r="J211" s="267" t="str">
        <f t="shared" ca="true" si="34"/>
        <v/>
      </c>
      <c r="K211" s="265"/>
      <c r="L211" s="265"/>
      <c r="M211" s="268" t="str">
        <f t="shared" ca="true" si="35"/>
        <v/>
      </c>
      <c r="N211" s="178" t="str">
        <f t="shared" ca="true" si="36"/>
        <v/>
      </c>
      <c r="O211" s="267" t="str">
        <f t="shared" ca="true" si="37"/>
        <v/>
      </c>
      <c r="P211" s="265"/>
      <c r="Q211" s="265"/>
      <c r="R211" s="268" t="str">
        <f t="shared" ca="true" si="38"/>
        <v/>
      </c>
      <c r="S211" s="178" t="str">
        <f t="shared" ca="true" si="39"/>
        <v/>
      </c>
      <c r="T211" s="267" t="str">
        <f t="shared" ca="true" si="40"/>
        <v/>
      </c>
      <c r="U211" s="265"/>
      <c r="V211" s="265"/>
      <c r="W211" s="268" t="str">
        <f t="shared" ca="true" si="41"/>
        <v/>
      </c>
      <c r="X211" s="178" t="str">
        <f t="shared" ca="true" si="42"/>
        <v/>
      </c>
      <c r="Y211" s="267" t="str">
        <f t="shared" ca="true" si="43"/>
        <v/>
      </c>
      <c r="Z211" s="265"/>
      <c r="AA211" s="265"/>
      <c r="AB211" s="268" t="str">
        <f t="shared" ca="true" si="44"/>
        <v/>
      </c>
    </row>
    <row r="212" x14ac:dyDescent="0.2">
      <c r="A212" s="263"/>
      <c r="B212" s="578"/>
      <c r="C212" s="579"/>
      <c r="D212" s="178" t="str">
        <f t="shared" ca="true" si="30"/>
        <v/>
      </c>
      <c r="E212" s="267" t="str">
        <f t="shared" ca="true" si="31"/>
        <v/>
      </c>
      <c r="F212" s="265"/>
      <c r="G212" s="265"/>
      <c r="H212" s="268" t="str">
        <f t="shared" ca="true" si="32"/>
        <v/>
      </c>
      <c r="I212" s="178" t="str">
        <f t="shared" ca="true" si="33"/>
        <v/>
      </c>
      <c r="J212" s="267" t="str">
        <f t="shared" ca="true" si="34"/>
        <v/>
      </c>
      <c r="K212" s="265"/>
      <c r="L212" s="265"/>
      <c r="M212" s="268" t="str">
        <f t="shared" ca="true" si="35"/>
        <v/>
      </c>
      <c r="N212" s="178" t="str">
        <f t="shared" ca="true" si="36"/>
        <v/>
      </c>
      <c r="O212" s="267" t="str">
        <f t="shared" ca="true" si="37"/>
        <v/>
      </c>
      <c r="P212" s="265"/>
      <c r="Q212" s="265"/>
      <c r="R212" s="268" t="str">
        <f t="shared" ca="true" si="38"/>
        <v/>
      </c>
      <c r="S212" s="178" t="str">
        <f t="shared" ca="true" si="39"/>
        <v/>
      </c>
      <c r="T212" s="267" t="str">
        <f t="shared" ca="true" si="40"/>
        <v/>
      </c>
      <c r="U212" s="265"/>
      <c r="V212" s="265"/>
      <c r="W212" s="268" t="str">
        <f t="shared" ca="true" si="41"/>
        <v/>
      </c>
      <c r="X212" s="178" t="str">
        <f t="shared" ca="true" si="42"/>
        <v/>
      </c>
      <c r="Y212" s="267" t="str">
        <f t="shared" ca="true" si="43"/>
        <v/>
      </c>
      <c r="Z212" s="265"/>
      <c r="AA212" s="265"/>
      <c r="AB212" s="268" t="str">
        <f t="shared" ca="true" si="44"/>
        <v/>
      </c>
    </row>
    <row r="213" x14ac:dyDescent="0.2">
      <c r="A213" s="263"/>
      <c r="B213" s="578"/>
      <c r="C213" s="579"/>
      <c r="D213" s="178" t="str">
        <f t="shared" ca="true" si="30"/>
        <v/>
      </c>
      <c r="E213" s="267" t="str">
        <f t="shared" ca="true" si="31"/>
        <v/>
      </c>
      <c r="F213" s="265"/>
      <c r="G213" s="265"/>
      <c r="H213" s="268" t="str">
        <f t="shared" ca="true" si="32"/>
        <v/>
      </c>
      <c r="I213" s="178" t="str">
        <f t="shared" ca="true" si="33"/>
        <v/>
      </c>
      <c r="J213" s="267" t="str">
        <f t="shared" ca="true" si="34"/>
        <v/>
      </c>
      <c r="K213" s="265"/>
      <c r="L213" s="265"/>
      <c r="M213" s="268" t="str">
        <f t="shared" ca="true" si="35"/>
        <v/>
      </c>
      <c r="N213" s="178" t="str">
        <f t="shared" ca="true" si="36"/>
        <v/>
      </c>
      <c r="O213" s="267" t="str">
        <f t="shared" ca="true" si="37"/>
        <v/>
      </c>
      <c r="P213" s="265"/>
      <c r="Q213" s="265"/>
      <c r="R213" s="268" t="str">
        <f t="shared" ca="true" si="38"/>
        <v/>
      </c>
      <c r="S213" s="178" t="str">
        <f t="shared" ca="true" si="39"/>
        <v/>
      </c>
      <c r="T213" s="267" t="str">
        <f t="shared" ca="true" si="40"/>
        <v/>
      </c>
      <c r="U213" s="265"/>
      <c r="V213" s="265"/>
      <c r="W213" s="268" t="str">
        <f t="shared" ca="true" si="41"/>
        <v/>
      </c>
      <c r="X213" s="178" t="str">
        <f t="shared" ca="true" si="42"/>
        <v/>
      </c>
      <c r="Y213" s="267" t="str">
        <f t="shared" ca="true" si="43"/>
        <v/>
      </c>
      <c r="Z213" s="265"/>
      <c r="AA213" s="265"/>
      <c r="AB213" s="268" t="str">
        <f t="shared" ca="true" si="44"/>
        <v/>
      </c>
    </row>
    <row r="214" x14ac:dyDescent="0.2">
      <c r="A214" s="263"/>
      <c r="B214" s="578"/>
      <c r="C214" s="579"/>
      <c r="D214" s="178" t="str">
        <f t="shared" ca="true" si="30"/>
        <v/>
      </c>
      <c r="E214" s="267" t="str">
        <f t="shared" ca="true" si="31"/>
        <v/>
      </c>
      <c r="F214" s="265"/>
      <c r="G214" s="265"/>
      <c r="H214" s="268" t="str">
        <f t="shared" ca="true" si="32"/>
        <v/>
      </c>
      <c r="I214" s="178" t="str">
        <f t="shared" ca="true" si="33"/>
        <v/>
      </c>
      <c r="J214" s="267" t="str">
        <f t="shared" ca="true" si="34"/>
        <v/>
      </c>
      <c r="K214" s="265"/>
      <c r="L214" s="265"/>
      <c r="M214" s="268" t="str">
        <f t="shared" ca="true" si="35"/>
        <v/>
      </c>
      <c r="N214" s="178" t="str">
        <f t="shared" ca="true" si="36"/>
        <v/>
      </c>
      <c r="O214" s="267" t="str">
        <f t="shared" ca="true" si="37"/>
        <v/>
      </c>
      <c r="P214" s="265"/>
      <c r="Q214" s="265"/>
      <c r="R214" s="268" t="str">
        <f t="shared" ca="true" si="38"/>
        <v/>
      </c>
      <c r="S214" s="178" t="str">
        <f t="shared" ca="true" si="39"/>
        <v/>
      </c>
      <c r="T214" s="267" t="str">
        <f t="shared" ca="true" si="40"/>
        <v/>
      </c>
      <c r="U214" s="265"/>
      <c r="V214" s="265"/>
      <c r="W214" s="268" t="str">
        <f t="shared" ca="true" si="41"/>
        <v/>
      </c>
      <c r="X214" s="178" t="str">
        <f t="shared" ca="true" si="42"/>
        <v/>
      </c>
      <c r="Y214" s="267" t="str">
        <f t="shared" ca="true" si="43"/>
        <v/>
      </c>
      <c r="Z214" s="265"/>
      <c r="AA214" s="265"/>
      <c r="AB214" s="268" t="str">
        <f t="shared" ca="true" si="44"/>
        <v/>
      </c>
    </row>
    <row r="215" x14ac:dyDescent="0.2">
      <c r="A215" s="263"/>
      <c r="B215" s="578"/>
      <c r="C215" s="579"/>
      <c r="D215" s="178" t="str">
        <f t="shared" ca="true" si="30"/>
        <v/>
      </c>
      <c r="E215" s="267" t="str">
        <f t="shared" ca="true" si="31"/>
        <v/>
      </c>
      <c r="F215" s="265"/>
      <c r="G215" s="265"/>
      <c r="H215" s="268" t="str">
        <f t="shared" ca="true" si="32"/>
        <v/>
      </c>
      <c r="I215" s="178" t="str">
        <f t="shared" ca="true" si="33"/>
        <v/>
      </c>
      <c r="J215" s="267" t="str">
        <f t="shared" ca="true" si="34"/>
        <v/>
      </c>
      <c r="K215" s="265"/>
      <c r="L215" s="265"/>
      <c r="M215" s="268" t="str">
        <f t="shared" ca="true" si="35"/>
        <v/>
      </c>
      <c r="N215" s="178" t="str">
        <f t="shared" ca="true" si="36"/>
        <v/>
      </c>
      <c r="O215" s="267" t="str">
        <f t="shared" ca="true" si="37"/>
        <v/>
      </c>
      <c r="P215" s="265"/>
      <c r="Q215" s="265"/>
      <c r="R215" s="268" t="str">
        <f t="shared" ca="true" si="38"/>
        <v/>
      </c>
      <c r="S215" s="178" t="str">
        <f t="shared" ca="true" si="39"/>
        <v/>
      </c>
      <c r="T215" s="267" t="str">
        <f t="shared" ca="true" si="40"/>
        <v/>
      </c>
      <c r="U215" s="265"/>
      <c r="V215" s="265"/>
      <c r="W215" s="268" t="str">
        <f t="shared" ca="true" si="41"/>
        <v/>
      </c>
      <c r="X215" s="178" t="str">
        <f t="shared" ca="true" si="42"/>
        <v/>
      </c>
      <c r="Y215" s="267" t="str">
        <f t="shared" ca="true" si="43"/>
        <v/>
      </c>
      <c r="Z215" s="265"/>
      <c r="AA215" s="265"/>
      <c r="AB215" s="268" t="str">
        <f t="shared" ca="true" si="44"/>
        <v/>
      </c>
    </row>
    <row r="216" x14ac:dyDescent="0.2">
      <c r="A216" s="263"/>
      <c r="B216" s="580"/>
      <c r="C216" s="581"/>
      <c r="D216" s="179" t="str">
        <f t="shared" ca="true" si="30"/>
        <v/>
      </c>
      <c r="E216" s="270" t="str">
        <f t="shared" ca="true" si="31"/>
        <v/>
      </c>
      <c r="F216" s="271"/>
      <c r="G216" s="272"/>
      <c r="H216" s="273" t="str">
        <f t="shared" ca="true" si="32"/>
        <v/>
      </c>
      <c r="I216" s="179" t="str">
        <f t="shared" ca="true" si="33"/>
        <v/>
      </c>
      <c r="J216" s="270" t="str">
        <f t="shared" ca="true" si="34"/>
        <v/>
      </c>
      <c r="K216" s="271"/>
      <c r="L216" s="272"/>
      <c r="M216" s="273" t="str">
        <f t="shared" ca="true" si="35"/>
        <v/>
      </c>
      <c r="N216" s="179" t="str">
        <f t="shared" ca="true" si="36"/>
        <v/>
      </c>
      <c r="O216" s="270" t="str">
        <f t="shared" ca="true" si="37"/>
        <v/>
      </c>
      <c r="P216" s="271"/>
      <c r="Q216" s="272"/>
      <c r="R216" s="273" t="str">
        <f t="shared" ca="true" si="38"/>
        <v/>
      </c>
      <c r="S216" s="179" t="str">
        <f t="shared" ca="true" si="39"/>
        <v/>
      </c>
      <c r="T216" s="270" t="str">
        <f t="shared" ca="true" si="40"/>
        <v/>
      </c>
      <c r="U216" s="271"/>
      <c r="V216" s="272"/>
      <c r="W216" s="273" t="str">
        <f t="shared" ca="true" si="41"/>
        <v/>
      </c>
      <c r="X216" s="179" t="str">
        <f t="shared" ca="true" si="42"/>
        <v/>
      </c>
      <c r="Y216" s="270" t="str">
        <f t="shared" ca="true" si="43"/>
        <v/>
      </c>
      <c r="Z216" s="271"/>
      <c r="AA216" s="272"/>
      <c r="AB216" s="273" t="str">
        <f t="shared" ca="true" si="44"/>
        <v/>
      </c>
    </row>
    <row r="217" ht="11.25" customHeight="true" x14ac:dyDescent="0.2"/>
    <row r="218" ht="22.5" customHeight="true" x14ac:dyDescent="0.25">
      <c r="B218" s="911" t="str">
        <f>CONCATENATE("Urban use of sanitation facilities, ",C199,"–",C200)</f>
        <v>Urban use of sanitation facilities, 2000–2020</v>
      </c>
      <c r="C218" s="912"/>
      <c r="D218" s="912"/>
      <c r="E218" s="912"/>
      <c r="F218" s="912"/>
      <c r="G218" s="912"/>
      <c r="H218" s="912"/>
      <c r="I218" s="912"/>
      <c r="J218" s="912"/>
      <c r="K218" s="912"/>
      <c r="L218" s="912"/>
      <c r="N218" s="274"/>
      <c r="O218" s="274"/>
      <c r="P218" s="274"/>
      <c r="Q218" s="274"/>
      <c r="R218" s="274"/>
      <c r="S218" s="934" t="s">
        <v>11</v>
      </c>
      <c r="T218" s="935"/>
      <c r="U218" s="935"/>
      <c r="V218" s="935"/>
      <c r="W218" s="936"/>
      <c r="X218" s="274"/>
      <c r="Y218" s="274"/>
      <c r="Z218" s="274"/>
      <c r="AA218" s="274"/>
      <c r="AB218" s="27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76"/>
      <c r="D253" s="276"/>
      <c r="E253" s="277"/>
      <c r="F253" s="277"/>
      <c r="G253" s="277"/>
      <c r="H253" s="277"/>
      <c r="I253" s="277"/>
      <c r="J253" s="277"/>
      <c r="K253" s="277"/>
      <c r="L253" s="277"/>
      <c r="M253" s="277"/>
      <c r="N253" s="277"/>
      <c r="O253" s="277"/>
      <c r="P253" s="277"/>
      <c r="Q253" s="277"/>
      <c r="R253" s="277"/>
      <c r="S253" s="277"/>
      <c r="T253" s="277"/>
      <c r="U253" s="277"/>
      <c r="V253" s="277"/>
      <c r="W253" s="277"/>
      <c r="X253" s="277"/>
      <c r="Y253" s="277"/>
      <c r="Z253" s="277"/>
      <c r="AA253" s="277"/>
      <c r="AB253" s="277"/>
    </row>
    <row r="254" x14ac:dyDescent="0.2">
      <c r="C254" s="276"/>
      <c r="D254" s="276"/>
      <c r="E254" s="277"/>
      <c r="F254" s="277"/>
      <c r="G254" s="277"/>
      <c r="H254" s="277"/>
      <c r="I254" s="277"/>
      <c r="J254" s="277"/>
      <c r="K254" s="277"/>
      <c r="L254" s="277"/>
      <c r="M254" s="277"/>
      <c r="N254" s="277"/>
      <c r="O254" s="277"/>
      <c r="P254" s="277"/>
      <c r="Q254" s="277"/>
      <c r="R254" s="277"/>
      <c r="S254" s="277"/>
      <c r="T254" s="277"/>
      <c r="U254" s="277"/>
      <c r="V254" s="277"/>
      <c r="W254" s="277"/>
      <c r="X254" s="277"/>
      <c r="Y254" s="277"/>
      <c r="Z254" s="277"/>
      <c r="AA254" s="277"/>
      <c r="AB254" s="277"/>
    </row>
    <row r="255" x14ac:dyDescent="0.2">
      <c r="C255" s="276"/>
      <c r="D255" s="276"/>
      <c r="E255" s="277"/>
      <c r="F255" s="277"/>
      <c r="G255" s="277"/>
      <c r="H255" s="277"/>
      <c r="I255" s="277"/>
      <c r="J255" s="277"/>
      <c r="K255" s="277"/>
      <c r="L255" s="277"/>
      <c r="M255" s="277"/>
      <c r="N255" s="277"/>
      <c r="O255" s="277"/>
      <c r="P255" s="277"/>
      <c r="Q255" s="277"/>
      <c r="R255" s="277"/>
      <c r="S255" s="277"/>
      <c r="T255" s="277"/>
      <c r="U255" s="277"/>
      <c r="V255" s="277"/>
      <c r="W255" s="277"/>
      <c r="X255" s="277"/>
      <c r="Y255" s="277"/>
      <c r="Z255" s="277"/>
      <c r="AA255" s="277"/>
      <c r="AB255" s="277"/>
    </row>
    <row r="256" x14ac:dyDescent="0.2">
      <c r="B256" s="277"/>
      <c r="C256" s="276"/>
      <c r="D256" s="276"/>
      <c r="E256" s="277"/>
      <c r="F256" s="277"/>
      <c r="G256" s="277"/>
      <c r="H256" s="277"/>
      <c r="I256" s="277"/>
      <c r="J256" s="277"/>
      <c r="K256" s="277"/>
      <c r="L256" s="277"/>
      <c r="M256" s="277"/>
      <c r="N256" s="277"/>
      <c r="O256" s="277"/>
      <c r="P256" s="277"/>
      <c r="Q256" s="277"/>
      <c r="R256" s="277"/>
      <c r="S256" s="277"/>
      <c r="T256" s="277"/>
      <c r="U256" s="277"/>
      <c r="V256" s="277"/>
      <c r="W256" s="277"/>
      <c r="X256" s="277"/>
      <c r="Y256" s="277"/>
      <c r="Z256" s="277"/>
      <c r="AA256" s="277"/>
      <c r="AB256" s="277"/>
    </row>
    <row r="257" x14ac:dyDescent="0.2">
      <c r="B257" s="277"/>
      <c r="C257" s="276"/>
      <c r="D257" s="276"/>
      <c r="E257" s="277"/>
      <c r="F257" s="277"/>
      <c r="G257" s="277"/>
      <c r="H257" s="277"/>
      <c r="I257" s="277"/>
      <c r="J257" s="277"/>
      <c r="K257" s="277"/>
      <c r="L257" s="277"/>
      <c r="M257" s="277"/>
      <c r="N257" s="277"/>
      <c r="O257" s="277"/>
      <c r="P257" s="277"/>
      <c r="Q257" s="277"/>
      <c r="R257" s="277"/>
      <c r="S257" s="277"/>
      <c r="T257" s="277"/>
      <c r="U257" s="277"/>
      <c r="V257" s="277"/>
      <c r="W257" s="277"/>
      <c r="X257" s="277"/>
      <c r="Y257" s="277"/>
      <c r="Z257" s="277"/>
      <c r="AA257" s="277"/>
      <c r="AB257" s="277"/>
    </row>
    <row r="297" s="216" customFormat="true" ht="16.5" customHeight="true" x14ac:dyDescent="0.2">
      <c r="A297" s="932" t="s">
        <v>7</v>
      </c>
      <c r="B297" s="932"/>
      <c r="C297" s="932"/>
      <c r="D297" s="930" t="s">
        <v>0</v>
      </c>
      <c r="E297" s="919"/>
      <c r="F297" s="919"/>
      <c r="G297" s="919"/>
      <c r="H297" s="931"/>
      <c r="I297" s="930" t="s">
        <v>1</v>
      </c>
      <c r="J297" s="919"/>
      <c r="K297" s="919"/>
      <c r="L297" s="919"/>
      <c r="M297" s="931"/>
      <c r="N297" s="930" t="s">
        <v>2</v>
      </c>
      <c r="O297" s="919"/>
      <c r="P297" s="919"/>
      <c r="Q297" s="919"/>
      <c r="R297" s="931"/>
      <c r="S297" s="930" t="s">
        <v>3</v>
      </c>
      <c r="T297" s="919"/>
      <c r="U297" s="919"/>
      <c r="V297" s="919"/>
      <c r="W297" s="931"/>
      <c r="X297" s="930" t="s">
        <v>4</v>
      </c>
      <c r="Y297" s="919"/>
      <c r="Z297" s="919"/>
      <c r="AA297" s="919"/>
      <c r="AB297" s="931"/>
    </row>
    <row r="298" s="220" customFormat="true" ht="22.5" customHeight="true" x14ac:dyDescent="0.2">
      <c r="A298" s="933"/>
      <c r="B298" s="933"/>
      <c r="C298" s="933"/>
      <c r="D298" s="230" t="s">
        <v>14</v>
      </c>
      <c r="E298" s="231" t="s">
        <v>15</v>
      </c>
      <c r="F298" s="218" t="s">
        <v>16</v>
      </c>
      <c r="G298" s="218" t="s">
        <v>22</v>
      </c>
      <c r="H298" s="219" t="s">
        <v>19</v>
      </c>
      <c r="I298" s="230" t="s">
        <v>14</v>
      </c>
      <c r="J298" s="231" t="s">
        <v>15</v>
      </c>
      <c r="K298" s="218" t="s">
        <v>16</v>
      </c>
      <c r="L298" s="218" t="s">
        <v>22</v>
      </c>
      <c r="M298" s="219" t="s">
        <v>19</v>
      </c>
      <c r="N298" s="230" t="s">
        <v>14</v>
      </c>
      <c r="O298" s="231" t="s">
        <v>15</v>
      </c>
      <c r="P298" s="218" t="s">
        <v>16</v>
      </c>
      <c r="Q298" s="218" t="s">
        <v>22</v>
      </c>
      <c r="R298" s="219" t="s">
        <v>19</v>
      </c>
      <c r="S298" s="230" t="s">
        <v>14</v>
      </c>
      <c r="T298" s="231" t="s">
        <v>15</v>
      </c>
      <c r="U298" s="218" t="s">
        <v>16</v>
      </c>
      <c r="V298" s="218" t="s">
        <v>22</v>
      </c>
      <c r="W298" s="219" t="s">
        <v>19</v>
      </c>
      <c r="X298" s="230" t="s">
        <v>14</v>
      </c>
      <c r="Y298" s="231" t="s">
        <v>15</v>
      </c>
      <c r="Z298" s="218" t="s">
        <v>16</v>
      </c>
      <c r="AA298" s="218" t="s">
        <v>22</v>
      </c>
      <c r="AB298" s="219" t="s">
        <v>19</v>
      </c>
    </row>
    <row r="299" s="240" customFormat="true" ht="15" customHeight="true" x14ac:dyDescent="0.2">
      <c r="A299" s="937" t="s">
        <v>10</v>
      </c>
      <c r="B299" s="938"/>
      <c r="C299" s="337">
        <v>2000</v>
      </c>
      <c r="D299" s="232">
        <f ca="true">IF((D301+H301)&gt;100,D301*100/(D301+H301),D301)</f>
        <v>8.1784580304101837</v>
      </c>
      <c r="E299" s="281">
        <f ca="true">D299*AVERAGEIF(E305:E316,"&gt;0")/100</f>
        <v>4.9543719305265066</v>
      </c>
      <c r="F299" s="234">
        <f ca="true">D299*(100-AVERAGEIF(E305:E316,"&gt;0"))/100</f>
        <v>3.2240860998836776</v>
      </c>
      <c r="G299" s="235">
        <f ca="true">100-(E299+F299+H299)</f>
        <v>13.33120335456897</v>
      </c>
      <c r="H299" s="236">
        <f ca="true">IF((D301+H301)&gt;100,H301*100/(D301+H301),H301)</f>
        <v>78.490338615020846</v>
      </c>
      <c r="I299" s="232">
        <f ca="true">IF((I301+M301)&gt;100,I301*100/(I301+M301),I301)</f>
        <v>17.046750790626902</v>
      </c>
      <c r="J299" s="281">
        <f ca="true">I299*AVERAGEIF(J305:J316,"&gt;0")/100</f>
        <v>9.7545993953539227</v>
      </c>
      <c r="K299" s="237">
        <f ca="true">I299*(100-AVERAGEIF(J305:J316,"&gt;0"))/100</f>
        <v>7.2921513952729802</v>
      </c>
      <c r="L299" s="238">
        <f ca="true">100-(J299+K299+M299)</f>
        <v>20.479648159819135</v>
      </c>
      <c r="M299" s="239">
        <f ca="true">IF((I301+M301)&gt;100,M301*100/(I301+M301),M301)</f>
        <v>62.473601049553963</v>
      </c>
      <c r="N299" s="232">
        <f ca="true">IF((N301+R301)&gt;100,N301*100/(N301+R301),N301)</f>
        <v>36.469103129189534</v>
      </c>
      <c r="O299" s="281">
        <f ca="true">N299*AVERAGEIF(O305:O316,"&gt;0")/100</f>
        <v>21.684552058767025</v>
      </c>
      <c r="P299" s="237">
        <f ca="true">N299*(100-AVERAGEIF(O305:O316,"&gt;0"))/100</f>
        <v>14.784551070422507</v>
      </c>
      <c r="Q299" s="238">
        <f ca="true">100-(O299+P299+R299)</f>
        <v>28.117093463320089</v>
      </c>
      <c r="R299" s="239">
        <f ca="true">IF((N301+R301)&gt;100,R301*100/(N301+R301),R301)</f>
        <v>35.413803407490377</v>
      </c>
      <c r="S299" s="232">
        <f ca="true">IF((S301+W301)&gt;100,S301*100/(S301+W301),S301)</f>
        <v>65.778970476898394</v>
      </c>
      <c r="T299" s="281">
        <f ca="true">S299*AVERAGEIF(T305:T316,"&gt;0")/100</f>
        <v>42.452140661738646</v>
      </c>
      <c r="U299" s="237">
        <f ca="true">S299*(100-AVERAGEIF(T305:T316,"&gt;0"))/100</f>
        <v>23.326829815159741</v>
      </c>
      <c r="V299" s="238">
        <f ca="true">100-(T299+U299+W299)</f>
        <v>18.944870319557253</v>
      </c>
      <c r="W299" s="239">
        <f ca="true">IF((S301+W301)&gt;100,W301*100/(S301+W301),W301)</f>
        <v>15.276159203544353</v>
      </c>
      <c r="X299" s="232">
        <f ca="true">IF((X301+AB301)&gt;100,X301*100/(X301+AB301),X301)</f>
        <v>86.194282079692812</v>
      </c>
      <c r="Y299" s="281">
        <f ca="true">X299*AVERAGEIF(Y305:Y316,"&gt;0")/100</f>
        <v>61.236151014407923</v>
      </c>
      <c r="Z299" s="237">
        <f ca="true">X299*(100-AVERAGEIF(Y305:Y316,"&gt;0"))/100</f>
        <v>24.958131065284885</v>
      </c>
      <c r="AA299" s="238">
        <f ca="true">100-(Y299+Z299+AB299)</f>
        <v>7.9273425562566899</v>
      </c>
      <c r="AB299" s="239">
        <f ca="true">IF((X301+AB301)&gt;100,AB301*100/(X301+AB301),AB301)</f>
        <v>5.8783753640504983</v>
      </c>
    </row>
    <row r="300" s="240" customFormat="true" ht="15" customHeight="true" x14ac:dyDescent="0.2">
      <c r="A300" s="939"/>
      <c r="B300" s="940"/>
      <c r="C300" s="338">
        <v>2020</v>
      </c>
      <c r="D300" s="241">
        <f ca="true">IF((D302+H302)&gt;100,D302*100/(D302+H302),D302)</f>
        <v>24.612310901135743</v>
      </c>
      <c r="E300" s="282">
        <f ca="true">D300*AVERAGEIF(E305:E316,"&gt;0")/100</f>
        <v>14.909722813343429</v>
      </c>
      <c r="F300" s="243">
        <f ca="true">D300*(100-AVERAGEIF(E305:E316,"&gt;0"))/100</f>
        <v>9.7025880877923161</v>
      </c>
      <c r="G300" s="244">
        <f ca="true">100-(E300+F300+H300)</f>
        <v>29.030191684287956</v>
      </c>
      <c r="H300" s="245">
        <f ca="true">IF((D302+H302)&gt;100,H302*100/(D302+H302),H302)</f>
        <v>46.357497414576301</v>
      </c>
      <c r="I300" s="241">
        <f ca="true">IF((I302+M302)&gt;100,I302*100/(I302+M302),I302)</f>
        <v>58.903617257386031</v>
      </c>
      <c r="J300" s="282">
        <f ca="true">I300*AVERAGEIF(J305:J316,"&gt;0")/100</f>
        <v>33.706199870006202</v>
      </c>
      <c r="K300" s="243">
        <f ca="true">I300*(100-AVERAGEIF(J305:J316,"&gt;0"))/100</f>
        <v>25.197417387379829</v>
      </c>
      <c r="L300" s="244">
        <f ca="true">100-(J300+K300+M300)</f>
        <v>14.248479133532783</v>
      </c>
      <c r="M300" s="245">
        <f ca="true">IF((I302+M302)&gt;100,M302*100/(I302+M302),M302)</f>
        <v>26.847903609081186</v>
      </c>
      <c r="N300" s="241">
        <f ca="true">IF((N302+R302)&gt;100,N302*100/(N302+R302),N302)</f>
        <v>84.62167765486447</v>
      </c>
      <c r="O300" s="282">
        <f ca="true">N300*AVERAGEIF(O305:O316,"&gt;0")/100</f>
        <v>50.316103686641185</v>
      </c>
      <c r="P300" s="243">
        <f ca="true">N300*(100-AVERAGEIF(O305:O316,"&gt;0"))/100</f>
        <v>34.305573968223285</v>
      </c>
      <c r="Q300" s="244">
        <f ca="true">100-(O300+P300+R300)</f>
        <v>4.3902193461726711</v>
      </c>
      <c r="R300" s="245">
        <f ca="true">IF((N302+R302)&gt;100,R302*100/(N302+R302),R302)</f>
        <v>10.988102998962859</v>
      </c>
      <c r="S300" s="241">
        <f ca="true">IF((S302+W302)&gt;100,S302*100/(S302+W302),S302)</f>
        <v>87.475276201811084</v>
      </c>
      <c r="T300" s="282">
        <f ca="true">S300*AVERAGEIF(T305:T316,"&gt;0")/100</f>
        <v>56.454406367577782</v>
      </c>
      <c r="U300" s="243">
        <f ca="true">S300*(100-AVERAGEIF(T305:T316,"&gt;0"))/100</f>
        <v>31.020869834233299</v>
      </c>
      <c r="V300" s="244">
        <f ca="true">100-(T300+U300+W300)</f>
        <v>3.639894008501642</v>
      </c>
      <c r="W300" s="245">
        <f ca="true">IF((S302+W302)&gt;100,W302*100/(S302+W302),W302)</f>
        <v>8.8848297896872737</v>
      </c>
      <c r="X300" s="241">
        <f ca="true">IF((X302+AB302)&gt;100,X302*100/(X302+AB302),X302)</f>
        <v>98.607067822957561</v>
      </c>
      <c r="Y300" s="282">
        <f ca="true">X300*AVERAGEIF(Y305:Y316,"&gt;0")/100</f>
        <v>70.054731597065043</v>
      </c>
      <c r="Z300" s="243">
        <f ca="true">X300*(100-AVERAGEIF(Y305:Y316,"&gt;0"))/100</f>
        <v>28.55233622589251</v>
      </c>
      <c r="AA300" s="244">
        <f ca="true">100-(Y300+Z300+AB300)</f>
        <v>1.0871553777209328</v>
      </c>
      <c r="AB300" s="245">
        <f ca="true">IF((X302+AB302)&gt;100,AB302*100/(X302+AB302),AB302)</f>
        <v>0.30577679932150659</v>
      </c>
    </row>
    <row r="301" hidden="true" x14ac:dyDescent="0.2">
      <c r="A301" s="941" t="s">
        <v>12</v>
      </c>
      <c r="B301" s="942"/>
      <c r="C301" s="246">
        <f>MinRegYear(C299,C305:C316)</f>
        <v>2000</v>
      </c>
      <c r="D301" s="247">
        <f ca="true">IF(MAX(C305:C316)-MIN(C305:C316)&lt;5,AVERAGEIF(C305:C316,"&gt;0",D305:D316),
IF(FORECAST($C301,D$305:D$316,$C$305:$C$316)&lt;0,0,
IF(FORECAST($C301,D$305:D$316,$C$305:$C$316)&gt;100,100,
FORECAST($C301,D$305:D$316,$C$305:$C$316))))</f>
        <v>8.1784580304101837</v>
      </c>
      <c r="E301" s="248"/>
      <c r="F301" s="249"/>
      <c r="G301" s="249"/>
      <c r="H301" s="250">
        <f ca="true">IF(MAX(C305:C316)-MIN(C305:C316)&lt;5,AVERAGEIF(C305:C316,"&gt;0",H305:H316),
IF(FORECAST($C301,H$305:H$316,$C$305:$C$316)&lt;0,0,
IF(FORECAST($C301,H$305:H$316,$C$305:$C$316)&gt;100,100,
FORECAST($C301,H$305:H$316,$C$305:$C$316))))</f>
        <v>78.490338615020846</v>
      </c>
      <c r="I301" s="247">
        <f ca="true">IF(MAX(C305:C316)-MIN(C305:C316)&lt;5,AVERAGEIF(C305:C316,"&gt;0",I305:I316),
IF(FORECAST($C301,I$305:I$316,$C$305:$C$316)&lt;0,0,
IF(FORECAST($C301,I$305:I$316,$C$305:$C$316)&gt;100,100,
FORECAST($C301,I$305:I$316,$C$305:$C$316))))</f>
        <v>17.046750790626902</v>
      </c>
      <c r="J301" s="248"/>
      <c r="K301" s="249"/>
      <c r="L301" s="249"/>
      <c r="M301" s="250">
        <f ca="true">IF(MAX(C305:C316)-MIN(C305:C316)&lt;5,AVERAGEIF(C305:C316,"&gt;0",M305:M316),
IF(FORECAST($C301,M$305:M$316,$C$305:$C$316)&lt;0,0,
IF(FORECAST($C301,M$305:M$316,$C$305:$C$316)&gt;100,100,
FORECAST($C301,M$305:M$316,$C$305:$C$316))))</f>
        <v>62.473601049553963</v>
      </c>
      <c r="N301" s="247">
        <f ca="true">IF(MAX(C305:C316)-MIN(C305:C316)&lt;5,AVERAGEIF(C305:C316,"&gt;0",N305:N316),
IF(FORECAST($C301,N$305:N$316,$C$305:$C$316)&lt;0,0,
IF(FORECAST($C301,N$305:N$316,$C$305:$C$316)&gt;100,100,
FORECAST($C301,N$305:N$316,$C$305:$C$316))))</f>
        <v>36.469103129189534</v>
      </c>
      <c r="O301" s="248"/>
      <c r="P301" s="249"/>
      <c r="Q301" s="249"/>
      <c r="R301" s="250">
        <f ca="true">IF(MAX(C305:C316)-MIN(C305:C316)&lt;5,AVERAGEIF(C305:C316,"&gt;0",R305:R316),
IF(FORECAST($C301,R$305:R$316,$C$305:$C$316)&lt;0,0,
IF(FORECAST($C301,R$305:R$316,$C$305:$C$316)&gt;100,100,
FORECAST($C301,R$305:R$316,$C$305:$C$316))))</f>
        <v>35.413803407490377</v>
      </c>
      <c r="S301" s="247">
        <f ca="true">IF(MAX(C305:C316)-MIN(C305:C316)&lt;5,AVERAGEIF(C305:C316,"&gt;0",S305:S316),
IF(FORECAST($C301,S$305:S$316,$C$305:$C$316)&lt;0,0,
IF(FORECAST($C301,S$305:S$316,$C$305:$C$316)&gt;100,100,
FORECAST($C301,S$305:S$316,$C$305:$C$316))))</f>
        <v>65.778970476898394</v>
      </c>
      <c r="T301" s="248"/>
      <c r="U301" s="249"/>
      <c r="V301" s="249"/>
      <c r="W301" s="250">
        <f ca="true">IF(MAX(C305:C316)-MIN(C305:C316)&lt;5,AVERAGEIF(C305:C316,"&gt;0",W305:W316),
IF(FORECAST($C301,W$305:W$316,$C$305:$C$316)&lt;0,0,
IF(FORECAST($C301,W$305:W$316,$C$305:$C$316)&gt;100,100,
FORECAST($C301,W$305:W$316,$C$305:$C$316))))</f>
        <v>15.276159203544353</v>
      </c>
      <c r="X301" s="247">
        <f ca="true">IF(MAX(C305:C316)-MIN(C305:C316)&lt;5,AVERAGEIF(C305:C316,"&gt;0",X305:X316),
IF(FORECAST($C301,X$305:X$316,$C$305:$C$316)&lt;0,0,
IF(FORECAST($C301,X$305:X$316,$C$305:$C$316)&gt;100,100,
FORECAST($C301,X$305:X$316,$C$305:$C$316))))</f>
        <v>86.194282079692812</v>
      </c>
      <c r="Y301" s="248"/>
      <c r="Z301" s="249"/>
      <c r="AA301" s="249"/>
      <c r="AB301" s="250">
        <f ca="true">IF(MAX(C305:C316)-MIN(C305:C316)&lt;5,AVERAGEIF(C305:C316,"&gt;0",AB305:AB316),
IF(FORECAST($C301,AB$305:AB$316,$C$305:$C$316)&lt;0,0,
IF(FORECAST($C301,AB$305:AB$316,$C$305:$C$316)&gt;100,100,
FORECAST($C301,AB$305:AB$316,$C$305:$C$316))))</f>
        <v>5.8783753640504983</v>
      </c>
    </row>
    <row r="302" hidden="true" x14ac:dyDescent="0.2">
      <c r="A302" s="943"/>
      <c r="B302" s="944"/>
      <c r="C302" s="225">
        <f>MaxRegYear(C300,C305:C316)</f>
        <v>2020</v>
      </c>
      <c r="D302" s="251">
        <f ca="true">IF(MAX(C305:C316)-MIN(C305:C316)&lt;5,AVERAGEIF(C305:C316,"&gt;0",D305:D316),
IF(FORECAST($C302,D$305:D$316,$C$305:$C$316)&lt;0,0,
IF(FORECAST($C302,D$305:D$316,$C$305:$C$316)&gt;100,100,
FORECAST($C302,D$305:D$316,$C$305:$C$316))))</f>
        <v>24.612310901135743</v>
      </c>
      <c r="E302" s="252"/>
      <c r="F302" s="253"/>
      <c r="G302" s="253"/>
      <c r="H302" s="254">
        <f ca="true">IF(MAX(C305:C316)-MIN(C305:C316)&lt;5,AVERAGEIF(C305:C316,"&gt;0",H305:H316),
IF(FORECAST($C302,H$305:H$316,$C$305:$C$316)&lt;0,0,
IF(FORECAST($C302,H$305:H$316,$C$305:$C$316)&gt;100,100,
FORECAST($C302,H$305:H$316,$C$305:$C$316))))</f>
        <v>46.357497414576301</v>
      </c>
      <c r="I302" s="251">
        <f ca="true">IF(MAX(C305:C316)-MIN(C305:C316)&lt;5,AVERAGEIF(C305:C316,"&gt;0",I305:I316),
IF(FORECAST($C302,I$305:I$316,$C$305:$C$316)&lt;0,0,
IF(FORECAST($C302,I$305:I$316,$C$305:$C$316)&gt;100,100,
FORECAST($C302,I$305:I$316,$C$305:$C$316))))</f>
        <v>58.903617257386031</v>
      </c>
      <c r="J302" s="252"/>
      <c r="K302" s="253"/>
      <c r="L302" s="253"/>
      <c r="M302" s="254">
        <f ca="true">IF(MAX(C305:C316)-MIN(C305:C316)&lt;5,AVERAGEIF(C305:C316,"&gt;0",M305:M316),
IF(FORECAST($C302,M$305:M$316,$C$305:$C$316)&lt;0,0,
IF(FORECAST($C302,M$305:M$316,$C$305:$C$316)&gt;100,100,
FORECAST($C302,M$305:M$316,$C$305:$C$316))))</f>
        <v>26.847903609081186</v>
      </c>
      <c r="N302" s="251">
        <f ca="true">IF(MAX(C305:C316)-MIN(C305:C316)&lt;5,AVERAGEIF(C305:C316,"&gt;0",N305:N316),
IF(FORECAST($C302,N$305:N$316,$C$305:$C$316)&lt;0,0,
IF(FORECAST($C302,N$305:N$316,$C$305:$C$316)&gt;100,100,
FORECAST($C302,N$305:N$316,$C$305:$C$316))))</f>
        <v>84.62167765486447</v>
      </c>
      <c r="O302" s="252"/>
      <c r="P302" s="253"/>
      <c r="Q302" s="253"/>
      <c r="R302" s="254">
        <f ca="true">IF(MAX(C305:C316)-MIN(C305:C316)&lt;5,AVERAGEIF(C305:C316,"&gt;0",R305:R316),
IF(FORECAST($C302,R$305:R$316,$C$305:$C$316)&lt;0,0,
IF(FORECAST($C302,R$305:R$316,$C$305:$C$316)&gt;100,100,
FORECAST($C302,R$305:R$316,$C$305:$C$316))))</f>
        <v>10.988102998962859</v>
      </c>
      <c r="S302" s="251">
        <f ca="true">IF(MAX(C305:C316)-MIN(C305:C316)&lt;5,AVERAGEIF(C305:C316,"&gt;0",S305:S316),
IF(FORECAST($C302,S$305:S$316,$C$305:$C$316)&lt;0,0,
IF(FORECAST($C302,S$305:S$316,$C$305:$C$316)&gt;100,100,
FORECAST($C302,S$305:S$316,$C$305:$C$316))))</f>
        <v>87.475276201811084</v>
      </c>
      <c r="T302" s="252"/>
      <c r="U302" s="253"/>
      <c r="V302" s="253"/>
      <c r="W302" s="254">
        <f ca="true">IF(MAX(C305:C316)-MIN(C305:C316)&lt;5,AVERAGEIF(C305:C316,"&gt;0",W305:W316),
IF(FORECAST($C302,W$305:W$316,$C$305:$C$316)&lt;0,0,
IF(FORECAST($C302,W$305:W$316,$C$305:$C$316)&gt;100,100,
FORECAST($C302,W$305:W$316,$C$305:$C$316))))</f>
        <v>8.8848297896872737</v>
      </c>
      <c r="X302" s="251">
        <f ca="true">IF(MAX(C305:C316)-MIN(C305:C316)&lt;5,AVERAGEIF(C305:C316,"&gt;0",X305:X316),
IF(FORECAST($C302,X$305:X$316,$C$305:$C$316)&lt;0,0,
IF(FORECAST($C302,X$305:X$316,$C$305:$C$316)&gt;100,100,
FORECAST($C302,X$305:X$316,$C$305:$C$316))))</f>
        <v>98.607067822957561</v>
      </c>
      <c r="Y302" s="252"/>
      <c r="Z302" s="253"/>
      <c r="AA302" s="253"/>
      <c r="AB302" s="254">
        <f ca="true">IF(MAX(C305:C316)-MIN(C305:C316)&lt;5,AVERAGEIF(C305:C316,"&gt;0",AB305:AB316),
IF(FORECAST($C302,AB$305:AB$316,$C$305:$C$316)&lt;0,0,
IF(FORECAST($C302,AB$305:AB$316,$C$305:$C$316)&gt;100,100,
FORECAST($C302,AB$305:AB$316,$C$305:$C$316))))</f>
        <v>0.30577679932150659</v>
      </c>
    </row>
    <row r="303" ht="9" customHeight="true" x14ac:dyDescent="0.2">
      <c r="D303" s="255"/>
      <c r="I303" s="255"/>
      <c r="K303" s="215"/>
      <c r="L303" s="215"/>
      <c r="N303" s="255"/>
      <c r="P303" s="215"/>
      <c r="Q303" s="215"/>
      <c r="S303" s="255"/>
      <c r="U303" s="215"/>
      <c r="V303" s="215"/>
      <c r="X303" s="255"/>
      <c r="Z303" s="215"/>
      <c r="AA303" s="215"/>
      <c r="AB303" s="256"/>
    </row>
    <row r="304" ht="22.5" customHeight="true" x14ac:dyDescent="0.2">
      <c r="B304" s="278" t="s">
        <v>8</v>
      </c>
      <c r="C304" s="258" t="s">
        <v>9</v>
      </c>
      <c r="D304" s="259" t="s">
        <v>14</v>
      </c>
      <c r="E304" s="219" t="s">
        <v>26</v>
      </c>
      <c r="F304" s="260"/>
      <c r="G304" s="260"/>
      <c r="H304" s="261" t="s">
        <v>19</v>
      </c>
      <c r="I304" s="259" t="s">
        <v>14</v>
      </c>
      <c r="J304" s="219" t="s">
        <v>26</v>
      </c>
      <c r="K304" s="260"/>
      <c r="L304" s="260"/>
      <c r="M304" s="261" t="s">
        <v>19</v>
      </c>
      <c r="N304" s="259" t="s">
        <v>14</v>
      </c>
      <c r="O304" s="219" t="s">
        <v>26</v>
      </c>
      <c r="P304" s="260"/>
      <c r="Q304" s="260"/>
      <c r="R304" s="261" t="s">
        <v>19</v>
      </c>
      <c r="S304" s="259" t="s">
        <v>14</v>
      </c>
      <c r="T304" s="219" t="s">
        <v>26</v>
      </c>
      <c r="U304" s="260"/>
      <c r="V304" s="260"/>
      <c r="W304" s="261" t="s">
        <v>19</v>
      </c>
      <c r="X304" s="259" t="s">
        <v>14</v>
      </c>
      <c r="Y304" s="219" t="s">
        <v>26</v>
      </c>
      <c r="Z304" s="260"/>
      <c r="AA304" s="260"/>
      <c r="AB304" s="261" t="s">
        <v>19</v>
      </c>
      <c r="AD304" s="262"/>
    </row>
    <row r="305" x14ac:dyDescent="0.2">
      <c r="A305" s="263"/>
      <c r="B305" s="576" t="s">
        <v>139</v>
      </c>
      <c r="C305" s="577">
        <v>2000</v>
      </c>
      <c r="D305" s="177">
        <f t="shared" ref="D305:D316" ca="true" si="45">IF(ISERROR(INDIRECT(CONCATENATE($B305,"!M122"))),"",INDIRECT(CONCATENATE($B305,"!M122")))</f>
        <v>6.593160262228059</v>
      </c>
      <c r="E305" s="267" t="str">
        <f t="shared" ref="E305:E316" ca="true" si="46">IF(ISERROR(INDIRECT(CONCATENATE($B305,"!M129"))),"",INDIRECT(CONCATENATE($B305,"!M129")))</f>
        <v>N/A</v>
      </c>
      <c r="F305" s="265"/>
      <c r="G305" s="265"/>
      <c r="H305" s="266">
        <f t="shared" ref="H305:H316" ca="true" si="47">IF(ISERROR(INDIRECT(CONCATENATE($B305,"!M127"))),"",INDIRECT(CONCATENATE($B305,"!M127")))</f>
        <v>83.301343570057583</v>
      </c>
      <c r="I305" s="177">
        <f t="shared" ref="I305:I316" ca="true" si="48">IF(ISERROR(INDIRECT(CONCATENATE($B305,"!N122"))),"",INDIRECT(CONCATENATE($B305,"!N122")))</f>
        <v>21.521444994040586</v>
      </c>
      <c r="J305" s="264" t="str">
        <f t="shared" ref="J305:J316" ca="true" si="49">IF(ISERROR(INDIRECT(CONCATENATE($B305,"!N129"))),"",INDIRECT(CONCATENATE($B305,"!N129")))</f>
        <v>N/A</v>
      </c>
      <c r="K305" s="265"/>
      <c r="L305" s="265"/>
      <c r="M305" s="266">
        <f t="shared" ref="M305:M316" ca="true" si="50">IF(ISERROR(INDIRECT(CONCATENATE($B305,"!N127"))),"",INDIRECT(CONCATENATE($B305,"!N127")))</f>
        <v>58.542342874004127</v>
      </c>
      <c r="N305" s="177">
        <f t="shared" ref="N305:N316" ca="true" si="51">IF(ISERROR(INDIRECT(CONCATENATE($B305,"!O122"))),"",INDIRECT(CONCATENATE($B305,"!O122")))</f>
        <v>48.334300494629503</v>
      </c>
      <c r="O305" s="264" t="str">
        <f t="shared" ref="O305:O316" ca="true" si="52">IF(ISERROR(INDIRECT(CONCATENATE($B305,"!O129"))),"",INDIRECT(CONCATENATE($B305,"!O129")))</f>
        <v>N/A</v>
      </c>
      <c r="P305" s="265"/>
      <c r="Q305" s="265"/>
      <c r="R305" s="266">
        <f t="shared" ref="R305:R316" ca="true" si="53">IF(ISERROR(INDIRECT(CONCATENATE($B305,"!O127"))),"",INDIRECT(CONCATENATE($B305,"!O127")))</f>
        <v>27.219300958861737</v>
      </c>
      <c r="S305" s="177">
        <f t="shared" ref="S305:S316" ca="true" si="54">IF(ISERROR(INDIRECT(CONCATENATE($B305,"!P122"))),"",INDIRECT(CONCATENATE($B305,"!P122")))</f>
        <v>77.555289067753904</v>
      </c>
      <c r="T305" s="264" t="str">
        <f t="shared" ref="T305:T316" ca="true" si="55">IF(ISERROR(INDIRECT(CONCATENATE($B305,"!P129"))),"",INDIRECT(CONCATENATE($B305,"!P129")))</f>
        <v>N/A</v>
      </c>
      <c r="U305" s="265"/>
      <c r="V305" s="265"/>
      <c r="W305" s="266">
        <f t="shared" ref="W305:W316" ca="true" si="56">IF(ISERROR(INDIRECT(CONCATENATE($B305,"!P127"))),"",INDIRECT(CONCATENATE($B305,"!P127")))</f>
        <v>6.982543640897755</v>
      </c>
      <c r="X305" s="177">
        <f t="shared" ref="X305:X316" ca="true" si="57">IF(ISERROR(INDIRECT(CONCATENATE($B305,"!Q122"))),"",INDIRECT(CONCATENATE($B305,"!Q122")))</f>
        <v>87.745990729605722</v>
      </c>
      <c r="Y305" s="264" t="str">
        <f t="shared" ref="Y305:Y316" ca="true" si="58">IF(ISERROR(INDIRECT(CONCATENATE($B305,"!Q129"))),"",INDIRECT(CONCATENATE($B305,"!Q129")))</f>
        <v>N/A</v>
      </c>
      <c r="Z305" s="265"/>
      <c r="AA305" s="265"/>
      <c r="AB305" s="266">
        <f t="shared" ref="AB305:AB316" ca="true" si="59">IF(ISERROR(INDIRECT(CONCATENATE($B305,"!Q2127"))),"",INDIRECT(CONCATENATE($B305,"!Q127")))</f>
        <v>5.6411837237977807</v>
      </c>
    </row>
    <row r="306" x14ac:dyDescent="0.2">
      <c r="A306" s="263"/>
      <c r="B306" s="578" t="s">
        <v>178</v>
      </c>
      <c r="C306" s="579">
        <v>2005</v>
      </c>
      <c r="D306" s="178">
        <f t="shared" ca="true" si="45"/>
        <v>16.87622576951598</v>
      </c>
      <c r="E306" s="267">
        <f t="shared" ca="true" si="46"/>
        <v>33.499689879049285</v>
      </c>
      <c r="F306" s="265"/>
      <c r="G306" s="265"/>
      <c r="H306" s="268">
        <f t="shared" ca="true" si="47"/>
        <v>59.338411991450492</v>
      </c>
      <c r="I306" s="178">
        <f t="shared" ca="true" si="48"/>
        <v>26.592108864330648</v>
      </c>
      <c r="J306" s="267">
        <f t="shared" ca="true" si="49"/>
        <v>46.40848271670172</v>
      </c>
      <c r="K306" s="265"/>
      <c r="L306" s="265"/>
      <c r="M306" s="268">
        <f t="shared" ca="true" si="50"/>
        <v>50.894367985200731</v>
      </c>
      <c r="N306" s="178">
        <f t="shared" ca="true" si="51"/>
        <v>52.222712914555991</v>
      </c>
      <c r="O306" s="267">
        <f t="shared" ca="true" si="52"/>
        <v>55.912222980734605</v>
      </c>
      <c r="P306" s="265"/>
      <c r="Q306" s="265"/>
      <c r="R306" s="268">
        <f t="shared" ca="true" si="53"/>
        <v>23.335382801086048</v>
      </c>
      <c r="S306" s="178">
        <f t="shared" ca="true" si="54"/>
        <v>78.258340004968815</v>
      </c>
      <c r="T306" s="267">
        <f t="shared" ca="true" si="55"/>
        <v>56.326925680534558</v>
      </c>
      <c r="U306" s="265"/>
      <c r="V306" s="265"/>
      <c r="W306" s="268">
        <f t="shared" ca="true" si="56"/>
        <v>8.1009093359676836</v>
      </c>
      <c r="X306" s="178">
        <f t="shared" ca="true" si="57"/>
        <v>91.464472373634393</v>
      </c>
      <c r="Y306" s="267">
        <f t="shared" ca="true" si="58"/>
        <v>65.401441803814791</v>
      </c>
      <c r="Z306" s="265"/>
      <c r="AA306" s="265"/>
      <c r="AB306" s="268">
        <f t="shared" ca="true" si="59"/>
        <v>2.1812508131423591</v>
      </c>
    </row>
    <row r="307" x14ac:dyDescent="0.2">
      <c r="A307" s="263"/>
      <c r="B307" s="578" t="s">
        <v>140</v>
      </c>
      <c r="C307" s="579">
        <v>2010</v>
      </c>
      <c r="D307" s="178">
        <f t="shared" ca="true" si="45"/>
        <v>7.7091975091489102</v>
      </c>
      <c r="E307" s="267">
        <f t="shared" ca="true" si="46"/>
        <v>53.822237441551067</v>
      </c>
      <c r="F307" s="265"/>
      <c r="G307" s="265"/>
      <c r="H307" s="268">
        <f t="shared" ca="true" si="47"/>
        <v>85.51024853572558</v>
      </c>
      <c r="I307" s="178">
        <f t="shared" ca="true" si="48"/>
        <v>10.569036454441605</v>
      </c>
      <c r="J307" s="267">
        <f t="shared" ca="true" si="49"/>
        <v>35.661525153338033</v>
      </c>
      <c r="K307" s="265"/>
      <c r="L307" s="265"/>
      <c r="M307" s="268">
        <f t="shared" ca="true" si="50"/>
        <v>76.575101003000427</v>
      </c>
      <c r="N307" s="178">
        <f t="shared" ca="true" si="51"/>
        <v>17.132006824112224</v>
      </c>
      <c r="O307" s="267">
        <f t="shared" ca="true" si="52"/>
        <v>46.610354609838325</v>
      </c>
      <c r="P307" s="265"/>
      <c r="Q307" s="265"/>
      <c r="R307" s="268">
        <f t="shared" ca="true" si="53"/>
        <v>60.411159938079848</v>
      </c>
      <c r="S307" s="178">
        <f t="shared" ca="true" si="54"/>
        <v>31.208236580967458</v>
      </c>
      <c r="T307" s="267">
        <f t="shared" ca="true" si="55"/>
        <v>56.04081288740884</v>
      </c>
      <c r="U307" s="265"/>
      <c r="V307" s="265"/>
      <c r="W307" s="268">
        <f t="shared" ca="true" si="56"/>
        <v>45.20554727992544</v>
      </c>
      <c r="X307" s="178">
        <f t="shared" ca="true" si="57"/>
        <v>83.619344994103997</v>
      </c>
      <c r="Y307" s="267">
        <f t="shared" ca="true" si="58"/>
        <v>59.083240159173592</v>
      </c>
      <c r="Z307" s="265"/>
      <c r="AA307" s="265"/>
      <c r="AB307" s="268">
        <f t="shared" ca="true" si="59"/>
        <v>8.3584946849285711</v>
      </c>
      <c r="AD307" s="269"/>
    </row>
    <row r="308" x14ac:dyDescent="0.2">
      <c r="A308" s="263"/>
      <c r="B308" s="578" t="s">
        <v>414</v>
      </c>
      <c r="C308" s="579">
        <v>2014</v>
      </c>
      <c r="D308" s="178">
        <f t="shared" ca="true" si="45"/>
        <v>29.273129215356981</v>
      </c>
      <c r="E308" s="267">
        <f t="shared" ca="true" si="46"/>
        <v>79.321896710198828</v>
      </c>
      <c r="F308" s="265"/>
      <c r="G308" s="265"/>
      <c r="H308" s="268">
        <f t="shared" ca="true" si="47"/>
        <v>24.310994486433362</v>
      </c>
      <c r="I308" s="178">
        <f t="shared" ca="true" si="48"/>
        <v>84.009018805838281</v>
      </c>
      <c r="J308" s="267">
        <f t="shared" ca="true" si="49"/>
        <v>77.903113121672945</v>
      </c>
      <c r="K308" s="265"/>
      <c r="L308" s="265"/>
      <c r="M308" s="268">
        <f t="shared" ca="true" si="50"/>
        <v>8.4205572594557521E-2</v>
      </c>
      <c r="N308" s="178">
        <f t="shared" ca="true" si="51"/>
        <v>91.5340192881809</v>
      </c>
      <c r="O308" s="267">
        <f t="shared" ca="true" si="52"/>
        <v>73.019891973569443</v>
      </c>
      <c r="P308" s="265"/>
      <c r="Q308" s="265"/>
      <c r="R308" s="268">
        <f t="shared" ca="true" si="53"/>
        <v>0.17964605952814672</v>
      </c>
      <c r="S308" s="178">
        <f t="shared" ca="true" si="54"/>
        <v>95.881021777523586</v>
      </c>
      <c r="T308" s="267">
        <f t="shared" ca="true" si="55"/>
        <v>71.602814556332333</v>
      </c>
      <c r="U308" s="265"/>
      <c r="V308" s="265"/>
      <c r="W308" s="268">
        <f t="shared" ca="true" si="56"/>
        <v>0</v>
      </c>
      <c r="X308" s="178">
        <f t="shared" ca="true" si="57"/>
        <v>98.420473050905386</v>
      </c>
      <c r="Y308" s="267">
        <f t="shared" ca="true" si="58"/>
        <v>78.762933515620077</v>
      </c>
      <c r="Z308" s="265"/>
      <c r="AA308" s="265"/>
      <c r="AB308" s="268">
        <f t="shared" ca="true" si="59"/>
        <v>0</v>
      </c>
    </row>
    <row r="309" x14ac:dyDescent="0.2">
      <c r="A309" s="263"/>
      <c r="B309" s="578" t="s">
        <v>627</v>
      </c>
      <c r="C309" s="579">
        <v>2018</v>
      </c>
      <c r="D309" s="178">
        <f t="shared" ca="true" si="45"/>
        <v>19.060131642006219</v>
      </c>
      <c r="E309" s="267">
        <f t="shared" ca="true" si="46"/>
        <v>75.669429255066206</v>
      </c>
      <c r="F309" s="265"/>
      <c r="G309" s="265"/>
      <c r="H309" s="268">
        <f t="shared" ca="true" si="47"/>
        <v>64.478517670392918</v>
      </c>
      <c r="I309" s="178">
        <f t="shared" ca="true" si="48"/>
        <v>40.905781031370793</v>
      </c>
      <c r="J309" s="267">
        <f t="shared" ca="true" si="49"/>
        <v>68.917405189205169</v>
      </c>
      <c r="K309" s="265"/>
      <c r="L309" s="265"/>
      <c r="M309" s="268">
        <f t="shared" ca="true" si="50"/>
        <v>42.551598827858527</v>
      </c>
      <c r="N309" s="178">
        <f t="shared" ca="true" si="51"/>
        <v>86.28102625980479</v>
      </c>
      <c r="O309" s="267">
        <f t="shared" ca="true" si="52"/>
        <v>62.297786413097796</v>
      </c>
      <c r="P309" s="265"/>
      <c r="Q309" s="265"/>
      <c r="R309" s="268">
        <f t="shared" ca="true" si="53"/>
        <v>8.5231313198559846</v>
      </c>
      <c r="S309" s="178">
        <f t="shared" ca="true" si="54"/>
        <v>96.978283406822655</v>
      </c>
      <c r="T309" s="267">
        <f t="shared" ca="true" si="55"/>
        <v>74.179675460696487</v>
      </c>
      <c r="U309" s="265"/>
      <c r="V309" s="265"/>
      <c r="W309" s="268">
        <f t="shared" ca="true" si="56"/>
        <v>1.0721716383666906</v>
      </c>
      <c r="X309" s="178">
        <f t="shared" ca="true" si="57"/>
        <v>98.891175746886859</v>
      </c>
      <c r="Y309" s="267">
        <f t="shared" ca="true" si="58"/>
        <v>80.929708292315013</v>
      </c>
      <c r="Z309" s="265"/>
      <c r="AA309" s="265"/>
      <c r="AB309" s="268">
        <f t="shared" ca="true" si="59"/>
        <v>0.11534097126996692</v>
      </c>
    </row>
    <row r="310" x14ac:dyDescent="0.2">
      <c r="A310" s="263"/>
      <c r="B310" s="578"/>
      <c r="C310" s="579"/>
      <c r="D310" s="178" t="str">
        <f t="shared" ca="true" si="45"/>
        <v/>
      </c>
      <c r="E310" s="267" t="str">
        <f t="shared" ca="true" si="46"/>
        <v/>
      </c>
      <c r="F310" s="265"/>
      <c r="G310" s="265"/>
      <c r="H310" s="268" t="str">
        <f t="shared" ca="true" si="47"/>
        <v/>
      </c>
      <c r="I310" s="178" t="str">
        <f t="shared" ca="true" si="48"/>
        <v/>
      </c>
      <c r="J310" s="267" t="str">
        <f t="shared" ca="true" si="49"/>
        <v/>
      </c>
      <c r="K310" s="265"/>
      <c r="L310" s="265"/>
      <c r="M310" s="268" t="str">
        <f t="shared" ca="true" si="50"/>
        <v/>
      </c>
      <c r="N310" s="178" t="str">
        <f t="shared" ca="true" si="51"/>
        <v/>
      </c>
      <c r="O310" s="267" t="str">
        <f t="shared" ca="true" si="52"/>
        <v/>
      </c>
      <c r="P310" s="265"/>
      <c r="Q310" s="265"/>
      <c r="R310" s="268" t="str">
        <f t="shared" ca="true" si="53"/>
        <v/>
      </c>
      <c r="S310" s="178" t="str">
        <f t="shared" ca="true" si="54"/>
        <v/>
      </c>
      <c r="T310" s="267" t="str">
        <f t="shared" ca="true" si="55"/>
        <v/>
      </c>
      <c r="U310" s="265"/>
      <c r="V310" s="265"/>
      <c r="W310" s="268" t="str">
        <f t="shared" ca="true" si="56"/>
        <v/>
      </c>
      <c r="X310" s="178" t="str">
        <f t="shared" ca="true" si="57"/>
        <v/>
      </c>
      <c r="Y310" s="267" t="str">
        <f t="shared" ca="true" si="58"/>
        <v/>
      </c>
      <c r="Z310" s="265"/>
      <c r="AA310" s="265"/>
      <c r="AB310" s="268" t="str">
        <f t="shared" ca="true" si="59"/>
        <v/>
      </c>
    </row>
    <row r="311" x14ac:dyDescent="0.2">
      <c r="A311" s="263"/>
      <c r="B311" s="578"/>
      <c r="C311" s="579"/>
      <c r="D311" s="178" t="str">
        <f t="shared" ca="true" si="45"/>
        <v/>
      </c>
      <c r="E311" s="267" t="str">
        <f t="shared" ca="true" si="46"/>
        <v/>
      </c>
      <c r="F311" s="265"/>
      <c r="G311" s="265"/>
      <c r="H311" s="268" t="str">
        <f t="shared" ca="true" si="47"/>
        <v/>
      </c>
      <c r="I311" s="178" t="str">
        <f t="shared" ca="true" si="48"/>
        <v/>
      </c>
      <c r="J311" s="267" t="str">
        <f t="shared" ca="true" si="49"/>
        <v/>
      </c>
      <c r="K311" s="265"/>
      <c r="L311" s="265"/>
      <c r="M311" s="268" t="str">
        <f t="shared" ca="true" si="50"/>
        <v/>
      </c>
      <c r="N311" s="178" t="str">
        <f t="shared" ca="true" si="51"/>
        <v/>
      </c>
      <c r="O311" s="267" t="str">
        <f t="shared" ca="true" si="52"/>
        <v/>
      </c>
      <c r="P311" s="265"/>
      <c r="Q311" s="265"/>
      <c r="R311" s="268" t="str">
        <f t="shared" ca="true" si="53"/>
        <v/>
      </c>
      <c r="S311" s="178" t="str">
        <f t="shared" ca="true" si="54"/>
        <v/>
      </c>
      <c r="T311" s="267" t="str">
        <f t="shared" ca="true" si="55"/>
        <v/>
      </c>
      <c r="U311" s="265"/>
      <c r="V311" s="265"/>
      <c r="W311" s="268" t="str">
        <f t="shared" ca="true" si="56"/>
        <v/>
      </c>
      <c r="X311" s="178" t="str">
        <f t="shared" ca="true" si="57"/>
        <v/>
      </c>
      <c r="Y311" s="267" t="str">
        <f t="shared" ca="true" si="58"/>
        <v/>
      </c>
      <c r="Z311" s="265"/>
      <c r="AA311" s="265"/>
      <c r="AB311" s="268" t="str">
        <f t="shared" ca="true" si="59"/>
        <v/>
      </c>
    </row>
    <row r="312" x14ac:dyDescent="0.2">
      <c r="A312" s="263"/>
      <c r="B312" s="578"/>
      <c r="C312" s="579"/>
      <c r="D312" s="178" t="str">
        <f t="shared" ca="true" si="45"/>
        <v/>
      </c>
      <c r="E312" s="267" t="str">
        <f t="shared" ca="true" si="46"/>
        <v/>
      </c>
      <c r="F312" s="265"/>
      <c r="G312" s="265"/>
      <c r="H312" s="268" t="str">
        <f t="shared" ca="true" si="47"/>
        <v/>
      </c>
      <c r="I312" s="178" t="str">
        <f t="shared" ca="true" si="48"/>
        <v/>
      </c>
      <c r="J312" s="267" t="str">
        <f t="shared" ca="true" si="49"/>
        <v/>
      </c>
      <c r="K312" s="265"/>
      <c r="L312" s="265"/>
      <c r="M312" s="268" t="str">
        <f t="shared" ca="true" si="50"/>
        <v/>
      </c>
      <c r="N312" s="178" t="str">
        <f t="shared" ca="true" si="51"/>
        <v/>
      </c>
      <c r="O312" s="267" t="str">
        <f t="shared" ca="true" si="52"/>
        <v/>
      </c>
      <c r="P312" s="265"/>
      <c r="Q312" s="265"/>
      <c r="R312" s="268" t="str">
        <f t="shared" ca="true" si="53"/>
        <v/>
      </c>
      <c r="S312" s="178" t="str">
        <f t="shared" ca="true" si="54"/>
        <v/>
      </c>
      <c r="T312" s="267" t="str">
        <f t="shared" ca="true" si="55"/>
        <v/>
      </c>
      <c r="U312" s="265"/>
      <c r="V312" s="265"/>
      <c r="W312" s="268" t="str">
        <f t="shared" ca="true" si="56"/>
        <v/>
      </c>
      <c r="X312" s="178" t="str">
        <f t="shared" ca="true" si="57"/>
        <v/>
      </c>
      <c r="Y312" s="267" t="str">
        <f t="shared" ca="true" si="58"/>
        <v/>
      </c>
      <c r="Z312" s="265"/>
      <c r="AA312" s="265"/>
      <c r="AB312" s="268" t="str">
        <f t="shared" ca="true" si="59"/>
        <v/>
      </c>
    </row>
    <row r="313" x14ac:dyDescent="0.2">
      <c r="A313" s="263"/>
      <c r="B313" s="578"/>
      <c r="C313" s="579"/>
      <c r="D313" s="178" t="str">
        <f t="shared" ca="true" si="45"/>
        <v/>
      </c>
      <c r="E313" s="267" t="str">
        <f t="shared" ca="true" si="46"/>
        <v/>
      </c>
      <c r="F313" s="265"/>
      <c r="G313" s="265"/>
      <c r="H313" s="268" t="str">
        <f t="shared" ca="true" si="47"/>
        <v/>
      </c>
      <c r="I313" s="178" t="str">
        <f t="shared" ca="true" si="48"/>
        <v/>
      </c>
      <c r="J313" s="267" t="str">
        <f t="shared" ca="true" si="49"/>
        <v/>
      </c>
      <c r="K313" s="265"/>
      <c r="L313" s="265"/>
      <c r="M313" s="268" t="str">
        <f t="shared" ca="true" si="50"/>
        <v/>
      </c>
      <c r="N313" s="178" t="str">
        <f t="shared" ca="true" si="51"/>
        <v/>
      </c>
      <c r="O313" s="267" t="str">
        <f t="shared" ca="true" si="52"/>
        <v/>
      </c>
      <c r="P313" s="265"/>
      <c r="Q313" s="265"/>
      <c r="R313" s="268" t="str">
        <f t="shared" ca="true" si="53"/>
        <v/>
      </c>
      <c r="S313" s="178" t="str">
        <f t="shared" ca="true" si="54"/>
        <v/>
      </c>
      <c r="T313" s="267" t="str">
        <f t="shared" ca="true" si="55"/>
        <v/>
      </c>
      <c r="U313" s="265"/>
      <c r="V313" s="265"/>
      <c r="W313" s="268" t="str">
        <f t="shared" ca="true" si="56"/>
        <v/>
      </c>
      <c r="X313" s="178" t="str">
        <f t="shared" ca="true" si="57"/>
        <v/>
      </c>
      <c r="Y313" s="267" t="str">
        <f t="shared" ca="true" si="58"/>
        <v/>
      </c>
      <c r="Z313" s="265"/>
      <c r="AA313" s="265"/>
      <c r="AB313" s="268" t="str">
        <f t="shared" ca="true" si="59"/>
        <v/>
      </c>
    </row>
    <row r="314" x14ac:dyDescent="0.2">
      <c r="A314" s="263"/>
      <c r="B314" s="578"/>
      <c r="C314" s="579"/>
      <c r="D314" s="178" t="str">
        <f t="shared" ca="true" si="45"/>
        <v/>
      </c>
      <c r="E314" s="267" t="str">
        <f t="shared" ca="true" si="46"/>
        <v/>
      </c>
      <c r="F314" s="265"/>
      <c r="G314" s="265"/>
      <c r="H314" s="268" t="str">
        <f t="shared" ca="true" si="47"/>
        <v/>
      </c>
      <c r="I314" s="178" t="str">
        <f t="shared" ca="true" si="48"/>
        <v/>
      </c>
      <c r="J314" s="267" t="str">
        <f t="shared" ca="true" si="49"/>
        <v/>
      </c>
      <c r="K314" s="265"/>
      <c r="L314" s="265"/>
      <c r="M314" s="268" t="str">
        <f t="shared" ca="true" si="50"/>
        <v/>
      </c>
      <c r="N314" s="178" t="str">
        <f t="shared" ca="true" si="51"/>
        <v/>
      </c>
      <c r="O314" s="267" t="str">
        <f t="shared" ca="true" si="52"/>
        <v/>
      </c>
      <c r="P314" s="265"/>
      <c r="Q314" s="265"/>
      <c r="R314" s="268" t="str">
        <f t="shared" ca="true" si="53"/>
        <v/>
      </c>
      <c r="S314" s="178" t="str">
        <f t="shared" ca="true" si="54"/>
        <v/>
      </c>
      <c r="T314" s="267" t="str">
        <f t="shared" ca="true" si="55"/>
        <v/>
      </c>
      <c r="U314" s="265"/>
      <c r="V314" s="265"/>
      <c r="W314" s="268" t="str">
        <f t="shared" ca="true" si="56"/>
        <v/>
      </c>
      <c r="X314" s="178" t="str">
        <f t="shared" ca="true" si="57"/>
        <v/>
      </c>
      <c r="Y314" s="267" t="str">
        <f t="shared" ca="true" si="58"/>
        <v/>
      </c>
      <c r="Z314" s="265"/>
      <c r="AA314" s="265"/>
      <c r="AB314" s="268" t="str">
        <f t="shared" ca="true" si="59"/>
        <v/>
      </c>
    </row>
    <row r="315" x14ac:dyDescent="0.2">
      <c r="A315" s="263"/>
      <c r="B315" s="578"/>
      <c r="C315" s="579"/>
      <c r="D315" s="178" t="str">
        <f t="shared" ca="true" si="45"/>
        <v/>
      </c>
      <c r="E315" s="267" t="str">
        <f t="shared" ca="true" si="46"/>
        <v/>
      </c>
      <c r="F315" s="265"/>
      <c r="G315" s="265"/>
      <c r="H315" s="268" t="str">
        <f t="shared" ca="true" si="47"/>
        <v/>
      </c>
      <c r="I315" s="178" t="str">
        <f t="shared" ca="true" si="48"/>
        <v/>
      </c>
      <c r="J315" s="267" t="str">
        <f t="shared" ca="true" si="49"/>
        <v/>
      </c>
      <c r="K315" s="265"/>
      <c r="L315" s="265"/>
      <c r="M315" s="268" t="str">
        <f t="shared" ca="true" si="50"/>
        <v/>
      </c>
      <c r="N315" s="178" t="str">
        <f t="shared" ca="true" si="51"/>
        <v/>
      </c>
      <c r="O315" s="267" t="str">
        <f t="shared" ca="true" si="52"/>
        <v/>
      </c>
      <c r="P315" s="265"/>
      <c r="Q315" s="265"/>
      <c r="R315" s="268" t="str">
        <f t="shared" ca="true" si="53"/>
        <v/>
      </c>
      <c r="S315" s="178" t="str">
        <f t="shared" ca="true" si="54"/>
        <v/>
      </c>
      <c r="T315" s="267" t="str">
        <f t="shared" ca="true" si="55"/>
        <v/>
      </c>
      <c r="U315" s="265"/>
      <c r="V315" s="265"/>
      <c r="W315" s="268" t="str">
        <f t="shared" ca="true" si="56"/>
        <v/>
      </c>
      <c r="X315" s="178" t="str">
        <f t="shared" ca="true" si="57"/>
        <v/>
      </c>
      <c r="Y315" s="267" t="str">
        <f t="shared" ca="true" si="58"/>
        <v/>
      </c>
      <c r="Z315" s="265"/>
      <c r="AA315" s="265"/>
      <c r="AB315" s="268" t="str">
        <f t="shared" ca="true" si="59"/>
        <v/>
      </c>
    </row>
    <row r="316" x14ac:dyDescent="0.2">
      <c r="A316" s="263"/>
      <c r="B316" s="580"/>
      <c r="C316" s="581"/>
      <c r="D316" s="179" t="str">
        <f t="shared" ca="true" si="45"/>
        <v/>
      </c>
      <c r="E316" s="270" t="str">
        <f t="shared" ca="true" si="46"/>
        <v/>
      </c>
      <c r="F316" s="271"/>
      <c r="G316" s="272"/>
      <c r="H316" s="273" t="str">
        <f t="shared" ca="true" si="47"/>
        <v/>
      </c>
      <c r="I316" s="179" t="str">
        <f t="shared" ca="true" si="48"/>
        <v/>
      </c>
      <c r="J316" s="270" t="str">
        <f t="shared" ca="true" si="49"/>
        <v/>
      </c>
      <c r="K316" s="271"/>
      <c r="L316" s="272"/>
      <c r="M316" s="273" t="str">
        <f t="shared" ca="true" si="50"/>
        <v/>
      </c>
      <c r="N316" s="179" t="str">
        <f t="shared" ca="true" si="51"/>
        <v/>
      </c>
      <c r="O316" s="270" t="str">
        <f t="shared" ca="true" si="52"/>
        <v/>
      </c>
      <c r="P316" s="271"/>
      <c r="Q316" s="272"/>
      <c r="R316" s="273" t="str">
        <f t="shared" ca="true" si="53"/>
        <v/>
      </c>
      <c r="S316" s="179" t="str">
        <f t="shared" ca="true" si="54"/>
        <v/>
      </c>
      <c r="T316" s="270" t="str">
        <f t="shared" ca="true" si="55"/>
        <v/>
      </c>
      <c r="U316" s="271"/>
      <c r="V316" s="272"/>
      <c r="W316" s="273" t="str">
        <f t="shared" ca="true" si="56"/>
        <v/>
      </c>
      <c r="X316" s="179" t="str">
        <f t="shared" ca="true" si="57"/>
        <v/>
      </c>
      <c r="Y316" s="270" t="str">
        <f t="shared" ca="true" si="58"/>
        <v/>
      </c>
      <c r="Z316" s="271"/>
      <c r="AA316" s="272"/>
      <c r="AB316" s="273" t="str">
        <f t="shared" ca="true" si="59"/>
        <v/>
      </c>
    </row>
    <row r="317" ht="11.25" customHeight="true" x14ac:dyDescent="0.2"/>
    <row r="318" ht="22.5" customHeight="true" x14ac:dyDescent="0.25">
      <c r="B318" s="911" t="str">
        <f>CONCATENATE("Rural use of sanitation facilities, ",C299,"–",C300)</f>
        <v>Rural use of sanitation facilities, 2000–2020</v>
      </c>
      <c r="C318" s="912"/>
      <c r="D318" s="912"/>
      <c r="E318" s="912"/>
      <c r="F318" s="912"/>
      <c r="G318" s="912"/>
      <c r="H318" s="912"/>
      <c r="I318" s="912"/>
      <c r="J318" s="912"/>
      <c r="K318" s="912"/>
      <c r="L318" s="912"/>
      <c r="N318" s="274"/>
      <c r="O318" s="274"/>
      <c r="P318" s="274"/>
      <c r="Q318" s="274"/>
      <c r="R318" s="274"/>
      <c r="S318" s="934" t="s">
        <v>11</v>
      </c>
      <c r="T318" s="935"/>
      <c r="U318" s="935"/>
      <c r="V318" s="935"/>
      <c r="W318" s="936"/>
      <c r="X318" s="274"/>
      <c r="Y318" s="274"/>
      <c r="Z318" s="274"/>
      <c r="AA318" s="274"/>
      <c r="AB318" s="27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12" customWidth="true"/>
    <col min="6" max="7" width="9" style="215" customWidth="true"/>
    <col min="8" max="38" width="9" style="212" customWidth="true"/>
    <col min="39" max="261" width="9.140625" style="212"/>
    <col min="262" max="262" width="5" style="212" customWidth="true"/>
    <col min="263" max="263" width="13.85546875" style="212" customWidth="true"/>
    <col min="264" max="265" width="6.28515625" style="212" customWidth="true"/>
    <col min="266" max="267" width="7" style="212" customWidth="true"/>
    <col min="268" max="274" width="6.28515625" style="212" customWidth="true"/>
    <col min="275" max="517" width="9.140625" style="212"/>
    <col min="518" max="518" width="5" style="212" customWidth="true"/>
    <col min="519" max="519" width="13.85546875" style="212" customWidth="true"/>
    <col min="520" max="521" width="6.28515625" style="212" customWidth="true"/>
    <col min="522" max="523" width="7" style="212" customWidth="true"/>
    <col min="524" max="530" width="6.28515625" style="212" customWidth="true"/>
    <col min="531" max="773" width="9.140625" style="212"/>
    <col min="774" max="774" width="5" style="212" customWidth="true"/>
    <col min="775" max="775" width="13.85546875" style="212" customWidth="true"/>
    <col min="776" max="777" width="6.28515625" style="212" customWidth="true"/>
    <col min="778" max="779" width="7" style="212" customWidth="true"/>
    <col min="780" max="786" width="6.28515625" style="212" customWidth="true"/>
    <col min="787" max="1029" width="9.140625" style="212"/>
    <col min="1030" max="1030" width="5" style="212" customWidth="true"/>
    <col min="1031" max="1031" width="13.85546875" style="212" customWidth="true"/>
    <col min="1032" max="1033" width="6.28515625" style="212" customWidth="true"/>
    <col min="1034" max="1035" width="7" style="212" customWidth="true"/>
    <col min="1036" max="1042" width="6.28515625" style="212" customWidth="true"/>
    <col min="1043" max="1285" width="9.140625" style="212"/>
    <col min="1286" max="1286" width="5" style="212" customWidth="true"/>
    <col min="1287" max="1287" width="13.85546875" style="212" customWidth="true"/>
    <col min="1288" max="1289" width="6.28515625" style="212" customWidth="true"/>
    <col min="1290" max="1291" width="7" style="212" customWidth="true"/>
    <col min="1292" max="1298" width="6.28515625" style="212" customWidth="true"/>
    <col min="1299" max="1541" width="9.140625" style="212"/>
    <col min="1542" max="1542" width="5" style="212" customWidth="true"/>
    <col min="1543" max="1543" width="13.85546875" style="212" customWidth="true"/>
    <col min="1544" max="1545" width="6.28515625" style="212" customWidth="true"/>
    <col min="1546" max="1547" width="7" style="212" customWidth="true"/>
    <col min="1548" max="1554" width="6.28515625" style="212" customWidth="true"/>
    <col min="1555" max="1797" width="9.140625" style="212"/>
    <col min="1798" max="1798" width="5" style="212" customWidth="true"/>
    <col min="1799" max="1799" width="13.85546875" style="212" customWidth="true"/>
    <col min="1800" max="1801" width="6.28515625" style="212" customWidth="true"/>
    <col min="1802" max="1803" width="7" style="212" customWidth="true"/>
    <col min="1804" max="1810" width="6.28515625" style="212" customWidth="true"/>
    <col min="1811" max="2053" width="9.140625" style="212"/>
    <col min="2054" max="2054" width="5" style="212" customWidth="true"/>
    <col min="2055" max="2055" width="13.85546875" style="212" customWidth="true"/>
    <col min="2056" max="2057" width="6.28515625" style="212" customWidth="true"/>
    <col min="2058" max="2059" width="7" style="212" customWidth="true"/>
    <col min="2060" max="2066" width="6.28515625" style="212" customWidth="true"/>
    <col min="2067" max="2309" width="9.140625" style="212"/>
    <col min="2310" max="2310" width="5" style="212" customWidth="true"/>
    <col min="2311" max="2311" width="13.85546875" style="212" customWidth="true"/>
    <col min="2312" max="2313" width="6.28515625" style="212" customWidth="true"/>
    <col min="2314" max="2315" width="7" style="212" customWidth="true"/>
    <col min="2316" max="2322" width="6.28515625" style="212" customWidth="true"/>
    <col min="2323" max="2565" width="9.140625" style="212"/>
    <col min="2566" max="2566" width="5" style="212" customWidth="true"/>
    <col min="2567" max="2567" width="13.85546875" style="212" customWidth="true"/>
    <col min="2568" max="2569" width="6.28515625" style="212" customWidth="true"/>
    <col min="2570" max="2571" width="7" style="212" customWidth="true"/>
    <col min="2572" max="2578" width="6.28515625" style="212" customWidth="true"/>
    <col min="2579" max="2821" width="9.140625" style="212"/>
    <col min="2822" max="2822" width="5" style="212" customWidth="true"/>
    <col min="2823" max="2823" width="13.85546875" style="212" customWidth="true"/>
    <col min="2824" max="2825" width="6.28515625" style="212" customWidth="true"/>
    <col min="2826" max="2827" width="7" style="212" customWidth="true"/>
    <col min="2828" max="2834" width="6.28515625" style="212" customWidth="true"/>
    <col min="2835" max="3077" width="9.140625" style="212"/>
    <col min="3078" max="3078" width="5" style="212" customWidth="true"/>
    <col min="3079" max="3079" width="13.85546875" style="212" customWidth="true"/>
    <col min="3080" max="3081" width="6.28515625" style="212" customWidth="true"/>
    <col min="3082" max="3083" width="7" style="212" customWidth="true"/>
    <col min="3084" max="3090" width="6.28515625" style="212" customWidth="true"/>
    <col min="3091" max="3333" width="9.140625" style="212"/>
    <col min="3334" max="3334" width="5" style="212" customWidth="true"/>
    <col min="3335" max="3335" width="13.85546875" style="212" customWidth="true"/>
    <col min="3336" max="3337" width="6.28515625" style="212" customWidth="true"/>
    <col min="3338" max="3339" width="7" style="212" customWidth="true"/>
    <col min="3340" max="3346" width="6.28515625" style="212" customWidth="true"/>
    <col min="3347" max="3589" width="9.140625" style="212"/>
    <col min="3590" max="3590" width="5" style="212" customWidth="true"/>
    <col min="3591" max="3591" width="13.85546875" style="212" customWidth="true"/>
    <col min="3592" max="3593" width="6.28515625" style="212" customWidth="true"/>
    <col min="3594" max="3595" width="7" style="212" customWidth="true"/>
    <col min="3596" max="3602" width="6.28515625" style="212" customWidth="true"/>
    <col min="3603" max="3845" width="9.140625" style="212"/>
    <col min="3846" max="3846" width="5" style="212" customWidth="true"/>
    <col min="3847" max="3847" width="13.85546875" style="212" customWidth="true"/>
    <col min="3848" max="3849" width="6.28515625" style="212" customWidth="true"/>
    <col min="3850" max="3851" width="7" style="212" customWidth="true"/>
    <col min="3852" max="3858" width="6.28515625" style="212" customWidth="true"/>
    <col min="3859" max="4101" width="9.140625" style="212"/>
    <col min="4102" max="4102" width="5" style="212" customWidth="true"/>
    <col min="4103" max="4103" width="13.85546875" style="212" customWidth="true"/>
    <col min="4104" max="4105" width="6.28515625" style="212" customWidth="true"/>
    <col min="4106" max="4107" width="7" style="212" customWidth="true"/>
    <col min="4108" max="4114" width="6.28515625" style="212" customWidth="true"/>
    <col min="4115" max="4357" width="9.140625" style="212"/>
    <col min="4358" max="4358" width="5" style="212" customWidth="true"/>
    <col min="4359" max="4359" width="13.85546875" style="212" customWidth="true"/>
    <col min="4360" max="4361" width="6.28515625" style="212" customWidth="true"/>
    <col min="4362" max="4363" width="7" style="212" customWidth="true"/>
    <col min="4364" max="4370" width="6.28515625" style="212" customWidth="true"/>
    <col min="4371" max="4613" width="9.140625" style="212"/>
    <col min="4614" max="4614" width="5" style="212" customWidth="true"/>
    <col min="4615" max="4615" width="13.85546875" style="212" customWidth="true"/>
    <col min="4616" max="4617" width="6.28515625" style="212" customWidth="true"/>
    <col min="4618" max="4619" width="7" style="212" customWidth="true"/>
    <col min="4620" max="4626" width="6.28515625" style="212" customWidth="true"/>
    <col min="4627" max="4869" width="9.140625" style="212"/>
    <col min="4870" max="4870" width="5" style="212" customWidth="true"/>
    <col min="4871" max="4871" width="13.85546875" style="212" customWidth="true"/>
    <col min="4872" max="4873" width="6.28515625" style="212" customWidth="true"/>
    <col min="4874" max="4875" width="7" style="212" customWidth="true"/>
    <col min="4876" max="4882" width="6.28515625" style="212" customWidth="true"/>
    <col min="4883" max="5125" width="9.140625" style="212"/>
    <col min="5126" max="5126" width="5" style="212" customWidth="true"/>
    <col min="5127" max="5127" width="13.85546875" style="212" customWidth="true"/>
    <col min="5128" max="5129" width="6.28515625" style="212" customWidth="true"/>
    <col min="5130" max="5131" width="7" style="212" customWidth="true"/>
    <col min="5132" max="5138" width="6.28515625" style="212" customWidth="true"/>
    <col min="5139" max="5381" width="9.140625" style="212"/>
    <col min="5382" max="5382" width="5" style="212" customWidth="true"/>
    <col min="5383" max="5383" width="13.85546875" style="212" customWidth="true"/>
    <col min="5384" max="5385" width="6.28515625" style="212" customWidth="true"/>
    <col min="5386" max="5387" width="7" style="212" customWidth="true"/>
    <col min="5388" max="5394" width="6.28515625" style="212" customWidth="true"/>
    <col min="5395" max="5637" width="9.140625" style="212"/>
    <col min="5638" max="5638" width="5" style="212" customWidth="true"/>
    <col min="5639" max="5639" width="13.85546875" style="212" customWidth="true"/>
    <col min="5640" max="5641" width="6.28515625" style="212" customWidth="true"/>
    <col min="5642" max="5643" width="7" style="212" customWidth="true"/>
    <col min="5644" max="5650" width="6.28515625" style="212" customWidth="true"/>
    <col min="5651" max="5893" width="9.140625" style="212"/>
    <col min="5894" max="5894" width="5" style="212" customWidth="true"/>
    <col min="5895" max="5895" width="13.85546875" style="212" customWidth="true"/>
    <col min="5896" max="5897" width="6.28515625" style="212" customWidth="true"/>
    <col min="5898" max="5899" width="7" style="212" customWidth="true"/>
    <col min="5900" max="5906" width="6.28515625" style="212" customWidth="true"/>
    <col min="5907" max="6149" width="9.140625" style="212"/>
    <col min="6150" max="6150" width="5" style="212" customWidth="true"/>
    <col min="6151" max="6151" width="13.85546875" style="212" customWidth="true"/>
    <col min="6152" max="6153" width="6.28515625" style="212" customWidth="true"/>
    <col min="6154" max="6155" width="7" style="212" customWidth="true"/>
    <col min="6156" max="6162" width="6.28515625" style="212" customWidth="true"/>
    <col min="6163" max="6405" width="9.140625" style="212"/>
    <col min="6406" max="6406" width="5" style="212" customWidth="true"/>
    <col min="6407" max="6407" width="13.85546875" style="212" customWidth="true"/>
    <col min="6408" max="6409" width="6.28515625" style="212" customWidth="true"/>
    <col min="6410" max="6411" width="7" style="212" customWidth="true"/>
    <col min="6412" max="6418" width="6.28515625" style="212" customWidth="true"/>
    <col min="6419" max="6661" width="9.140625" style="212"/>
    <col min="6662" max="6662" width="5" style="212" customWidth="true"/>
    <col min="6663" max="6663" width="13.85546875" style="212" customWidth="true"/>
    <col min="6664" max="6665" width="6.28515625" style="212" customWidth="true"/>
    <col min="6666" max="6667" width="7" style="212" customWidth="true"/>
    <col min="6668" max="6674" width="6.28515625" style="212" customWidth="true"/>
    <col min="6675" max="6917" width="9.140625" style="212"/>
    <col min="6918" max="6918" width="5" style="212" customWidth="true"/>
    <col min="6919" max="6919" width="13.85546875" style="212" customWidth="true"/>
    <col min="6920" max="6921" width="6.28515625" style="212" customWidth="true"/>
    <col min="6922" max="6923" width="7" style="212" customWidth="true"/>
    <col min="6924" max="6930" width="6.28515625" style="212" customWidth="true"/>
    <col min="6931" max="7173" width="9.140625" style="212"/>
    <col min="7174" max="7174" width="5" style="212" customWidth="true"/>
    <col min="7175" max="7175" width="13.85546875" style="212" customWidth="true"/>
    <col min="7176" max="7177" width="6.28515625" style="212" customWidth="true"/>
    <col min="7178" max="7179" width="7" style="212" customWidth="true"/>
    <col min="7180" max="7186" width="6.28515625" style="212" customWidth="true"/>
    <col min="7187" max="7429" width="9.140625" style="212"/>
    <col min="7430" max="7430" width="5" style="212" customWidth="true"/>
    <col min="7431" max="7431" width="13.85546875" style="212" customWidth="true"/>
    <col min="7432" max="7433" width="6.28515625" style="212" customWidth="true"/>
    <col min="7434" max="7435" width="7" style="212" customWidth="true"/>
    <col min="7436" max="7442" width="6.28515625" style="212" customWidth="true"/>
    <col min="7443" max="7685" width="9.140625" style="212"/>
    <col min="7686" max="7686" width="5" style="212" customWidth="true"/>
    <col min="7687" max="7687" width="13.85546875" style="212" customWidth="true"/>
    <col min="7688" max="7689" width="6.28515625" style="212" customWidth="true"/>
    <col min="7690" max="7691" width="7" style="212" customWidth="true"/>
    <col min="7692" max="7698" width="6.28515625" style="212" customWidth="true"/>
    <col min="7699" max="7941" width="9.140625" style="212"/>
    <col min="7942" max="7942" width="5" style="212" customWidth="true"/>
    <col min="7943" max="7943" width="13.85546875" style="212" customWidth="true"/>
    <col min="7944" max="7945" width="6.28515625" style="212" customWidth="true"/>
    <col min="7946" max="7947" width="7" style="212" customWidth="true"/>
    <col min="7948" max="7954" width="6.28515625" style="212" customWidth="true"/>
    <col min="7955" max="8197" width="9.140625" style="212"/>
    <col min="8198" max="8198" width="5" style="212" customWidth="true"/>
    <col min="8199" max="8199" width="13.85546875" style="212" customWidth="true"/>
    <col min="8200" max="8201" width="6.28515625" style="212" customWidth="true"/>
    <col min="8202" max="8203" width="7" style="212" customWidth="true"/>
    <col min="8204" max="8210" width="6.28515625" style="212" customWidth="true"/>
    <col min="8211" max="8453" width="9.140625" style="212"/>
    <col min="8454" max="8454" width="5" style="212" customWidth="true"/>
    <col min="8455" max="8455" width="13.85546875" style="212" customWidth="true"/>
    <col min="8456" max="8457" width="6.28515625" style="212" customWidth="true"/>
    <col min="8458" max="8459" width="7" style="212" customWidth="true"/>
    <col min="8460" max="8466" width="6.28515625" style="212" customWidth="true"/>
    <col min="8467" max="8709" width="9.140625" style="212"/>
    <col min="8710" max="8710" width="5" style="212" customWidth="true"/>
    <col min="8711" max="8711" width="13.85546875" style="212" customWidth="true"/>
    <col min="8712" max="8713" width="6.28515625" style="212" customWidth="true"/>
    <col min="8714" max="8715" width="7" style="212" customWidth="true"/>
    <col min="8716" max="8722" width="6.28515625" style="212" customWidth="true"/>
    <col min="8723" max="8965" width="9.140625" style="212"/>
    <col min="8966" max="8966" width="5" style="212" customWidth="true"/>
    <col min="8967" max="8967" width="13.85546875" style="212" customWidth="true"/>
    <col min="8968" max="8969" width="6.28515625" style="212" customWidth="true"/>
    <col min="8970" max="8971" width="7" style="212" customWidth="true"/>
    <col min="8972" max="8978" width="6.28515625" style="212" customWidth="true"/>
    <col min="8979" max="9221" width="9.140625" style="212"/>
    <col min="9222" max="9222" width="5" style="212" customWidth="true"/>
    <col min="9223" max="9223" width="13.85546875" style="212" customWidth="true"/>
    <col min="9224" max="9225" width="6.28515625" style="212" customWidth="true"/>
    <col min="9226" max="9227" width="7" style="212" customWidth="true"/>
    <col min="9228" max="9234" width="6.28515625" style="212" customWidth="true"/>
    <col min="9235" max="9477" width="9.140625" style="212"/>
    <col min="9478" max="9478" width="5" style="212" customWidth="true"/>
    <col min="9479" max="9479" width="13.85546875" style="212" customWidth="true"/>
    <col min="9480" max="9481" width="6.28515625" style="212" customWidth="true"/>
    <col min="9482" max="9483" width="7" style="212" customWidth="true"/>
    <col min="9484" max="9490" width="6.28515625" style="212" customWidth="true"/>
    <col min="9491" max="9733" width="9.140625" style="212"/>
    <col min="9734" max="9734" width="5" style="212" customWidth="true"/>
    <col min="9735" max="9735" width="13.85546875" style="212" customWidth="true"/>
    <col min="9736" max="9737" width="6.28515625" style="212" customWidth="true"/>
    <col min="9738" max="9739" width="7" style="212" customWidth="true"/>
    <col min="9740" max="9746" width="6.28515625" style="212" customWidth="true"/>
    <col min="9747" max="9989" width="9.140625" style="212"/>
    <col min="9990" max="9990" width="5" style="212" customWidth="true"/>
    <col min="9991" max="9991" width="13.85546875" style="212" customWidth="true"/>
    <col min="9992" max="9993" width="6.28515625" style="212" customWidth="true"/>
    <col min="9994" max="9995" width="7" style="212" customWidth="true"/>
    <col min="9996" max="10002" width="6.28515625" style="212" customWidth="true"/>
    <col min="10003" max="10245" width="9.140625" style="212"/>
    <col min="10246" max="10246" width="5" style="212" customWidth="true"/>
    <col min="10247" max="10247" width="13.85546875" style="212" customWidth="true"/>
    <col min="10248" max="10249" width="6.28515625" style="212" customWidth="true"/>
    <col min="10250" max="10251" width="7" style="212" customWidth="true"/>
    <col min="10252" max="10258" width="6.28515625" style="212" customWidth="true"/>
    <col min="10259" max="10501" width="9.140625" style="212"/>
    <col min="10502" max="10502" width="5" style="212" customWidth="true"/>
    <col min="10503" max="10503" width="13.85546875" style="212" customWidth="true"/>
    <col min="10504" max="10505" width="6.28515625" style="212" customWidth="true"/>
    <col min="10506" max="10507" width="7" style="212" customWidth="true"/>
    <col min="10508" max="10514" width="6.28515625" style="212" customWidth="true"/>
    <col min="10515" max="10757" width="9.140625" style="212"/>
    <col min="10758" max="10758" width="5" style="212" customWidth="true"/>
    <col min="10759" max="10759" width="13.85546875" style="212" customWidth="true"/>
    <col min="10760" max="10761" width="6.28515625" style="212" customWidth="true"/>
    <col min="10762" max="10763" width="7" style="212" customWidth="true"/>
    <col min="10764" max="10770" width="6.28515625" style="212" customWidth="true"/>
    <col min="10771" max="11013" width="9.140625" style="212"/>
    <col min="11014" max="11014" width="5" style="212" customWidth="true"/>
    <col min="11015" max="11015" width="13.85546875" style="212" customWidth="true"/>
    <col min="11016" max="11017" width="6.28515625" style="212" customWidth="true"/>
    <col min="11018" max="11019" width="7" style="212" customWidth="true"/>
    <col min="11020" max="11026" width="6.28515625" style="212" customWidth="true"/>
    <col min="11027" max="11269" width="9.140625" style="212"/>
    <col min="11270" max="11270" width="5" style="212" customWidth="true"/>
    <col min="11271" max="11271" width="13.85546875" style="212" customWidth="true"/>
    <col min="11272" max="11273" width="6.28515625" style="212" customWidth="true"/>
    <col min="11274" max="11275" width="7" style="212" customWidth="true"/>
    <col min="11276" max="11282" width="6.28515625" style="212" customWidth="true"/>
    <col min="11283" max="11525" width="9.140625" style="212"/>
    <col min="11526" max="11526" width="5" style="212" customWidth="true"/>
    <col min="11527" max="11527" width="13.85546875" style="212" customWidth="true"/>
    <col min="11528" max="11529" width="6.28515625" style="212" customWidth="true"/>
    <col min="11530" max="11531" width="7" style="212" customWidth="true"/>
    <col min="11532" max="11538" width="6.28515625" style="212" customWidth="true"/>
    <col min="11539" max="11781" width="9.140625" style="212"/>
    <col min="11782" max="11782" width="5" style="212" customWidth="true"/>
    <col min="11783" max="11783" width="13.85546875" style="212" customWidth="true"/>
    <col min="11784" max="11785" width="6.28515625" style="212" customWidth="true"/>
    <col min="11786" max="11787" width="7" style="212" customWidth="true"/>
    <col min="11788" max="11794" width="6.28515625" style="212" customWidth="true"/>
    <col min="11795" max="12037" width="9.140625" style="212"/>
    <col min="12038" max="12038" width="5" style="212" customWidth="true"/>
    <col min="12039" max="12039" width="13.85546875" style="212" customWidth="true"/>
    <col min="12040" max="12041" width="6.28515625" style="212" customWidth="true"/>
    <col min="12042" max="12043" width="7" style="212" customWidth="true"/>
    <col min="12044" max="12050" width="6.28515625" style="212" customWidth="true"/>
    <col min="12051" max="12293" width="9.140625" style="212"/>
    <col min="12294" max="12294" width="5" style="212" customWidth="true"/>
    <col min="12295" max="12295" width="13.85546875" style="212" customWidth="true"/>
    <col min="12296" max="12297" width="6.28515625" style="212" customWidth="true"/>
    <col min="12298" max="12299" width="7" style="212" customWidth="true"/>
    <col min="12300" max="12306" width="6.28515625" style="212" customWidth="true"/>
    <col min="12307" max="12549" width="9.140625" style="212"/>
    <col min="12550" max="12550" width="5" style="212" customWidth="true"/>
    <col min="12551" max="12551" width="13.85546875" style="212" customWidth="true"/>
    <col min="12552" max="12553" width="6.28515625" style="212" customWidth="true"/>
    <col min="12554" max="12555" width="7" style="212" customWidth="true"/>
    <col min="12556" max="12562" width="6.28515625" style="212" customWidth="true"/>
    <col min="12563" max="12805" width="9.140625" style="212"/>
    <col min="12806" max="12806" width="5" style="212" customWidth="true"/>
    <col min="12807" max="12807" width="13.85546875" style="212" customWidth="true"/>
    <col min="12808" max="12809" width="6.28515625" style="212" customWidth="true"/>
    <col min="12810" max="12811" width="7" style="212" customWidth="true"/>
    <col min="12812" max="12818" width="6.28515625" style="212" customWidth="true"/>
    <col min="12819" max="13061" width="9.140625" style="212"/>
    <col min="13062" max="13062" width="5" style="212" customWidth="true"/>
    <col min="13063" max="13063" width="13.85546875" style="212" customWidth="true"/>
    <col min="13064" max="13065" width="6.28515625" style="212" customWidth="true"/>
    <col min="13066" max="13067" width="7" style="212" customWidth="true"/>
    <col min="13068" max="13074" width="6.28515625" style="212" customWidth="true"/>
    <col min="13075" max="13317" width="9.140625" style="212"/>
    <col min="13318" max="13318" width="5" style="212" customWidth="true"/>
    <col min="13319" max="13319" width="13.85546875" style="212" customWidth="true"/>
    <col min="13320" max="13321" width="6.28515625" style="212" customWidth="true"/>
    <col min="13322" max="13323" width="7" style="212" customWidth="true"/>
    <col min="13324" max="13330" width="6.28515625" style="212" customWidth="true"/>
    <col min="13331" max="13573" width="9.140625" style="212"/>
    <col min="13574" max="13574" width="5" style="212" customWidth="true"/>
    <col min="13575" max="13575" width="13.85546875" style="212" customWidth="true"/>
    <col min="13576" max="13577" width="6.28515625" style="212" customWidth="true"/>
    <col min="13578" max="13579" width="7" style="212" customWidth="true"/>
    <col min="13580" max="13586" width="6.28515625" style="212" customWidth="true"/>
    <col min="13587" max="13829" width="9.140625" style="212"/>
    <col min="13830" max="13830" width="5" style="212" customWidth="true"/>
    <col min="13831" max="13831" width="13.85546875" style="212" customWidth="true"/>
    <col min="13832" max="13833" width="6.28515625" style="212" customWidth="true"/>
    <col min="13834" max="13835" width="7" style="212" customWidth="true"/>
    <col min="13836" max="13842" width="6.28515625" style="212" customWidth="true"/>
    <col min="13843" max="14085" width="9.140625" style="212"/>
    <col min="14086" max="14086" width="5" style="212" customWidth="true"/>
    <col min="14087" max="14087" width="13.85546875" style="212" customWidth="true"/>
    <col min="14088" max="14089" width="6.28515625" style="212" customWidth="true"/>
    <col min="14090" max="14091" width="7" style="212" customWidth="true"/>
    <col min="14092" max="14098" width="6.28515625" style="212" customWidth="true"/>
    <col min="14099" max="14341" width="9.140625" style="212"/>
    <col min="14342" max="14342" width="5" style="212" customWidth="true"/>
    <col min="14343" max="14343" width="13.85546875" style="212" customWidth="true"/>
    <col min="14344" max="14345" width="6.28515625" style="212" customWidth="true"/>
    <col min="14346" max="14347" width="7" style="212" customWidth="true"/>
    <col min="14348" max="14354" width="6.28515625" style="212" customWidth="true"/>
    <col min="14355" max="14597" width="9.140625" style="212"/>
    <col min="14598" max="14598" width="5" style="212" customWidth="true"/>
    <col min="14599" max="14599" width="13.85546875" style="212" customWidth="true"/>
    <col min="14600" max="14601" width="6.28515625" style="212" customWidth="true"/>
    <col min="14602" max="14603" width="7" style="212" customWidth="true"/>
    <col min="14604" max="14610" width="6.28515625" style="212" customWidth="true"/>
    <col min="14611" max="14853" width="9.140625" style="212"/>
    <col min="14854" max="14854" width="5" style="212" customWidth="true"/>
    <col min="14855" max="14855" width="13.85546875" style="212" customWidth="true"/>
    <col min="14856" max="14857" width="6.28515625" style="212" customWidth="true"/>
    <col min="14858" max="14859" width="7" style="212" customWidth="true"/>
    <col min="14860" max="14866" width="6.28515625" style="212" customWidth="true"/>
    <col min="14867" max="15109" width="9.140625" style="212"/>
    <col min="15110" max="15110" width="5" style="212" customWidth="true"/>
    <col min="15111" max="15111" width="13.85546875" style="212" customWidth="true"/>
    <col min="15112" max="15113" width="6.28515625" style="212" customWidth="true"/>
    <col min="15114" max="15115" width="7" style="212" customWidth="true"/>
    <col min="15116" max="15122" width="6.28515625" style="212" customWidth="true"/>
    <col min="15123" max="15365" width="9.140625" style="212"/>
    <col min="15366" max="15366" width="5" style="212" customWidth="true"/>
    <col min="15367" max="15367" width="13.85546875" style="212" customWidth="true"/>
    <col min="15368" max="15369" width="6.28515625" style="212" customWidth="true"/>
    <col min="15370" max="15371" width="7" style="212" customWidth="true"/>
    <col min="15372" max="15378" width="6.28515625" style="212" customWidth="true"/>
    <col min="15379" max="15621" width="9.140625" style="212"/>
    <col min="15622" max="15622" width="5" style="212" customWidth="true"/>
    <col min="15623" max="15623" width="13.85546875" style="212" customWidth="true"/>
    <col min="15624" max="15625" width="6.28515625" style="212" customWidth="true"/>
    <col min="15626" max="15627" width="7" style="212" customWidth="true"/>
    <col min="15628" max="15634" width="6.28515625" style="212" customWidth="true"/>
    <col min="15635" max="15877" width="9.140625" style="212"/>
    <col min="15878" max="15878" width="5" style="212" customWidth="true"/>
    <col min="15879" max="15879" width="13.85546875" style="212" customWidth="true"/>
    <col min="15880" max="15881" width="6.28515625" style="212" customWidth="true"/>
    <col min="15882" max="15883" width="7" style="212" customWidth="true"/>
    <col min="15884" max="15890" width="6.28515625" style="212" customWidth="true"/>
    <col min="15891" max="16133" width="9.140625" style="212"/>
    <col min="16134" max="16134" width="5" style="212" customWidth="true"/>
    <col min="16135" max="16135" width="13.85546875" style="212" customWidth="true"/>
    <col min="16136" max="16137" width="6.28515625" style="212" customWidth="true"/>
    <col min="16138" max="16139" width="7" style="212" customWidth="true"/>
    <col min="16140" max="16146" width="6.28515625" style="212" customWidth="true"/>
    <col min="16147" max="16384" width="9.140625" style="212"/>
  </cols>
  <sheetData>
    <row r="4" ht="27" customHeight="true" x14ac:dyDescent="0.4">
      <c r="B4" s="954" t="s">
        <v>135</v>
      </c>
      <c r="C4" s="955"/>
      <c r="D4" s="955"/>
      <c r="E4" s="955"/>
      <c r="F4" s="955"/>
      <c r="G4" s="955"/>
      <c r="H4" s="955"/>
      <c r="I4" s="955"/>
      <c r="J4" s="955"/>
      <c r="K4" s="955"/>
      <c r="L4" s="955"/>
      <c r="M4" s="955"/>
      <c r="N4" s="955"/>
      <c r="O4" s="955"/>
      <c r="P4" s="955"/>
      <c r="Q4" s="955"/>
      <c r="R4" s="955"/>
      <c r="S4" s="955"/>
      <c r="T4" s="955"/>
      <c r="U4" s="955"/>
      <c r="V4" s="955"/>
      <c r="W4" s="955"/>
      <c r="X4" s="955"/>
      <c r="Y4" s="955"/>
    </row>
    <row r="5" ht="28.5" customHeight="true" x14ac:dyDescent="0.4">
      <c r="B5" s="946" t="str">
        <f ca="true">IF(ISERROR(INDIRECT(CONCATENATE($E$32,"!A2"))),"",INDIRECT(CONCATENATE($E$32,"!A2")))</f>
        <v/>
      </c>
      <c r="C5" s="956"/>
      <c r="D5" s="956"/>
      <c r="E5" s="956"/>
      <c r="F5" s="956"/>
      <c r="G5" s="956"/>
      <c r="H5" s="956"/>
      <c r="I5" s="956"/>
      <c r="J5" s="956"/>
      <c r="K5" s="955"/>
      <c r="L5" s="955"/>
      <c r="M5" s="955"/>
      <c r="N5" s="955"/>
      <c r="O5" s="955"/>
      <c r="P5" s="955"/>
      <c r="Q5" s="955"/>
      <c r="R5" s="955"/>
      <c r="S5" s="955"/>
      <c r="T5" s="955"/>
      <c r="U5" s="955"/>
      <c r="V5" s="955"/>
      <c r="W5" s="955"/>
      <c r="X5" s="955"/>
      <c r="Y5" s="955"/>
    </row>
    <row r="6" x14ac:dyDescent="0.2">
      <c r="F6" s="212"/>
      <c r="G6" s="212"/>
      <c r="J6" s="213"/>
      <c r="K6" s="213"/>
      <c r="L6" s="213"/>
      <c r="M6" s="213"/>
      <c r="N6" s="213"/>
      <c r="O6" s="213"/>
      <c r="P6" s="213"/>
    </row>
    <row r="7" s="214" customFormat="true" ht="16.5" customHeight="true" x14ac:dyDescent="0.25">
      <c r="B7" s="952" t="str">
        <f ca="true">CONCATENATE("National ",IF(ISERROR(INDIRECT(CONCATENATE($E$32,"!A2"))),"",INDIRECT(CONCATENATE($E$32,"!A210"))))</f>
        <v>National </v>
      </c>
      <c r="C7" s="953"/>
      <c r="D7" s="953"/>
      <c r="E7" s="953"/>
      <c r="F7" s="953"/>
      <c r="G7" s="953"/>
      <c r="H7" s="953"/>
      <c r="K7" s="970" t="str">
        <f ca="true">CONCATENATE("Urban ",IF(ISERROR(INDIRECT(CONCATENATE($E$32,"!A2"))),"",INDIRECT(CONCATENATE($E$32,"!A210"))))</f>
        <v>Urban </v>
      </c>
      <c r="L7" s="971"/>
      <c r="M7" s="971"/>
      <c r="N7" s="971"/>
      <c r="O7" s="971"/>
      <c r="P7" s="971"/>
      <c r="S7" s="970" t="str">
        <f ca="true">CONCATENATE("Rural ",IF(ISERROR(INDIRECT(CONCATENATE($E$32,"!A2"))),"",INDIRECT(CONCATENATE($E$32,"!A210"))))</f>
        <v>Rural </v>
      </c>
      <c r="T7" s="971"/>
      <c r="U7" s="971"/>
      <c r="V7" s="971"/>
      <c r="W7" s="971"/>
      <c r="X7" s="971"/>
    </row>
    <row r="8" s="214" customFormat="true" x14ac:dyDescent="0.2"/>
    <row r="17" x14ac:dyDescent="0.2">
      <c r="Q17" s="213"/>
      <c r="R17" s="213"/>
      <c r="S17" s="213"/>
      <c r="T17" s="213"/>
      <c r="U17" s="213"/>
      <c r="V17" s="213"/>
    </row>
    <row r="18" x14ac:dyDescent="0.2">
      <c r="Q18" s="213"/>
      <c r="R18" s="213"/>
      <c r="S18" s="213"/>
      <c r="T18" s="213"/>
      <c r="U18" s="213"/>
      <c r="V18" s="213"/>
    </row>
    <row r="19" x14ac:dyDescent="0.2">
      <c r="Q19" s="213"/>
      <c r="R19" s="213"/>
      <c r="S19" s="213"/>
      <c r="T19" s="213"/>
      <c r="U19" s="213"/>
      <c r="V19" s="213"/>
    </row>
    <row r="20" x14ac:dyDescent="0.2">
      <c r="Q20" s="213"/>
      <c r="R20" s="213"/>
      <c r="S20" s="213"/>
      <c r="T20" s="213"/>
      <c r="U20" s="213"/>
      <c r="V20" s="213"/>
    </row>
    <row r="21" x14ac:dyDescent="0.2">
      <c r="Q21" s="213"/>
      <c r="R21" s="213"/>
      <c r="S21" s="213"/>
      <c r="T21" s="213"/>
      <c r="U21" s="213"/>
      <c r="V21" s="213"/>
    </row>
    <row r="22" x14ac:dyDescent="0.2">
      <c r="Q22" s="213"/>
      <c r="R22" s="213"/>
      <c r="S22" s="213"/>
      <c r="T22" s="213"/>
      <c r="U22" s="213"/>
      <c r="V22" s="213"/>
    </row>
    <row r="23" x14ac:dyDescent="0.2">
      <c r="Q23" s="213"/>
      <c r="R23" s="213"/>
      <c r="S23" s="213"/>
      <c r="T23" s="213"/>
      <c r="U23" s="213"/>
      <c r="V23" s="213"/>
    </row>
    <row r="32" s="216" customFormat="true" x14ac:dyDescent="0.2">
      <c r="E32" s="981">
        <f>INDEX(B88:B100,A88)</f>
        <v>0</v>
      </c>
      <c r="F32" s="982"/>
      <c r="G32" s="961" t="str">
        <f ca="true">IF(ISERROR(INDIRECT(CONCATENATE($E$32,"!A2"))),"",INDIRECT(CONCATENATE($E$32,"!A2")))</f>
        <v/>
      </c>
      <c r="H32" s="962"/>
      <c r="I32" s="962"/>
      <c r="J32" s="963"/>
      <c r="K32" s="967" t="s">
        <v>0</v>
      </c>
      <c r="L32" s="968"/>
      <c r="M32" s="969"/>
      <c r="N32" s="967" t="s">
        <v>1</v>
      </c>
      <c r="O32" s="968"/>
      <c r="P32" s="969"/>
      <c r="Q32" s="967" t="s">
        <v>2</v>
      </c>
      <c r="R32" s="968"/>
      <c r="S32" s="969"/>
      <c r="T32" s="967" t="s">
        <v>3</v>
      </c>
      <c r="U32" s="968"/>
      <c r="V32" s="969"/>
      <c r="W32" s="967" t="s">
        <v>4</v>
      </c>
      <c r="X32" s="968"/>
      <c r="Y32" s="969"/>
    </row>
    <row r="33" s="220" customFormat="true" ht="22.5" customHeight="true" x14ac:dyDescent="0.2">
      <c r="E33" s="983"/>
      <c r="F33" s="984"/>
      <c r="G33" s="964"/>
      <c r="H33" s="965"/>
      <c r="I33" s="965"/>
      <c r="J33" s="966"/>
      <c r="K33" s="217" t="s">
        <v>15</v>
      </c>
      <c r="L33" s="218" t="s">
        <v>16</v>
      </c>
      <c r="M33" s="219" t="s">
        <v>20</v>
      </c>
      <c r="N33" s="217" t="s">
        <v>15</v>
      </c>
      <c r="O33" s="218" t="s">
        <v>16</v>
      </c>
      <c r="P33" s="219" t="s">
        <v>20</v>
      </c>
      <c r="Q33" s="217" t="s">
        <v>15</v>
      </c>
      <c r="R33" s="218" t="s">
        <v>16</v>
      </c>
      <c r="S33" s="219" t="s">
        <v>20</v>
      </c>
      <c r="T33" s="217" t="s">
        <v>15</v>
      </c>
      <c r="U33" s="218" t="s">
        <v>16</v>
      </c>
      <c r="V33" s="219" t="s">
        <v>20</v>
      </c>
      <c r="W33" s="217" t="s">
        <v>15</v>
      </c>
      <c r="X33" s="218" t="s">
        <v>16</v>
      </c>
      <c r="Y33" s="219" t="s">
        <v>20</v>
      </c>
    </row>
    <row r="34" ht="15" x14ac:dyDescent="0.2">
      <c r="B34" s="957" t="s">
        <v>21</v>
      </c>
      <c r="C34" s="958"/>
      <c r="D34" s="958"/>
      <c r="E34" s="283"/>
      <c r="F34" s="212"/>
      <c r="G34" s="918" t="s">
        <v>5</v>
      </c>
      <c r="H34" s="919"/>
      <c r="I34" s="922"/>
      <c r="J34" s="974" t="str">
        <f ca="true">IF(ISERROR(INDIRECT(CONCATENATE(#REF!,"!A2"))),"",INDIRECT(CONCATENATE(#REF!,"!A210")))</f>
        <v/>
      </c>
      <c r="K34" s="972" t="str">
        <f ca="true">IF(ISERROR(INDIRECT(CONCATENATE($E$32,"!C222"))),"",INDIRECT(CONCATENATE($E$32,"!C222")))</f>
        <v/>
      </c>
      <c r="L34" s="978" t="str">
        <f ca="true">IF(ISERROR(INDIRECT(CONCATENATE($E$32,"!C223"))),"",INDIRECT(CONCATENATE($E$32,"!C223")))</f>
        <v/>
      </c>
      <c r="M34" s="976" t="str">
        <f ca="true">IF(ISERROR(INDIRECT(CONCATENATE($E$32,"!C224"))),"",INDIRECT(CONCATENATE($E$32,"!C224")))</f>
        <v/>
      </c>
      <c r="N34" s="972" t="str">
        <f ca="true">IF(ISERROR(INDIRECT(CONCATENATE($E$32,"!D222"))),"",INDIRECT(CONCATENATE($E$32,"!D222")))</f>
        <v/>
      </c>
      <c r="O34" s="978" t="str">
        <f ca="true">IF(ISERROR(INDIRECT(CONCATENATE($E$32,"!D223"))),"",INDIRECT(CONCATENATE($E$32,"!D223")))</f>
        <v/>
      </c>
      <c r="P34" s="976" t="str">
        <f ca="true">IF(ISERROR(INDIRECT(CONCATENATE($E$32,"!D224"))),"",INDIRECT(CONCATENATE($E$32,"!D224")))</f>
        <v/>
      </c>
      <c r="Q34" s="972" t="str">
        <f ca="true">IF(ISERROR(INDIRECT(CONCATENATE($E$32,"!E222"))),"",INDIRECT(CONCATENATE($E$32,"!E222")))</f>
        <v/>
      </c>
      <c r="R34" s="978" t="str">
        <f ca="true">IF(ISERROR(INDIRECT(CONCATENATE($E$32,"!E223"))),"",INDIRECT(CONCATENATE($E$32,"!E223")))</f>
        <v/>
      </c>
      <c r="S34" s="976" t="str">
        <f ca="true">IF(ISERROR(INDIRECT(CONCATENATE($E$32,"!E224"))),"",INDIRECT(CONCATENATE($E$32,"!E224")))</f>
        <v/>
      </c>
      <c r="T34" s="972" t="str">
        <f ca="true">IF(ISERROR(INDIRECT(CONCATENATE($E$32,"!F222"))),"",INDIRECT(CONCATENATE($E$32,"!F222")))</f>
        <v/>
      </c>
      <c r="U34" s="978" t="str">
        <f ca="true">IF(ISERROR(INDIRECT(CONCATENATE($E$32,"!F223"))),"",INDIRECT(CONCATENATE($E$32,"!F223")))</f>
        <v/>
      </c>
      <c r="V34" s="976" t="str">
        <f ca="true">IF(ISERROR(INDIRECT(CONCATENATE($E$32,"!F224"))),"",INDIRECT(CONCATENATE($E$32,"!F224")))</f>
        <v/>
      </c>
      <c r="W34" s="972" t="str">
        <f ca="true">IF(ISERROR(INDIRECT(CONCATENATE($E$32,"!G222"))),"",INDIRECT(CONCATENATE($E$32,"!G222")))</f>
        <v/>
      </c>
      <c r="X34" s="978" t="str">
        <f ca="true">IF(ISERROR(INDIRECT(CONCATENATE($E$32,"!G223"))),"",INDIRECT(CONCATENATE($E$32,"!G223")))</f>
        <v/>
      </c>
      <c r="Y34" s="976" t="str">
        <f ca="true">IF(ISERROR(INDIRECT(CONCATENATE($E$32,"!G224"))),"",INDIRECT(CONCATENATE($E$32,"!G224")))</f>
        <v/>
      </c>
      <c r="Z34" s="284"/>
    </row>
    <row r="35" ht="15" x14ac:dyDescent="0.2">
      <c r="B35" s="959"/>
      <c r="C35" s="960"/>
      <c r="D35" s="960"/>
      <c r="E35" s="283"/>
      <c r="F35" s="212"/>
      <c r="G35" s="920"/>
      <c r="H35" s="921"/>
      <c r="I35" s="923"/>
      <c r="J35" s="975"/>
      <c r="K35" s="973"/>
      <c r="L35" s="979"/>
      <c r="M35" s="977"/>
      <c r="N35" s="973"/>
      <c r="O35" s="979"/>
      <c r="P35" s="977"/>
      <c r="Q35" s="973"/>
      <c r="R35" s="979"/>
      <c r="S35" s="977"/>
      <c r="T35" s="973"/>
      <c r="U35" s="979"/>
      <c r="V35" s="977"/>
      <c r="W35" s="973"/>
      <c r="X35" s="979"/>
      <c r="Y35" s="977"/>
      <c r="Z35" s="284"/>
    </row>
    <row r="36" ht="12.75" customHeight="true" x14ac:dyDescent="0.2">
      <c r="E36" s="285"/>
      <c r="F36" s="212"/>
      <c r="G36" s="284"/>
      <c r="H36" s="284"/>
      <c r="I36" s="284"/>
      <c r="J36" s="284"/>
      <c r="K36" s="284"/>
      <c r="L36" s="286"/>
      <c r="M36" s="286"/>
      <c r="N36" s="284"/>
      <c r="O36" s="284"/>
      <c r="P36" s="284"/>
      <c r="Q36" s="284"/>
      <c r="R36" s="284"/>
      <c r="S36" s="284"/>
      <c r="T36" s="284"/>
      <c r="U36" s="284"/>
      <c r="V36" s="284"/>
      <c r="W36" s="284"/>
      <c r="X36" s="284"/>
      <c r="Y36" s="284"/>
      <c r="Z36" s="284"/>
    </row>
    <row r="37" x14ac:dyDescent="0.2">
      <c r="E37" s="285"/>
      <c r="F37" s="212"/>
      <c r="G37" s="918" t="s">
        <v>6</v>
      </c>
      <c r="H37" s="919"/>
      <c r="I37" s="922"/>
      <c r="J37" s="974" t="str">
        <f ca="true">IF(ISERROR(INDIRECT(CONCATENATE(#REF!,"!A2"))),"",INDIRECT(CONCATENATE(#REF!,"!A210")))</f>
        <v/>
      </c>
      <c r="K37" s="972" t="str">
        <f ca="true">IF(ISERROR(INDIRECT(CONCATENATE($E$32,"!H222"))),"",INDIRECT(CONCATENATE($E$32,"!H222")))</f>
        <v/>
      </c>
      <c r="L37" s="978" t="str">
        <f ca="true">IF(ISERROR(INDIRECT(CONCATENATE($E$32,"!H223"))),"",INDIRECT(CONCATENATE($E$32,"!H223")))</f>
        <v/>
      </c>
      <c r="M37" s="976" t="str">
        <f ca="true">IF(ISERROR(INDIRECT(CONCATENATE($E$32,"!H224"))),"",INDIRECT(CONCATENATE($E$32,"!H224")))</f>
        <v/>
      </c>
      <c r="N37" s="972" t="str">
        <f ca="true">IF(ISERROR(INDIRECT(CONCATENATE($E$32,"!I222"))),"",INDIRECT(CONCATENATE($E$32,"!I222")))</f>
        <v/>
      </c>
      <c r="O37" s="978" t="str">
        <f ca="true">IF(ISERROR(INDIRECT(CONCATENATE($E$32,"!I223"))),"",INDIRECT(CONCATENATE($E$32,"!I223")))</f>
        <v/>
      </c>
      <c r="P37" s="976" t="str">
        <f ca="true">IF(ISERROR(INDIRECT(CONCATENATE($E$32,"!I224"))),"",INDIRECT(CONCATENATE($E$32,"!I224")))</f>
        <v/>
      </c>
      <c r="Q37" s="972" t="str">
        <f ca="true">IF(ISERROR(INDIRECT(CONCATENATE($E$32,"!J222"))),"",INDIRECT(CONCATENATE($E$32,"!J222")))</f>
        <v/>
      </c>
      <c r="R37" s="978" t="str">
        <f ca="true">IF(ISERROR(INDIRECT(CONCATENATE($E$32,"!J223"))),"",INDIRECT(CONCATENATE($E$32,"!J223")))</f>
        <v/>
      </c>
      <c r="S37" s="976" t="str">
        <f ca="true">IF(ISERROR(INDIRECT(CONCATENATE($E$32,"!J224"))),"",INDIRECT(CONCATENATE($E$32,"!J224")))</f>
        <v/>
      </c>
      <c r="T37" s="972" t="str">
        <f ca="true">IF(ISERROR(INDIRECT(CONCATENATE($E$32,"!K222"))),"",INDIRECT(CONCATENATE($E$32,"!K222")))</f>
        <v/>
      </c>
      <c r="U37" s="978" t="str">
        <f ca="true">IF(ISERROR(INDIRECT(CONCATENATE($E$32,"!K223"))),"",INDIRECT(CONCATENATE($E$32,"!K223")))</f>
        <v/>
      </c>
      <c r="V37" s="976" t="str">
        <f ca="true">IF(ISERROR(INDIRECT(CONCATENATE($E$32,"!K224"))),"",INDIRECT(CONCATENATE($E$32,"!K224")))</f>
        <v/>
      </c>
      <c r="W37" s="972" t="str">
        <f ca="true">IF(ISERROR(INDIRECT(CONCATENATE($E$32,"!L222"))),"",INDIRECT(CONCATENATE($E$32,"!L222")))</f>
        <v/>
      </c>
      <c r="X37" s="978" t="str">
        <f ca="true">IF(ISERROR(INDIRECT(CONCATENATE($E$32,"!L223"))),"",INDIRECT(CONCATENATE($E$32,"!L223")))</f>
        <v/>
      </c>
      <c r="Y37" s="976" t="str">
        <f ca="true">IF(ISERROR(INDIRECT(CONCATENATE($E$32,"!L224"))),"",INDIRECT(CONCATENATE($E$32,"!L224")))</f>
        <v/>
      </c>
      <c r="Z37" s="284"/>
    </row>
    <row r="38" x14ac:dyDescent="0.2">
      <c r="F38" s="212"/>
      <c r="G38" s="920"/>
      <c r="H38" s="921"/>
      <c r="I38" s="923"/>
      <c r="J38" s="980"/>
      <c r="K38" s="973"/>
      <c r="L38" s="979"/>
      <c r="M38" s="977"/>
      <c r="N38" s="973"/>
      <c r="O38" s="979"/>
      <c r="P38" s="977"/>
      <c r="Q38" s="973"/>
      <c r="R38" s="979"/>
      <c r="S38" s="977"/>
      <c r="T38" s="973"/>
      <c r="U38" s="979"/>
      <c r="V38" s="977"/>
      <c r="W38" s="973"/>
      <c r="X38" s="979"/>
      <c r="Y38" s="977"/>
      <c r="Z38" s="284"/>
    </row>
    <row r="39" x14ac:dyDescent="0.2">
      <c r="F39" s="212"/>
      <c r="G39" s="284"/>
      <c r="H39" s="284"/>
      <c r="I39" s="284"/>
      <c r="J39" s="284"/>
      <c r="K39" s="284"/>
      <c r="L39" s="284"/>
      <c r="M39" s="286"/>
      <c r="N39" s="286"/>
      <c r="O39" s="284"/>
      <c r="P39" s="284"/>
      <c r="Q39" s="284"/>
      <c r="R39" s="284"/>
      <c r="S39" s="284"/>
      <c r="T39" s="284"/>
      <c r="U39" s="284"/>
      <c r="V39" s="284"/>
      <c r="W39" s="284"/>
      <c r="X39" s="284"/>
      <c r="Y39" s="284"/>
      <c r="Z39" s="284"/>
    </row>
    <row r="40" x14ac:dyDescent="0.2">
      <c r="F40" s="212"/>
      <c r="G40" s="918" t="s">
        <v>7</v>
      </c>
      <c r="H40" s="919"/>
      <c r="I40" s="922"/>
      <c r="J40" s="974" t="str">
        <f ca="true">IF(ISERROR(INDIRECT(CONCATENATE(#REF!,"!A2"))),"",INDIRECT(CONCATENATE(#REF!,"!A210")))</f>
        <v/>
      </c>
      <c r="K40" s="972" t="str">
        <f ca="true">IF(ISERROR(INDIRECT(CONCATENATE($E$32,"!M222"))),"",INDIRECT(CONCATENATE($E$32,"!M222")))</f>
        <v/>
      </c>
      <c r="L40" s="978" t="str">
        <f ca="true">IF(ISERROR(INDIRECT(CONCATENATE($E$32,"!M223"))),"",INDIRECT(CONCATENATE($E$32,"!M223")))</f>
        <v/>
      </c>
      <c r="M40" s="976" t="str">
        <f ca="true">IF(ISERROR(INDIRECT(CONCATENATE($E$32,"!M224"))),"",INDIRECT(CONCATENATE($E$32,"!M224")))</f>
        <v/>
      </c>
      <c r="N40" s="972" t="str">
        <f ca="true">IF(ISERROR(INDIRECT(CONCATENATE($E$32,"!N222"))),"",INDIRECT(CONCATENATE($E$32,"!N222")))</f>
        <v/>
      </c>
      <c r="O40" s="978" t="str">
        <f ca="true">IF(ISERROR(INDIRECT(CONCATENATE($E$32,"!N223"))),"",INDIRECT(CONCATENATE($E$32,"!N223")))</f>
        <v/>
      </c>
      <c r="P40" s="976" t="str">
        <f ca="true">IF(ISERROR(INDIRECT(CONCATENATE($E$32,"!N224"))),"",INDIRECT(CONCATENATE($E$32,"!N224")))</f>
        <v/>
      </c>
      <c r="Q40" s="972" t="str">
        <f ca="true">IF(ISERROR(INDIRECT(CONCATENATE($E$32,"!O222"))),"",INDIRECT(CONCATENATE($E$32,"!O222")))</f>
        <v/>
      </c>
      <c r="R40" s="978" t="str">
        <f ca="true">IF(ISERROR(INDIRECT(CONCATENATE($E$32,"!O223"))),"",INDIRECT(CONCATENATE($E$32,"!O223")))</f>
        <v/>
      </c>
      <c r="S40" s="976" t="str">
        <f ca="true">IF(ISERROR(INDIRECT(CONCATENATE($E$32,"!O224"))),"",INDIRECT(CONCATENATE($E$32,"!O224")))</f>
        <v/>
      </c>
      <c r="T40" s="972" t="str">
        <f ca="true">IF(ISERROR(INDIRECT(CONCATENATE($E$32,"!P222"))),"",INDIRECT(CONCATENATE($E$32,"!P222")))</f>
        <v/>
      </c>
      <c r="U40" s="978" t="str">
        <f ca="true">IF(ISERROR(INDIRECT(CONCATENATE($E$32,"!P223"))),"",INDIRECT(CONCATENATE($E$32,"!P223")))</f>
        <v/>
      </c>
      <c r="V40" s="976" t="str">
        <f ca="true">IF(ISERROR(INDIRECT(CONCATENATE($E$32,"!P224"))),"",INDIRECT(CONCATENATE($E$32,"!P224")))</f>
        <v/>
      </c>
      <c r="W40" s="972" t="str">
        <f ca="true">IF(ISERROR(INDIRECT(CONCATENATE($E$32,"!Q222"))),"",INDIRECT(CONCATENATE($E$32,"!Q222")))</f>
        <v/>
      </c>
      <c r="X40" s="978" t="str">
        <f ca="true">IF(ISERROR(INDIRECT(CONCATENATE($E$32,"!Q223"))),"",INDIRECT(CONCATENATE($E$32,"!Q223")))</f>
        <v/>
      </c>
      <c r="Y40" s="976" t="str">
        <f ca="true">IF(ISERROR(INDIRECT(CONCATENATE($E$32,"!Q224"))),"",INDIRECT(CONCATENATE($E$32,"!Q224")))</f>
        <v/>
      </c>
      <c r="Z40" s="284"/>
    </row>
    <row r="41" x14ac:dyDescent="0.2">
      <c r="F41" s="212"/>
      <c r="G41" s="920"/>
      <c r="H41" s="921"/>
      <c r="I41" s="923"/>
      <c r="J41" s="980"/>
      <c r="K41" s="973"/>
      <c r="L41" s="979"/>
      <c r="M41" s="977"/>
      <c r="N41" s="973"/>
      <c r="O41" s="979"/>
      <c r="P41" s="977"/>
      <c r="Q41" s="973"/>
      <c r="R41" s="979"/>
      <c r="S41" s="977"/>
      <c r="T41" s="973"/>
      <c r="U41" s="979"/>
      <c r="V41" s="977"/>
      <c r="W41" s="973"/>
      <c r="X41" s="979"/>
      <c r="Y41" s="977"/>
      <c r="Z41" s="284"/>
    </row>
    <row r="43" x14ac:dyDescent="0.2">
      <c r="F43" s="212"/>
      <c r="G43" s="212"/>
    </row>
    <row r="44" x14ac:dyDescent="0.2">
      <c r="F44" s="212"/>
      <c r="G44" s="212"/>
    </row>
    <row r="45" x14ac:dyDescent="0.2">
      <c r="F45" s="212"/>
      <c r="G45" s="212"/>
    </row>
    <row r="46" x14ac:dyDescent="0.2">
      <c r="F46" s="212"/>
      <c r="G46" s="212"/>
    </row>
    <row r="48" ht="15" x14ac:dyDescent="0.2">
      <c r="H48" s="283"/>
    </row>
    <row r="88" hidden="true" x14ac:dyDescent="0.2">
      <c r="A88" s="180">
        <v>2</v>
      </c>
      <c r="B88" s="180" t="s">
        <v>138</v>
      </c>
    </row>
    <row r="89" hidden="true" x14ac:dyDescent="0.2">
      <c r="B89" s="180"/>
    </row>
    <row r="90" hidden="true" x14ac:dyDescent="0.2">
      <c r="B90" s="180"/>
    </row>
    <row r="91" hidden="true" x14ac:dyDescent="0.2">
      <c r="B91" s="180"/>
    </row>
    <row r="92" hidden="true" x14ac:dyDescent="0.2">
      <c r="B92" s="180"/>
    </row>
    <row r="93" hidden="true" x14ac:dyDescent="0.2">
      <c r="B93" s="180"/>
    </row>
    <row r="94" hidden="true" x14ac:dyDescent="0.2">
      <c r="B94" s="180"/>
    </row>
    <row r="95" hidden="true" x14ac:dyDescent="0.2">
      <c r="B95" s="180"/>
    </row>
    <row r="96" hidden="true" x14ac:dyDescent="0.2">
      <c r="B96" s="180"/>
    </row>
    <row r="97" hidden="true" x14ac:dyDescent="0.2">
      <c r="B97" s="180"/>
    </row>
    <row r="98" hidden="true" x14ac:dyDescent="0.2">
      <c r="B98" s="180"/>
    </row>
    <row r="99" hidden="true" x14ac:dyDescent="0.2">
      <c r="B99" s="180"/>
    </row>
    <row r="100" hidden="true" x14ac:dyDescent="0.2">
      <c r="B100" s="180"/>
    </row>
  </sheetData>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07C2D-9F24-4F9F-A466-141B470183E4}">
  <sheetPr codeName="Feuil7"/>
  <dimension ref="A1:CZ1200"/>
  <sheetViews>
    <sheetView showGridLines="false" workbookViewId="0"/>
  </sheetViews>
  <sheetFormatPr defaultColWidth="9.140625" defaultRowHeight="15" customHeight="true" x14ac:dyDescent="0.2"/>
  <cols>
    <col min="1" max="1" width="31.5703125" style="504" customWidth="true"/>
    <col min="2" max="2" width="41.5703125" style="504" customWidth="true"/>
    <col min="3" max="17" width="10.7109375" style="504" customWidth="true"/>
    <col min="18" max="23" width="12.5703125" style="504" customWidth="true"/>
    <col min="24" max="52" width="12.5703125" style="339" customWidth="true"/>
    <col min="53" max="53" width="31.5703125" style="505" customWidth="true"/>
    <col min="54" max="54" width="41.5703125" style="366" customWidth="true"/>
    <col min="55" max="69" width="9.140625" style="505"/>
    <col min="70" max="75" width="12.5703125" style="505" customWidth="true"/>
    <col min="76" max="104" width="12.5703125" style="339" customWidth="true"/>
    <col min="105" max="16384" width="9.140625" style="504"/>
  </cols>
  <sheetData>
    <row r="1" s="287" customFormat="true" ht="18" customHeight="true" x14ac:dyDescent="0.2">
      <c r="X1" s="339"/>
      <c r="Y1" s="339"/>
      <c r="Z1" s="339"/>
      <c r="AA1" s="339"/>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AZ1" s="339"/>
      <c r="BB1" s="310"/>
      <c r="BX1" s="339"/>
      <c r="BY1" s="33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87" customFormat="true" ht="22.5" customHeight="true" x14ac:dyDescent="0.35">
      <c r="A2" s="356" t="str">
        <f>A1026</f>
        <v>Mongolia</v>
      </c>
      <c r="B2" s="357"/>
      <c r="X2" s="339"/>
      <c r="Y2" s="339"/>
      <c r="Z2" s="339"/>
      <c r="AA2" s="339"/>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AZ2" s="339"/>
      <c r="BB2" s="310"/>
      <c r="BX2" s="339"/>
      <c r="BY2" s="33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87" customFormat="true" ht="22.5" customHeight="true" x14ac:dyDescent="0.35">
      <c r="A3" s="314" t="str">
        <f>A1034</f>
        <v>2000</v>
      </c>
      <c r="B3" s="359"/>
      <c r="X3" s="339"/>
      <c r="Y3" s="339"/>
      <c r="Z3" s="339"/>
      <c r="AA3" s="339"/>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AZ3" s="339"/>
      <c r="BB3" s="310"/>
      <c r="BX3" s="339"/>
      <c r="BY3" s="33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87" customFormat="true" ht="22.5" customHeight="true" x14ac:dyDescent="0.35">
      <c r="A4" s="358" t="s">
        <v>96</v>
      </c>
      <c r="B4" s="359"/>
      <c r="X4" s="339"/>
      <c r="Y4" s="339"/>
      <c r="Z4" s="339"/>
      <c r="AA4" s="339"/>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AZ4" s="339"/>
      <c r="BB4" s="310"/>
      <c r="BX4" s="339"/>
      <c r="BY4" s="33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87" customFormat="true" ht="20.1" customHeight="true" x14ac:dyDescent="0.35">
      <c r="A5" s="358" t="s">
        <v>97</v>
      </c>
      <c r="B5" s="359"/>
      <c r="X5" s="339"/>
      <c r="Y5" s="339"/>
      <c r="Z5" s="339"/>
      <c r="AA5" s="339"/>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AZ5" s="339"/>
      <c r="BB5" s="310"/>
      <c r="BX5" s="339"/>
      <c r="BY5" s="33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87" customFormat="true" ht="15" customHeight="true" x14ac:dyDescent="0.2">
      <c r="A6" s="360" t="s">
        <v>98</v>
      </c>
      <c r="B6" s="361"/>
      <c r="X6" s="339"/>
      <c r="Y6" s="339"/>
      <c r="Z6" s="339"/>
      <c r="AA6" s="339"/>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AZ6" s="339"/>
      <c r="BB6" s="310"/>
      <c r="BX6" s="339"/>
      <c r="BY6" s="33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87" customFormat="true" ht="15" customHeight="true" x14ac:dyDescent="0.2">
      <c r="A7" s="362" t="s">
        <v>40</v>
      </c>
      <c r="B7" s="363"/>
      <c r="X7" s="339"/>
      <c r="Y7" s="339"/>
      <c r="Z7" s="339"/>
      <c r="AA7" s="339"/>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AZ7" s="339"/>
      <c r="BB7" s="310"/>
      <c r="BX7" s="339"/>
      <c r="BY7" s="33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87" customFormat="true" ht="15" customHeight="true" x14ac:dyDescent="0.2">
      <c r="A8" s="362" t="s">
        <v>39</v>
      </c>
      <c r="B8" s="363"/>
      <c r="X8" s="339"/>
      <c r="Y8" s="339"/>
      <c r="Z8" s="339"/>
      <c r="AA8" s="339"/>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AZ8" s="339"/>
      <c r="BB8" s="310"/>
      <c r="BX8" s="339"/>
      <c r="BY8" s="33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87" customFormat="true" ht="15" customHeight="true" x14ac:dyDescent="0.2">
      <c r="A9" s="362" t="s">
        <v>136</v>
      </c>
      <c r="B9" s="364" t="str">
        <f>A1025</f>
        <v>MICS00</v>
      </c>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B9" s="310"/>
      <c r="BX9" s="339"/>
      <c r="BY9" s="33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87" customFormat="true" ht="15" customHeight="true" x14ac:dyDescent="0.2">
      <c r="A10" s="176" t="str">
        <f>B1028</f>
        <v/>
      </c>
      <c r="B10" s="175"/>
      <c r="X10" s="339"/>
      <c r="Y10" s="339"/>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B10" s="310"/>
      <c r="BX10" s="339"/>
      <c r="BY10" s="33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87" customFormat="true" ht="15" customHeight="true" x14ac:dyDescent="0.2">
      <c r="A11" s="176" t="str">
        <f>B1027</f>
        <v/>
      </c>
      <c r="B11" s="174"/>
      <c r="X11" s="339"/>
      <c r="Y11" s="339"/>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39"/>
      <c r="BB11" s="310"/>
      <c r="BX11" s="339"/>
      <c r="BY11" s="33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87" customFormat="true" ht="18" customHeight="true" x14ac:dyDescent="0.2">
      <c r="A12" s="173"/>
      <c r="B12" s="175"/>
      <c r="X12" s="339"/>
      <c r="Y12" s="339"/>
      <c r="Z12" s="339"/>
      <c r="AA12" s="339"/>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AZ12" s="339"/>
      <c r="BB12" s="310"/>
      <c r="BX12" s="339"/>
      <c r="BY12" s="33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87" customFormat="true" ht="18" customHeight="true" x14ac:dyDescent="0.2">
      <c r="A13" s="172"/>
      <c r="B13" s="171"/>
      <c r="X13" s="339"/>
      <c r="Y13" s="339"/>
      <c r="Z13" s="339"/>
      <c r="AA13" s="339"/>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AZ13" s="339"/>
      <c r="BB13" s="310"/>
      <c r="BX13" s="339"/>
      <c r="BY13" s="33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311" customFormat="true" ht="15" customHeight="true" x14ac:dyDescent="0.2">
      <c r="A14" s="291" t="s">
        <v>96</v>
      </c>
      <c r="B14" s="336"/>
      <c r="C14" s="1004" t="s">
        <v>115</v>
      </c>
      <c r="D14" s="1005"/>
      <c r="E14" s="1005"/>
      <c r="F14" s="1005"/>
      <c r="G14" s="1006"/>
      <c r="H14" s="993" t="s">
        <v>38</v>
      </c>
      <c r="I14" s="994"/>
      <c r="J14" s="994"/>
      <c r="K14" s="994"/>
      <c r="L14" s="995"/>
      <c r="M14" s="996" t="s">
        <v>37</v>
      </c>
      <c r="N14" s="997"/>
      <c r="O14" s="997"/>
      <c r="P14" s="997"/>
      <c r="Q14" s="998"/>
      <c r="R14" s="17" t="s">
        <v>143</v>
      </c>
      <c r="S14" s="424"/>
      <c r="T14" s="424"/>
      <c r="U14" s="424"/>
      <c r="V14" s="424"/>
      <c r="W14" s="424"/>
      <c r="X14" s="435"/>
      <c r="Y14" s="435"/>
      <c r="Z14" s="435"/>
      <c r="AA14" s="435"/>
      <c r="AB14" s="435"/>
      <c r="AC14" s="435"/>
      <c r="AD14" s="435"/>
      <c r="AE14" s="435"/>
      <c r="AF14" s="435"/>
      <c r="AG14" s="435"/>
      <c r="AH14" s="435"/>
      <c r="AI14" s="435"/>
      <c r="AJ14" s="435"/>
      <c r="AK14" s="435"/>
      <c r="AL14" s="435"/>
      <c r="AM14" s="435"/>
      <c r="AN14" s="435"/>
      <c r="AO14" s="435"/>
      <c r="AP14" s="435"/>
      <c r="AQ14" s="435"/>
      <c r="AR14" s="435"/>
      <c r="AS14" s="435"/>
      <c r="AT14" s="435"/>
      <c r="AU14" s="435"/>
      <c r="AV14" s="435"/>
      <c r="AW14" s="435"/>
      <c r="AX14" s="435"/>
      <c r="AY14" s="435"/>
      <c r="AZ14" s="827"/>
      <c r="BA14" s="345" t="s">
        <v>131</v>
      </c>
      <c r="BB14" s="291" t="s">
        <v>96</v>
      </c>
      <c r="BC14" s="996" t="s">
        <v>115</v>
      </c>
      <c r="BD14" s="997"/>
      <c r="BE14" s="997"/>
      <c r="BF14" s="997"/>
      <c r="BG14" s="1026"/>
      <c r="BH14" s="996" t="s">
        <v>38</v>
      </c>
      <c r="BI14" s="997"/>
      <c r="BJ14" s="997"/>
      <c r="BK14" s="997"/>
      <c r="BL14" s="1026"/>
      <c r="BM14" s="996" t="s">
        <v>37</v>
      </c>
      <c r="BN14" s="997"/>
      <c r="BO14" s="997"/>
      <c r="BP14" s="997"/>
      <c r="BQ14" s="998"/>
      <c r="BR14" s="16" t="s">
        <v>143</v>
      </c>
      <c r="BS14" s="424"/>
      <c r="BT14" s="424"/>
      <c r="BU14" s="424"/>
      <c r="BV14" s="424"/>
      <c r="BW14" s="424"/>
      <c r="BX14" s="5"/>
      <c r="BY14" s="5"/>
      <c r="BZ14" s="343"/>
      <c r="CA14" s="343"/>
      <c r="CB14" s="343"/>
      <c r="CC14" s="343"/>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row>
    <row r="15" s="311" customFormat="true" ht="12.75" x14ac:dyDescent="0.2">
      <c r="A15" s="331" t="s">
        <v>87</v>
      </c>
      <c r="B15" s="373"/>
      <c r="C15" s="415" t="s">
        <v>0</v>
      </c>
      <c r="D15" s="585" t="s">
        <v>1</v>
      </c>
      <c r="E15" s="585" t="s">
        <v>2</v>
      </c>
      <c r="F15" s="585" t="s">
        <v>3</v>
      </c>
      <c r="G15" s="586" t="s">
        <v>4</v>
      </c>
      <c r="H15" s="378" t="s">
        <v>0</v>
      </c>
      <c r="I15" s="589" t="s">
        <v>1</v>
      </c>
      <c r="J15" s="589" t="s">
        <v>2</v>
      </c>
      <c r="K15" s="589" t="s">
        <v>3</v>
      </c>
      <c r="L15" s="590" t="s">
        <v>4</v>
      </c>
      <c r="M15" s="379" t="s">
        <v>0</v>
      </c>
      <c r="N15" s="589" t="s">
        <v>1</v>
      </c>
      <c r="O15" s="589" t="s">
        <v>2</v>
      </c>
      <c r="P15" s="589" t="s">
        <v>3</v>
      </c>
      <c r="Q15" s="583" t="s">
        <v>4</v>
      </c>
      <c r="R15" s="378" t="s">
        <v>158</v>
      </c>
      <c r="S15" s="589" t="s">
        <v>159</v>
      </c>
      <c r="T15" s="589" t="s">
        <v>160</v>
      </c>
      <c r="U15" s="589" t="s">
        <v>161</v>
      </c>
      <c r="V15" s="589" t="s">
        <v>162</v>
      </c>
      <c r="W15" s="590" t="s">
        <v>163</v>
      </c>
      <c r="X15" s="435"/>
      <c r="Y15" s="435"/>
      <c r="Z15" s="435"/>
      <c r="AA15" s="435"/>
      <c r="AB15" s="435"/>
      <c r="AC15" s="435"/>
      <c r="AD15" s="435"/>
      <c r="AE15" s="435"/>
      <c r="AF15" s="435"/>
      <c r="AG15" s="435"/>
      <c r="AH15" s="435"/>
      <c r="AI15" s="435"/>
      <c r="AJ15" s="435"/>
      <c r="AK15" s="435"/>
      <c r="AL15" s="435"/>
      <c r="AM15" s="435"/>
      <c r="AN15" s="435"/>
      <c r="AO15" s="435"/>
      <c r="AP15" s="435"/>
      <c r="AQ15" s="435"/>
      <c r="AR15" s="435"/>
      <c r="AS15" s="435"/>
      <c r="AT15" s="435"/>
      <c r="AU15" s="435"/>
      <c r="AV15" s="435"/>
      <c r="AW15" s="435"/>
      <c r="AX15" s="435"/>
      <c r="AY15" s="435"/>
      <c r="AZ15" s="827"/>
      <c r="BA15" s="331" t="s">
        <v>120</v>
      </c>
      <c r="BB15" s="330"/>
      <c r="BC15" s="453" t="s">
        <v>0</v>
      </c>
      <c r="BD15" s="559" t="s">
        <v>1</v>
      </c>
      <c r="BE15" s="559" t="s">
        <v>2</v>
      </c>
      <c r="BF15" s="559" t="s">
        <v>3</v>
      </c>
      <c r="BG15" s="454" t="s">
        <v>4</v>
      </c>
      <c r="BH15" s="453" t="s">
        <v>0</v>
      </c>
      <c r="BI15" s="559" t="s">
        <v>1</v>
      </c>
      <c r="BJ15" s="559" t="s">
        <v>2</v>
      </c>
      <c r="BK15" s="559" t="s">
        <v>3</v>
      </c>
      <c r="BL15" s="454" t="s">
        <v>4</v>
      </c>
      <c r="BM15" s="453" t="s">
        <v>0</v>
      </c>
      <c r="BN15" s="559" t="s">
        <v>1</v>
      </c>
      <c r="BO15" s="559" t="s">
        <v>2</v>
      </c>
      <c r="BP15" s="559" t="s">
        <v>3</v>
      </c>
      <c r="BQ15" s="454" t="s">
        <v>4</v>
      </c>
      <c r="BR15" s="453" t="s">
        <v>158</v>
      </c>
      <c r="BS15" s="559" t="s">
        <v>159</v>
      </c>
      <c r="BT15" s="559" t="s">
        <v>160</v>
      </c>
      <c r="BU15" s="559" t="s">
        <v>161</v>
      </c>
      <c r="BV15" s="559" t="s">
        <v>162</v>
      </c>
      <c r="BW15" s="560" t="s">
        <v>163</v>
      </c>
      <c r="BX15" s="831"/>
      <c r="BY15" s="831"/>
      <c r="BZ15" s="831"/>
      <c r="CA15" s="831"/>
      <c r="CB15" s="831"/>
      <c r="CC15" s="831"/>
      <c r="CD15" s="831"/>
      <c r="CE15" s="831"/>
      <c r="CF15" s="831"/>
      <c r="CG15" s="831"/>
      <c r="CH15" s="831"/>
      <c r="CI15" s="831"/>
      <c r="CJ15" s="831"/>
      <c r="CK15" s="831"/>
      <c r="CL15" s="831"/>
      <c r="CM15" s="831"/>
      <c r="CN15" s="831"/>
      <c r="CO15" s="831"/>
      <c r="CP15" s="831"/>
      <c r="CQ15" s="831"/>
      <c r="CR15" s="831"/>
      <c r="CS15" s="831"/>
      <c r="CT15" s="831"/>
      <c r="CU15" s="831"/>
      <c r="CV15" s="831"/>
      <c r="CW15" s="831"/>
      <c r="CX15" s="831"/>
      <c r="CY15" s="831"/>
      <c r="CZ15" s="831"/>
    </row>
    <row r="16" s="311" customFormat="true" ht="15" customHeight="true" x14ac:dyDescent="0.2">
      <c r="A16" s="999" t="s">
        <v>13</v>
      </c>
      <c r="B16" s="375" t="s">
        <v>14</v>
      </c>
      <c r="C16" s="124">
        <v>27.101827676240209</v>
      </c>
      <c r="D16" s="123">
        <v>34.802115045665758</v>
      </c>
      <c r="E16" s="123">
        <v>68.557563587684072</v>
      </c>
      <c r="F16" s="123">
        <v>85.099282496245621</v>
      </c>
      <c r="G16" s="122">
        <v>99.866510929417657</v>
      </c>
      <c r="H16" s="121">
        <v>93.138686131386862</v>
      </c>
      <c r="I16" s="123">
        <v>90.148305084745758</v>
      </c>
      <c r="J16" s="123">
        <v>93.113772455089816</v>
      </c>
      <c r="K16" s="123">
        <v>100</v>
      </c>
      <c r="L16" s="120">
        <v>100</v>
      </c>
      <c r="M16" s="124">
        <v>23.960332693538067</v>
      </c>
      <c r="N16" s="123">
        <v>25.110652109766896</v>
      </c>
      <c r="O16" s="123">
        <v>20.878441076399628</v>
      </c>
      <c r="P16" s="123">
        <v>42.768079800498754</v>
      </c>
      <c r="Q16" s="122">
        <v>66.800246609124542</v>
      </c>
      <c r="R16" s="121">
        <v>86.355511420059585</v>
      </c>
      <c r="S16" s="123">
        <v>99.589240757917054</v>
      </c>
      <c r="T16" s="123">
        <v>54.775280898876403</v>
      </c>
      <c r="U16" s="123">
        <v>23.368146214099216</v>
      </c>
      <c r="V16" s="123">
        <v>83.20754716981132</v>
      </c>
      <c r="W16" s="120">
        <v>38.372093023255815</v>
      </c>
      <c r="X16" s="435"/>
      <c r="Y16" s="435"/>
      <c r="Z16" s="435"/>
      <c r="AA16" s="435"/>
      <c r="AB16" s="435"/>
      <c r="AC16" s="435"/>
      <c r="AD16" s="435"/>
      <c r="AE16" s="435"/>
      <c r="AF16" s="435"/>
      <c r="AG16" s="435"/>
      <c r="AH16" s="435"/>
      <c r="AI16" s="435"/>
      <c r="AJ16" s="435"/>
      <c r="AK16" s="435"/>
      <c r="AL16" s="435"/>
      <c r="AM16" s="435"/>
      <c r="AN16" s="435"/>
      <c r="AO16" s="435"/>
      <c r="AP16" s="435"/>
      <c r="AQ16" s="435"/>
      <c r="AR16" s="435"/>
      <c r="AS16" s="435"/>
      <c r="AT16" s="435"/>
      <c r="AU16" s="435"/>
      <c r="AV16" s="435"/>
      <c r="AW16" s="435"/>
      <c r="AX16" s="435"/>
      <c r="AY16" s="435"/>
      <c r="AZ16" s="827"/>
      <c r="BA16" s="1025" t="s">
        <v>13</v>
      </c>
      <c r="BB16" s="595"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44" t="s">
        <v>35</v>
      </c>
      <c r="BW16" s="34" t="s">
        <v>35</v>
      </c>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11" customFormat="true" ht="15" customHeight="true" x14ac:dyDescent="0.2">
      <c r="A17" s="1000"/>
      <c r="B17" s="376" t="s">
        <v>51</v>
      </c>
      <c r="C17" s="119">
        <v>72.898172323759795</v>
      </c>
      <c r="D17" s="118">
        <v>65.197884954334242</v>
      </c>
      <c r="E17" s="118">
        <v>31.442436412315931</v>
      </c>
      <c r="F17" s="118">
        <v>14.900717503754379</v>
      </c>
      <c r="G17" s="117">
        <v>0.13348907058234608</v>
      </c>
      <c r="H17" s="116">
        <v>6.8613138686131396</v>
      </c>
      <c r="I17" s="118">
        <v>9.851694915254237</v>
      </c>
      <c r="J17" s="118">
        <v>6.88622754491018</v>
      </c>
      <c r="K17" s="118">
        <v>0</v>
      </c>
      <c r="L17" s="115">
        <v>0</v>
      </c>
      <c r="M17" s="119">
        <v>76.039667306461936</v>
      </c>
      <c r="N17" s="118">
        <v>74.889347890233111</v>
      </c>
      <c r="O17" s="118">
        <v>79.121558923600361</v>
      </c>
      <c r="P17" s="118">
        <v>57.231920199501253</v>
      </c>
      <c r="Q17" s="117">
        <v>33.199753390875465</v>
      </c>
      <c r="R17" s="116">
        <v>13.644488579940417</v>
      </c>
      <c r="S17" s="118">
        <v>0.4107592420829469</v>
      </c>
      <c r="T17" s="118">
        <v>45.224719101123597</v>
      </c>
      <c r="U17" s="118">
        <v>76.631853785900788</v>
      </c>
      <c r="V17" s="118">
        <v>16.79245283018868</v>
      </c>
      <c r="W17" s="115">
        <v>61.627906976744185</v>
      </c>
      <c r="X17" s="435"/>
      <c r="Y17" s="435"/>
      <c r="Z17" s="435"/>
      <c r="AA17" s="435"/>
      <c r="AB17" s="435"/>
      <c r="AC17" s="435"/>
      <c r="AD17" s="435"/>
      <c r="AE17" s="435"/>
      <c r="AF17" s="435"/>
      <c r="AG17" s="435"/>
      <c r="AH17" s="435"/>
      <c r="AI17" s="435"/>
      <c r="AJ17" s="435"/>
      <c r="AK17" s="435"/>
      <c r="AL17" s="435"/>
      <c r="AM17" s="435"/>
      <c r="AN17" s="435"/>
      <c r="AO17" s="435"/>
      <c r="AP17" s="435"/>
      <c r="AQ17" s="435"/>
      <c r="AR17" s="435"/>
      <c r="AS17" s="435"/>
      <c r="AT17" s="435"/>
      <c r="AU17" s="435"/>
      <c r="AV17" s="435"/>
      <c r="AW17" s="435"/>
      <c r="AX17" s="435"/>
      <c r="AY17" s="435"/>
      <c r="AZ17" s="827"/>
      <c r="BA17" s="1023"/>
      <c r="BB17" s="594"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43" t="s">
        <v>35</v>
      </c>
      <c r="BW17" s="33" t="s">
        <v>35</v>
      </c>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11" customFormat="true" ht="15" customHeight="true" x14ac:dyDescent="0.2">
      <c r="A18" s="1000" t="s">
        <v>60</v>
      </c>
      <c r="B18" s="376" t="s">
        <v>15</v>
      </c>
      <c r="C18" s="119">
        <v>20.452567449956486</v>
      </c>
      <c r="D18" s="118">
        <v>28.878549655061768</v>
      </c>
      <c r="E18" s="118">
        <v>60.331825037707389</v>
      </c>
      <c r="F18" s="118">
        <v>76.723993988979799</v>
      </c>
      <c r="G18" s="117">
        <v>99.783080260303691</v>
      </c>
      <c r="H18" s="116">
        <v>83.223684210526315</v>
      </c>
      <c r="I18" s="118">
        <v>82.63790664780764</v>
      </c>
      <c r="J18" s="118">
        <v>82.784431137724539</v>
      </c>
      <c r="K18" s="118">
        <v>100</v>
      </c>
      <c r="L18" s="115">
        <v>99.817850637522767</v>
      </c>
      <c r="M18" s="119">
        <v>17.114523352527193</v>
      </c>
      <c r="N18" s="118">
        <v>18.028917084685748</v>
      </c>
      <c r="O18" s="118">
        <v>17.599752551809463</v>
      </c>
      <c r="P18" s="118">
        <v>35.2112676056338</v>
      </c>
      <c r="Q18" s="117">
        <v>61.189889025893962</v>
      </c>
      <c r="R18" s="116">
        <v>79.334396173774408</v>
      </c>
      <c r="S18" s="118">
        <v>93.374850934146011</v>
      </c>
      <c r="T18" s="118">
        <v>48.700842696629216</v>
      </c>
      <c r="U18" s="118">
        <v>20.583115752828547</v>
      </c>
      <c r="V18" s="118">
        <v>59.481132075471699</v>
      </c>
      <c r="W18" s="115">
        <v>37.363636363636367</v>
      </c>
      <c r="X18" s="435"/>
      <c r="Y18" s="435"/>
      <c r="Z18" s="435"/>
      <c r="AA18" s="435"/>
      <c r="AB18" s="435"/>
      <c r="AC18" s="435"/>
      <c r="AD18" s="435"/>
      <c r="AE18" s="435"/>
      <c r="AF18" s="435"/>
      <c r="AG18" s="435"/>
      <c r="AH18" s="435"/>
      <c r="AI18" s="435"/>
      <c r="AJ18" s="435"/>
      <c r="AK18" s="435"/>
      <c r="AL18" s="435"/>
      <c r="AM18" s="435"/>
      <c r="AN18" s="435"/>
      <c r="AO18" s="435"/>
      <c r="AP18" s="435"/>
      <c r="AQ18" s="435"/>
      <c r="AR18" s="435"/>
      <c r="AS18" s="435"/>
      <c r="AT18" s="435"/>
      <c r="AU18" s="435"/>
      <c r="AV18" s="435"/>
      <c r="AW18" s="435"/>
      <c r="AX18" s="435"/>
      <c r="AY18" s="435"/>
      <c r="AZ18" s="827"/>
      <c r="BA18" s="1023" t="s">
        <v>60</v>
      </c>
      <c r="BB18" s="594"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43" t="s">
        <v>35</v>
      </c>
      <c r="BW18" s="33" t="s">
        <v>35</v>
      </c>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11" customFormat="true" ht="15" customHeight="true" x14ac:dyDescent="0.2">
      <c r="A19" s="1000"/>
      <c r="B19" s="376" t="s">
        <v>16</v>
      </c>
      <c r="C19" s="119">
        <v>6.649260226283725</v>
      </c>
      <c r="D19" s="118">
        <v>5.8398844858013801</v>
      </c>
      <c r="E19" s="118">
        <v>8.1783140606670024</v>
      </c>
      <c r="F19" s="118">
        <v>8.3653364501586243</v>
      </c>
      <c r="G19" s="117">
        <v>8.3430669113966294E-2</v>
      </c>
      <c r="H19" s="116">
        <v>9.9049707602339172</v>
      </c>
      <c r="I19" s="118">
        <v>7.4964639321074955</v>
      </c>
      <c r="J19" s="118">
        <v>10.32934131736527</v>
      </c>
      <c r="K19" s="118">
        <v>0</v>
      </c>
      <c r="L19" s="115">
        <v>0.18214936247723132</v>
      </c>
      <c r="M19" s="119">
        <v>6.8458093410108765</v>
      </c>
      <c r="N19" s="118">
        <v>7.0817350250811444</v>
      </c>
      <c r="O19" s="118">
        <v>3.278688524590164</v>
      </c>
      <c r="P19" s="118">
        <v>7.323943661971831</v>
      </c>
      <c r="Q19" s="117">
        <v>5.6103575832305799</v>
      </c>
      <c r="R19" s="116">
        <v>6.9748903945795142</v>
      </c>
      <c r="S19" s="118">
        <v>6.2143898237710351</v>
      </c>
      <c r="T19" s="118">
        <v>6.0744382022471912</v>
      </c>
      <c r="U19" s="118">
        <v>2.78503046127067</v>
      </c>
      <c r="V19" s="118">
        <v>23.726415094339622</v>
      </c>
      <c r="W19" s="115">
        <v>0.96363636363636351</v>
      </c>
      <c r="X19" s="435"/>
      <c r="Y19" s="435"/>
      <c r="Z19" s="435"/>
      <c r="AA19" s="435"/>
      <c r="AB19" s="435"/>
      <c r="AC19" s="435"/>
      <c r="AD19" s="435"/>
      <c r="AE19" s="435"/>
      <c r="AF19" s="435"/>
      <c r="AG19" s="435"/>
      <c r="AH19" s="435"/>
      <c r="AI19" s="435"/>
      <c r="AJ19" s="435"/>
      <c r="AK19" s="435"/>
      <c r="AL19" s="435"/>
      <c r="AM19" s="435"/>
      <c r="AN19" s="435"/>
      <c r="AO19" s="435"/>
      <c r="AP19" s="435"/>
      <c r="AQ19" s="435"/>
      <c r="AR19" s="435"/>
      <c r="AS19" s="435"/>
      <c r="AT19" s="435"/>
      <c r="AU19" s="435"/>
      <c r="AV19" s="435"/>
      <c r="AW19" s="435"/>
      <c r="AX19" s="435"/>
      <c r="AY19" s="435"/>
      <c r="AZ19" s="827"/>
      <c r="BA19" s="1023"/>
      <c r="BB19" s="594"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43" t="s">
        <v>35</v>
      </c>
      <c r="BW19" s="33" t="s">
        <v>35</v>
      </c>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11" customFormat="true" ht="15" customHeight="true" x14ac:dyDescent="0.2">
      <c r="A20" s="1000"/>
      <c r="B20" s="376" t="s">
        <v>22</v>
      </c>
      <c r="C20" s="119">
        <v>24.421235857267192</v>
      </c>
      <c r="D20" s="118">
        <v>9.3694849991978177</v>
      </c>
      <c r="E20" s="118">
        <v>5.3963465728171611</v>
      </c>
      <c r="F20" s="118">
        <v>4.0073468024711971</v>
      </c>
      <c r="G20" s="117">
        <v>0.13348907058234608</v>
      </c>
      <c r="H20" s="116">
        <v>2.4122807017543857</v>
      </c>
      <c r="I20" s="118">
        <v>3.2885431400282883</v>
      </c>
      <c r="J20" s="118">
        <v>1.9461077844311379</v>
      </c>
      <c r="K20" s="118">
        <v>0</v>
      </c>
      <c r="L20" s="115">
        <v>0</v>
      </c>
      <c r="M20" s="119">
        <v>29.110684580934098</v>
      </c>
      <c r="N20" s="118">
        <v>19.386249631159632</v>
      </c>
      <c r="O20" s="118">
        <v>9.0318589545313959</v>
      </c>
      <c r="P20" s="118">
        <v>7.0735524256651017</v>
      </c>
      <c r="Q20" s="117">
        <v>8.0456226880394563</v>
      </c>
      <c r="R20" s="116">
        <v>7.8915902750099649</v>
      </c>
      <c r="S20" s="118">
        <v>0.4107592420829469</v>
      </c>
      <c r="T20" s="118">
        <v>19.768258426966291</v>
      </c>
      <c r="U20" s="118">
        <v>8.71772555845663</v>
      </c>
      <c r="V20" s="118">
        <v>14.19811320754717</v>
      </c>
      <c r="W20" s="115">
        <v>12.090909090909092</v>
      </c>
      <c r="X20" s="435"/>
      <c r="Y20" s="435"/>
      <c r="Z20" s="435"/>
      <c r="AA20" s="435"/>
      <c r="AB20" s="435"/>
      <c r="AC20" s="435"/>
      <c r="AD20" s="435"/>
      <c r="AE20" s="435"/>
      <c r="AF20" s="435"/>
      <c r="AG20" s="435"/>
      <c r="AH20" s="435"/>
      <c r="AI20" s="435"/>
      <c r="AJ20" s="435"/>
      <c r="AK20" s="435"/>
      <c r="AL20" s="435"/>
      <c r="AM20" s="435"/>
      <c r="AN20" s="435"/>
      <c r="AO20" s="435"/>
      <c r="AP20" s="435"/>
      <c r="AQ20" s="435"/>
      <c r="AR20" s="435"/>
      <c r="AS20" s="435"/>
      <c r="AT20" s="435"/>
      <c r="AU20" s="435"/>
      <c r="AV20" s="435"/>
      <c r="AW20" s="435"/>
      <c r="AX20" s="435"/>
      <c r="AY20" s="435"/>
      <c r="AZ20" s="827"/>
      <c r="BA20" s="1023"/>
      <c r="BB20" s="594"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43" t="s">
        <v>35</v>
      </c>
      <c r="BW20" s="33" t="s">
        <v>35</v>
      </c>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11" customFormat="true" ht="15" customHeight="true" x14ac:dyDescent="0.2">
      <c r="A21" s="1000"/>
      <c r="B21" s="376" t="s">
        <v>17</v>
      </c>
      <c r="C21" s="119">
        <v>48.476936466492603</v>
      </c>
      <c r="D21" s="118">
        <v>55.912080859939039</v>
      </c>
      <c r="E21" s="118">
        <v>26.09351432880845</v>
      </c>
      <c r="F21" s="118">
        <v>10.903322758390383</v>
      </c>
      <c r="G21" s="117">
        <v>0</v>
      </c>
      <c r="H21" s="116">
        <v>4.4590643274853798</v>
      </c>
      <c r="I21" s="118">
        <v>6.5770862800565766</v>
      </c>
      <c r="J21" s="118">
        <v>4.9401197604790417</v>
      </c>
      <c r="K21" s="118">
        <v>0</v>
      </c>
      <c r="L21" s="115">
        <v>0</v>
      </c>
      <c r="M21" s="119">
        <v>46.928982725527831</v>
      </c>
      <c r="N21" s="118">
        <v>55.503098259073468</v>
      </c>
      <c r="O21" s="118">
        <v>70.089699969068974</v>
      </c>
      <c r="P21" s="118">
        <v>50.391236306729262</v>
      </c>
      <c r="Q21" s="117">
        <v>25.154130702836003</v>
      </c>
      <c r="R21" s="116">
        <v>5.7991231566361101</v>
      </c>
      <c r="S21" s="118">
        <v>0</v>
      </c>
      <c r="T21" s="118">
        <v>25.456460674157306</v>
      </c>
      <c r="U21" s="118">
        <v>67.914128227444166</v>
      </c>
      <c r="V21" s="118">
        <v>2.5943396226415096</v>
      </c>
      <c r="W21" s="115">
        <v>49.581818181818186</v>
      </c>
      <c r="X21" s="435"/>
      <c r="Y21" s="435"/>
      <c r="Z21" s="435"/>
      <c r="AA21" s="435"/>
      <c r="AB21" s="435"/>
      <c r="AC21" s="435"/>
      <c r="AD21" s="435"/>
      <c r="AE21" s="435"/>
      <c r="AF21" s="435"/>
      <c r="AG21" s="435"/>
      <c r="AH21" s="435"/>
      <c r="AI21" s="435"/>
      <c r="AJ21" s="435"/>
      <c r="AK21" s="435"/>
      <c r="AL21" s="435"/>
      <c r="AM21" s="435"/>
      <c r="AN21" s="435"/>
      <c r="AO21" s="435"/>
      <c r="AP21" s="435"/>
      <c r="AQ21" s="435"/>
      <c r="AR21" s="435"/>
      <c r="AS21" s="435"/>
      <c r="AT21" s="435"/>
      <c r="AU21" s="435"/>
      <c r="AV21" s="435"/>
      <c r="AW21" s="435"/>
      <c r="AX21" s="435"/>
      <c r="AY21" s="435"/>
      <c r="AZ21" s="827"/>
      <c r="BA21" s="1023"/>
      <c r="BB21" s="594"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43" t="s">
        <v>35</v>
      </c>
      <c r="BW21" s="33" t="s">
        <v>35</v>
      </c>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11" customFormat="true" ht="15" customHeight="true" x14ac:dyDescent="0.2">
      <c r="A22" s="1000" t="s">
        <v>54</v>
      </c>
      <c r="B22" s="376" t="s">
        <v>49</v>
      </c>
      <c r="C22" s="119">
        <v>24.534360950545921</v>
      </c>
      <c r="D22" s="118">
        <v>16.820702402957487</v>
      </c>
      <c r="E22" s="118">
        <v>11.937377690802348</v>
      </c>
      <c r="F22" s="118">
        <v>9.8312401883830454</v>
      </c>
      <c r="G22" s="117">
        <v>8.3542188805346695E-2</v>
      </c>
      <c r="H22" s="116">
        <v>10.635792778649922</v>
      </c>
      <c r="I22" s="118">
        <v>8.3169870537465673</v>
      </c>
      <c r="J22" s="118">
        <v>11.093247588424438</v>
      </c>
      <c r="K22" s="118">
        <v>0</v>
      </c>
      <c r="L22" s="115">
        <v>0.18214936247723132</v>
      </c>
      <c r="M22" s="119">
        <v>28.571428571428569</v>
      </c>
      <c r="N22" s="118">
        <v>28.202115158636897</v>
      </c>
      <c r="O22" s="118">
        <v>15.703703703703702</v>
      </c>
      <c r="P22" s="118">
        <v>17.218543046357617</v>
      </c>
      <c r="Q22" s="117">
        <v>8.398707891093677</v>
      </c>
      <c r="R22" s="116">
        <v>8.0812745324405455</v>
      </c>
      <c r="S22" s="118">
        <v>6.2400212879191059</v>
      </c>
      <c r="T22" s="118">
        <v>11.089743589743589</v>
      </c>
      <c r="U22" s="118">
        <v>11.918063314711359</v>
      </c>
      <c r="V22" s="118">
        <v>28.514739229024944</v>
      </c>
      <c r="W22" s="115">
        <v>2.5142314990512333</v>
      </c>
      <c r="X22" s="435"/>
      <c r="Y22" s="435"/>
      <c r="Z22" s="435"/>
      <c r="AA22" s="435"/>
      <c r="AB22" s="435"/>
      <c r="AC22" s="435"/>
      <c r="AD22" s="435"/>
      <c r="AE22" s="435"/>
      <c r="AF22" s="435"/>
      <c r="AG22" s="435"/>
      <c r="AH22" s="435"/>
      <c r="AI22" s="435"/>
      <c r="AJ22" s="435"/>
      <c r="AK22" s="435"/>
      <c r="AL22" s="435"/>
      <c r="AM22" s="435"/>
      <c r="AN22" s="435"/>
      <c r="AO22" s="435"/>
      <c r="AP22" s="435"/>
      <c r="AQ22" s="435"/>
      <c r="AR22" s="435"/>
      <c r="AS22" s="435"/>
      <c r="AT22" s="435"/>
      <c r="AU22" s="435"/>
      <c r="AV22" s="435"/>
      <c r="AW22" s="435"/>
      <c r="AX22" s="435"/>
      <c r="AY22" s="435"/>
      <c r="AZ22" s="827"/>
      <c r="BA22" s="1023" t="s">
        <v>54</v>
      </c>
      <c r="BB22" s="594"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43" t="s">
        <v>35</v>
      </c>
      <c r="BW22" s="33" t="s">
        <v>35</v>
      </c>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11" customFormat="true" ht="15" customHeight="true" x14ac:dyDescent="0.2">
      <c r="A23" s="1001"/>
      <c r="B23" s="377" t="s">
        <v>48</v>
      </c>
      <c r="C23" s="114">
        <v>75.465639049454083</v>
      </c>
      <c r="D23" s="113">
        <v>83.179297597042506</v>
      </c>
      <c r="E23" s="113">
        <v>88.06262230919765</v>
      </c>
      <c r="F23" s="113">
        <v>90.168759811616951</v>
      </c>
      <c r="G23" s="112">
        <v>99.916457811194647</v>
      </c>
      <c r="H23" s="111">
        <v>89.364207221350085</v>
      </c>
      <c r="I23" s="113">
        <v>91.683012946253427</v>
      </c>
      <c r="J23" s="113">
        <v>88.906752411575567</v>
      </c>
      <c r="K23" s="113">
        <v>100</v>
      </c>
      <c r="L23" s="110">
        <v>99.817850637522767</v>
      </c>
      <c r="M23" s="114">
        <v>71.428571428571431</v>
      </c>
      <c r="N23" s="113">
        <v>71.7978848413631</v>
      </c>
      <c r="O23" s="113">
        <v>84.296296296296291</v>
      </c>
      <c r="P23" s="113">
        <v>82.78145695364239</v>
      </c>
      <c r="Q23" s="112">
        <v>91.601292108906321</v>
      </c>
      <c r="R23" s="111">
        <v>91.918725467559455</v>
      </c>
      <c r="S23" s="113">
        <v>93.759978712080894</v>
      </c>
      <c r="T23" s="113">
        <v>88.910256410256409</v>
      </c>
      <c r="U23" s="113">
        <v>88.081936685288639</v>
      </c>
      <c r="V23" s="113">
        <v>71.48526077097506</v>
      </c>
      <c r="W23" s="110">
        <v>97.485768500948765</v>
      </c>
      <c r="X23" s="435"/>
      <c r="Y23" s="435"/>
      <c r="Z23" s="435"/>
      <c r="AA23" s="435"/>
      <c r="AB23" s="435"/>
      <c r="AC23" s="435"/>
      <c r="AD23" s="435"/>
      <c r="AE23" s="435"/>
      <c r="AF23" s="435"/>
      <c r="AG23" s="435"/>
      <c r="AH23" s="435"/>
      <c r="AI23" s="435"/>
      <c r="AJ23" s="435"/>
      <c r="AK23" s="435"/>
      <c r="AL23" s="435"/>
      <c r="AM23" s="435"/>
      <c r="AN23" s="435"/>
      <c r="AO23" s="435"/>
      <c r="AP23" s="435"/>
      <c r="AQ23" s="435"/>
      <c r="AR23" s="435"/>
      <c r="AS23" s="435"/>
      <c r="AT23" s="435"/>
      <c r="AU23" s="435"/>
      <c r="AV23" s="435"/>
      <c r="AW23" s="435"/>
      <c r="AX23" s="435"/>
      <c r="AY23" s="435"/>
      <c r="AZ23" s="827"/>
      <c r="BA23" s="1024"/>
      <c r="BB23" s="596"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42" t="s">
        <v>35</v>
      </c>
      <c r="BW23" s="32" t="s">
        <v>35</v>
      </c>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7" customFormat="true" ht="15" hidden="true" customHeight="true" x14ac:dyDescent="0.2">
      <c r="A24" s="1016" t="s">
        <v>47</v>
      </c>
      <c r="B24" s="374" t="s">
        <v>59</v>
      </c>
      <c r="C24" s="380"/>
      <c r="D24" s="381"/>
      <c r="E24" s="381"/>
      <c r="F24" s="381"/>
      <c r="G24" s="382"/>
      <c r="H24" s="383"/>
      <c r="I24" s="381"/>
      <c r="J24" s="381"/>
      <c r="K24" s="381"/>
      <c r="L24" s="384"/>
      <c r="M24" s="380"/>
      <c r="N24" s="381"/>
      <c r="O24" s="381"/>
      <c r="P24" s="381"/>
      <c r="Q24" s="382"/>
      <c r="R24" s="383"/>
      <c r="S24" s="381"/>
      <c r="T24" s="381"/>
      <c r="U24" s="381"/>
      <c r="V24" s="381"/>
      <c r="W24" s="384"/>
      <c r="X24" s="785"/>
      <c r="Y24" s="785"/>
      <c r="Z24" s="785"/>
      <c r="AA24" s="785"/>
      <c r="AB24" s="785"/>
      <c r="AC24" s="785"/>
      <c r="AD24" s="785"/>
      <c r="AE24" s="785"/>
      <c r="AF24" s="785"/>
      <c r="AG24" s="785"/>
      <c r="AH24" s="785"/>
      <c r="AI24" s="785"/>
      <c r="AJ24" s="785"/>
      <c r="AK24" s="785"/>
      <c r="AL24" s="785"/>
      <c r="AM24" s="785"/>
      <c r="AN24" s="785"/>
      <c r="AO24" s="785"/>
      <c r="AP24" s="785"/>
      <c r="AQ24" s="785"/>
      <c r="AR24" s="785"/>
      <c r="AS24" s="785"/>
      <c r="AT24" s="785"/>
      <c r="AU24" s="785"/>
      <c r="AV24" s="785"/>
      <c r="AW24" s="785"/>
      <c r="AX24" s="785"/>
      <c r="AY24" s="785"/>
      <c r="AZ24" s="344"/>
      <c r="BB24" s="309"/>
      <c r="BX24" s="344"/>
      <c r="BY24" s="344"/>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07" customFormat="true" ht="15" hidden="true" customHeight="true" x14ac:dyDescent="0.2">
      <c r="A25" s="1017"/>
      <c r="B25" s="371" t="s">
        <v>58</v>
      </c>
      <c r="C25" s="385"/>
      <c r="D25" s="386"/>
      <c r="E25" s="386"/>
      <c r="F25" s="386"/>
      <c r="G25" s="387"/>
      <c r="H25" s="388"/>
      <c r="I25" s="386"/>
      <c r="J25" s="386"/>
      <c r="K25" s="386"/>
      <c r="L25" s="389"/>
      <c r="M25" s="385"/>
      <c r="N25" s="386"/>
      <c r="O25" s="386"/>
      <c r="P25" s="386"/>
      <c r="Q25" s="387"/>
      <c r="R25" s="388"/>
      <c r="S25" s="386"/>
      <c r="T25" s="386"/>
      <c r="U25" s="386"/>
      <c r="V25" s="386"/>
      <c r="W25" s="389"/>
      <c r="X25" s="785"/>
      <c r="Y25" s="785"/>
      <c r="Z25" s="785"/>
      <c r="AA25" s="785"/>
      <c r="AB25" s="785"/>
      <c r="AC25" s="785"/>
      <c r="AD25" s="785"/>
      <c r="AE25" s="785"/>
      <c r="AF25" s="785"/>
      <c r="AG25" s="785"/>
      <c r="AH25" s="785"/>
      <c r="AI25" s="785"/>
      <c r="AJ25" s="785"/>
      <c r="AK25" s="785"/>
      <c r="AL25" s="785"/>
      <c r="AM25" s="785"/>
      <c r="AN25" s="785"/>
      <c r="AO25" s="785"/>
      <c r="AP25" s="785"/>
      <c r="AQ25" s="785"/>
      <c r="AR25" s="785"/>
      <c r="AS25" s="785"/>
      <c r="AT25" s="785"/>
      <c r="AU25" s="785"/>
      <c r="AV25" s="785"/>
      <c r="AW25" s="785"/>
      <c r="AX25" s="785"/>
      <c r="AY25" s="785"/>
      <c r="AZ25" s="344"/>
      <c r="BB25" s="309"/>
      <c r="BX25" s="344"/>
      <c r="BY25" s="344"/>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07" customFormat="true" ht="15" hidden="true" customHeight="true" x14ac:dyDescent="0.2">
      <c r="A26" s="1018"/>
      <c r="B26" s="372" t="s">
        <v>46</v>
      </c>
      <c r="C26" s="390"/>
      <c r="D26" s="391"/>
      <c r="E26" s="391"/>
      <c r="F26" s="391"/>
      <c r="G26" s="392"/>
      <c r="H26" s="393"/>
      <c r="I26" s="391"/>
      <c r="J26" s="391"/>
      <c r="K26" s="391"/>
      <c r="L26" s="394"/>
      <c r="M26" s="390"/>
      <c r="N26" s="391"/>
      <c r="O26" s="391"/>
      <c r="P26" s="391"/>
      <c r="Q26" s="392"/>
      <c r="R26" s="15"/>
      <c r="S26" s="14"/>
      <c r="T26" s="14"/>
      <c r="U26" s="14"/>
      <c r="V26" s="14"/>
      <c r="W26" s="9"/>
      <c r="X26" s="785"/>
      <c r="Y26" s="785"/>
      <c r="Z26" s="785"/>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344"/>
      <c r="BB26" s="309"/>
      <c r="BX26" s="344"/>
      <c r="BY26" s="344"/>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311" customFormat="true" ht="15" customHeight="true" x14ac:dyDescent="0.2">
      <c r="A27" s="306"/>
      <c r="B27" s="373"/>
      <c r="C27" s="1019" t="s">
        <v>115</v>
      </c>
      <c r="D27" s="1020"/>
      <c r="E27" s="1020"/>
      <c r="F27" s="1020"/>
      <c r="G27" s="1021"/>
      <c r="H27" s="993" t="s">
        <v>38</v>
      </c>
      <c r="I27" s="994"/>
      <c r="J27" s="994"/>
      <c r="K27" s="994"/>
      <c r="L27" s="995"/>
      <c r="M27" s="1022" t="s">
        <v>37</v>
      </c>
      <c r="N27" s="994"/>
      <c r="O27" s="994"/>
      <c r="P27" s="994"/>
      <c r="Q27" s="995"/>
      <c r="R27" s="17" t="s">
        <v>143</v>
      </c>
      <c r="S27" s="424"/>
      <c r="T27" s="424"/>
      <c r="U27" s="424"/>
      <c r="V27" s="424"/>
      <c r="W27" s="424"/>
      <c r="X27" s="435"/>
      <c r="Y27" s="435"/>
      <c r="Z27" s="435"/>
      <c r="AA27" s="435"/>
      <c r="AB27" s="435"/>
      <c r="AC27" s="435"/>
      <c r="AD27" s="435"/>
      <c r="AE27" s="435"/>
      <c r="AF27" s="435"/>
      <c r="AG27" s="435"/>
      <c r="AH27" s="435"/>
      <c r="AI27" s="435"/>
      <c r="AJ27" s="435"/>
      <c r="AK27" s="435"/>
      <c r="AL27" s="435"/>
      <c r="AM27" s="435"/>
      <c r="AN27" s="435"/>
      <c r="AO27" s="435"/>
      <c r="AP27" s="435"/>
      <c r="AQ27" s="435"/>
      <c r="AR27" s="435"/>
      <c r="AS27" s="435"/>
      <c r="AT27" s="435"/>
      <c r="AU27" s="435"/>
      <c r="AV27" s="435"/>
      <c r="AW27" s="435"/>
      <c r="AX27" s="435"/>
      <c r="AY27" s="435"/>
      <c r="AZ27" s="827"/>
      <c r="BA27" s="345" t="s">
        <v>131</v>
      </c>
      <c r="BB27" s="291" t="s">
        <v>96</v>
      </c>
      <c r="BC27" s="996" t="s">
        <v>115</v>
      </c>
      <c r="BD27" s="997"/>
      <c r="BE27" s="997"/>
      <c r="BF27" s="997"/>
      <c r="BG27" s="1026"/>
      <c r="BH27" s="996" t="s">
        <v>38</v>
      </c>
      <c r="BI27" s="997"/>
      <c r="BJ27" s="997"/>
      <c r="BK27" s="997"/>
      <c r="BL27" s="1026"/>
      <c r="BM27" s="996" t="s">
        <v>37</v>
      </c>
      <c r="BN27" s="997"/>
      <c r="BO27" s="997"/>
      <c r="BP27" s="997"/>
      <c r="BQ27" s="998"/>
      <c r="BR27" s="16" t="s">
        <v>143</v>
      </c>
      <c r="BS27" s="424"/>
      <c r="BT27" s="424"/>
      <c r="BU27" s="424"/>
      <c r="BV27" s="424"/>
      <c r="BW27" s="424"/>
      <c r="BX27" s="5"/>
      <c r="BY27" s="5"/>
      <c r="BZ27" s="343"/>
      <c r="CA27" s="343"/>
      <c r="CB27" s="343"/>
      <c r="CC27" s="343"/>
      <c r="CD27" s="343"/>
      <c r="CE27" s="343"/>
      <c r="CF27" s="343"/>
      <c r="CG27" s="343"/>
      <c r="CH27" s="343"/>
      <c r="CI27" s="343"/>
      <c r="CJ27" s="343"/>
      <c r="CK27" s="343"/>
      <c r="CL27" s="343"/>
      <c r="CM27" s="343"/>
      <c r="CN27" s="343"/>
      <c r="CO27" s="343"/>
      <c r="CP27" s="343"/>
      <c r="CQ27" s="343"/>
      <c r="CR27" s="343"/>
      <c r="CS27" s="343"/>
      <c r="CT27" s="343"/>
      <c r="CU27" s="343"/>
      <c r="CV27" s="343"/>
      <c r="CW27" s="343"/>
      <c r="CX27" s="343"/>
      <c r="CY27" s="343"/>
      <c r="CZ27" s="343"/>
    </row>
    <row r="28" s="311" customFormat="true" ht="12.75" x14ac:dyDescent="0.2">
      <c r="A28" s="331" t="s">
        <v>69</v>
      </c>
      <c r="B28" s="373"/>
      <c r="C28" s="415" t="s">
        <v>0</v>
      </c>
      <c r="D28" s="585" t="s">
        <v>1</v>
      </c>
      <c r="E28" s="585" t="s">
        <v>2</v>
      </c>
      <c r="F28" s="585" t="s">
        <v>3</v>
      </c>
      <c r="G28" s="586" t="s">
        <v>4</v>
      </c>
      <c r="H28" s="378" t="s">
        <v>0</v>
      </c>
      <c r="I28" s="589" t="s">
        <v>1</v>
      </c>
      <c r="J28" s="589" t="s">
        <v>2</v>
      </c>
      <c r="K28" s="589" t="s">
        <v>3</v>
      </c>
      <c r="L28" s="590" t="s">
        <v>4</v>
      </c>
      <c r="M28" s="379" t="s">
        <v>0</v>
      </c>
      <c r="N28" s="589" t="s">
        <v>1</v>
      </c>
      <c r="O28" s="589" t="s">
        <v>2</v>
      </c>
      <c r="P28" s="589" t="s">
        <v>3</v>
      </c>
      <c r="Q28" s="583" t="s">
        <v>4</v>
      </c>
      <c r="R28" s="378" t="s">
        <v>158</v>
      </c>
      <c r="S28" s="589" t="s">
        <v>159</v>
      </c>
      <c r="T28" s="589" t="s">
        <v>160</v>
      </c>
      <c r="U28" s="589" t="s">
        <v>161</v>
      </c>
      <c r="V28" s="589" t="s">
        <v>162</v>
      </c>
      <c r="W28" s="590" t="s">
        <v>163</v>
      </c>
      <c r="X28" s="435"/>
      <c r="Y28" s="435"/>
      <c r="Z28" s="435"/>
      <c r="AA28" s="435"/>
      <c r="AB28" s="435"/>
      <c r="AC28" s="435"/>
      <c r="AD28" s="435"/>
      <c r="AE28" s="435"/>
      <c r="AF28" s="435"/>
      <c r="AG28" s="435"/>
      <c r="AH28" s="435"/>
      <c r="AI28" s="435"/>
      <c r="AJ28" s="435"/>
      <c r="AK28" s="435"/>
      <c r="AL28" s="435"/>
      <c r="AM28" s="435"/>
      <c r="AN28" s="435"/>
      <c r="AO28" s="435"/>
      <c r="AP28" s="435"/>
      <c r="AQ28" s="435"/>
      <c r="AR28" s="435"/>
      <c r="AS28" s="435"/>
      <c r="AT28" s="435"/>
      <c r="AU28" s="435"/>
      <c r="AV28" s="435"/>
      <c r="AW28" s="435"/>
      <c r="AX28" s="435"/>
      <c r="AY28" s="435"/>
      <c r="AZ28" s="827"/>
      <c r="BA28" s="331" t="s">
        <v>120</v>
      </c>
      <c r="BB28" s="330"/>
      <c r="BC28" s="453" t="s">
        <v>0</v>
      </c>
      <c r="BD28" s="559" t="s">
        <v>1</v>
      </c>
      <c r="BE28" s="559" t="s">
        <v>2</v>
      </c>
      <c r="BF28" s="559" t="s">
        <v>3</v>
      </c>
      <c r="BG28" s="454" t="s">
        <v>4</v>
      </c>
      <c r="BH28" s="453" t="s">
        <v>0</v>
      </c>
      <c r="BI28" s="559" t="s">
        <v>1</v>
      </c>
      <c r="BJ28" s="559" t="s">
        <v>2</v>
      </c>
      <c r="BK28" s="559" t="s">
        <v>3</v>
      </c>
      <c r="BL28" s="454" t="s">
        <v>4</v>
      </c>
      <c r="BM28" s="453" t="s">
        <v>0</v>
      </c>
      <c r="BN28" s="559" t="s">
        <v>1</v>
      </c>
      <c r="BO28" s="559" t="s">
        <v>2</v>
      </c>
      <c r="BP28" s="559" t="s">
        <v>3</v>
      </c>
      <c r="BQ28" s="454" t="s">
        <v>4</v>
      </c>
      <c r="BR28" s="453" t="s">
        <v>158</v>
      </c>
      <c r="BS28" s="559" t="s">
        <v>159</v>
      </c>
      <c r="BT28" s="559" t="s">
        <v>160</v>
      </c>
      <c r="BU28" s="559" t="s">
        <v>161</v>
      </c>
      <c r="BV28" s="559" t="s">
        <v>162</v>
      </c>
      <c r="BW28" s="560" t="s">
        <v>163</v>
      </c>
      <c r="BX28" s="831"/>
      <c r="BY28" s="831"/>
      <c r="BZ28" s="831"/>
      <c r="CA28" s="831"/>
      <c r="CB28" s="831"/>
      <c r="CC28" s="831"/>
      <c r="CD28" s="831"/>
      <c r="CE28" s="831"/>
      <c r="CF28" s="831"/>
      <c r="CG28" s="831"/>
      <c r="CH28" s="831"/>
      <c r="CI28" s="831"/>
      <c r="CJ28" s="831"/>
      <c r="CK28" s="831"/>
      <c r="CL28" s="831"/>
      <c r="CM28" s="831"/>
      <c r="CN28" s="831"/>
      <c r="CO28" s="831"/>
      <c r="CP28" s="831"/>
      <c r="CQ28" s="831"/>
      <c r="CR28" s="831"/>
      <c r="CS28" s="831"/>
      <c r="CT28" s="831"/>
      <c r="CU28" s="831"/>
      <c r="CV28" s="831"/>
      <c r="CW28" s="831"/>
      <c r="CX28" s="831"/>
      <c r="CY28" s="831"/>
      <c r="CZ28" s="831"/>
    </row>
    <row r="29" s="311" customFormat="true" ht="15" customHeight="true" x14ac:dyDescent="0.2">
      <c r="A29" s="999" t="s">
        <v>57</v>
      </c>
      <c r="B29" s="375" t="s">
        <v>49</v>
      </c>
      <c r="C29" s="124">
        <v>3.0983463881636206</v>
      </c>
      <c r="D29" s="123">
        <v>10.222720717833681</v>
      </c>
      <c r="E29" s="123">
        <v>32.630522088353416</v>
      </c>
      <c r="F29" s="123">
        <v>50.275321208076086</v>
      </c>
      <c r="G29" s="122">
        <v>98.982145836809607</v>
      </c>
      <c r="H29" s="121">
        <v>61.094890510948908</v>
      </c>
      <c r="I29" s="123">
        <v>53.248587570621467</v>
      </c>
      <c r="J29" s="123">
        <v>66.916167664670652</v>
      </c>
      <c r="K29" s="123">
        <v>99.81877491844871</v>
      </c>
      <c r="L29" s="120">
        <v>99.78142076502732</v>
      </c>
      <c r="M29" s="124">
        <v>0.47984644913627633</v>
      </c>
      <c r="N29" s="123">
        <v>0.79669519032162883</v>
      </c>
      <c r="O29" s="123">
        <v>3.8663779771110423</v>
      </c>
      <c r="P29" s="123">
        <v>9.5074812967581046</v>
      </c>
      <c r="Q29" s="122">
        <v>23.921085080147968</v>
      </c>
      <c r="R29" s="121">
        <v>49.493545183713998</v>
      </c>
      <c r="S29" s="123">
        <v>87.504968861799398</v>
      </c>
      <c r="T29" s="123">
        <v>27.808988764044944</v>
      </c>
      <c r="U29" s="123">
        <v>8.6742094574992752</v>
      </c>
      <c r="V29" s="123">
        <v>29.669811320754718</v>
      </c>
      <c r="W29" s="120">
        <v>10.828488372093023</v>
      </c>
      <c r="X29" s="435"/>
      <c r="Y29" s="435"/>
      <c r="Z29" s="435"/>
      <c r="AA29" s="435"/>
      <c r="AB29" s="435"/>
      <c r="AC29" s="435"/>
      <c r="AD29" s="435"/>
      <c r="AE29" s="435"/>
      <c r="AF29" s="435"/>
      <c r="AG29" s="435"/>
      <c r="AH29" s="435"/>
      <c r="AI29" s="435"/>
      <c r="AJ29" s="435"/>
      <c r="AK29" s="435"/>
      <c r="AL29" s="435"/>
      <c r="AM29" s="435"/>
      <c r="AN29" s="435"/>
      <c r="AO29" s="435"/>
      <c r="AP29" s="435"/>
      <c r="AQ29" s="435"/>
      <c r="AR29" s="435"/>
      <c r="AS29" s="435"/>
      <c r="AT29" s="435"/>
      <c r="AU29" s="435"/>
      <c r="AV29" s="435"/>
      <c r="AW29" s="435"/>
      <c r="AX29" s="435"/>
      <c r="AY29" s="435"/>
      <c r="AZ29" s="827"/>
      <c r="BA29" s="1025" t="s">
        <v>57</v>
      </c>
      <c r="BB29" s="595"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44" t="s">
        <v>35</v>
      </c>
      <c r="BW29" s="34" t="s">
        <v>35</v>
      </c>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11" customFormat="true" ht="15" customHeight="true" x14ac:dyDescent="0.2">
      <c r="A30" s="1000"/>
      <c r="B30" s="376" t="s">
        <v>48</v>
      </c>
      <c r="C30" s="119">
        <v>96.90165361183638</v>
      </c>
      <c r="D30" s="118">
        <v>89.777279282166319</v>
      </c>
      <c r="E30" s="118">
        <v>67.369477911646598</v>
      </c>
      <c r="F30" s="118">
        <v>49.724678791923907</v>
      </c>
      <c r="G30" s="117">
        <v>1.0178541631903888</v>
      </c>
      <c r="H30" s="116">
        <v>38.905109489051092</v>
      </c>
      <c r="I30" s="118">
        <v>46.751412429378533</v>
      </c>
      <c r="J30" s="118">
        <v>33.083832335329348</v>
      </c>
      <c r="K30" s="118">
        <v>0.18122508155128669</v>
      </c>
      <c r="L30" s="115">
        <v>0.21857923497267759</v>
      </c>
      <c r="M30" s="119">
        <v>99.520153550863725</v>
      </c>
      <c r="N30" s="118">
        <v>99.203304809678372</v>
      </c>
      <c r="O30" s="118">
        <v>96.133622022888957</v>
      </c>
      <c r="P30" s="118">
        <v>90.492518703241899</v>
      </c>
      <c r="Q30" s="117">
        <v>76.078914919852039</v>
      </c>
      <c r="R30" s="116">
        <v>50.506454816285995</v>
      </c>
      <c r="S30" s="118">
        <v>12.495031138200611</v>
      </c>
      <c r="T30" s="118">
        <v>72.19101123595506</v>
      </c>
      <c r="U30" s="118">
        <v>91.325790542500727</v>
      </c>
      <c r="V30" s="118">
        <v>70.330188679245282</v>
      </c>
      <c r="W30" s="115">
        <v>89.17151162790698</v>
      </c>
      <c r="X30" s="435"/>
      <c r="Y30" s="435"/>
      <c r="Z30" s="435"/>
      <c r="AA30" s="435"/>
      <c r="AB30" s="435"/>
      <c r="AC30" s="435"/>
      <c r="AD30" s="435"/>
      <c r="AE30" s="435"/>
      <c r="AF30" s="435"/>
      <c r="AG30" s="435"/>
      <c r="AH30" s="435"/>
      <c r="AI30" s="435"/>
      <c r="AJ30" s="435"/>
      <c r="AK30" s="435"/>
      <c r="AL30" s="435"/>
      <c r="AM30" s="435"/>
      <c r="AN30" s="435"/>
      <c r="AO30" s="435"/>
      <c r="AP30" s="435"/>
      <c r="AQ30" s="435"/>
      <c r="AR30" s="435"/>
      <c r="AS30" s="435"/>
      <c r="AT30" s="435"/>
      <c r="AU30" s="435"/>
      <c r="AV30" s="435"/>
      <c r="AW30" s="435"/>
      <c r="AX30" s="435"/>
      <c r="AY30" s="435"/>
      <c r="AZ30" s="827"/>
      <c r="BA30" s="1023"/>
      <c r="BB30" s="594"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43" t="s">
        <v>35</v>
      </c>
      <c r="BW30" s="33" t="s">
        <v>35</v>
      </c>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6" customFormat="true" ht="15" customHeight="true" x14ac:dyDescent="0.2">
      <c r="A31" s="1000" t="s">
        <v>104</v>
      </c>
      <c r="B31" s="376" t="s">
        <v>49</v>
      </c>
      <c r="C31" s="119">
        <v>0.22628372497824192</v>
      </c>
      <c r="D31" s="118">
        <v>0.22432302515622496</v>
      </c>
      <c r="E31" s="118">
        <v>0.93708165997322623</v>
      </c>
      <c r="F31" s="118">
        <v>5.0725846821291505</v>
      </c>
      <c r="G31" s="117">
        <v>98.414817286834648</v>
      </c>
      <c r="H31" s="116">
        <v>1.3868613138686132</v>
      </c>
      <c r="I31" s="118">
        <v>0.3884180790960452</v>
      </c>
      <c r="J31" s="118">
        <v>14.595808383233532</v>
      </c>
      <c r="K31" s="118">
        <v>99.420079739035884</v>
      </c>
      <c r="L31" s="115">
        <v>99.380692167577408</v>
      </c>
      <c r="M31" s="119">
        <v>0.1599488163787588</v>
      </c>
      <c r="N31" s="118">
        <v>0</v>
      </c>
      <c r="O31" s="118">
        <v>0.24744819053510672</v>
      </c>
      <c r="P31" s="118">
        <v>9.3516209476309231E-2</v>
      </c>
      <c r="Q31" s="117">
        <v>11.066584463625153</v>
      </c>
      <c r="R31" s="116">
        <v>29.692154915590862</v>
      </c>
      <c r="S31" s="118">
        <v>49.370610838743872</v>
      </c>
      <c r="T31" s="118">
        <v>15.835674157303369</v>
      </c>
      <c r="U31" s="118">
        <v>0.3191180736872643</v>
      </c>
      <c r="V31" s="118">
        <v>5.8490566037735849</v>
      </c>
      <c r="W31" s="115">
        <v>8.4847383720930232</v>
      </c>
      <c r="X31" s="435"/>
      <c r="Y31" s="435"/>
      <c r="Z31" s="435"/>
      <c r="AA31" s="435"/>
      <c r="AB31" s="435"/>
      <c r="AC31" s="435"/>
      <c r="AD31" s="435"/>
      <c r="AE31" s="435"/>
      <c r="AF31" s="435"/>
      <c r="AG31" s="435"/>
      <c r="AH31" s="435"/>
      <c r="AI31" s="435"/>
      <c r="AJ31" s="435"/>
      <c r="AK31" s="435"/>
      <c r="AL31" s="435"/>
      <c r="AM31" s="435"/>
      <c r="AN31" s="435"/>
      <c r="AO31" s="435"/>
      <c r="AP31" s="435"/>
      <c r="AQ31" s="435"/>
      <c r="AR31" s="435"/>
      <c r="AS31" s="435"/>
      <c r="AT31" s="435"/>
      <c r="AU31" s="435"/>
      <c r="AV31" s="435"/>
      <c r="AW31" s="435"/>
      <c r="AX31" s="435"/>
      <c r="AY31" s="435"/>
      <c r="AZ31" s="827"/>
      <c r="BA31" s="1023" t="s">
        <v>104</v>
      </c>
      <c r="BB31" s="594"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43" t="s">
        <v>35</v>
      </c>
      <c r="BW31" s="33" t="s">
        <v>35</v>
      </c>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6" customFormat="true" ht="15" customHeight="true" x14ac:dyDescent="0.2">
      <c r="A32" s="1000"/>
      <c r="B32" s="376" t="s">
        <v>48</v>
      </c>
      <c r="C32" s="119">
        <v>99.773716275021769</v>
      </c>
      <c r="D32" s="118">
        <v>99.775676974843776</v>
      </c>
      <c r="E32" s="118">
        <v>99.062918340026769</v>
      </c>
      <c r="F32" s="118">
        <v>94.927415317870839</v>
      </c>
      <c r="G32" s="117">
        <v>1.5851827131653597</v>
      </c>
      <c r="H32" s="116">
        <v>98.613138686131379</v>
      </c>
      <c r="I32" s="118">
        <v>99.611581920903959</v>
      </c>
      <c r="J32" s="118">
        <v>85.404191616766468</v>
      </c>
      <c r="K32" s="118">
        <v>0.57992026096411742</v>
      </c>
      <c r="L32" s="115">
        <v>0.61930783242258647</v>
      </c>
      <c r="M32" s="119">
        <v>99.840051183621242</v>
      </c>
      <c r="N32" s="118">
        <v>100</v>
      </c>
      <c r="O32" s="118">
        <v>99.75255180946489</v>
      </c>
      <c r="P32" s="118">
        <v>99.906483790523694</v>
      </c>
      <c r="Q32" s="117">
        <v>88.933415536374852</v>
      </c>
      <c r="R32" s="116">
        <v>70.307845084409138</v>
      </c>
      <c r="S32" s="118">
        <v>50.629389161256135</v>
      </c>
      <c r="T32" s="118">
        <v>84.164325842696627</v>
      </c>
      <c r="U32" s="118">
        <v>99.680881926312736</v>
      </c>
      <c r="V32" s="118">
        <v>94.15094339622641</v>
      </c>
      <c r="W32" s="115">
        <v>91.51526162790698</v>
      </c>
      <c r="X32" s="435"/>
      <c r="Y32" s="435"/>
      <c r="Z32" s="435"/>
      <c r="AA32" s="435"/>
      <c r="AB32" s="435"/>
      <c r="AC32" s="435"/>
      <c r="AD32" s="435"/>
      <c r="AE32" s="435"/>
      <c r="AF32" s="435"/>
      <c r="AG32" s="435"/>
      <c r="AH32" s="435"/>
      <c r="AI32" s="435"/>
      <c r="AJ32" s="435"/>
      <c r="AK32" s="435"/>
      <c r="AL32" s="435"/>
      <c r="AM32" s="435"/>
      <c r="AN32" s="435"/>
      <c r="AO32" s="435"/>
      <c r="AP32" s="435"/>
      <c r="AQ32" s="435"/>
      <c r="AR32" s="435"/>
      <c r="AS32" s="435"/>
      <c r="AT32" s="435"/>
      <c r="AU32" s="435"/>
      <c r="AV32" s="435"/>
      <c r="AW32" s="435"/>
      <c r="AX32" s="435"/>
      <c r="AY32" s="435"/>
      <c r="AZ32" s="827"/>
      <c r="BA32" s="1023"/>
      <c r="BB32" s="594"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43" t="s">
        <v>35</v>
      </c>
      <c r="BW32" s="33" t="s">
        <v>35</v>
      </c>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6" customFormat="true" ht="15" customHeight="true" x14ac:dyDescent="0.2">
      <c r="A33" s="1000" t="s">
        <v>105</v>
      </c>
      <c r="B33" s="376"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60" t="s">
        <v>35</v>
      </c>
      <c r="W33" s="51" t="s">
        <v>35</v>
      </c>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343"/>
      <c r="BA33" s="1023" t="s">
        <v>105</v>
      </c>
      <c r="BB33" s="594"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43" t="s">
        <v>35</v>
      </c>
      <c r="BW33" s="33" t="s">
        <v>35</v>
      </c>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6" customFormat="true" ht="15" customHeight="true" x14ac:dyDescent="0.2">
      <c r="A34" s="1000"/>
      <c r="B34" s="376"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60" t="s">
        <v>35</v>
      </c>
      <c r="W34" s="51" t="s">
        <v>35</v>
      </c>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343"/>
      <c r="BA34" s="1023"/>
      <c r="BB34" s="594"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43" t="s">
        <v>35</v>
      </c>
      <c r="BW34" s="33" t="s">
        <v>35</v>
      </c>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11" customFormat="true" ht="15" customHeight="true" x14ac:dyDescent="0.2">
      <c r="A35" s="1000" t="s">
        <v>55</v>
      </c>
      <c r="B35" s="376" t="s">
        <v>49</v>
      </c>
      <c r="C35" s="119">
        <v>0.22628372497824192</v>
      </c>
      <c r="D35" s="118">
        <v>0.46466912353789458</v>
      </c>
      <c r="E35" s="118">
        <v>1.6064257028112447</v>
      </c>
      <c r="F35" s="118">
        <v>7.2084098114466881</v>
      </c>
      <c r="G35" s="117">
        <v>98.564992491239778</v>
      </c>
      <c r="H35" s="116">
        <v>2.226277372262774</v>
      </c>
      <c r="I35" s="118">
        <v>3.2838983050847461</v>
      </c>
      <c r="J35" s="118">
        <v>16.20508982035928</v>
      </c>
      <c r="K35" s="118">
        <v>99.746284885828203</v>
      </c>
      <c r="L35" s="115">
        <v>99.380692167577408</v>
      </c>
      <c r="M35" s="119">
        <v>0.1599488163787588</v>
      </c>
      <c r="N35" s="118">
        <v>0</v>
      </c>
      <c r="O35" s="118">
        <v>0.24744819053510672</v>
      </c>
      <c r="P35" s="118">
        <v>0.77930174563591026</v>
      </c>
      <c r="Q35" s="117">
        <v>11.467324290998766</v>
      </c>
      <c r="R35" s="116">
        <v>30.407149950347566</v>
      </c>
      <c r="S35" s="118">
        <v>49.489863521929244</v>
      </c>
      <c r="T35" s="118">
        <v>15.976123595505618</v>
      </c>
      <c r="U35" s="118">
        <v>0.42065564258775745</v>
      </c>
      <c r="V35" s="118">
        <v>5.8490566037735849</v>
      </c>
      <c r="W35" s="115">
        <v>10.955668604651162</v>
      </c>
      <c r="X35" s="435"/>
      <c r="Y35" s="435"/>
      <c r="Z35" s="435"/>
      <c r="AA35" s="435"/>
      <c r="AB35" s="435"/>
      <c r="AC35" s="435"/>
      <c r="AD35" s="435"/>
      <c r="AE35" s="435"/>
      <c r="AF35" s="435"/>
      <c r="AG35" s="435"/>
      <c r="AH35" s="435"/>
      <c r="AI35" s="435"/>
      <c r="AJ35" s="435"/>
      <c r="AK35" s="435"/>
      <c r="AL35" s="435"/>
      <c r="AM35" s="435"/>
      <c r="AN35" s="435"/>
      <c r="AO35" s="435"/>
      <c r="AP35" s="435"/>
      <c r="AQ35" s="435"/>
      <c r="AR35" s="435"/>
      <c r="AS35" s="435"/>
      <c r="AT35" s="435"/>
      <c r="AU35" s="435"/>
      <c r="AV35" s="435"/>
      <c r="AW35" s="435"/>
      <c r="AX35" s="435"/>
      <c r="AY35" s="435"/>
      <c r="AZ35" s="827"/>
      <c r="BA35" s="1023" t="s">
        <v>55</v>
      </c>
      <c r="BB35" s="594"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43" t="s">
        <v>35</v>
      </c>
      <c r="BW35" s="33" t="s">
        <v>35</v>
      </c>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11" customFormat="true" ht="15" customHeight="true" x14ac:dyDescent="0.2">
      <c r="A36" s="1000"/>
      <c r="B36" s="376" t="s">
        <v>48</v>
      </c>
      <c r="C36" s="119">
        <v>99.773716275021769</v>
      </c>
      <c r="D36" s="118">
        <v>99.535330876462098</v>
      </c>
      <c r="E36" s="118">
        <v>98.393574297188763</v>
      </c>
      <c r="F36" s="118">
        <v>92.791590188553315</v>
      </c>
      <c r="G36" s="117">
        <v>1.4350075087602201</v>
      </c>
      <c r="H36" s="116">
        <v>97.773722627737229</v>
      </c>
      <c r="I36" s="118">
        <v>96.716101694915253</v>
      </c>
      <c r="J36" s="118">
        <v>83.794910179640709</v>
      </c>
      <c r="K36" s="118">
        <v>0.25371511417180137</v>
      </c>
      <c r="L36" s="115">
        <v>0.61930783242258647</v>
      </c>
      <c r="M36" s="119">
        <v>99.840051183621242</v>
      </c>
      <c r="N36" s="118">
        <v>100</v>
      </c>
      <c r="O36" s="118">
        <v>99.75255180946489</v>
      </c>
      <c r="P36" s="118">
        <v>99.220698254364095</v>
      </c>
      <c r="Q36" s="117">
        <v>88.532675709001225</v>
      </c>
      <c r="R36" s="116">
        <v>69.592850049652426</v>
      </c>
      <c r="S36" s="118">
        <v>50.510136478070756</v>
      </c>
      <c r="T36" s="118">
        <v>84.023876404494374</v>
      </c>
      <c r="U36" s="118">
        <v>99.579344357412253</v>
      </c>
      <c r="V36" s="118">
        <v>94.15094339622641</v>
      </c>
      <c r="W36" s="115">
        <v>89.044331395348848</v>
      </c>
      <c r="X36" s="435"/>
      <c r="Y36" s="435"/>
      <c r="Z36" s="435"/>
      <c r="AA36" s="435"/>
      <c r="AB36" s="435"/>
      <c r="AC36" s="435"/>
      <c r="AD36" s="435"/>
      <c r="AE36" s="435"/>
      <c r="AF36" s="435"/>
      <c r="AG36" s="435"/>
      <c r="AH36" s="435"/>
      <c r="AI36" s="435"/>
      <c r="AJ36" s="435"/>
      <c r="AK36" s="435"/>
      <c r="AL36" s="435"/>
      <c r="AM36" s="435"/>
      <c r="AN36" s="435"/>
      <c r="AO36" s="435"/>
      <c r="AP36" s="435"/>
      <c r="AQ36" s="435"/>
      <c r="AR36" s="435"/>
      <c r="AS36" s="435"/>
      <c r="AT36" s="435"/>
      <c r="AU36" s="435"/>
      <c r="AV36" s="435"/>
      <c r="AW36" s="435"/>
      <c r="AX36" s="435"/>
      <c r="AY36" s="435"/>
      <c r="AZ36" s="827"/>
      <c r="BA36" s="1023"/>
      <c r="BB36" s="594"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43" t="s">
        <v>35</v>
      </c>
      <c r="BW36" s="33" t="s">
        <v>35</v>
      </c>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11" customFormat="true" ht="15" customHeight="true" x14ac:dyDescent="0.2">
      <c r="A37" s="1000" t="s">
        <v>164</v>
      </c>
      <c r="B37" s="376" t="s">
        <v>49</v>
      </c>
      <c r="C37" s="119">
        <v>0.83493898522800269</v>
      </c>
      <c r="D37" s="118">
        <v>1.3351749539594844</v>
      </c>
      <c r="E37" s="118">
        <v>2.3431779350744448</v>
      </c>
      <c r="F37" s="118">
        <v>8.4705882352941178</v>
      </c>
      <c r="G37" s="117">
        <v>98.696741854636599</v>
      </c>
      <c r="H37" s="116">
        <v>2.3902821316614418</v>
      </c>
      <c r="I37" s="118">
        <v>3.6427732079905994</v>
      </c>
      <c r="J37" s="118">
        <v>17.403536977491964</v>
      </c>
      <c r="K37" s="118">
        <v>99.746284885828203</v>
      </c>
      <c r="L37" s="115">
        <v>99.380692167577408</v>
      </c>
      <c r="M37" s="119">
        <v>0.66755674232309747</v>
      </c>
      <c r="N37" s="118">
        <v>0</v>
      </c>
      <c r="O37" s="118">
        <v>1.1851851851851851</v>
      </c>
      <c r="P37" s="118">
        <v>1.8221574344023324</v>
      </c>
      <c r="Q37" s="117">
        <v>17.166589755422244</v>
      </c>
      <c r="R37" s="116">
        <v>35.211591536338545</v>
      </c>
      <c r="S37" s="118">
        <v>49.693986162852582</v>
      </c>
      <c r="T37" s="118">
        <v>29.166666666666668</v>
      </c>
      <c r="U37" s="118">
        <v>1.8001241464928615</v>
      </c>
      <c r="V37" s="118">
        <v>7.029478458049887</v>
      </c>
      <c r="W37" s="115">
        <v>28.551136363636363</v>
      </c>
      <c r="X37" s="435"/>
      <c r="Y37" s="435"/>
      <c r="Z37" s="435"/>
      <c r="AA37" s="435"/>
      <c r="AB37" s="435"/>
      <c r="AC37" s="435"/>
      <c r="AD37" s="435"/>
      <c r="AE37" s="435"/>
      <c r="AF37" s="435"/>
      <c r="AG37" s="435"/>
      <c r="AH37" s="435"/>
      <c r="AI37" s="435"/>
      <c r="AJ37" s="435"/>
      <c r="AK37" s="435"/>
      <c r="AL37" s="435"/>
      <c r="AM37" s="435"/>
      <c r="AN37" s="435"/>
      <c r="AO37" s="435"/>
      <c r="AP37" s="435"/>
      <c r="AQ37" s="435"/>
      <c r="AR37" s="435"/>
      <c r="AS37" s="435"/>
      <c r="AT37" s="435"/>
      <c r="AU37" s="435"/>
      <c r="AV37" s="435"/>
      <c r="AW37" s="435"/>
      <c r="AX37" s="435"/>
      <c r="AY37" s="435"/>
      <c r="AZ37" s="827"/>
      <c r="BA37" s="1023" t="s">
        <v>126</v>
      </c>
      <c r="BB37" s="594"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43" t="s">
        <v>35</v>
      </c>
      <c r="BW37" s="33" t="s">
        <v>35</v>
      </c>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11" customFormat="true" ht="15" customHeight="true" x14ac:dyDescent="0.2">
      <c r="A38" s="1000"/>
      <c r="B38" s="376" t="s">
        <v>48</v>
      </c>
      <c r="C38" s="119">
        <v>99.165061014771993</v>
      </c>
      <c r="D38" s="118">
        <v>98.664825046040519</v>
      </c>
      <c r="E38" s="118">
        <v>97.656822064925549</v>
      </c>
      <c r="F38" s="118">
        <v>91.529411764705884</v>
      </c>
      <c r="G38" s="117">
        <v>1.3032581453634084</v>
      </c>
      <c r="H38" s="116">
        <v>97.609717868338549</v>
      </c>
      <c r="I38" s="118">
        <v>96.357226792009399</v>
      </c>
      <c r="J38" s="118">
        <v>82.596463022508033</v>
      </c>
      <c r="K38" s="118">
        <v>0.25371511417180137</v>
      </c>
      <c r="L38" s="115">
        <v>0.61930783242258647</v>
      </c>
      <c r="M38" s="119">
        <v>99.3324432576769</v>
      </c>
      <c r="N38" s="118">
        <v>100</v>
      </c>
      <c r="O38" s="118">
        <v>98.81481481481481</v>
      </c>
      <c r="P38" s="118">
        <v>98.177842565597672</v>
      </c>
      <c r="Q38" s="117">
        <v>82.833410244577749</v>
      </c>
      <c r="R38" s="116">
        <v>64.788408463661455</v>
      </c>
      <c r="S38" s="118">
        <v>50.306013837147425</v>
      </c>
      <c r="T38" s="118">
        <v>70.833333333333343</v>
      </c>
      <c r="U38" s="118">
        <v>98.199875853507137</v>
      </c>
      <c r="V38" s="118">
        <v>92.97052154195012</v>
      </c>
      <c r="W38" s="115">
        <v>71.44886363636364</v>
      </c>
      <c r="X38" s="435"/>
      <c r="Y38" s="435"/>
      <c r="Z38" s="435"/>
      <c r="AA38" s="435"/>
      <c r="AB38" s="435"/>
      <c r="AC38" s="435"/>
      <c r="AD38" s="435"/>
      <c r="AE38" s="435"/>
      <c r="AF38" s="435"/>
      <c r="AG38" s="435"/>
      <c r="AH38" s="435"/>
      <c r="AI38" s="435"/>
      <c r="AJ38" s="435"/>
      <c r="AK38" s="435"/>
      <c r="AL38" s="435"/>
      <c r="AM38" s="435"/>
      <c r="AN38" s="435"/>
      <c r="AO38" s="435"/>
      <c r="AP38" s="435"/>
      <c r="AQ38" s="435"/>
      <c r="AR38" s="435"/>
      <c r="AS38" s="435"/>
      <c r="AT38" s="435"/>
      <c r="AU38" s="435"/>
      <c r="AV38" s="435"/>
      <c r="AW38" s="435"/>
      <c r="AX38" s="435"/>
      <c r="AY38" s="435"/>
      <c r="AZ38" s="827"/>
      <c r="BA38" s="1023"/>
      <c r="BB38" s="594"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43" t="s">
        <v>35</v>
      </c>
      <c r="BW38" s="33" t="s">
        <v>35</v>
      </c>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6" customFormat="true" ht="15" customHeight="true" x14ac:dyDescent="0.2">
      <c r="A39" s="1000" t="s">
        <v>123</v>
      </c>
      <c r="B39" s="376"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60" t="s">
        <v>35</v>
      </c>
      <c r="W39" s="51" t="s">
        <v>35</v>
      </c>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343"/>
      <c r="BA39" s="1023" t="s">
        <v>123</v>
      </c>
      <c r="BB39" s="594"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43" t="s">
        <v>35</v>
      </c>
      <c r="BW39" s="33" t="s">
        <v>35</v>
      </c>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6" customFormat="true" ht="15" customHeight="true" x14ac:dyDescent="0.2">
      <c r="A40" s="1000"/>
      <c r="B40" s="376"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60" t="s">
        <v>35</v>
      </c>
      <c r="W40" s="51" t="s">
        <v>35</v>
      </c>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343"/>
      <c r="BA40" s="1023"/>
      <c r="BB40" s="594"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43" t="s">
        <v>35</v>
      </c>
      <c r="BW40" s="33" t="s">
        <v>35</v>
      </c>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11" customFormat="true" ht="15" customHeight="true" x14ac:dyDescent="0.2">
      <c r="A41" s="1000" t="s">
        <v>56</v>
      </c>
      <c r="B41" s="376" t="s">
        <v>49</v>
      </c>
      <c r="C41" s="119">
        <v>20.382941688424715</v>
      </c>
      <c r="D41" s="118">
        <v>16.765602438633081</v>
      </c>
      <c r="E41" s="118">
        <v>15.361395270836828</v>
      </c>
      <c r="F41" s="118">
        <v>11.458159345248037</v>
      </c>
      <c r="G41" s="117">
        <v>8.3430669113966294E-2</v>
      </c>
      <c r="H41" s="116">
        <v>10.672514619883041</v>
      </c>
      <c r="I41" s="118">
        <v>9.0651558073654392</v>
      </c>
      <c r="J41" s="118">
        <v>11.49812734082397</v>
      </c>
      <c r="K41" s="118">
        <v>0</v>
      </c>
      <c r="L41" s="115">
        <v>0.18214936247723132</v>
      </c>
      <c r="M41" s="119">
        <v>22.296865003198977</v>
      </c>
      <c r="N41" s="118">
        <v>21.009147241074064</v>
      </c>
      <c r="O41" s="118">
        <v>14.444788122486854</v>
      </c>
      <c r="P41" s="118">
        <v>20.281690140845072</v>
      </c>
      <c r="Q41" s="117">
        <v>13.532675709001232</v>
      </c>
      <c r="R41" s="116">
        <v>11.638102829812674</v>
      </c>
      <c r="S41" s="118">
        <v>6.2690523525513591</v>
      </c>
      <c r="T41" s="118">
        <v>20.470505617977526</v>
      </c>
      <c r="U41" s="118">
        <v>16.420075427908326</v>
      </c>
      <c r="V41" s="118">
        <v>27.783018867924529</v>
      </c>
      <c r="W41" s="115">
        <v>8.4061135371179034</v>
      </c>
      <c r="X41" s="435"/>
      <c r="Y41" s="435"/>
      <c r="Z41" s="435"/>
      <c r="AA41" s="435"/>
      <c r="AB41" s="435"/>
      <c r="AC41" s="435"/>
      <c r="AD41" s="435"/>
      <c r="AE41" s="435"/>
      <c r="AF41" s="435"/>
      <c r="AG41" s="435"/>
      <c r="AH41" s="435"/>
      <c r="AI41" s="435"/>
      <c r="AJ41" s="435"/>
      <c r="AK41" s="435"/>
      <c r="AL41" s="435"/>
      <c r="AM41" s="435"/>
      <c r="AN41" s="435"/>
      <c r="AO41" s="435"/>
      <c r="AP41" s="435"/>
      <c r="AQ41" s="435"/>
      <c r="AR41" s="435"/>
      <c r="AS41" s="435"/>
      <c r="AT41" s="435"/>
      <c r="AU41" s="435"/>
      <c r="AV41" s="435"/>
      <c r="AW41" s="435"/>
      <c r="AX41" s="435"/>
      <c r="AY41" s="435"/>
      <c r="AZ41" s="827"/>
      <c r="BA41" s="1023" t="s">
        <v>56</v>
      </c>
      <c r="BB41" s="594"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43" t="s">
        <v>35</v>
      </c>
      <c r="BW41" s="33" t="s">
        <v>35</v>
      </c>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11" customFormat="true" ht="15" customHeight="true" x14ac:dyDescent="0.2">
      <c r="A42" s="1000"/>
      <c r="B42" s="376" t="s">
        <v>48</v>
      </c>
      <c r="C42" s="119">
        <v>79.617058311575278</v>
      </c>
      <c r="D42" s="118">
        <v>83.234397561366919</v>
      </c>
      <c r="E42" s="118">
        <v>84.638604729163163</v>
      </c>
      <c r="F42" s="118">
        <v>88.541840654751951</v>
      </c>
      <c r="G42" s="117">
        <v>99.916569330886034</v>
      </c>
      <c r="H42" s="116">
        <v>89.327485380116954</v>
      </c>
      <c r="I42" s="118">
        <v>90.934844192634557</v>
      </c>
      <c r="J42" s="118">
        <v>88.50187265917603</v>
      </c>
      <c r="K42" s="118">
        <v>100</v>
      </c>
      <c r="L42" s="115">
        <v>99.817850637522767</v>
      </c>
      <c r="M42" s="119">
        <v>77.703134996801026</v>
      </c>
      <c r="N42" s="118">
        <v>78.990852758925939</v>
      </c>
      <c r="O42" s="118">
        <v>85.555211877513145</v>
      </c>
      <c r="P42" s="118">
        <v>79.718309859154928</v>
      </c>
      <c r="Q42" s="117">
        <v>86.467324290998775</v>
      </c>
      <c r="R42" s="116">
        <v>88.361897170187319</v>
      </c>
      <c r="S42" s="118">
        <v>93.73094764744863</v>
      </c>
      <c r="T42" s="118">
        <v>79.529494382022463</v>
      </c>
      <c r="U42" s="118">
        <v>83.579924572091684</v>
      </c>
      <c r="V42" s="118">
        <v>72.216981132075475</v>
      </c>
      <c r="W42" s="115">
        <v>91.593886462882097</v>
      </c>
      <c r="X42" s="435"/>
      <c r="Y42" s="435"/>
      <c r="Z42" s="435"/>
      <c r="AA42" s="435"/>
      <c r="AB42" s="435"/>
      <c r="AC42" s="435"/>
      <c r="AD42" s="435"/>
      <c r="AE42" s="435"/>
      <c r="AF42" s="435"/>
      <c r="AG42" s="435"/>
      <c r="AH42" s="435"/>
      <c r="AI42" s="435"/>
      <c r="AJ42" s="435"/>
      <c r="AK42" s="435"/>
      <c r="AL42" s="435"/>
      <c r="AM42" s="435"/>
      <c r="AN42" s="435"/>
      <c r="AO42" s="435"/>
      <c r="AP42" s="435"/>
      <c r="AQ42" s="435"/>
      <c r="AR42" s="435"/>
      <c r="AS42" s="435"/>
      <c r="AT42" s="435"/>
      <c r="AU42" s="435"/>
      <c r="AV42" s="435"/>
      <c r="AW42" s="435"/>
      <c r="AX42" s="435"/>
      <c r="AY42" s="435"/>
      <c r="AZ42" s="827"/>
      <c r="BA42" s="1023"/>
      <c r="BB42" s="594"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43" t="s">
        <v>35</v>
      </c>
      <c r="BW42" s="33" t="s">
        <v>35</v>
      </c>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11" customFormat="true" ht="15" customHeight="true" x14ac:dyDescent="0.2">
      <c r="A43" s="1000" t="s">
        <v>53</v>
      </c>
      <c r="B43" s="376"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60" t="s">
        <v>35</v>
      </c>
      <c r="W43" s="51" t="s">
        <v>35</v>
      </c>
      <c r="X43" s="435"/>
      <c r="Y43" s="435"/>
      <c r="Z43" s="435"/>
      <c r="AA43" s="435"/>
      <c r="AB43" s="435"/>
      <c r="AC43" s="435"/>
      <c r="AD43" s="435"/>
      <c r="AE43" s="435"/>
      <c r="AF43" s="435"/>
      <c r="AG43" s="435"/>
      <c r="AH43" s="435"/>
      <c r="AI43" s="435"/>
      <c r="AJ43" s="435"/>
      <c r="AK43" s="435"/>
      <c r="AL43" s="435"/>
      <c r="AM43" s="435"/>
      <c r="AN43" s="435"/>
      <c r="AO43" s="435"/>
      <c r="AP43" s="435"/>
      <c r="AQ43" s="435"/>
      <c r="AR43" s="435"/>
      <c r="AS43" s="435"/>
      <c r="AT43" s="435"/>
      <c r="AU43" s="435"/>
      <c r="AV43" s="435"/>
      <c r="AW43" s="435"/>
      <c r="AX43" s="435"/>
      <c r="AY43" s="435"/>
      <c r="AZ43" s="827"/>
      <c r="BA43" s="1023" t="s">
        <v>53</v>
      </c>
      <c r="BB43" s="594"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43" t="s">
        <v>35</v>
      </c>
      <c r="BW43" s="33" t="s">
        <v>35</v>
      </c>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11" customFormat="true" ht="15" customHeight="true" x14ac:dyDescent="0.2">
      <c r="A44" s="1000"/>
      <c r="B44" s="376"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60" t="s">
        <v>35</v>
      </c>
      <c r="W44" s="51" t="s">
        <v>35</v>
      </c>
      <c r="X44" s="435"/>
      <c r="Y44" s="435"/>
      <c r="Z44" s="435"/>
      <c r="AA44" s="435"/>
      <c r="AB44" s="435"/>
      <c r="AC44" s="435"/>
      <c r="AD44" s="435"/>
      <c r="AE44" s="435"/>
      <c r="AF44" s="435"/>
      <c r="AG44" s="435"/>
      <c r="AH44" s="435"/>
      <c r="AI44" s="435"/>
      <c r="AJ44" s="435"/>
      <c r="AK44" s="435"/>
      <c r="AL44" s="435"/>
      <c r="AM44" s="435"/>
      <c r="AN44" s="435"/>
      <c r="AO44" s="435"/>
      <c r="AP44" s="435"/>
      <c r="AQ44" s="435"/>
      <c r="AR44" s="435"/>
      <c r="AS44" s="435"/>
      <c r="AT44" s="435"/>
      <c r="AU44" s="435"/>
      <c r="AV44" s="435"/>
      <c r="AW44" s="435"/>
      <c r="AX44" s="435"/>
      <c r="AY44" s="435"/>
      <c r="AZ44" s="827"/>
      <c r="BA44" s="1023"/>
      <c r="BB44" s="594"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43" t="s">
        <v>35</v>
      </c>
      <c r="BW44" s="33" t="s">
        <v>35</v>
      </c>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11" customFormat="true" ht="15" customHeight="true" x14ac:dyDescent="0.2">
      <c r="A45" s="1000" t="s">
        <v>52</v>
      </c>
      <c r="B45" s="376"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60" t="s">
        <v>35</v>
      </c>
      <c r="W45" s="51" t="s">
        <v>35</v>
      </c>
      <c r="X45" s="435"/>
      <c r="Y45" s="435"/>
      <c r="Z45" s="435"/>
      <c r="AA45" s="435"/>
      <c r="AB45" s="435"/>
      <c r="AC45" s="435"/>
      <c r="AD45" s="435"/>
      <c r="AE45" s="435"/>
      <c r="AF45" s="435"/>
      <c r="AG45" s="435"/>
      <c r="AH45" s="435"/>
      <c r="AI45" s="435"/>
      <c r="AJ45" s="435"/>
      <c r="AK45" s="435"/>
      <c r="AL45" s="435"/>
      <c r="AM45" s="435"/>
      <c r="AN45" s="435"/>
      <c r="AO45" s="435"/>
      <c r="AP45" s="435"/>
      <c r="AQ45" s="435"/>
      <c r="AR45" s="435"/>
      <c r="AS45" s="435"/>
      <c r="AT45" s="435"/>
      <c r="AU45" s="435"/>
      <c r="AV45" s="435"/>
      <c r="AW45" s="435"/>
      <c r="AX45" s="435"/>
      <c r="AY45" s="435"/>
      <c r="AZ45" s="827"/>
      <c r="BA45" s="1023" t="s">
        <v>52</v>
      </c>
      <c r="BB45" s="594"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43" t="s">
        <v>35</v>
      </c>
      <c r="BW45" s="33" t="s">
        <v>35</v>
      </c>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11" customFormat="true" ht="15" customHeight="true" x14ac:dyDescent="0.2">
      <c r="A46" s="1000"/>
      <c r="B46" s="376"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60" t="s">
        <v>35</v>
      </c>
      <c r="W46" s="51" t="s">
        <v>35</v>
      </c>
      <c r="X46" s="435"/>
      <c r="Y46" s="435"/>
      <c r="Z46" s="435"/>
      <c r="AA46" s="435"/>
      <c r="AB46" s="435"/>
      <c r="AC46" s="435"/>
      <c r="AD46" s="435"/>
      <c r="AE46" s="435"/>
      <c r="AF46" s="435"/>
      <c r="AG46" s="435"/>
      <c r="AH46" s="435"/>
      <c r="AI46" s="435"/>
      <c r="AJ46" s="435"/>
      <c r="AK46" s="435"/>
      <c r="AL46" s="435"/>
      <c r="AM46" s="435"/>
      <c r="AN46" s="435"/>
      <c r="AO46" s="435"/>
      <c r="AP46" s="435"/>
      <c r="AQ46" s="435"/>
      <c r="AR46" s="435"/>
      <c r="AS46" s="435"/>
      <c r="AT46" s="435"/>
      <c r="AU46" s="435"/>
      <c r="AV46" s="435"/>
      <c r="AW46" s="435"/>
      <c r="AX46" s="435"/>
      <c r="AY46" s="435"/>
      <c r="AZ46" s="827"/>
      <c r="BA46" s="1023"/>
      <c r="BB46" s="594"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43" t="s">
        <v>35</v>
      </c>
      <c r="BW46" s="33" t="s">
        <v>35</v>
      </c>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6" customFormat="true" ht="15" customHeight="true" x14ac:dyDescent="0.2">
      <c r="A47" s="1000" t="s">
        <v>102</v>
      </c>
      <c r="B47" s="376" t="s">
        <v>101</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60" t="s">
        <v>35</v>
      </c>
      <c r="W47" s="51" t="s">
        <v>35</v>
      </c>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343"/>
      <c r="BA47" s="1023" t="s">
        <v>102</v>
      </c>
      <c r="BB47" s="594" t="s">
        <v>101</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43" t="s">
        <v>35</v>
      </c>
      <c r="BW47" s="33" t="s">
        <v>35</v>
      </c>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6" customFormat="true" ht="15" customHeight="true" x14ac:dyDescent="0.2">
      <c r="A48" s="1000"/>
      <c r="B48" s="376" t="s">
        <v>100</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60" t="s">
        <v>35</v>
      </c>
      <c r="W48" s="51" t="s">
        <v>35</v>
      </c>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343"/>
      <c r="BA48" s="1023"/>
      <c r="BB48" s="594" t="s">
        <v>100</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43" t="s">
        <v>35</v>
      </c>
      <c r="BW48" s="33" t="s">
        <v>35</v>
      </c>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6" customFormat="true" ht="15" customHeight="true" x14ac:dyDescent="0.2">
      <c r="A49" s="1000"/>
      <c r="B49" s="376"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60" t="s">
        <v>35</v>
      </c>
      <c r="W49" s="51" t="s">
        <v>35</v>
      </c>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343"/>
      <c r="BA49" s="1023"/>
      <c r="BB49" s="594"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43" t="s">
        <v>35</v>
      </c>
      <c r="BW49" s="33" t="s">
        <v>35</v>
      </c>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6" customFormat="true" ht="15" customHeight="true" x14ac:dyDescent="0.2">
      <c r="A50" s="1000" t="s">
        <v>103</v>
      </c>
      <c r="B50" s="376" t="s">
        <v>101</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60" t="s">
        <v>35</v>
      </c>
      <c r="W50" s="51" t="s">
        <v>35</v>
      </c>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343"/>
      <c r="BA50" s="1023" t="s">
        <v>103</v>
      </c>
      <c r="BB50" s="594" t="s">
        <v>101</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43" t="s">
        <v>35</v>
      </c>
      <c r="BW50" s="33" t="s">
        <v>35</v>
      </c>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6" customFormat="true" ht="15" customHeight="true" x14ac:dyDescent="0.2">
      <c r="A51" s="1000"/>
      <c r="B51" s="376" t="s">
        <v>100</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60" t="s">
        <v>35</v>
      </c>
      <c r="W51" s="51" t="s">
        <v>35</v>
      </c>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343"/>
      <c r="BA51" s="1023"/>
      <c r="BB51" s="594" t="s">
        <v>100</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43" t="s">
        <v>35</v>
      </c>
      <c r="BW51" s="33" t="s">
        <v>35</v>
      </c>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6" customFormat="true" ht="15" customHeight="true" x14ac:dyDescent="0.2">
      <c r="A52" s="1000"/>
      <c r="B52" s="376"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60" t="s">
        <v>35</v>
      </c>
      <c r="W52" s="51" t="s">
        <v>35</v>
      </c>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343"/>
      <c r="BA52" s="1023"/>
      <c r="BB52" s="594"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43" t="s">
        <v>35</v>
      </c>
      <c r="BW52" s="33" t="s">
        <v>35</v>
      </c>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6" customFormat="true" ht="15" customHeight="true" x14ac:dyDescent="0.2">
      <c r="A53" s="1000" t="s">
        <v>106</v>
      </c>
      <c r="B53" s="376" t="s">
        <v>101</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60" t="s">
        <v>35</v>
      </c>
      <c r="W53" s="51" t="s">
        <v>35</v>
      </c>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343"/>
      <c r="BA53" s="1023" t="s">
        <v>106</v>
      </c>
      <c r="BB53" s="594" t="s">
        <v>101</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43" t="s">
        <v>35</v>
      </c>
      <c r="BW53" s="33" t="s">
        <v>35</v>
      </c>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6" customFormat="true" ht="15" customHeight="true" x14ac:dyDescent="0.2">
      <c r="A54" s="1000"/>
      <c r="B54" s="376" t="s">
        <v>100</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60" t="s">
        <v>35</v>
      </c>
      <c r="W54" s="51" t="s">
        <v>35</v>
      </c>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343"/>
      <c r="BA54" s="1023"/>
      <c r="BB54" s="594" t="s">
        <v>100</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43" t="s">
        <v>35</v>
      </c>
      <c r="BW54" s="33" t="s">
        <v>35</v>
      </c>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6" customFormat="true" ht="15" customHeight="true" x14ac:dyDescent="0.2">
      <c r="A55" s="1001"/>
      <c r="B55" s="377"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3" t="s">
        <v>35</v>
      </c>
      <c r="S55" s="12" t="s">
        <v>35</v>
      </c>
      <c r="T55" s="12" t="s">
        <v>35</v>
      </c>
      <c r="U55" s="12" t="s">
        <v>35</v>
      </c>
      <c r="V55" s="12" t="s">
        <v>35</v>
      </c>
      <c r="W55" s="8" t="s">
        <v>35</v>
      </c>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343"/>
      <c r="BA55" s="1024"/>
      <c r="BB55" s="596"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1" t="s">
        <v>35</v>
      </c>
      <c r="BS55" s="10" t="s">
        <v>35</v>
      </c>
      <c r="BT55" s="10" t="s">
        <v>35</v>
      </c>
      <c r="BU55" s="10" t="s">
        <v>35</v>
      </c>
      <c r="BV55" s="10" t="s">
        <v>35</v>
      </c>
      <c r="BW55" s="10" t="s">
        <v>35</v>
      </c>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11" customFormat="true" ht="15" customHeight="true" x14ac:dyDescent="0.2">
      <c r="A56" s="308"/>
      <c r="B56" s="373"/>
      <c r="C56" s="1019" t="s">
        <v>115</v>
      </c>
      <c r="D56" s="1020"/>
      <c r="E56" s="1020"/>
      <c r="F56" s="1020"/>
      <c r="G56" s="1021"/>
      <c r="H56" s="993" t="s">
        <v>38</v>
      </c>
      <c r="I56" s="994"/>
      <c r="J56" s="994"/>
      <c r="K56" s="994"/>
      <c r="L56" s="995"/>
      <c r="M56" s="1022" t="s">
        <v>37</v>
      </c>
      <c r="N56" s="994"/>
      <c r="O56" s="994"/>
      <c r="P56" s="994"/>
      <c r="Q56" s="995"/>
      <c r="R56" s="17" t="s">
        <v>143</v>
      </c>
      <c r="S56" s="424"/>
      <c r="T56" s="424"/>
      <c r="U56" s="424"/>
      <c r="V56" s="424"/>
      <c r="W56" s="424"/>
      <c r="X56" s="435"/>
      <c r="Y56" s="435"/>
      <c r="Z56" s="435"/>
      <c r="AA56" s="435"/>
      <c r="AB56" s="435"/>
      <c r="AC56" s="435"/>
      <c r="AD56" s="435"/>
      <c r="AE56" s="435"/>
      <c r="AF56" s="435"/>
      <c r="AG56" s="435"/>
      <c r="AH56" s="435"/>
      <c r="AI56" s="435"/>
      <c r="AJ56" s="435"/>
      <c r="AK56" s="435"/>
      <c r="AL56" s="435"/>
      <c r="AM56" s="435"/>
      <c r="AN56" s="435"/>
      <c r="AO56" s="435"/>
      <c r="AP56" s="435"/>
      <c r="AQ56" s="435"/>
      <c r="AR56" s="435"/>
      <c r="AS56" s="435"/>
      <c r="AT56" s="435"/>
      <c r="AU56" s="435"/>
      <c r="AV56" s="435"/>
      <c r="AW56" s="435"/>
      <c r="AX56" s="435"/>
      <c r="AY56" s="435"/>
      <c r="AZ56" s="827"/>
      <c r="BA56" s="345" t="s">
        <v>131</v>
      </c>
      <c r="BB56" s="291" t="s">
        <v>96</v>
      </c>
      <c r="BC56" s="1022" t="s">
        <v>115</v>
      </c>
      <c r="BD56" s="994"/>
      <c r="BE56" s="994"/>
      <c r="BF56" s="994"/>
      <c r="BG56" s="1027"/>
      <c r="BH56" s="1022" t="s">
        <v>38</v>
      </c>
      <c r="BI56" s="994"/>
      <c r="BJ56" s="994"/>
      <c r="BK56" s="994"/>
      <c r="BL56" s="1027"/>
      <c r="BM56" s="1022" t="s">
        <v>37</v>
      </c>
      <c r="BN56" s="994"/>
      <c r="BO56" s="994"/>
      <c r="BP56" s="994"/>
      <c r="BQ56" s="995"/>
      <c r="BR56" s="16" t="s">
        <v>143</v>
      </c>
      <c r="BS56" s="424"/>
      <c r="BT56" s="424"/>
      <c r="BU56" s="424"/>
      <c r="BV56" s="424"/>
      <c r="BW56" s="424"/>
      <c r="BX56" s="5"/>
      <c r="BY56" s="5"/>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311" customFormat="true" ht="12.75" x14ac:dyDescent="0.2">
      <c r="A57" s="331" t="s">
        <v>69</v>
      </c>
      <c r="B57" s="373"/>
      <c r="C57" s="415" t="s">
        <v>0</v>
      </c>
      <c r="D57" s="585" t="s">
        <v>1</v>
      </c>
      <c r="E57" s="585" t="s">
        <v>2</v>
      </c>
      <c r="F57" s="585" t="s">
        <v>3</v>
      </c>
      <c r="G57" s="586" t="s">
        <v>4</v>
      </c>
      <c r="H57" s="378" t="s">
        <v>0</v>
      </c>
      <c r="I57" s="589" t="s">
        <v>1</v>
      </c>
      <c r="J57" s="589" t="s">
        <v>2</v>
      </c>
      <c r="K57" s="589" t="s">
        <v>3</v>
      </c>
      <c r="L57" s="590" t="s">
        <v>4</v>
      </c>
      <c r="M57" s="379" t="s">
        <v>0</v>
      </c>
      <c r="N57" s="589" t="s">
        <v>1</v>
      </c>
      <c r="O57" s="589" t="s">
        <v>2</v>
      </c>
      <c r="P57" s="589" t="s">
        <v>3</v>
      </c>
      <c r="Q57" s="583" t="s">
        <v>4</v>
      </c>
      <c r="R57" s="378" t="s">
        <v>158</v>
      </c>
      <c r="S57" s="589" t="s">
        <v>159</v>
      </c>
      <c r="T57" s="589" t="s">
        <v>160</v>
      </c>
      <c r="U57" s="589" t="s">
        <v>161</v>
      </c>
      <c r="V57" s="589" t="s">
        <v>162</v>
      </c>
      <c r="W57" s="590" t="s">
        <v>163</v>
      </c>
      <c r="X57" s="435"/>
      <c r="Y57" s="435"/>
      <c r="Z57" s="435"/>
      <c r="AA57" s="435"/>
      <c r="AB57" s="435"/>
      <c r="AC57" s="435"/>
      <c r="AD57" s="435"/>
      <c r="AE57" s="435"/>
      <c r="AF57" s="435"/>
      <c r="AG57" s="435"/>
      <c r="AH57" s="435"/>
      <c r="AI57" s="435"/>
      <c r="AJ57" s="435"/>
      <c r="AK57" s="435"/>
      <c r="AL57" s="435"/>
      <c r="AM57" s="435"/>
      <c r="AN57" s="435"/>
      <c r="AO57" s="435"/>
      <c r="AP57" s="435"/>
      <c r="AQ57" s="435"/>
      <c r="AR57" s="435"/>
      <c r="AS57" s="435"/>
      <c r="AT57" s="435"/>
      <c r="AU57" s="435"/>
      <c r="AV57" s="435"/>
      <c r="AW57" s="435"/>
      <c r="AX57" s="435"/>
      <c r="AY57" s="435"/>
      <c r="AZ57" s="827"/>
      <c r="BA57" s="331" t="s">
        <v>120</v>
      </c>
      <c r="BB57" s="330"/>
      <c r="BC57" s="453" t="s">
        <v>0</v>
      </c>
      <c r="BD57" s="559" t="s">
        <v>1</v>
      </c>
      <c r="BE57" s="559" t="s">
        <v>2</v>
      </c>
      <c r="BF57" s="559" t="s">
        <v>3</v>
      </c>
      <c r="BG57" s="454" t="s">
        <v>4</v>
      </c>
      <c r="BH57" s="453" t="s">
        <v>0</v>
      </c>
      <c r="BI57" s="559" t="s">
        <v>1</v>
      </c>
      <c r="BJ57" s="559" t="s">
        <v>2</v>
      </c>
      <c r="BK57" s="559" t="s">
        <v>3</v>
      </c>
      <c r="BL57" s="454" t="s">
        <v>4</v>
      </c>
      <c r="BM57" s="453" t="s">
        <v>0</v>
      </c>
      <c r="BN57" s="559" t="s">
        <v>1</v>
      </c>
      <c r="BO57" s="559" t="s">
        <v>2</v>
      </c>
      <c r="BP57" s="559" t="s">
        <v>3</v>
      </c>
      <c r="BQ57" s="454" t="s">
        <v>4</v>
      </c>
      <c r="BR57" s="453" t="s">
        <v>158</v>
      </c>
      <c r="BS57" s="559" t="s">
        <v>159</v>
      </c>
      <c r="BT57" s="559" t="s">
        <v>160</v>
      </c>
      <c r="BU57" s="559" t="s">
        <v>161</v>
      </c>
      <c r="BV57" s="559" t="s">
        <v>162</v>
      </c>
      <c r="BW57" s="560" t="s">
        <v>163</v>
      </c>
      <c r="BX57" s="831"/>
      <c r="BY57" s="831"/>
      <c r="BZ57" s="831"/>
      <c r="CA57" s="831"/>
      <c r="CB57" s="831"/>
      <c r="CC57" s="831"/>
      <c r="CD57" s="831"/>
      <c r="CE57" s="831"/>
      <c r="CF57" s="831"/>
      <c r="CG57" s="831"/>
      <c r="CH57" s="831"/>
      <c r="CI57" s="831"/>
      <c r="CJ57" s="831"/>
      <c r="CK57" s="831"/>
      <c r="CL57" s="831"/>
      <c r="CM57" s="831"/>
      <c r="CN57" s="831"/>
      <c r="CO57" s="831"/>
      <c r="CP57" s="831"/>
      <c r="CQ57" s="831"/>
      <c r="CR57" s="831"/>
      <c r="CS57" s="831"/>
      <c r="CT57" s="831"/>
      <c r="CU57" s="831"/>
      <c r="CV57" s="831"/>
      <c r="CW57" s="831"/>
      <c r="CX57" s="831"/>
      <c r="CY57" s="831"/>
      <c r="CZ57" s="831"/>
    </row>
    <row r="58" s="311" customFormat="true" ht="15" customHeight="true" x14ac:dyDescent="0.2">
      <c r="A58" s="999" t="s">
        <v>165</v>
      </c>
      <c r="B58" s="375" t="s">
        <v>166</v>
      </c>
      <c r="C58" s="124">
        <v>0.22628372497824192</v>
      </c>
      <c r="D58" s="123">
        <v>0.12818458580355713</v>
      </c>
      <c r="E58" s="123">
        <v>0.76974564926372158</v>
      </c>
      <c r="F58" s="123">
        <v>4.221591857166695</v>
      </c>
      <c r="G58" s="122">
        <v>96.779576172200905</v>
      </c>
      <c r="H58" s="121">
        <v>0.8029197080291971</v>
      </c>
      <c r="I58" s="123">
        <v>0.3884180790960452</v>
      </c>
      <c r="J58" s="123">
        <v>12.986526946107785</v>
      </c>
      <c r="K58" s="123">
        <v>98.51395433127945</v>
      </c>
      <c r="L58" s="120">
        <v>98.834244080145723</v>
      </c>
      <c r="M58" s="124">
        <v>0.1599488163787588</v>
      </c>
      <c r="N58" s="123">
        <v>0</v>
      </c>
      <c r="O58" s="123">
        <v>0.24744819053510672</v>
      </c>
      <c r="P58" s="123">
        <v>9.3516209476309231E-2</v>
      </c>
      <c r="Q58" s="122">
        <v>9.0320591861898887</v>
      </c>
      <c r="R58" s="121">
        <v>27.249255213505464</v>
      </c>
      <c r="S58" s="123">
        <v>49.238107857426797</v>
      </c>
      <c r="T58" s="123">
        <v>15.519662921348315</v>
      </c>
      <c r="U58" s="123">
        <v>0.27560197272991005</v>
      </c>
      <c r="V58" s="123">
        <v>5.8490566037735849</v>
      </c>
      <c r="W58" s="120">
        <v>8.1213662790697683</v>
      </c>
      <c r="X58" s="435"/>
      <c r="Y58" s="435"/>
      <c r="Z58" s="435"/>
      <c r="AA58" s="435"/>
      <c r="AB58" s="435"/>
      <c r="AC58" s="435"/>
      <c r="AD58" s="435"/>
      <c r="AE58" s="435"/>
      <c r="AF58" s="435"/>
      <c r="AG58" s="435"/>
      <c r="AH58" s="435"/>
      <c r="AI58" s="435"/>
      <c r="AJ58" s="435"/>
      <c r="AK58" s="435"/>
      <c r="AL58" s="435"/>
      <c r="AM58" s="435"/>
      <c r="AN58" s="435"/>
      <c r="AO58" s="435"/>
      <c r="AP58" s="435"/>
      <c r="AQ58" s="435"/>
      <c r="AR58" s="435"/>
      <c r="AS58" s="435"/>
      <c r="AT58" s="435"/>
      <c r="AU58" s="435"/>
      <c r="AV58" s="435"/>
      <c r="AW58" s="435"/>
      <c r="AX58" s="435"/>
      <c r="AY58" s="435"/>
      <c r="AZ58" s="827"/>
      <c r="BA58" s="593"/>
      <c r="BB58" s="595"/>
      <c r="BC58" s="442"/>
      <c r="BD58" s="428"/>
      <c r="BE58" s="428"/>
      <c r="BF58" s="428"/>
      <c r="BG58" s="443"/>
      <c r="BH58" s="442"/>
      <c r="BI58" s="428"/>
      <c r="BJ58" s="428"/>
      <c r="BK58" s="428"/>
      <c r="BL58" s="443"/>
      <c r="BM58" s="442"/>
      <c r="BN58" s="428"/>
      <c r="BO58" s="428"/>
      <c r="BP58" s="428"/>
      <c r="BQ58" s="443"/>
      <c r="BR58" s="442"/>
      <c r="BS58" s="428"/>
      <c r="BT58" s="428"/>
      <c r="BU58" s="428"/>
      <c r="BV58" s="428"/>
      <c r="BW58" s="429"/>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11" customFormat="true" ht="15" customHeight="true" x14ac:dyDescent="0.2">
      <c r="A59" s="1000"/>
      <c r="B59" s="376" t="s">
        <v>167</v>
      </c>
      <c r="C59" s="119">
        <v>0</v>
      </c>
      <c r="D59" s="118">
        <v>9.6138439352667845E-2</v>
      </c>
      <c r="E59" s="118">
        <v>0.16733601070950468</v>
      </c>
      <c r="F59" s="118">
        <v>0.85099282496245621</v>
      </c>
      <c r="G59" s="117">
        <v>1.6352411146337393</v>
      </c>
      <c r="H59" s="116">
        <v>0.58394160583941601</v>
      </c>
      <c r="I59" s="118">
        <v>0</v>
      </c>
      <c r="J59" s="118">
        <v>1.6092814371257484</v>
      </c>
      <c r="K59" s="118">
        <v>0.90612540775643347</v>
      </c>
      <c r="L59" s="115">
        <v>0.54644808743169404</v>
      </c>
      <c r="M59" s="119">
        <v>0</v>
      </c>
      <c r="N59" s="118">
        <v>0</v>
      </c>
      <c r="O59" s="118">
        <v>0</v>
      </c>
      <c r="P59" s="118">
        <v>0</v>
      </c>
      <c r="Q59" s="117">
        <v>2.0345252774352653</v>
      </c>
      <c r="R59" s="116">
        <v>2.442899702085402</v>
      </c>
      <c r="S59" s="118">
        <v>0.13250298131707963</v>
      </c>
      <c r="T59" s="118">
        <v>0.31601123595505615</v>
      </c>
      <c r="U59" s="118">
        <v>4.3516100957354219E-2</v>
      </c>
      <c r="V59" s="118">
        <v>0</v>
      </c>
      <c r="W59" s="115">
        <v>0.36337209302325579</v>
      </c>
      <c r="X59" s="435"/>
      <c r="Y59" s="435"/>
      <c r="Z59" s="435"/>
      <c r="AA59" s="435"/>
      <c r="AB59" s="435"/>
      <c r="AC59" s="435"/>
      <c r="AD59" s="435"/>
      <c r="AE59" s="435"/>
      <c r="AF59" s="435"/>
      <c r="AG59" s="435"/>
      <c r="AH59" s="435"/>
      <c r="AI59" s="435"/>
      <c r="AJ59" s="435"/>
      <c r="AK59" s="435"/>
      <c r="AL59" s="435"/>
      <c r="AM59" s="435"/>
      <c r="AN59" s="435"/>
      <c r="AO59" s="435"/>
      <c r="AP59" s="435"/>
      <c r="AQ59" s="435"/>
      <c r="AR59" s="435"/>
      <c r="AS59" s="435"/>
      <c r="AT59" s="435"/>
      <c r="AU59" s="435"/>
      <c r="AV59" s="435"/>
      <c r="AW59" s="435"/>
      <c r="AX59" s="435"/>
      <c r="AY59" s="435"/>
      <c r="AZ59" s="827"/>
      <c r="BA59" s="830"/>
      <c r="BB59" s="594"/>
      <c r="BC59" s="445"/>
      <c r="BD59" s="432"/>
      <c r="BE59" s="432"/>
      <c r="BF59" s="432"/>
      <c r="BG59" s="449"/>
      <c r="BH59" s="445"/>
      <c r="BI59" s="432"/>
      <c r="BJ59" s="432"/>
      <c r="BK59" s="432"/>
      <c r="BL59" s="449"/>
      <c r="BM59" s="445"/>
      <c r="BN59" s="432"/>
      <c r="BO59" s="432"/>
      <c r="BP59" s="432"/>
      <c r="BQ59" s="449"/>
      <c r="BR59" s="445"/>
      <c r="BS59" s="432"/>
      <c r="BT59" s="432"/>
      <c r="BU59" s="432"/>
      <c r="BV59" s="432"/>
      <c r="BW59" s="43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11" customFormat="true" ht="15" customHeight="true" x14ac:dyDescent="0.2">
      <c r="A60" s="1000"/>
      <c r="B60" s="376" t="s">
        <v>168</v>
      </c>
      <c r="C60" s="119">
        <v>2.8720626631853787</v>
      </c>
      <c r="D60" s="118">
        <v>9.9983976926774556</v>
      </c>
      <c r="E60" s="118">
        <v>31.693440428380189</v>
      </c>
      <c r="F60" s="118">
        <v>45.202736525946939</v>
      </c>
      <c r="G60" s="117">
        <v>0.56732854997497084</v>
      </c>
      <c r="H60" s="116">
        <v>59.708029197080293</v>
      </c>
      <c r="I60" s="118">
        <v>52.860169491525419</v>
      </c>
      <c r="J60" s="118">
        <v>52.320359281437121</v>
      </c>
      <c r="K60" s="118">
        <v>0.39869517941283072</v>
      </c>
      <c r="L60" s="115">
        <v>0.40072859744990891</v>
      </c>
      <c r="M60" s="119">
        <v>0.31989763275751759</v>
      </c>
      <c r="N60" s="118">
        <v>0.79669519032162883</v>
      </c>
      <c r="O60" s="118">
        <v>3.6189297865759356</v>
      </c>
      <c r="P60" s="118">
        <v>9.4139650872817953</v>
      </c>
      <c r="Q60" s="117">
        <v>12.854500616522813</v>
      </c>
      <c r="R60" s="116">
        <v>19.801390268123136</v>
      </c>
      <c r="S60" s="118">
        <v>38.134358023055519</v>
      </c>
      <c r="T60" s="118">
        <v>11.973314606741573</v>
      </c>
      <c r="U60" s="118">
        <v>8.3550913838120113</v>
      </c>
      <c r="V60" s="118">
        <v>23.820754716981131</v>
      </c>
      <c r="W60" s="115">
        <v>2.34375</v>
      </c>
      <c r="X60" s="435"/>
      <c r="Y60" s="435"/>
      <c r="Z60" s="435"/>
      <c r="AA60" s="435"/>
      <c r="AB60" s="435"/>
      <c r="AC60" s="435"/>
      <c r="AD60" s="435"/>
      <c r="AE60" s="435"/>
      <c r="AF60" s="435"/>
      <c r="AG60" s="435"/>
      <c r="AH60" s="435"/>
      <c r="AI60" s="435"/>
      <c r="AJ60" s="435"/>
      <c r="AK60" s="435"/>
      <c r="AL60" s="435"/>
      <c r="AM60" s="435"/>
      <c r="AN60" s="435"/>
      <c r="AO60" s="435"/>
      <c r="AP60" s="435"/>
      <c r="AQ60" s="435"/>
      <c r="AR60" s="435"/>
      <c r="AS60" s="435"/>
      <c r="AT60" s="435"/>
      <c r="AU60" s="435"/>
      <c r="AV60" s="435"/>
      <c r="AW60" s="435"/>
      <c r="AX60" s="435"/>
      <c r="AY60" s="435"/>
      <c r="AZ60" s="827"/>
      <c r="BA60" s="830"/>
      <c r="BB60" s="594"/>
      <c r="BC60" s="445"/>
      <c r="BD60" s="432"/>
      <c r="BE60" s="432"/>
      <c r="BF60" s="432"/>
      <c r="BG60" s="449"/>
      <c r="BH60" s="445"/>
      <c r="BI60" s="432"/>
      <c r="BJ60" s="432"/>
      <c r="BK60" s="432"/>
      <c r="BL60" s="449"/>
      <c r="BM60" s="445"/>
      <c r="BN60" s="432"/>
      <c r="BO60" s="432"/>
      <c r="BP60" s="432"/>
      <c r="BQ60" s="449"/>
      <c r="BR60" s="445"/>
      <c r="BS60" s="432"/>
      <c r="BT60" s="432"/>
      <c r="BU60" s="432"/>
      <c r="BV60" s="432"/>
      <c r="BW60" s="43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11" customFormat="true" ht="15" customHeight="true" x14ac:dyDescent="0.2">
      <c r="A61" s="1000"/>
      <c r="B61" s="376" t="s">
        <v>169</v>
      </c>
      <c r="C61" s="119">
        <v>2.8720626631853787</v>
      </c>
      <c r="D61" s="118">
        <v>9.693959301394008</v>
      </c>
      <c r="E61" s="118">
        <v>12.583668005354752</v>
      </c>
      <c r="F61" s="118">
        <v>9.5945269481061235</v>
      </c>
      <c r="G61" s="117">
        <v>8.3430669113966294E-2</v>
      </c>
      <c r="H61" s="116">
        <v>5.0729927007299276</v>
      </c>
      <c r="I61" s="118">
        <v>4.2019774011299438</v>
      </c>
      <c r="J61" s="118">
        <v>7.1107784431137731</v>
      </c>
      <c r="K61" s="118">
        <v>0.18122508155128669</v>
      </c>
      <c r="L61" s="115">
        <v>0</v>
      </c>
      <c r="M61" s="119">
        <v>1.0556621880998081</v>
      </c>
      <c r="N61" s="118">
        <v>6.698141044555916</v>
      </c>
      <c r="O61" s="118">
        <v>6.7429631920816577</v>
      </c>
      <c r="P61" s="118">
        <v>15.928927680798004</v>
      </c>
      <c r="Q61" s="117">
        <v>20.345252774352652</v>
      </c>
      <c r="R61" s="116">
        <v>18.589870903674282</v>
      </c>
      <c r="S61" s="118">
        <v>1.6827878627269113</v>
      </c>
      <c r="T61" s="118">
        <v>3.1952247191011236</v>
      </c>
      <c r="U61" s="118">
        <v>3.1041485349579343</v>
      </c>
      <c r="V61" s="118">
        <v>12.5</v>
      </c>
      <c r="W61" s="115">
        <v>8.5210755813953494</v>
      </c>
      <c r="X61" s="435"/>
      <c r="Y61" s="435"/>
      <c r="Z61" s="435"/>
      <c r="AA61" s="435"/>
      <c r="AB61" s="435"/>
      <c r="AC61" s="435"/>
      <c r="AD61" s="435"/>
      <c r="AE61" s="435"/>
      <c r="AF61" s="435"/>
      <c r="AG61" s="435"/>
      <c r="AH61" s="435"/>
      <c r="AI61" s="435"/>
      <c r="AJ61" s="435"/>
      <c r="AK61" s="435"/>
      <c r="AL61" s="435"/>
      <c r="AM61" s="435"/>
      <c r="AN61" s="435"/>
      <c r="AO61" s="435"/>
      <c r="AP61" s="435"/>
      <c r="AQ61" s="435"/>
      <c r="AR61" s="435"/>
      <c r="AS61" s="435"/>
      <c r="AT61" s="435"/>
      <c r="AU61" s="435"/>
      <c r="AV61" s="435"/>
      <c r="AW61" s="435"/>
      <c r="AX61" s="435"/>
      <c r="AY61" s="435"/>
      <c r="AZ61" s="827"/>
      <c r="BA61" s="830"/>
      <c r="BB61" s="594"/>
      <c r="BC61" s="445"/>
      <c r="BD61" s="432"/>
      <c r="BE61" s="432"/>
      <c r="BF61" s="432"/>
      <c r="BG61" s="449"/>
      <c r="BH61" s="445"/>
      <c r="BI61" s="432"/>
      <c r="BJ61" s="432"/>
      <c r="BK61" s="432"/>
      <c r="BL61" s="449"/>
      <c r="BM61" s="445"/>
      <c r="BN61" s="432"/>
      <c r="BO61" s="432"/>
      <c r="BP61" s="432"/>
      <c r="BQ61" s="449"/>
      <c r="BR61" s="445"/>
      <c r="BS61" s="432"/>
      <c r="BT61" s="432"/>
      <c r="BU61" s="432"/>
      <c r="BV61" s="432"/>
      <c r="BW61" s="43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11" customFormat="true" ht="15" customHeight="true" x14ac:dyDescent="0.2">
      <c r="A62" s="1000"/>
      <c r="B62" s="376" t="s">
        <v>170</v>
      </c>
      <c r="C62" s="119">
        <v>21.061792863359443</v>
      </c>
      <c r="D62" s="118">
        <v>12.626181701650378</v>
      </c>
      <c r="E62" s="118">
        <v>19.059571619812584</v>
      </c>
      <c r="F62" s="118">
        <v>18.98882029033873</v>
      </c>
      <c r="G62" s="117">
        <v>0.10011680293675956</v>
      </c>
      <c r="H62" s="116">
        <v>18.467153284671532</v>
      </c>
      <c r="I62" s="118">
        <v>22.916666666666664</v>
      </c>
      <c r="J62" s="118">
        <v>14.97005988023952</v>
      </c>
      <c r="K62" s="118">
        <v>0</v>
      </c>
      <c r="L62" s="115">
        <v>0.21857923497267759</v>
      </c>
      <c r="M62" s="119">
        <v>22.424824056301983</v>
      </c>
      <c r="N62" s="118">
        <v>17.291236352906463</v>
      </c>
      <c r="O62" s="118">
        <v>9.866996597587379</v>
      </c>
      <c r="P62" s="118">
        <v>15.399002493765588</v>
      </c>
      <c r="Q62" s="117">
        <v>19.112207151664613</v>
      </c>
      <c r="R62" s="116">
        <v>15.61072492552135</v>
      </c>
      <c r="S62" s="118">
        <v>7.8971776864979457</v>
      </c>
      <c r="T62" s="118">
        <v>22.331460674157302</v>
      </c>
      <c r="U62" s="118">
        <v>10.850014505366985</v>
      </c>
      <c r="V62" s="118">
        <v>38.443396226415096</v>
      </c>
      <c r="W62" s="115">
        <v>12.718023255813954</v>
      </c>
      <c r="X62" s="435"/>
      <c r="Y62" s="435"/>
      <c r="Z62" s="435"/>
      <c r="AA62" s="435"/>
      <c r="AB62" s="435"/>
      <c r="AC62" s="435"/>
      <c r="AD62" s="435"/>
      <c r="AE62" s="435"/>
      <c r="AF62" s="435"/>
      <c r="AG62" s="435"/>
      <c r="AH62" s="435"/>
      <c r="AI62" s="435"/>
      <c r="AJ62" s="435"/>
      <c r="AK62" s="435"/>
      <c r="AL62" s="435"/>
      <c r="AM62" s="435"/>
      <c r="AN62" s="435"/>
      <c r="AO62" s="435"/>
      <c r="AP62" s="435"/>
      <c r="AQ62" s="435"/>
      <c r="AR62" s="435"/>
      <c r="AS62" s="435"/>
      <c r="AT62" s="435"/>
      <c r="AU62" s="435"/>
      <c r="AV62" s="435"/>
      <c r="AW62" s="435"/>
      <c r="AX62" s="435"/>
      <c r="AY62" s="435"/>
      <c r="AZ62" s="827"/>
      <c r="BA62" s="830"/>
      <c r="BB62" s="594"/>
      <c r="BC62" s="445"/>
      <c r="BD62" s="432"/>
      <c r="BE62" s="432"/>
      <c r="BF62" s="432"/>
      <c r="BG62" s="449"/>
      <c r="BH62" s="445"/>
      <c r="BI62" s="432"/>
      <c r="BJ62" s="432"/>
      <c r="BK62" s="432"/>
      <c r="BL62" s="449"/>
      <c r="BM62" s="445"/>
      <c r="BN62" s="432"/>
      <c r="BO62" s="432"/>
      <c r="BP62" s="432"/>
      <c r="BQ62" s="449"/>
      <c r="BR62" s="445"/>
      <c r="BS62" s="432"/>
      <c r="BT62" s="432"/>
      <c r="BU62" s="432"/>
      <c r="BV62" s="432"/>
      <c r="BW62" s="43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11" customFormat="true" ht="15" customHeight="true" x14ac:dyDescent="0.2">
      <c r="A63" s="1000"/>
      <c r="B63" s="376" t="s">
        <v>171</v>
      </c>
      <c r="C63" s="119">
        <v>0</v>
      </c>
      <c r="D63" s="118">
        <v>0</v>
      </c>
      <c r="E63" s="118">
        <v>6.6934404283801874E-2</v>
      </c>
      <c r="F63" s="118">
        <v>0.10011680293675956</v>
      </c>
      <c r="G63" s="117">
        <v>0</v>
      </c>
      <c r="H63" s="116">
        <v>0</v>
      </c>
      <c r="I63" s="118">
        <v>0.35310734463276838</v>
      </c>
      <c r="J63" s="118">
        <v>0</v>
      </c>
      <c r="K63" s="118">
        <v>0</v>
      </c>
      <c r="L63" s="115">
        <v>0</v>
      </c>
      <c r="M63" s="119">
        <v>0</v>
      </c>
      <c r="N63" s="118">
        <v>0</v>
      </c>
      <c r="O63" s="118">
        <v>0</v>
      </c>
      <c r="P63" s="118">
        <v>0</v>
      </c>
      <c r="Q63" s="117">
        <v>0</v>
      </c>
      <c r="R63" s="116">
        <v>0</v>
      </c>
      <c r="S63" s="118">
        <v>5.3001192526831852E-2</v>
      </c>
      <c r="T63" s="118">
        <v>0</v>
      </c>
      <c r="U63" s="118">
        <v>0</v>
      </c>
      <c r="V63" s="118">
        <v>0</v>
      </c>
      <c r="W63" s="115">
        <v>0.10901162790697674</v>
      </c>
      <c r="X63" s="435"/>
      <c r="Y63" s="435"/>
      <c r="Z63" s="435"/>
      <c r="AA63" s="435"/>
      <c r="AB63" s="435"/>
      <c r="AC63" s="435"/>
      <c r="AD63" s="435"/>
      <c r="AE63" s="435"/>
      <c r="AF63" s="435"/>
      <c r="AG63" s="435"/>
      <c r="AH63" s="435"/>
      <c r="AI63" s="435"/>
      <c r="AJ63" s="435"/>
      <c r="AK63" s="435"/>
      <c r="AL63" s="435"/>
      <c r="AM63" s="435"/>
      <c r="AN63" s="435"/>
      <c r="AO63" s="435"/>
      <c r="AP63" s="435"/>
      <c r="AQ63" s="435"/>
      <c r="AR63" s="435"/>
      <c r="AS63" s="435"/>
      <c r="AT63" s="435"/>
      <c r="AU63" s="435"/>
      <c r="AV63" s="435"/>
      <c r="AW63" s="435"/>
      <c r="AX63" s="435"/>
      <c r="AY63" s="435"/>
      <c r="AZ63" s="827"/>
      <c r="BA63" s="830"/>
      <c r="BB63" s="594"/>
      <c r="BC63" s="445"/>
      <c r="BD63" s="432"/>
      <c r="BE63" s="432"/>
      <c r="BF63" s="432"/>
      <c r="BG63" s="449"/>
      <c r="BH63" s="445"/>
      <c r="BI63" s="432"/>
      <c r="BJ63" s="432"/>
      <c r="BK63" s="432"/>
      <c r="BL63" s="449"/>
      <c r="BM63" s="445"/>
      <c r="BN63" s="432"/>
      <c r="BO63" s="432"/>
      <c r="BP63" s="432"/>
      <c r="BQ63" s="449"/>
      <c r="BR63" s="445"/>
      <c r="BS63" s="432"/>
      <c r="BT63" s="432"/>
      <c r="BU63" s="432"/>
      <c r="BV63" s="432"/>
      <c r="BW63" s="43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11" customFormat="true" ht="15" customHeight="true" x14ac:dyDescent="0.2">
      <c r="A64" s="1000"/>
      <c r="B64" s="376" t="s">
        <v>172</v>
      </c>
      <c r="C64" s="119">
        <v>6.962576153176675E-2</v>
      </c>
      <c r="D64" s="118">
        <v>0.17625380547989103</v>
      </c>
      <c r="E64" s="118">
        <v>8.3668005354752342E-2</v>
      </c>
      <c r="F64" s="118">
        <v>6.6744535291173038E-2</v>
      </c>
      <c r="G64" s="117">
        <v>0</v>
      </c>
      <c r="H64" s="116">
        <v>0</v>
      </c>
      <c r="I64" s="118">
        <v>0</v>
      </c>
      <c r="J64" s="118">
        <v>0</v>
      </c>
      <c r="K64" s="118">
        <v>0</v>
      </c>
      <c r="L64" s="115">
        <v>0</v>
      </c>
      <c r="M64" s="119">
        <v>0</v>
      </c>
      <c r="N64" s="118">
        <v>0.11802891708468574</v>
      </c>
      <c r="O64" s="118">
        <v>0.21651716671821836</v>
      </c>
      <c r="P64" s="118">
        <v>0.12468827930174563</v>
      </c>
      <c r="Q64" s="117">
        <v>0.27743526510480887</v>
      </c>
      <c r="R64" s="116">
        <v>7.9443892750744788E-2</v>
      </c>
      <c r="S64" s="118">
        <v>0</v>
      </c>
      <c r="T64" s="118">
        <v>0.31601123595505615</v>
      </c>
      <c r="U64" s="118">
        <v>0.10153756890049319</v>
      </c>
      <c r="V64" s="118">
        <v>0</v>
      </c>
      <c r="W64" s="115">
        <v>7.2674418604651167E-2</v>
      </c>
      <c r="X64" s="435"/>
      <c r="Y64" s="435"/>
      <c r="Z64" s="435"/>
      <c r="AA64" s="435"/>
      <c r="AB64" s="435"/>
      <c r="AC64" s="435"/>
      <c r="AD64" s="435"/>
      <c r="AE64" s="435"/>
      <c r="AF64" s="435"/>
      <c r="AG64" s="435"/>
      <c r="AH64" s="435"/>
      <c r="AI64" s="435"/>
      <c r="AJ64" s="435"/>
      <c r="AK64" s="435"/>
      <c r="AL64" s="435"/>
      <c r="AM64" s="435"/>
      <c r="AN64" s="435"/>
      <c r="AO64" s="435"/>
      <c r="AP64" s="435"/>
      <c r="AQ64" s="435"/>
      <c r="AR64" s="435"/>
      <c r="AS64" s="435"/>
      <c r="AT64" s="435"/>
      <c r="AU64" s="435"/>
      <c r="AV64" s="435"/>
      <c r="AW64" s="435"/>
      <c r="AX64" s="435"/>
      <c r="AY64" s="435"/>
      <c r="AZ64" s="827"/>
      <c r="BA64" s="830"/>
      <c r="BB64" s="594"/>
      <c r="BC64" s="445"/>
      <c r="BD64" s="432"/>
      <c r="BE64" s="432"/>
      <c r="BF64" s="432"/>
      <c r="BG64" s="449"/>
      <c r="BH64" s="445"/>
      <c r="BI64" s="432"/>
      <c r="BJ64" s="432"/>
      <c r="BK64" s="432"/>
      <c r="BL64" s="449"/>
      <c r="BM64" s="445"/>
      <c r="BN64" s="432"/>
      <c r="BO64" s="432"/>
      <c r="BP64" s="432"/>
      <c r="BQ64" s="449"/>
      <c r="BR64" s="445"/>
      <c r="BS64" s="432"/>
      <c r="BT64" s="432"/>
      <c r="BU64" s="432"/>
      <c r="BV64" s="432"/>
      <c r="BW64" s="43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11" customFormat="true" ht="15" customHeight="true" x14ac:dyDescent="0.2">
      <c r="A65" s="1000"/>
      <c r="B65" s="376" t="s">
        <v>173</v>
      </c>
      <c r="C65" s="119">
        <v>18.259355961705833</v>
      </c>
      <c r="D65" s="118">
        <v>6.3130908508251888</v>
      </c>
      <c r="E65" s="118">
        <v>3.7483266398929049</v>
      </c>
      <c r="F65" s="118">
        <v>2.7865843484064743</v>
      </c>
      <c r="G65" s="117">
        <v>0</v>
      </c>
      <c r="H65" s="116">
        <v>1.4963503649635037</v>
      </c>
      <c r="I65" s="118">
        <v>2.4364406779661016</v>
      </c>
      <c r="J65" s="118">
        <v>1.4221556886227544</v>
      </c>
      <c r="K65" s="118">
        <v>0</v>
      </c>
      <c r="L65" s="115">
        <v>0</v>
      </c>
      <c r="M65" s="119">
        <v>21.785028790786949</v>
      </c>
      <c r="N65" s="118">
        <v>13.927412215992918</v>
      </c>
      <c r="O65" s="118">
        <v>6.4336529539127749</v>
      </c>
      <c r="P65" s="118">
        <v>4.8316708229426437</v>
      </c>
      <c r="Q65" s="117">
        <v>5.2404438964241677</v>
      </c>
      <c r="R65" s="116">
        <v>4.4687189672293943</v>
      </c>
      <c r="S65" s="118">
        <v>0.3842586458195309</v>
      </c>
      <c r="T65" s="118">
        <v>18.258426966292134</v>
      </c>
      <c r="U65" s="118">
        <v>6.5129097766173487</v>
      </c>
      <c r="V65" s="118">
        <v>13.867924528301886</v>
      </c>
      <c r="W65" s="115">
        <v>5.7594476744186043</v>
      </c>
      <c r="X65" s="435"/>
      <c r="Y65" s="435"/>
      <c r="Z65" s="435"/>
      <c r="AA65" s="435"/>
      <c r="AB65" s="435"/>
      <c r="AC65" s="435"/>
      <c r="AD65" s="435"/>
      <c r="AE65" s="435"/>
      <c r="AF65" s="435"/>
      <c r="AG65" s="435"/>
      <c r="AH65" s="435"/>
      <c r="AI65" s="435"/>
      <c r="AJ65" s="435"/>
      <c r="AK65" s="435"/>
      <c r="AL65" s="435"/>
      <c r="AM65" s="435"/>
      <c r="AN65" s="435"/>
      <c r="AO65" s="435"/>
      <c r="AP65" s="435"/>
      <c r="AQ65" s="435"/>
      <c r="AR65" s="435"/>
      <c r="AS65" s="435"/>
      <c r="AT65" s="435"/>
      <c r="AU65" s="435"/>
      <c r="AV65" s="435"/>
      <c r="AW65" s="435"/>
      <c r="AX65" s="435"/>
      <c r="AY65" s="435"/>
      <c r="AZ65" s="827"/>
      <c r="BA65" s="830"/>
      <c r="BB65" s="594"/>
      <c r="BC65" s="445"/>
      <c r="BD65" s="432"/>
      <c r="BE65" s="432"/>
      <c r="BF65" s="432"/>
      <c r="BG65" s="449"/>
      <c r="BH65" s="445"/>
      <c r="BI65" s="432"/>
      <c r="BJ65" s="432"/>
      <c r="BK65" s="432"/>
      <c r="BL65" s="449"/>
      <c r="BM65" s="445"/>
      <c r="BN65" s="432"/>
      <c r="BO65" s="432"/>
      <c r="BP65" s="432"/>
      <c r="BQ65" s="449"/>
      <c r="BR65" s="445"/>
      <c r="BS65" s="432"/>
      <c r="BT65" s="432"/>
      <c r="BU65" s="432"/>
      <c r="BV65" s="432"/>
      <c r="BW65" s="43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11" customFormat="true" ht="15" customHeight="true" x14ac:dyDescent="0.2">
      <c r="A66" s="1000"/>
      <c r="B66" s="376" t="s">
        <v>174</v>
      </c>
      <c r="C66" s="119">
        <v>0.557006092254134</v>
      </c>
      <c r="D66" s="118">
        <v>0.19227687870533569</v>
      </c>
      <c r="E66" s="118">
        <v>0</v>
      </c>
      <c r="F66" s="118">
        <v>0</v>
      </c>
      <c r="G66" s="117">
        <v>0</v>
      </c>
      <c r="H66" s="116">
        <v>0</v>
      </c>
      <c r="I66" s="118">
        <v>0</v>
      </c>
      <c r="J66" s="118">
        <v>0</v>
      </c>
      <c r="K66" s="118">
        <v>0</v>
      </c>
      <c r="L66" s="115">
        <v>0</v>
      </c>
      <c r="M66" s="119">
        <v>0.79974408189379398</v>
      </c>
      <c r="N66" s="118">
        <v>0.47211566833874297</v>
      </c>
      <c r="O66" s="118">
        <v>9.279307145066501E-2</v>
      </c>
      <c r="P66" s="118">
        <v>0</v>
      </c>
      <c r="Q66" s="117">
        <v>0</v>
      </c>
      <c r="R66" s="116">
        <v>0</v>
      </c>
      <c r="S66" s="118">
        <v>0</v>
      </c>
      <c r="T66" s="118">
        <v>0.10533707865168539</v>
      </c>
      <c r="U66" s="118">
        <v>0.13054830287206268</v>
      </c>
      <c r="V66" s="118">
        <v>0.33018867924528306</v>
      </c>
      <c r="W66" s="115">
        <v>0.4542151162790698</v>
      </c>
      <c r="X66" s="435"/>
      <c r="Y66" s="435"/>
      <c r="Z66" s="435"/>
      <c r="AA66" s="435"/>
      <c r="AB66" s="435"/>
      <c r="AC66" s="435"/>
      <c r="AD66" s="435"/>
      <c r="AE66" s="435"/>
      <c r="AF66" s="435"/>
      <c r="AG66" s="435"/>
      <c r="AH66" s="435"/>
      <c r="AI66" s="435"/>
      <c r="AJ66" s="435"/>
      <c r="AK66" s="435"/>
      <c r="AL66" s="435"/>
      <c r="AM66" s="435"/>
      <c r="AN66" s="435"/>
      <c r="AO66" s="435"/>
      <c r="AP66" s="435"/>
      <c r="AQ66" s="435"/>
      <c r="AR66" s="435"/>
      <c r="AS66" s="435"/>
      <c r="AT66" s="435"/>
      <c r="AU66" s="435"/>
      <c r="AV66" s="435"/>
      <c r="AW66" s="435"/>
      <c r="AX66" s="435"/>
      <c r="AY66" s="435"/>
      <c r="AZ66" s="827"/>
      <c r="BA66" s="830"/>
      <c r="BB66" s="594"/>
      <c r="BC66" s="445"/>
      <c r="BD66" s="432"/>
      <c r="BE66" s="432"/>
      <c r="BF66" s="432"/>
      <c r="BG66" s="449"/>
      <c r="BH66" s="445"/>
      <c r="BI66" s="432"/>
      <c r="BJ66" s="432"/>
      <c r="BK66" s="432"/>
      <c r="BL66" s="449"/>
      <c r="BM66" s="445"/>
      <c r="BN66" s="432"/>
      <c r="BO66" s="432"/>
      <c r="BP66" s="432"/>
      <c r="BQ66" s="449"/>
      <c r="BR66" s="445"/>
      <c r="BS66" s="432"/>
      <c r="BT66" s="432"/>
      <c r="BU66" s="432"/>
      <c r="BV66" s="432"/>
      <c r="BW66" s="43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11" customFormat="true" ht="15" customHeight="true" x14ac:dyDescent="0.2">
      <c r="A67" s="1000"/>
      <c r="B67" s="376" t="s">
        <v>175</v>
      </c>
      <c r="C67" s="119">
        <v>48.476936466492603</v>
      </c>
      <c r="D67" s="118">
        <v>55.840410190674575</v>
      </c>
      <c r="E67" s="118">
        <v>26.054216867469883</v>
      </c>
      <c r="F67" s="118">
        <v>10.896045386283998</v>
      </c>
      <c r="G67" s="117">
        <v>0</v>
      </c>
      <c r="H67" s="116">
        <v>4.452554744525548</v>
      </c>
      <c r="I67" s="118">
        <v>6.5677966101694922</v>
      </c>
      <c r="J67" s="118">
        <v>4.9401197604790417</v>
      </c>
      <c r="K67" s="118">
        <v>0</v>
      </c>
      <c r="L67" s="115">
        <v>0</v>
      </c>
      <c r="M67" s="119">
        <v>46.928982725527831</v>
      </c>
      <c r="N67" s="118">
        <v>55.503098259073468</v>
      </c>
      <c r="O67" s="118">
        <v>70.089699969068974</v>
      </c>
      <c r="P67" s="118">
        <v>50.187032418952612</v>
      </c>
      <c r="Q67" s="117">
        <v>25.154130702836003</v>
      </c>
      <c r="R67" s="116">
        <v>5.7795431976166833</v>
      </c>
      <c r="S67" s="118">
        <v>0</v>
      </c>
      <c r="T67" s="118">
        <v>25.456460674157306</v>
      </c>
      <c r="U67" s="118">
        <v>67.914128227444166</v>
      </c>
      <c r="V67" s="118">
        <v>2.5943396226415096</v>
      </c>
      <c r="W67" s="115">
        <v>49.545784883720927</v>
      </c>
      <c r="X67" s="435"/>
      <c r="Y67" s="435"/>
      <c r="Z67" s="435"/>
      <c r="AA67" s="435"/>
      <c r="AB67" s="435"/>
      <c r="AC67" s="435"/>
      <c r="AD67" s="435"/>
      <c r="AE67" s="435"/>
      <c r="AF67" s="435"/>
      <c r="AG67" s="435"/>
      <c r="AH67" s="435"/>
      <c r="AI67" s="435"/>
      <c r="AJ67" s="435"/>
      <c r="AK67" s="435"/>
      <c r="AL67" s="435"/>
      <c r="AM67" s="435"/>
      <c r="AN67" s="435"/>
      <c r="AO67" s="435"/>
      <c r="AP67" s="435"/>
      <c r="AQ67" s="435"/>
      <c r="AR67" s="435"/>
      <c r="AS67" s="435"/>
      <c r="AT67" s="435"/>
      <c r="AU67" s="435"/>
      <c r="AV67" s="435"/>
      <c r="AW67" s="435"/>
      <c r="AX67" s="435"/>
      <c r="AY67" s="435"/>
      <c r="AZ67" s="827"/>
      <c r="BA67" s="830"/>
      <c r="BB67" s="594"/>
      <c r="BC67" s="445"/>
      <c r="BD67" s="432"/>
      <c r="BE67" s="432"/>
      <c r="BF67" s="432"/>
      <c r="BG67" s="449"/>
      <c r="BH67" s="445"/>
      <c r="BI67" s="432"/>
      <c r="BJ67" s="432"/>
      <c r="BK67" s="432"/>
      <c r="BL67" s="449"/>
      <c r="BM67" s="445"/>
      <c r="BN67" s="432"/>
      <c r="BO67" s="432"/>
      <c r="BP67" s="432"/>
      <c r="BQ67" s="449"/>
      <c r="BR67" s="445"/>
      <c r="BS67" s="432"/>
      <c r="BT67" s="432"/>
      <c r="BU67" s="432"/>
      <c r="BV67" s="432"/>
      <c r="BW67" s="43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11" customFormat="true" ht="15" customHeight="true" x14ac:dyDescent="0.2">
      <c r="A68" s="1000"/>
      <c r="B68" s="376" t="s">
        <v>176</v>
      </c>
      <c r="C68" s="119">
        <v>0</v>
      </c>
      <c r="D68" s="118">
        <v>2.0829995193078035</v>
      </c>
      <c r="E68" s="118">
        <v>4.1331994645247656</v>
      </c>
      <c r="F68" s="118">
        <v>6.0737527114967458</v>
      </c>
      <c r="G68" s="117">
        <v>0.70081762055731689</v>
      </c>
      <c r="H68" s="116">
        <v>8.5036496350364956</v>
      </c>
      <c r="I68" s="118">
        <v>9.4279661016949152</v>
      </c>
      <c r="J68" s="118">
        <v>4.1167664670658679</v>
      </c>
      <c r="K68" s="118">
        <v>0</v>
      </c>
      <c r="L68" s="115">
        <v>0</v>
      </c>
      <c r="M68" s="119">
        <v>0</v>
      </c>
      <c r="N68" s="118">
        <v>0.20655060489820007</v>
      </c>
      <c r="O68" s="118">
        <v>0.18558614290133002</v>
      </c>
      <c r="P68" s="118">
        <v>1.8079800498753118</v>
      </c>
      <c r="Q68" s="117">
        <v>3.1442663378545004</v>
      </c>
      <c r="R68" s="116">
        <v>2.5819265143992056</v>
      </c>
      <c r="S68" s="118">
        <v>2.4513051543659734</v>
      </c>
      <c r="T68" s="118">
        <v>1.1235955056179776</v>
      </c>
      <c r="U68" s="118">
        <v>0.63823614737452861</v>
      </c>
      <c r="V68" s="118">
        <v>2.5943396226415096</v>
      </c>
      <c r="W68" s="115">
        <v>6.1228197674418601</v>
      </c>
      <c r="X68" s="435"/>
      <c r="Y68" s="435"/>
      <c r="Z68" s="435"/>
      <c r="AA68" s="435"/>
      <c r="AB68" s="435"/>
      <c r="AC68" s="435"/>
      <c r="AD68" s="435"/>
      <c r="AE68" s="435"/>
      <c r="AF68" s="435"/>
      <c r="AG68" s="435"/>
      <c r="AH68" s="435"/>
      <c r="AI68" s="435"/>
      <c r="AJ68" s="435"/>
      <c r="AK68" s="435"/>
      <c r="AL68" s="435"/>
      <c r="AM68" s="435"/>
      <c r="AN68" s="435"/>
      <c r="AO68" s="435"/>
      <c r="AP68" s="435"/>
      <c r="AQ68" s="435"/>
      <c r="AR68" s="435"/>
      <c r="AS68" s="435"/>
      <c r="AT68" s="435"/>
      <c r="AU68" s="435"/>
      <c r="AV68" s="435"/>
      <c r="AW68" s="435"/>
      <c r="AX68" s="435"/>
      <c r="AY68" s="435"/>
      <c r="AZ68" s="827"/>
      <c r="BA68" s="830"/>
      <c r="BB68" s="594"/>
      <c r="BC68" s="445"/>
      <c r="BD68" s="432"/>
      <c r="BE68" s="432"/>
      <c r="BF68" s="432"/>
      <c r="BG68" s="449"/>
      <c r="BH68" s="445"/>
      <c r="BI68" s="432"/>
      <c r="BJ68" s="432"/>
      <c r="BK68" s="432"/>
      <c r="BL68" s="449"/>
      <c r="BM68" s="445"/>
      <c r="BN68" s="432"/>
      <c r="BO68" s="432"/>
      <c r="BP68" s="432"/>
      <c r="BQ68" s="449"/>
      <c r="BR68" s="445"/>
      <c r="BS68" s="432"/>
      <c r="BT68" s="432"/>
      <c r="BU68" s="432"/>
      <c r="BV68" s="432"/>
      <c r="BW68" s="43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11" customFormat="true" ht="15" customHeight="true" x14ac:dyDescent="0.2">
      <c r="A69" s="1000"/>
      <c r="B69" s="376" t="s">
        <v>46</v>
      </c>
      <c r="C69" s="119">
        <v>5.6048738033072238</v>
      </c>
      <c r="D69" s="118">
        <v>2.8521070341291459</v>
      </c>
      <c r="E69" s="118">
        <v>1.6398929049531459</v>
      </c>
      <c r="F69" s="118">
        <v>1.1847155014183213</v>
      </c>
      <c r="G69" s="117">
        <v>0.13348907058234608</v>
      </c>
      <c r="H69" s="116">
        <v>0.91240875912408748</v>
      </c>
      <c r="I69" s="118">
        <v>0.84745762711864403</v>
      </c>
      <c r="J69" s="118">
        <v>0.44910179640718562</v>
      </c>
      <c r="K69" s="118">
        <v>0</v>
      </c>
      <c r="L69" s="115">
        <v>0</v>
      </c>
      <c r="M69" s="119">
        <v>6.525911708253358</v>
      </c>
      <c r="N69" s="118">
        <v>4.986721746827973</v>
      </c>
      <c r="O69" s="118">
        <v>2.5054129291679552</v>
      </c>
      <c r="P69" s="118">
        <v>2.2132169576059848</v>
      </c>
      <c r="Q69" s="117">
        <v>2.8051787916152899</v>
      </c>
      <c r="R69" s="116">
        <v>3.3962264150943398</v>
      </c>
      <c r="S69" s="118">
        <v>0</v>
      </c>
      <c r="T69" s="118">
        <v>1.4044943820224718</v>
      </c>
      <c r="U69" s="118">
        <v>2.0742674789672177</v>
      </c>
      <c r="V69" s="118">
        <v>0</v>
      </c>
      <c r="W69" s="115">
        <v>5.8684593023255811</v>
      </c>
      <c r="X69" s="435"/>
      <c r="Y69" s="435"/>
      <c r="Z69" s="435"/>
      <c r="AA69" s="435"/>
      <c r="AB69" s="435"/>
      <c r="AC69" s="435"/>
      <c r="AD69" s="435"/>
      <c r="AE69" s="435"/>
      <c r="AF69" s="435"/>
      <c r="AG69" s="435"/>
      <c r="AH69" s="435"/>
      <c r="AI69" s="435"/>
      <c r="AJ69" s="435"/>
      <c r="AK69" s="435"/>
      <c r="AL69" s="435"/>
      <c r="AM69" s="435"/>
      <c r="AN69" s="435"/>
      <c r="AO69" s="435"/>
      <c r="AP69" s="435"/>
      <c r="AQ69" s="435"/>
      <c r="AR69" s="435"/>
      <c r="AS69" s="435"/>
      <c r="AT69" s="435"/>
      <c r="AU69" s="435"/>
      <c r="AV69" s="435"/>
      <c r="AW69" s="435"/>
      <c r="AX69" s="435"/>
      <c r="AY69" s="435"/>
      <c r="AZ69" s="827"/>
      <c r="BA69" s="830"/>
      <c r="BB69" s="594"/>
      <c r="BC69" s="445"/>
      <c r="BD69" s="432"/>
      <c r="BE69" s="432"/>
      <c r="BF69" s="432"/>
      <c r="BG69" s="449"/>
      <c r="BH69" s="445"/>
      <c r="BI69" s="432"/>
      <c r="BJ69" s="432"/>
      <c r="BK69" s="432"/>
      <c r="BL69" s="449"/>
      <c r="BM69" s="445"/>
      <c r="BN69" s="432"/>
      <c r="BO69" s="432"/>
      <c r="BP69" s="432"/>
      <c r="BQ69" s="449"/>
      <c r="BR69" s="445"/>
      <c r="BS69" s="432"/>
      <c r="BT69" s="432"/>
      <c r="BU69" s="432"/>
      <c r="BV69" s="432"/>
      <c r="BW69" s="43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11" customFormat="true" ht="15" customHeight="true" x14ac:dyDescent="0.2">
      <c r="A70" s="1000"/>
      <c r="B70" s="376" t="s">
        <v>177</v>
      </c>
      <c r="C70" s="119">
        <v>0</v>
      </c>
      <c r="D70" s="118">
        <v>0</v>
      </c>
      <c r="E70" s="118">
        <v>0</v>
      </c>
      <c r="F70" s="118">
        <v>3.3372267645586519E-2</v>
      </c>
      <c r="G70" s="117">
        <v>0</v>
      </c>
      <c r="H70" s="116">
        <v>0</v>
      </c>
      <c r="I70" s="118">
        <v>0</v>
      </c>
      <c r="J70" s="118">
        <v>7.4850299401197612E-2</v>
      </c>
      <c r="K70" s="118">
        <v>0</v>
      </c>
      <c r="L70" s="115">
        <v>0</v>
      </c>
      <c r="M70" s="119">
        <v>0</v>
      </c>
      <c r="N70" s="118">
        <v>0</v>
      </c>
      <c r="O70" s="118">
        <v>0</v>
      </c>
      <c r="P70" s="118">
        <v>0</v>
      </c>
      <c r="Q70" s="117">
        <v>0</v>
      </c>
      <c r="R70" s="116">
        <v>0</v>
      </c>
      <c r="S70" s="118">
        <v>2.6500596263415926E-2</v>
      </c>
      <c r="T70" s="118">
        <v>0</v>
      </c>
      <c r="U70" s="118">
        <v>0</v>
      </c>
      <c r="V70" s="118">
        <v>0</v>
      </c>
      <c r="W70" s="115">
        <v>0</v>
      </c>
      <c r="X70" s="435"/>
      <c r="Y70" s="435"/>
      <c r="Z70" s="435"/>
      <c r="AA70" s="435"/>
      <c r="AB70" s="435"/>
      <c r="AC70" s="435"/>
      <c r="AD70" s="435"/>
      <c r="AE70" s="435"/>
      <c r="AF70" s="435"/>
      <c r="AG70" s="435"/>
      <c r="AH70" s="435"/>
      <c r="AI70" s="435"/>
      <c r="AJ70" s="435"/>
      <c r="AK70" s="435"/>
      <c r="AL70" s="435"/>
      <c r="AM70" s="435"/>
      <c r="AN70" s="435"/>
      <c r="AO70" s="435"/>
      <c r="AP70" s="435"/>
      <c r="AQ70" s="435"/>
      <c r="AR70" s="435"/>
      <c r="AS70" s="435"/>
      <c r="AT70" s="435"/>
      <c r="AU70" s="435"/>
      <c r="AV70" s="435"/>
      <c r="AW70" s="435"/>
      <c r="AX70" s="435"/>
      <c r="AY70" s="435"/>
      <c r="AZ70" s="827"/>
      <c r="BA70" s="830"/>
      <c r="BB70" s="594"/>
      <c r="BC70" s="445"/>
      <c r="BD70" s="432"/>
      <c r="BE70" s="432"/>
      <c r="BF70" s="432"/>
      <c r="BG70" s="449"/>
      <c r="BH70" s="445"/>
      <c r="BI70" s="432"/>
      <c r="BJ70" s="432"/>
      <c r="BK70" s="432"/>
      <c r="BL70" s="449"/>
      <c r="BM70" s="445"/>
      <c r="BN70" s="432"/>
      <c r="BO70" s="432"/>
      <c r="BP70" s="432"/>
      <c r="BQ70" s="449"/>
      <c r="BR70" s="445"/>
      <c r="BS70" s="432"/>
      <c r="BT70" s="432"/>
      <c r="BU70" s="432"/>
      <c r="BV70" s="432"/>
      <c r="BW70" s="43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11" customFormat="true" ht="15" customHeight="true" x14ac:dyDescent="0.2">
      <c r="A71" s="142"/>
      <c r="B71" s="136"/>
      <c r="C71" s="119"/>
      <c r="D71" s="118"/>
      <c r="E71" s="118"/>
      <c r="F71" s="118"/>
      <c r="G71" s="117"/>
      <c r="H71" s="116"/>
      <c r="I71" s="118"/>
      <c r="J71" s="118"/>
      <c r="K71" s="118"/>
      <c r="L71" s="115"/>
      <c r="M71" s="119"/>
      <c r="N71" s="118"/>
      <c r="O71" s="118"/>
      <c r="P71" s="118"/>
      <c r="Q71" s="117"/>
      <c r="R71" s="116"/>
      <c r="S71" s="118"/>
      <c r="T71" s="118"/>
      <c r="U71" s="118"/>
      <c r="V71" s="118"/>
      <c r="W71" s="115"/>
      <c r="X71" s="435"/>
      <c r="Y71" s="435"/>
      <c r="Z71" s="435"/>
      <c r="AA71" s="435"/>
      <c r="AB71" s="435"/>
      <c r="AC71" s="435"/>
      <c r="AD71" s="435"/>
      <c r="AE71" s="435"/>
      <c r="AF71" s="435"/>
      <c r="AG71" s="435"/>
      <c r="AH71" s="435"/>
      <c r="AI71" s="435"/>
      <c r="AJ71" s="435"/>
      <c r="AK71" s="435"/>
      <c r="AL71" s="435"/>
      <c r="AM71" s="435"/>
      <c r="AN71" s="435"/>
      <c r="AO71" s="435"/>
      <c r="AP71" s="435"/>
      <c r="AQ71" s="435"/>
      <c r="AR71" s="435"/>
      <c r="AS71" s="435"/>
      <c r="AT71" s="435"/>
      <c r="AU71" s="435"/>
      <c r="AV71" s="435"/>
      <c r="AW71" s="435"/>
      <c r="AX71" s="435"/>
      <c r="AY71" s="435"/>
      <c r="AZ71" s="827"/>
      <c r="BA71" s="830"/>
      <c r="BB71" s="594"/>
      <c r="BC71" s="445"/>
      <c r="BD71" s="432"/>
      <c r="BE71" s="432"/>
      <c r="BF71" s="432"/>
      <c r="BG71" s="449"/>
      <c r="BH71" s="445"/>
      <c r="BI71" s="432"/>
      <c r="BJ71" s="432"/>
      <c r="BK71" s="432"/>
      <c r="BL71" s="449"/>
      <c r="BM71" s="445"/>
      <c r="BN71" s="432"/>
      <c r="BO71" s="432"/>
      <c r="BP71" s="432"/>
      <c r="BQ71" s="449"/>
      <c r="BR71" s="445"/>
      <c r="BS71" s="432"/>
      <c r="BT71" s="432"/>
      <c r="BU71" s="432"/>
      <c r="BV71" s="432"/>
      <c r="BW71" s="43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11" customFormat="true" ht="15" customHeight="true" x14ac:dyDescent="0.2">
      <c r="A72" s="142"/>
      <c r="B72" s="136"/>
      <c r="C72" s="119"/>
      <c r="D72" s="118"/>
      <c r="E72" s="118"/>
      <c r="F72" s="118"/>
      <c r="G72" s="117"/>
      <c r="H72" s="116"/>
      <c r="I72" s="118"/>
      <c r="J72" s="118"/>
      <c r="K72" s="118"/>
      <c r="L72" s="115"/>
      <c r="M72" s="119"/>
      <c r="N72" s="118"/>
      <c r="O72" s="118"/>
      <c r="P72" s="118"/>
      <c r="Q72" s="117"/>
      <c r="R72" s="116"/>
      <c r="S72" s="118"/>
      <c r="T72" s="118"/>
      <c r="U72" s="118"/>
      <c r="V72" s="118"/>
      <c r="W72" s="115"/>
      <c r="X72" s="435"/>
      <c r="Y72" s="435"/>
      <c r="Z72" s="435"/>
      <c r="AA72" s="435"/>
      <c r="AB72" s="435"/>
      <c r="AC72" s="435"/>
      <c r="AD72" s="435"/>
      <c r="AE72" s="435"/>
      <c r="AF72" s="435"/>
      <c r="AG72" s="435"/>
      <c r="AH72" s="435"/>
      <c r="AI72" s="435"/>
      <c r="AJ72" s="435"/>
      <c r="AK72" s="435"/>
      <c r="AL72" s="435"/>
      <c r="AM72" s="435"/>
      <c r="AN72" s="435"/>
      <c r="AO72" s="435"/>
      <c r="AP72" s="435"/>
      <c r="AQ72" s="435"/>
      <c r="AR72" s="435"/>
      <c r="AS72" s="435"/>
      <c r="AT72" s="435"/>
      <c r="AU72" s="435"/>
      <c r="AV72" s="435"/>
      <c r="AW72" s="435"/>
      <c r="AX72" s="435"/>
      <c r="AY72" s="435"/>
      <c r="AZ72" s="827"/>
      <c r="BA72" s="830"/>
      <c r="BB72" s="594"/>
      <c r="BC72" s="445"/>
      <c r="BD72" s="432"/>
      <c r="BE72" s="432"/>
      <c r="BF72" s="432"/>
      <c r="BG72" s="449"/>
      <c r="BH72" s="445"/>
      <c r="BI72" s="432"/>
      <c r="BJ72" s="432"/>
      <c r="BK72" s="432"/>
      <c r="BL72" s="449"/>
      <c r="BM72" s="445"/>
      <c r="BN72" s="432"/>
      <c r="BO72" s="432"/>
      <c r="BP72" s="432"/>
      <c r="BQ72" s="449"/>
      <c r="BR72" s="445"/>
      <c r="BS72" s="432"/>
      <c r="BT72" s="432"/>
      <c r="BU72" s="432"/>
      <c r="BV72" s="432"/>
      <c r="BW72" s="43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11"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8"/>
      <c r="W73" s="115"/>
      <c r="X73" s="435"/>
      <c r="Y73" s="435"/>
      <c r="Z73" s="435"/>
      <c r="AA73" s="435"/>
      <c r="AB73" s="435"/>
      <c r="AC73" s="435"/>
      <c r="AD73" s="435"/>
      <c r="AE73" s="435"/>
      <c r="AF73" s="435"/>
      <c r="AG73" s="435"/>
      <c r="AH73" s="435"/>
      <c r="AI73" s="435"/>
      <c r="AJ73" s="435"/>
      <c r="AK73" s="435"/>
      <c r="AL73" s="435"/>
      <c r="AM73" s="435"/>
      <c r="AN73" s="435"/>
      <c r="AO73" s="435"/>
      <c r="AP73" s="435"/>
      <c r="AQ73" s="435"/>
      <c r="AR73" s="435"/>
      <c r="AS73" s="435"/>
      <c r="AT73" s="435"/>
      <c r="AU73" s="435"/>
      <c r="AV73" s="435"/>
      <c r="AW73" s="435"/>
      <c r="AX73" s="435"/>
      <c r="AY73" s="435"/>
      <c r="AZ73" s="827"/>
      <c r="BA73" s="830"/>
      <c r="BB73" s="594"/>
      <c r="BC73" s="445"/>
      <c r="BD73" s="432"/>
      <c r="BE73" s="432"/>
      <c r="BF73" s="432"/>
      <c r="BG73" s="449"/>
      <c r="BH73" s="445"/>
      <c r="BI73" s="432"/>
      <c r="BJ73" s="432"/>
      <c r="BK73" s="432"/>
      <c r="BL73" s="449"/>
      <c r="BM73" s="445"/>
      <c r="BN73" s="432"/>
      <c r="BO73" s="432"/>
      <c r="BP73" s="432"/>
      <c r="BQ73" s="449"/>
      <c r="BR73" s="445"/>
      <c r="BS73" s="432"/>
      <c r="BT73" s="432"/>
      <c r="BU73" s="432"/>
      <c r="BV73" s="432"/>
      <c r="BW73" s="43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11"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8"/>
      <c r="W74" s="115"/>
      <c r="X74" s="435"/>
      <c r="Y74" s="435"/>
      <c r="Z74" s="435"/>
      <c r="AA74" s="435"/>
      <c r="AB74" s="435"/>
      <c r="AC74" s="435"/>
      <c r="AD74" s="435"/>
      <c r="AE74" s="435"/>
      <c r="AF74" s="435"/>
      <c r="AG74" s="435"/>
      <c r="AH74" s="435"/>
      <c r="AI74" s="435"/>
      <c r="AJ74" s="435"/>
      <c r="AK74" s="435"/>
      <c r="AL74" s="435"/>
      <c r="AM74" s="435"/>
      <c r="AN74" s="435"/>
      <c r="AO74" s="435"/>
      <c r="AP74" s="435"/>
      <c r="AQ74" s="435"/>
      <c r="AR74" s="435"/>
      <c r="AS74" s="435"/>
      <c r="AT74" s="435"/>
      <c r="AU74" s="435"/>
      <c r="AV74" s="435"/>
      <c r="AW74" s="435"/>
      <c r="AX74" s="435"/>
      <c r="AY74" s="435"/>
      <c r="AZ74" s="827"/>
      <c r="BA74" s="830"/>
      <c r="BB74" s="594"/>
      <c r="BC74" s="445"/>
      <c r="BD74" s="432"/>
      <c r="BE74" s="432"/>
      <c r="BF74" s="432"/>
      <c r="BG74" s="449"/>
      <c r="BH74" s="445"/>
      <c r="BI74" s="432"/>
      <c r="BJ74" s="432"/>
      <c r="BK74" s="432"/>
      <c r="BL74" s="449"/>
      <c r="BM74" s="445"/>
      <c r="BN74" s="432"/>
      <c r="BO74" s="432"/>
      <c r="BP74" s="432"/>
      <c r="BQ74" s="449"/>
      <c r="BR74" s="445"/>
      <c r="BS74" s="432"/>
      <c r="BT74" s="432"/>
      <c r="BU74" s="432"/>
      <c r="BV74" s="432"/>
      <c r="BW74" s="43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11"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8"/>
      <c r="W75" s="115"/>
      <c r="X75" s="435"/>
      <c r="Y75" s="435"/>
      <c r="Z75" s="435"/>
      <c r="AA75" s="435"/>
      <c r="AB75" s="435"/>
      <c r="AC75" s="435"/>
      <c r="AD75" s="435"/>
      <c r="AE75" s="435"/>
      <c r="AF75" s="435"/>
      <c r="AG75" s="435"/>
      <c r="AH75" s="435"/>
      <c r="AI75" s="435"/>
      <c r="AJ75" s="435"/>
      <c r="AK75" s="435"/>
      <c r="AL75" s="435"/>
      <c r="AM75" s="435"/>
      <c r="AN75" s="435"/>
      <c r="AO75" s="435"/>
      <c r="AP75" s="435"/>
      <c r="AQ75" s="435"/>
      <c r="AR75" s="435"/>
      <c r="AS75" s="435"/>
      <c r="AT75" s="435"/>
      <c r="AU75" s="435"/>
      <c r="AV75" s="435"/>
      <c r="AW75" s="435"/>
      <c r="AX75" s="435"/>
      <c r="AY75" s="435"/>
      <c r="AZ75" s="827"/>
      <c r="BA75" s="830"/>
      <c r="BB75" s="594"/>
      <c r="BC75" s="445"/>
      <c r="BD75" s="432"/>
      <c r="BE75" s="432"/>
      <c r="BF75" s="432"/>
      <c r="BG75" s="449"/>
      <c r="BH75" s="445"/>
      <c r="BI75" s="432"/>
      <c r="BJ75" s="432"/>
      <c r="BK75" s="432"/>
      <c r="BL75" s="449"/>
      <c r="BM75" s="445"/>
      <c r="BN75" s="432"/>
      <c r="BO75" s="432"/>
      <c r="BP75" s="432"/>
      <c r="BQ75" s="449"/>
      <c r="BR75" s="445"/>
      <c r="BS75" s="432"/>
      <c r="BT75" s="432"/>
      <c r="BU75" s="432"/>
      <c r="BV75" s="432"/>
      <c r="BW75" s="43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11"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8"/>
      <c r="W76" s="115"/>
      <c r="X76" s="435"/>
      <c r="Y76" s="435"/>
      <c r="Z76" s="435"/>
      <c r="AA76" s="435"/>
      <c r="AB76" s="435"/>
      <c r="AC76" s="435"/>
      <c r="AD76" s="435"/>
      <c r="AE76" s="435"/>
      <c r="AF76" s="435"/>
      <c r="AG76" s="435"/>
      <c r="AH76" s="435"/>
      <c r="AI76" s="435"/>
      <c r="AJ76" s="435"/>
      <c r="AK76" s="435"/>
      <c r="AL76" s="435"/>
      <c r="AM76" s="435"/>
      <c r="AN76" s="435"/>
      <c r="AO76" s="435"/>
      <c r="AP76" s="435"/>
      <c r="AQ76" s="435"/>
      <c r="AR76" s="435"/>
      <c r="AS76" s="435"/>
      <c r="AT76" s="435"/>
      <c r="AU76" s="435"/>
      <c r="AV76" s="435"/>
      <c r="AW76" s="435"/>
      <c r="AX76" s="435"/>
      <c r="AY76" s="435"/>
      <c r="AZ76" s="827"/>
      <c r="BA76" s="830"/>
      <c r="BB76" s="594"/>
      <c r="BC76" s="445"/>
      <c r="BD76" s="432"/>
      <c r="BE76" s="432"/>
      <c r="BF76" s="432"/>
      <c r="BG76" s="449"/>
      <c r="BH76" s="445"/>
      <c r="BI76" s="432"/>
      <c r="BJ76" s="432"/>
      <c r="BK76" s="432"/>
      <c r="BL76" s="449"/>
      <c r="BM76" s="445"/>
      <c r="BN76" s="432"/>
      <c r="BO76" s="432"/>
      <c r="BP76" s="432"/>
      <c r="BQ76" s="449"/>
      <c r="BR76" s="445"/>
      <c r="BS76" s="432"/>
      <c r="BT76" s="432"/>
      <c r="BU76" s="432"/>
      <c r="BV76" s="432"/>
      <c r="BW76" s="43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11"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8"/>
      <c r="W77" s="115"/>
      <c r="X77" s="435"/>
      <c r="Y77" s="435"/>
      <c r="Z77" s="435"/>
      <c r="AA77" s="435"/>
      <c r="AB77" s="435"/>
      <c r="AC77" s="435"/>
      <c r="AD77" s="435"/>
      <c r="AE77" s="435"/>
      <c r="AF77" s="435"/>
      <c r="AG77" s="435"/>
      <c r="AH77" s="435"/>
      <c r="AI77" s="435"/>
      <c r="AJ77" s="435"/>
      <c r="AK77" s="435"/>
      <c r="AL77" s="435"/>
      <c r="AM77" s="435"/>
      <c r="AN77" s="435"/>
      <c r="AO77" s="435"/>
      <c r="AP77" s="435"/>
      <c r="AQ77" s="435"/>
      <c r="AR77" s="435"/>
      <c r="AS77" s="435"/>
      <c r="AT77" s="435"/>
      <c r="AU77" s="435"/>
      <c r="AV77" s="435"/>
      <c r="AW77" s="435"/>
      <c r="AX77" s="435"/>
      <c r="AY77" s="435"/>
      <c r="AZ77" s="827"/>
      <c r="BA77" s="830"/>
      <c r="BB77" s="594"/>
      <c r="BC77" s="445"/>
      <c r="BD77" s="432"/>
      <c r="BE77" s="432"/>
      <c r="BF77" s="432"/>
      <c r="BG77" s="449"/>
      <c r="BH77" s="445"/>
      <c r="BI77" s="432"/>
      <c r="BJ77" s="432"/>
      <c r="BK77" s="432"/>
      <c r="BL77" s="449"/>
      <c r="BM77" s="445"/>
      <c r="BN77" s="432"/>
      <c r="BO77" s="432"/>
      <c r="BP77" s="432"/>
      <c r="BQ77" s="449"/>
      <c r="BR77" s="445"/>
      <c r="BS77" s="432"/>
      <c r="BT77" s="432"/>
      <c r="BU77" s="432"/>
      <c r="BV77" s="432"/>
      <c r="BW77" s="43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11" customFormat="true" ht="15" customHeight="true" x14ac:dyDescent="0.2">
      <c r="A78" s="142"/>
      <c r="B78" s="136"/>
      <c r="C78" s="119"/>
      <c r="D78" s="118"/>
      <c r="E78" s="118"/>
      <c r="F78" s="118"/>
      <c r="G78" s="117"/>
      <c r="H78" s="116"/>
      <c r="I78" s="118"/>
      <c r="J78" s="118"/>
      <c r="K78" s="118"/>
      <c r="L78" s="115"/>
      <c r="M78" s="119"/>
      <c r="N78" s="118"/>
      <c r="O78" s="118"/>
      <c r="P78" s="118"/>
      <c r="Q78" s="117"/>
      <c r="R78" s="116"/>
      <c r="S78" s="118"/>
      <c r="T78" s="118"/>
      <c r="U78" s="118"/>
      <c r="V78" s="118"/>
      <c r="W78" s="115"/>
      <c r="X78" s="435"/>
      <c r="Y78" s="435"/>
      <c r="Z78" s="435"/>
      <c r="AA78" s="435"/>
      <c r="AB78" s="435"/>
      <c r="AC78" s="435"/>
      <c r="AD78" s="435"/>
      <c r="AE78" s="435"/>
      <c r="AF78" s="435"/>
      <c r="AG78" s="435"/>
      <c r="AH78" s="435"/>
      <c r="AI78" s="435"/>
      <c r="AJ78" s="435"/>
      <c r="AK78" s="435"/>
      <c r="AL78" s="435"/>
      <c r="AM78" s="435"/>
      <c r="AN78" s="435"/>
      <c r="AO78" s="435"/>
      <c r="AP78" s="435"/>
      <c r="AQ78" s="435"/>
      <c r="AR78" s="435"/>
      <c r="AS78" s="435"/>
      <c r="AT78" s="435"/>
      <c r="AU78" s="435"/>
      <c r="AV78" s="435"/>
      <c r="AW78" s="435"/>
      <c r="AX78" s="435"/>
      <c r="AY78" s="435"/>
      <c r="AZ78" s="827"/>
      <c r="BA78" s="830"/>
      <c r="BB78" s="594"/>
      <c r="BC78" s="445"/>
      <c r="BD78" s="432"/>
      <c r="BE78" s="432"/>
      <c r="BF78" s="432"/>
      <c r="BG78" s="449"/>
      <c r="BH78" s="445"/>
      <c r="BI78" s="432"/>
      <c r="BJ78" s="432"/>
      <c r="BK78" s="432"/>
      <c r="BL78" s="449"/>
      <c r="BM78" s="445"/>
      <c r="BN78" s="432"/>
      <c r="BO78" s="432"/>
      <c r="BP78" s="432"/>
      <c r="BQ78" s="449"/>
      <c r="BR78" s="445"/>
      <c r="BS78" s="432"/>
      <c r="BT78" s="432"/>
      <c r="BU78" s="432"/>
      <c r="BV78" s="432"/>
      <c r="BW78" s="43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11" customFormat="true" ht="15" customHeight="true" x14ac:dyDescent="0.2">
      <c r="A79" s="142"/>
      <c r="B79" s="136"/>
      <c r="C79" s="119"/>
      <c r="D79" s="118"/>
      <c r="E79" s="118"/>
      <c r="F79" s="118"/>
      <c r="G79" s="117"/>
      <c r="H79" s="116"/>
      <c r="I79" s="118"/>
      <c r="J79" s="118"/>
      <c r="K79" s="118"/>
      <c r="L79" s="115"/>
      <c r="M79" s="119"/>
      <c r="N79" s="118"/>
      <c r="O79" s="118"/>
      <c r="P79" s="118"/>
      <c r="Q79" s="117"/>
      <c r="R79" s="116"/>
      <c r="S79" s="118"/>
      <c r="T79" s="118"/>
      <c r="U79" s="118"/>
      <c r="V79" s="118"/>
      <c r="W79" s="115"/>
      <c r="X79" s="435"/>
      <c r="Y79" s="435"/>
      <c r="Z79" s="435"/>
      <c r="AA79" s="435"/>
      <c r="AB79" s="435"/>
      <c r="AC79" s="435"/>
      <c r="AD79" s="435"/>
      <c r="AE79" s="435"/>
      <c r="AF79" s="435"/>
      <c r="AG79" s="435"/>
      <c r="AH79" s="435"/>
      <c r="AI79" s="435"/>
      <c r="AJ79" s="435"/>
      <c r="AK79" s="435"/>
      <c r="AL79" s="435"/>
      <c r="AM79" s="435"/>
      <c r="AN79" s="435"/>
      <c r="AO79" s="435"/>
      <c r="AP79" s="435"/>
      <c r="AQ79" s="435"/>
      <c r="AR79" s="435"/>
      <c r="AS79" s="435"/>
      <c r="AT79" s="435"/>
      <c r="AU79" s="435"/>
      <c r="AV79" s="435"/>
      <c r="AW79" s="435"/>
      <c r="AX79" s="435"/>
      <c r="AY79" s="435"/>
      <c r="AZ79" s="827"/>
      <c r="BA79" s="830"/>
      <c r="BB79" s="594"/>
      <c r="BC79" s="445"/>
      <c r="BD79" s="432"/>
      <c r="BE79" s="432"/>
      <c r="BF79" s="432"/>
      <c r="BG79" s="449"/>
      <c r="BH79" s="445"/>
      <c r="BI79" s="432"/>
      <c r="BJ79" s="432"/>
      <c r="BK79" s="432"/>
      <c r="BL79" s="449"/>
      <c r="BM79" s="445"/>
      <c r="BN79" s="432"/>
      <c r="BO79" s="432"/>
      <c r="BP79" s="432"/>
      <c r="BQ79" s="449"/>
      <c r="BR79" s="445"/>
      <c r="BS79" s="432"/>
      <c r="BT79" s="432"/>
      <c r="BU79" s="432"/>
      <c r="BV79" s="432"/>
      <c r="BW79" s="43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11" customFormat="true" ht="15" customHeight="true" x14ac:dyDescent="0.2">
      <c r="A80" s="142"/>
      <c r="B80" s="136"/>
      <c r="C80" s="119"/>
      <c r="D80" s="118"/>
      <c r="E80" s="118"/>
      <c r="F80" s="118"/>
      <c r="G80" s="117"/>
      <c r="H80" s="116"/>
      <c r="I80" s="118"/>
      <c r="J80" s="118"/>
      <c r="K80" s="118"/>
      <c r="L80" s="115"/>
      <c r="M80" s="119"/>
      <c r="N80" s="118"/>
      <c r="O80" s="118"/>
      <c r="P80" s="118"/>
      <c r="Q80" s="117"/>
      <c r="R80" s="116"/>
      <c r="S80" s="118"/>
      <c r="T80" s="118"/>
      <c r="U80" s="118"/>
      <c r="V80" s="118"/>
      <c r="W80" s="115"/>
      <c r="X80" s="435"/>
      <c r="Y80" s="435"/>
      <c r="Z80" s="435"/>
      <c r="AA80" s="435"/>
      <c r="AB80" s="435"/>
      <c r="AC80" s="435"/>
      <c r="AD80" s="435"/>
      <c r="AE80" s="435"/>
      <c r="AF80" s="435"/>
      <c r="AG80" s="435"/>
      <c r="AH80" s="435"/>
      <c r="AI80" s="435"/>
      <c r="AJ80" s="435"/>
      <c r="AK80" s="435"/>
      <c r="AL80" s="435"/>
      <c r="AM80" s="435"/>
      <c r="AN80" s="435"/>
      <c r="AO80" s="435"/>
      <c r="AP80" s="435"/>
      <c r="AQ80" s="435"/>
      <c r="AR80" s="435"/>
      <c r="AS80" s="435"/>
      <c r="AT80" s="435"/>
      <c r="AU80" s="435"/>
      <c r="AV80" s="435"/>
      <c r="AW80" s="435"/>
      <c r="AX80" s="435"/>
      <c r="AY80" s="435"/>
      <c r="AZ80" s="827"/>
      <c r="BA80" s="830"/>
      <c r="BB80" s="594"/>
      <c r="BC80" s="445"/>
      <c r="BD80" s="432"/>
      <c r="BE80" s="432"/>
      <c r="BF80" s="432"/>
      <c r="BG80" s="449"/>
      <c r="BH80" s="445"/>
      <c r="BI80" s="432"/>
      <c r="BJ80" s="432"/>
      <c r="BK80" s="432"/>
      <c r="BL80" s="449"/>
      <c r="BM80" s="445"/>
      <c r="BN80" s="432"/>
      <c r="BO80" s="432"/>
      <c r="BP80" s="432"/>
      <c r="BQ80" s="449"/>
      <c r="BR80" s="445"/>
      <c r="BS80" s="432"/>
      <c r="BT80" s="432"/>
      <c r="BU80" s="432"/>
      <c r="BV80" s="432"/>
      <c r="BW80" s="43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11" customFormat="true" ht="15" customHeight="true" x14ac:dyDescent="0.2">
      <c r="A81" s="142"/>
      <c r="B81" s="136"/>
      <c r="C81" s="119"/>
      <c r="D81" s="118"/>
      <c r="E81" s="118"/>
      <c r="F81" s="118"/>
      <c r="G81" s="117"/>
      <c r="H81" s="116"/>
      <c r="I81" s="118"/>
      <c r="J81" s="118"/>
      <c r="K81" s="118"/>
      <c r="L81" s="115"/>
      <c r="M81" s="119"/>
      <c r="N81" s="118"/>
      <c r="O81" s="118"/>
      <c r="P81" s="118"/>
      <c r="Q81" s="117"/>
      <c r="R81" s="116"/>
      <c r="S81" s="118"/>
      <c r="T81" s="118"/>
      <c r="U81" s="118"/>
      <c r="V81" s="118"/>
      <c r="W81" s="115"/>
      <c r="X81" s="435"/>
      <c r="Y81" s="435"/>
      <c r="Z81" s="435"/>
      <c r="AA81" s="435"/>
      <c r="AB81" s="435"/>
      <c r="AC81" s="435"/>
      <c r="AD81" s="435"/>
      <c r="AE81" s="435"/>
      <c r="AF81" s="435"/>
      <c r="AG81" s="435"/>
      <c r="AH81" s="435"/>
      <c r="AI81" s="435"/>
      <c r="AJ81" s="435"/>
      <c r="AK81" s="435"/>
      <c r="AL81" s="435"/>
      <c r="AM81" s="435"/>
      <c r="AN81" s="435"/>
      <c r="AO81" s="435"/>
      <c r="AP81" s="435"/>
      <c r="AQ81" s="435"/>
      <c r="AR81" s="435"/>
      <c r="AS81" s="435"/>
      <c r="AT81" s="435"/>
      <c r="AU81" s="435"/>
      <c r="AV81" s="435"/>
      <c r="AW81" s="435"/>
      <c r="AX81" s="435"/>
      <c r="AY81" s="435"/>
      <c r="AZ81" s="827"/>
      <c r="BA81" s="830"/>
      <c r="BB81" s="594"/>
      <c r="BC81" s="445"/>
      <c r="BD81" s="432"/>
      <c r="BE81" s="432"/>
      <c r="BF81" s="432"/>
      <c r="BG81" s="449"/>
      <c r="BH81" s="445"/>
      <c r="BI81" s="432"/>
      <c r="BJ81" s="432"/>
      <c r="BK81" s="432"/>
      <c r="BL81" s="449"/>
      <c r="BM81" s="445"/>
      <c r="BN81" s="432"/>
      <c r="BO81" s="432"/>
      <c r="BP81" s="432"/>
      <c r="BQ81" s="449"/>
      <c r="BR81" s="445"/>
      <c r="BS81" s="432"/>
      <c r="BT81" s="432"/>
      <c r="BU81" s="432"/>
      <c r="BV81" s="432"/>
      <c r="BW81" s="43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11" customFormat="true" ht="15" customHeight="true" x14ac:dyDescent="0.2">
      <c r="A82" s="142"/>
      <c r="B82" s="136"/>
      <c r="C82" s="119"/>
      <c r="D82" s="118"/>
      <c r="E82" s="118"/>
      <c r="F82" s="118"/>
      <c r="G82" s="117"/>
      <c r="H82" s="116"/>
      <c r="I82" s="118"/>
      <c r="J82" s="118"/>
      <c r="K82" s="118"/>
      <c r="L82" s="115"/>
      <c r="M82" s="119"/>
      <c r="N82" s="118"/>
      <c r="O82" s="118"/>
      <c r="P82" s="118"/>
      <c r="Q82" s="117"/>
      <c r="R82" s="116"/>
      <c r="S82" s="118"/>
      <c r="T82" s="118"/>
      <c r="U82" s="118"/>
      <c r="V82" s="118"/>
      <c r="W82" s="115"/>
      <c r="X82" s="435"/>
      <c r="Y82" s="435"/>
      <c r="Z82" s="435"/>
      <c r="AA82" s="435"/>
      <c r="AB82" s="435"/>
      <c r="AC82" s="435"/>
      <c r="AD82" s="435"/>
      <c r="AE82" s="435"/>
      <c r="AF82" s="435"/>
      <c r="AG82" s="435"/>
      <c r="AH82" s="435"/>
      <c r="AI82" s="435"/>
      <c r="AJ82" s="435"/>
      <c r="AK82" s="435"/>
      <c r="AL82" s="435"/>
      <c r="AM82" s="435"/>
      <c r="AN82" s="435"/>
      <c r="AO82" s="435"/>
      <c r="AP82" s="435"/>
      <c r="AQ82" s="435"/>
      <c r="AR82" s="435"/>
      <c r="AS82" s="435"/>
      <c r="AT82" s="435"/>
      <c r="AU82" s="435"/>
      <c r="AV82" s="435"/>
      <c r="AW82" s="435"/>
      <c r="AX82" s="435"/>
      <c r="AY82" s="435"/>
      <c r="AZ82" s="827"/>
      <c r="BA82" s="830"/>
      <c r="BB82" s="594"/>
      <c r="BC82" s="445"/>
      <c r="BD82" s="432"/>
      <c r="BE82" s="432"/>
      <c r="BF82" s="432"/>
      <c r="BG82" s="449"/>
      <c r="BH82" s="445"/>
      <c r="BI82" s="432"/>
      <c r="BJ82" s="432"/>
      <c r="BK82" s="432"/>
      <c r="BL82" s="449"/>
      <c r="BM82" s="445"/>
      <c r="BN82" s="432"/>
      <c r="BO82" s="432"/>
      <c r="BP82" s="432"/>
      <c r="BQ82" s="449"/>
      <c r="BR82" s="445"/>
      <c r="BS82" s="432"/>
      <c r="BT82" s="432"/>
      <c r="BU82" s="432"/>
      <c r="BV82" s="432"/>
      <c r="BW82" s="43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11" customFormat="true" ht="15" customHeight="true" x14ac:dyDescent="0.2">
      <c r="A83" s="142"/>
      <c r="B83" s="136"/>
      <c r="C83" s="119"/>
      <c r="D83" s="118"/>
      <c r="E83" s="118"/>
      <c r="F83" s="118"/>
      <c r="G83" s="117"/>
      <c r="H83" s="116"/>
      <c r="I83" s="118"/>
      <c r="J83" s="118"/>
      <c r="K83" s="118"/>
      <c r="L83" s="115"/>
      <c r="M83" s="119"/>
      <c r="N83" s="118"/>
      <c r="O83" s="118"/>
      <c r="P83" s="118"/>
      <c r="Q83" s="117"/>
      <c r="R83" s="116"/>
      <c r="S83" s="118"/>
      <c r="T83" s="118"/>
      <c r="U83" s="118"/>
      <c r="V83" s="118"/>
      <c r="W83" s="115"/>
      <c r="X83" s="435"/>
      <c r="Y83" s="435"/>
      <c r="Z83" s="435"/>
      <c r="AA83" s="435"/>
      <c r="AB83" s="435"/>
      <c r="AC83" s="435"/>
      <c r="AD83" s="435"/>
      <c r="AE83" s="435"/>
      <c r="AF83" s="435"/>
      <c r="AG83" s="435"/>
      <c r="AH83" s="435"/>
      <c r="AI83" s="435"/>
      <c r="AJ83" s="435"/>
      <c r="AK83" s="435"/>
      <c r="AL83" s="435"/>
      <c r="AM83" s="435"/>
      <c r="AN83" s="435"/>
      <c r="AO83" s="435"/>
      <c r="AP83" s="435"/>
      <c r="AQ83" s="435"/>
      <c r="AR83" s="435"/>
      <c r="AS83" s="435"/>
      <c r="AT83" s="435"/>
      <c r="AU83" s="435"/>
      <c r="AV83" s="435"/>
      <c r="AW83" s="435"/>
      <c r="AX83" s="435"/>
      <c r="AY83" s="435"/>
      <c r="AZ83" s="827"/>
      <c r="BA83" s="830"/>
      <c r="BB83" s="594"/>
      <c r="BC83" s="445"/>
      <c r="BD83" s="432"/>
      <c r="BE83" s="432"/>
      <c r="BF83" s="432"/>
      <c r="BG83" s="449"/>
      <c r="BH83" s="445"/>
      <c r="BI83" s="432"/>
      <c r="BJ83" s="432"/>
      <c r="BK83" s="432"/>
      <c r="BL83" s="449"/>
      <c r="BM83" s="445"/>
      <c r="BN83" s="432"/>
      <c r="BO83" s="432"/>
      <c r="BP83" s="432"/>
      <c r="BQ83" s="449"/>
      <c r="BR83" s="445"/>
      <c r="BS83" s="432"/>
      <c r="BT83" s="432"/>
      <c r="BU83" s="432"/>
      <c r="BV83" s="432"/>
      <c r="BW83" s="43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11" customFormat="true" ht="15" customHeight="true" x14ac:dyDescent="0.2">
      <c r="A84" s="142"/>
      <c r="B84" s="136"/>
      <c r="C84" s="119"/>
      <c r="D84" s="118"/>
      <c r="E84" s="118"/>
      <c r="F84" s="118"/>
      <c r="G84" s="117"/>
      <c r="H84" s="116"/>
      <c r="I84" s="118"/>
      <c r="J84" s="118"/>
      <c r="K84" s="118"/>
      <c r="L84" s="115"/>
      <c r="M84" s="119"/>
      <c r="N84" s="118"/>
      <c r="O84" s="118"/>
      <c r="P84" s="118"/>
      <c r="Q84" s="117"/>
      <c r="R84" s="116"/>
      <c r="S84" s="118"/>
      <c r="T84" s="118"/>
      <c r="U84" s="118"/>
      <c r="V84" s="118"/>
      <c r="W84" s="115"/>
      <c r="X84" s="435"/>
      <c r="Y84" s="435"/>
      <c r="Z84" s="435"/>
      <c r="AA84" s="435"/>
      <c r="AB84" s="435"/>
      <c r="AC84" s="435"/>
      <c r="AD84" s="435"/>
      <c r="AE84" s="435"/>
      <c r="AF84" s="435"/>
      <c r="AG84" s="435"/>
      <c r="AH84" s="435"/>
      <c r="AI84" s="435"/>
      <c r="AJ84" s="435"/>
      <c r="AK84" s="435"/>
      <c r="AL84" s="435"/>
      <c r="AM84" s="435"/>
      <c r="AN84" s="435"/>
      <c r="AO84" s="435"/>
      <c r="AP84" s="435"/>
      <c r="AQ84" s="435"/>
      <c r="AR84" s="435"/>
      <c r="AS84" s="435"/>
      <c r="AT84" s="435"/>
      <c r="AU84" s="435"/>
      <c r="AV84" s="435"/>
      <c r="AW84" s="435"/>
      <c r="AX84" s="435"/>
      <c r="AY84" s="435"/>
      <c r="AZ84" s="827"/>
      <c r="BA84" s="830"/>
      <c r="BB84" s="594"/>
      <c r="BC84" s="445"/>
      <c r="BD84" s="432"/>
      <c r="BE84" s="432"/>
      <c r="BF84" s="432"/>
      <c r="BG84" s="449"/>
      <c r="BH84" s="445"/>
      <c r="BI84" s="432"/>
      <c r="BJ84" s="432"/>
      <c r="BK84" s="432"/>
      <c r="BL84" s="449"/>
      <c r="BM84" s="445"/>
      <c r="BN84" s="432"/>
      <c r="BO84" s="432"/>
      <c r="BP84" s="432"/>
      <c r="BQ84" s="449"/>
      <c r="BR84" s="445"/>
      <c r="BS84" s="432"/>
      <c r="BT84" s="432"/>
      <c r="BU84" s="432"/>
      <c r="BV84" s="432"/>
      <c r="BW84" s="43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311" customFormat="true" ht="15" customHeight="true" x14ac:dyDescent="0.2">
      <c r="A85" s="142"/>
      <c r="B85" s="136"/>
      <c r="C85" s="119"/>
      <c r="D85" s="118"/>
      <c r="E85" s="118"/>
      <c r="F85" s="118"/>
      <c r="G85" s="117"/>
      <c r="H85" s="116"/>
      <c r="I85" s="118"/>
      <c r="J85" s="118"/>
      <c r="K85" s="118"/>
      <c r="L85" s="115"/>
      <c r="M85" s="119"/>
      <c r="N85" s="118"/>
      <c r="O85" s="118"/>
      <c r="P85" s="118"/>
      <c r="Q85" s="117"/>
      <c r="R85" s="116"/>
      <c r="S85" s="118"/>
      <c r="T85" s="118"/>
      <c r="U85" s="118"/>
      <c r="V85" s="118"/>
      <c r="W85" s="115"/>
      <c r="X85" s="435"/>
      <c r="Y85" s="435"/>
      <c r="Z85" s="435"/>
      <c r="AA85" s="435"/>
      <c r="AB85" s="435"/>
      <c r="AC85" s="435"/>
      <c r="AD85" s="435"/>
      <c r="AE85" s="435"/>
      <c r="AF85" s="435"/>
      <c r="AG85" s="435"/>
      <c r="AH85" s="435"/>
      <c r="AI85" s="435"/>
      <c r="AJ85" s="435"/>
      <c r="AK85" s="435"/>
      <c r="AL85" s="435"/>
      <c r="AM85" s="435"/>
      <c r="AN85" s="435"/>
      <c r="AO85" s="435"/>
      <c r="AP85" s="435"/>
      <c r="AQ85" s="435"/>
      <c r="AR85" s="435"/>
      <c r="AS85" s="435"/>
      <c r="AT85" s="435"/>
      <c r="AU85" s="435"/>
      <c r="AV85" s="435"/>
      <c r="AW85" s="435"/>
      <c r="AX85" s="435"/>
      <c r="AY85" s="435"/>
      <c r="AZ85" s="827"/>
      <c r="BA85" s="830"/>
      <c r="BB85" s="594"/>
      <c r="BC85" s="445"/>
      <c r="BD85" s="432"/>
      <c r="BE85" s="432"/>
      <c r="BF85" s="432"/>
      <c r="BG85" s="449"/>
      <c r="BH85" s="445"/>
      <c r="BI85" s="432"/>
      <c r="BJ85" s="432"/>
      <c r="BK85" s="432"/>
      <c r="BL85" s="449"/>
      <c r="BM85" s="445"/>
      <c r="BN85" s="432"/>
      <c r="BO85" s="432"/>
      <c r="BP85" s="432"/>
      <c r="BQ85" s="449"/>
      <c r="BR85" s="445"/>
      <c r="BS85" s="432"/>
      <c r="BT85" s="432"/>
      <c r="BU85" s="432"/>
      <c r="BV85" s="432"/>
      <c r="BW85" s="43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558" customFormat="true" ht="15" customHeight="true" x14ac:dyDescent="0.2">
      <c r="A86" s="142"/>
      <c r="B86" s="136"/>
      <c r="C86" s="107"/>
      <c r="D86" s="106"/>
      <c r="E86" s="106"/>
      <c r="F86" s="106"/>
      <c r="G86" s="105"/>
      <c r="H86" s="104"/>
      <c r="I86" s="106"/>
      <c r="J86" s="106"/>
      <c r="K86" s="106"/>
      <c r="L86" s="103"/>
      <c r="M86" s="107"/>
      <c r="N86" s="106"/>
      <c r="O86" s="106"/>
      <c r="P86" s="106"/>
      <c r="Q86" s="105"/>
      <c r="R86" s="104"/>
      <c r="S86" s="106"/>
      <c r="T86" s="106"/>
      <c r="U86" s="106"/>
      <c r="V86" s="106"/>
      <c r="W86" s="103"/>
      <c r="X86" s="785"/>
      <c r="Y86" s="785"/>
      <c r="Z86" s="785"/>
      <c r="AA86" s="785"/>
      <c r="AB86" s="785"/>
      <c r="AC86" s="785"/>
      <c r="AD86" s="785"/>
      <c r="AE86" s="785"/>
      <c r="AF86" s="785"/>
      <c r="AG86" s="785"/>
      <c r="AH86" s="785"/>
      <c r="AI86" s="785"/>
      <c r="AJ86" s="785"/>
      <c r="AK86" s="785"/>
      <c r="AL86" s="785"/>
      <c r="AM86" s="785"/>
      <c r="AN86" s="785"/>
      <c r="AO86" s="785"/>
      <c r="AP86" s="785"/>
      <c r="AQ86" s="785"/>
      <c r="AR86" s="785"/>
      <c r="AS86" s="785"/>
      <c r="AT86" s="785"/>
      <c r="AU86" s="785"/>
      <c r="AV86" s="785"/>
      <c r="AW86" s="785"/>
      <c r="AX86" s="785"/>
      <c r="AY86" s="785"/>
      <c r="AZ86" s="344"/>
      <c r="BA86" s="830"/>
      <c r="BB86" s="594"/>
      <c r="BC86" s="445"/>
      <c r="BD86" s="432"/>
      <c r="BE86" s="432"/>
      <c r="BF86" s="432"/>
      <c r="BG86" s="449"/>
      <c r="BH86" s="445"/>
      <c r="BI86" s="432"/>
      <c r="BJ86" s="432"/>
      <c r="BK86" s="432"/>
      <c r="BL86" s="449"/>
      <c r="BM86" s="445"/>
      <c r="BN86" s="432"/>
      <c r="BO86" s="432"/>
      <c r="BP86" s="432"/>
      <c r="BQ86" s="449"/>
      <c r="BR86" s="445"/>
      <c r="BS86" s="432"/>
      <c r="BT86" s="432"/>
      <c r="BU86" s="432"/>
      <c r="BV86" s="432"/>
      <c r="BW86" s="43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558" customFormat="true" ht="15" customHeight="true" x14ac:dyDescent="0.2">
      <c r="A87" s="142"/>
      <c r="B87" s="136"/>
      <c r="C87" s="107"/>
      <c r="D87" s="106"/>
      <c r="E87" s="106"/>
      <c r="F87" s="106"/>
      <c r="G87" s="105"/>
      <c r="H87" s="104"/>
      <c r="I87" s="106"/>
      <c r="J87" s="106"/>
      <c r="K87" s="106"/>
      <c r="L87" s="103"/>
      <c r="M87" s="107"/>
      <c r="N87" s="106"/>
      <c r="O87" s="106"/>
      <c r="P87" s="106"/>
      <c r="Q87" s="105"/>
      <c r="R87" s="104"/>
      <c r="S87" s="106"/>
      <c r="T87" s="106"/>
      <c r="U87" s="106"/>
      <c r="V87" s="106"/>
      <c r="W87" s="103"/>
      <c r="X87" s="785"/>
      <c r="Y87" s="785"/>
      <c r="Z87" s="785"/>
      <c r="AA87" s="785"/>
      <c r="AB87" s="785"/>
      <c r="AC87" s="785"/>
      <c r="AD87" s="785"/>
      <c r="AE87" s="785"/>
      <c r="AF87" s="785"/>
      <c r="AG87" s="785"/>
      <c r="AH87" s="785"/>
      <c r="AI87" s="785"/>
      <c r="AJ87" s="785"/>
      <c r="AK87" s="785"/>
      <c r="AL87" s="785"/>
      <c r="AM87" s="785"/>
      <c r="AN87" s="785"/>
      <c r="AO87" s="785"/>
      <c r="AP87" s="785"/>
      <c r="AQ87" s="785"/>
      <c r="AR87" s="785"/>
      <c r="AS87" s="785"/>
      <c r="AT87" s="785"/>
      <c r="AU87" s="785"/>
      <c r="AV87" s="785"/>
      <c r="AW87" s="785"/>
      <c r="AX87" s="785"/>
      <c r="AY87" s="785"/>
      <c r="AZ87" s="344"/>
      <c r="BA87" s="830"/>
      <c r="BB87" s="594"/>
      <c r="BC87" s="445"/>
      <c r="BD87" s="432"/>
      <c r="BE87" s="432"/>
      <c r="BF87" s="432"/>
      <c r="BG87" s="449"/>
      <c r="BH87" s="445"/>
      <c r="BI87" s="432"/>
      <c r="BJ87" s="432"/>
      <c r="BK87" s="432"/>
      <c r="BL87" s="449"/>
      <c r="BM87" s="445"/>
      <c r="BN87" s="432"/>
      <c r="BO87" s="432"/>
      <c r="BP87" s="432"/>
      <c r="BQ87" s="449"/>
      <c r="BR87" s="445"/>
      <c r="BS87" s="432"/>
      <c r="BT87" s="432"/>
      <c r="BU87" s="432"/>
      <c r="BV87" s="432"/>
      <c r="BW87" s="43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558" customFormat="true" ht="15" customHeight="true" x14ac:dyDescent="0.2">
      <c r="A88" s="142"/>
      <c r="B88" s="136"/>
      <c r="C88" s="107"/>
      <c r="D88" s="106"/>
      <c r="E88" s="106"/>
      <c r="F88" s="106"/>
      <c r="G88" s="105"/>
      <c r="H88" s="104"/>
      <c r="I88" s="106"/>
      <c r="J88" s="106"/>
      <c r="K88" s="106"/>
      <c r="L88" s="103"/>
      <c r="M88" s="107"/>
      <c r="N88" s="106"/>
      <c r="O88" s="106"/>
      <c r="P88" s="106"/>
      <c r="Q88" s="105"/>
      <c r="R88" s="104"/>
      <c r="S88" s="106"/>
      <c r="T88" s="106"/>
      <c r="U88" s="106"/>
      <c r="V88" s="106"/>
      <c r="W88" s="103"/>
      <c r="X88" s="785"/>
      <c r="Y88" s="785"/>
      <c r="Z88" s="785"/>
      <c r="AA88" s="785"/>
      <c r="AB88" s="785"/>
      <c r="AC88" s="785"/>
      <c r="AD88" s="785"/>
      <c r="AE88" s="785"/>
      <c r="AF88" s="785"/>
      <c r="AG88" s="785"/>
      <c r="AH88" s="785"/>
      <c r="AI88" s="785"/>
      <c r="AJ88" s="785"/>
      <c r="AK88" s="785"/>
      <c r="AL88" s="785"/>
      <c r="AM88" s="785"/>
      <c r="AN88" s="785"/>
      <c r="AO88" s="785"/>
      <c r="AP88" s="785"/>
      <c r="AQ88" s="785"/>
      <c r="AR88" s="785"/>
      <c r="AS88" s="785"/>
      <c r="AT88" s="785"/>
      <c r="AU88" s="785"/>
      <c r="AV88" s="785"/>
      <c r="AW88" s="785"/>
      <c r="AX88" s="785"/>
      <c r="AY88" s="785"/>
      <c r="AZ88" s="344"/>
      <c r="BA88" s="830"/>
      <c r="BB88" s="594"/>
      <c r="BC88" s="445"/>
      <c r="BD88" s="432"/>
      <c r="BE88" s="432"/>
      <c r="BF88" s="432"/>
      <c r="BG88" s="449"/>
      <c r="BH88" s="445"/>
      <c r="BI88" s="432"/>
      <c r="BJ88" s="432"/>
      <c r="BK88" s="432"/>
      <c r="BL88" s="449"/>
      <c r="BM88" s="445"/>
      <c r="BN88" s="432"/>
      <c r="BO88" s="432"/>
      <c r="BP88" s="432"/>
      <c r="BQ88" s="449"/>
      <c r="BR88" s="445"/>
      <c r="BS88" s="432"/>
      <c r="BT88" s="432"/>
      <c r="BU88" s="432"/>
      <c r="BV88" s="432"/>
      <c r="BW88" s="43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558"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6"/>
      <c r="W89" s="103"/>
      <c r="X89" s="785"/>
      <c r="Y89" s="785"/>
      <c r="Z89" s="785"/>
      <c r="AA89" s="785"/>
      <c r="AB89" s="785"/>
      <c r="AC89" s="785"/>
      <c r="AD89" s="785"/>
      <c r="AE89" s="785"/>
      <c r="AF89" s="785"/>
      <c r="AG89" s="785"/>
      <c r="AH89" s="785"/>
      <c r="AI89" s="785"/>
      <c r="AJ89" s="785"/>
      <c r="AK89" s="785"/>
      <c r="AL89" s="785"/>
      <c r="AM89" s="785"/>
      <c r="AN89" s="785"/>
      <c r="AO89" s="785"/>
      <c r="AP89" s="785"/>
      <c r="AQ89" s="785"/>
      <c r="AR89" s="785"/>
      <c r="AS89" s="785"/>
      <c r="AT89" s="785"/>
      <c r="AU89" s="785"/>
      <c r="AV89" s="785"/>
      <c r="AW89" s="785"/>
      <c r="AX89" s="785"/>
      <c r="AY89" s="785"/>
      <c r="AZ89" s="344"/>
      <c r="BA89" s="830"/>
      <c r="BB89" s="594"/>
      <c r="BC89" s="445"/>
      <c r="BD89" s="432"/>
      <c r="BE89" s="432"/>
      <c r="BF89" s="432"/>
      <c r="BG89" s="449"/>
      <c r="BH89" s="445"/>
      <c r="BI89" s="432"/>
      <c r="BJ89" s="432"/>
      <c r="BK89" s="432"/>
      <c r="BL89" s="449"/>
      <c r="BM89" s="445"/>
      <c r="BN89" s="432"/>
      <c r="BO89" s="432"/>
      <c r="BP89" s="432"/>
      <c r="BQ89" s="449"/>
      <c r="BR89" s="445"/>
      <c r="BS89" s="432"/>
      <c r="BT89" s="432"/>
      <c r="BU89" s="432"/>
      <c r="BV89" s="432"/>
      <c r="BW89" s="43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558"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6"/>
      <c r="W90" s="103"/>
      <c r="X90" s="785"/>
      <c r="Y90" s="785"/>
      <c r="Z90" s="785"/>
      <c r="AA90" s="785"/>
      <c r="AB90" s="785"/>
      <c r="AC90" s="785"/>
      <c r="AD90" s="785"/>
      <c r="AE90" s="785"/>
      <c r="AF90" s="785"/>
      <c r="AG90" s="785"/>
      <c r="AH90" s="785"/>
      <c r="AI90" s="785"/>
      <c r="AJ90" s="785"/>
      <c r="AK90" s="785"/>
      <c r="AL90" s="785"/>
      <c r="AM90" s="785"/>
      <c r="AN90" s="785"/>
      <c r="AO90" s="785"/>
      <c r="AP90" s="785"/>
      <c r="AQ90" s="785"/>
      <c r="AR90" s="785"/>
      <c r="AS90" s="785"/>
      <c r="AT90" s="785"/>
      <c r="AU90" s="785"/>
      <c r="AV90" s="785"/>
      <c r="AW90" s="785"/>
      <c r="AX90" s="785"/>
      <c r="AY90" s="785"/>
      <c r="AZ90" s="344"/>
      <c r="BA90" s="830"/>
      <c r="BB90" s="594"/>
      <c r="BC90" s="445"/>
      <c r="BD90" s="432"/>
      <c r="BE90" s="432"/>
      <c r="BF90" s="432"/>
      <c r="BG90" s="449"/>
      <c r="BH90" s="445"/>
      <c r="BI90" s="432"/>
      <c r="BJ90" s="432"/>
      <c r="BK90" s="432"/>
      <c r="BL90" s="449"/>
      <c r="BM90" s="445"/>
      <c r="BN90" s="432"/>
      <c r="BO90" s="432"/>
      <c r="BP90" s="432"/>
      <c r="BQ90" s="449"/>
      <c r="BR90" s="445"/>
      <c r="BS90" s="432"/>
      <c r="BT90" s="432"/>
      <c r="BU90" s="432"/>
      <c r="BV90" s="432"/>
      <c r="BW90" s="43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558"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102"/>
      <c r="W91" s="98"/>
      <c r="X91" s="785"/>
      <c r="Y91" s="785"/>
      <c r="Z91" s="785"/>
      <c r="AA91" s="785"/>
      <c r="AB91" s="785"/>
      <c r="AC91" s="785"/>
      <c r="AD91" s="785"/>
      <c r="AE91" s="785"/>
      <c r="AF91" s="785"/>
      <c r="AG91" s="785"/>
      <c r="AH91" s="785"/>
      <c r="AI91" s="785"/>
      <c r="AJ91" s="785"/>
      <c r="AK91" s="785"/>
      <c r="AL91" s="785"/>
      <c r="AM91" s="785"/>
      <c r="AN91" s="785"/>
      <c r="AO91" s="785"/>
      <c r="AP91" s="785"/>
      <c r="AQ91" s="785"/>
      <c r="AR91" s="785"/>
      <c r="AS91" s="785"/>
      <c r="AT91" s="785"/>
      <c r="AU91" s="785"/>
      <c r="AV91" s="785"/>
      <c r="AW91" s="785"/>
      <c r="AX91" s="785"/>
      <c r="AY91" s="785"/>
      <c r="AZ91" s="344"/>
      <c r="BA91" s="830"/>
      <c r="BB91" s="594"/>
      <c r="BC91" s="445"/>
      <c r="BD91" s="432"/>
      <c r="BE91" s="432"/>
      <c r="BF91" s="432"/>
      <c r="BG91" s="449"/>
      <c r="BH91" s="445"/>
      <c r="BI91" s="432"/>
      <c r="BJ91" s="432"/>
      <c r="BK91" s="432"/>
      <c r="BL91" s="449"/>
      <c r="BM91" s="445"/>
      <c r="BN91" s="432"/>
      <c r="BO91" s="432"/>
      <c r="BP91" s="432"/>
      <c r="BQ91" s="449"/>
      <c r="BR91" s="445"/>
      <c r="BS91" s="432"/>
      <c r="BT91" s="432"/>
      <c r="BU91" s="432"/>
      <c r="BV91" s="432"/>
      <c r="BW91" s="43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558"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102"/>
      <c r="W92" s="98"/>
      <c r="X92" s="785"/>
      <c r="Y92" s="785"/>
      <c r="Z92" s="785"/>
      <c r="AA92" s="785"/>
      <c r="AB92" s="785"/>
      <c r="AC92" s="785"/>
      <c r="AD92" s="785"/>
      <c r="AE92" s="785"/>
      <c r="AF92" s="785"/>
      <c r="AG92" s="785"/>
      <c r="AH92" s="785"/>
      <c r="AI92" s="785"/>
      <c r="AJ92" s="785"/>
      <c r="AK92" s="785"/>
      <c r="AL92" s="785"/>
      <c r="AM92" s="785"/>
      <c r="AN92" s="785"/>
      <c r="AO92" s="785"/>
      <c r="AP92" s="785"/>
      <c r="AQ92" s="785"/>
      <c r="AR92" s="785"/>
      <c r="AS92" s="785"/>
      <c r="AT92" s="785"/>
      <c r="AU92" s="785"/>
      <c r="AV92" s="785"/>
      <c r="AW92" s="785"/>
      <c r="AX92" s="785"/>
      <c r="AY92" s="785"/>
      <c r="AZ92" s="344"/>
      <c r="BA92" s="830"/>
      <c r="BB92" s="594"/>
      <c r="BC92" s="445"/>
      <c r="BD92" s="432"/>
      <c r="BE92" s="432"/>
      <c r="BF92" s="432"/>
      <c r="BG92" s="449"/>
      <c r="BH92" s="445"/>
      <c r="BI92" s="432"/>
      <c r="BJ92" s="432"/>
      <c r="BK92" s="432"/>
      <c r="BL92" s="449"/>
      <c r="BM92" s="445"/>
      <c r="BN92" s="432"/>
      <c r="BO92" s="432"/>
      <c r="BP92" s="432"/>
      <c r="BQ92" s="449"/>
      <c r="BR92" s="445"/>
      <c r="BS92" s="432"/>
      <c r="BT92" s="432"/>
      <c r="BU92" s="432"/>
      <c r="BV92" s="432"/>
      <c r="BW92" s="43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558"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6"/>
      <c r="W93" s="151"/>
      <c r="X93" s="785"/>
      <c r="Y93" s="785"/>
      <c r="Z93" s="785"/>
      <c r="AA93" s="785"/>
      <c r="AB93" s="785"/>
      <c r="AC93" s="785"/>
      <c r="AD93" s="785"/>
      <c r="AE93" s="785"/>
      <c r="AF93" s="785"/>
      <c r="AG93" s="785"/>
      <c r="AH93" s="785"/>
      <c r="AI93" s="785"/>
      <c r="AJ93" s="785"/>
      <c r="AK93" s="785"/>
      <c r="AL93" s="785"/>
      <c r="AM93" s="785"/>
      <c r="AN93" s="785"/>
      <c r="AO93" s="785"/>
      <c r="AP93" s="785"/>
      <c r="AQ93" s="785"/>
      <c r="AR93" s="785"/>
      <c r="AS93" s="785"/>
      <c r="AT93" s="785"/>
      <c r="AU93" s="785"/>
      <c r="AV93" s="785"/>
      <c r="AW93" s="785"/>
      <c r="AX93" s="785"/>
      <c r="AY93" s="785"/>
      <c r="AZ93" s="344"/>
      <c r="BA93" s="830"/>
      <c r="BB93" s="594"/>
      <c r="BC93" s="445"/>
      <c r="BD93" s="432"/>
      <c r="BE93" s="432"/>
      <c r="BF93" s="432"/>
      <c r="BG93" s="449"/>
      <c r="BH93" s="445"/>
      <c r="BI93" s="432"/>
      <c r="BJ93" s="432"/>
      <c r="BK93" s="432"/>
      <c r="BL93" s="449"/>
      <c r="BM93" s="445"/>
      <c r="BN93" s="432"/>
      <c r="BO93" s="432"/>
      <c r="BP93" s="432"/>
      <c r="BQ93" s="449"/>
      <c r="BR93" s="445"/>
      <c r="BS93" s="432"/>
      <c r="BT93" s="432"/>
      <c r="BU93" s="432"/>
      <c r="BV93" s="432"/>
      <c r="BW93" s="43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558"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5"/>
      <c r="W94" s="150"/>
      <c r="X94" s="785"/>
      <c r="Y94" s="785"/>
      <c r="Z94" s="785"/>
      <c r="AA94" s="785"/>
      <c r="AB94" s="785"/>
      <c r="AC94" s="785"/>
      <c r="AD94" s="785"/>
      <c r="AE94" s="785"/>
      <c r="AF94" s="785"/>
      <c r="AG94" s="785"/>
      <c r="AH94" s="785"/>
      <c r="AI94" s="785"/>
      <c r="AJ94" s="785"/>
      <c r="AK94" s="785"/>
      <c r="AL94" s="785"/>
      <c r="AM94" s="785"/>
      <c r="AN94" s="785"/>
      <c r="AO94" s="785"/>
      <c r="AP94" s="785"/>
      <c r="AQ94" s="785"/>
      <c r="AR94" s="785"/>
      <c r="AS94" s="785"/>
      <c r="AT94" s="785"/>
      <c r="AU94" s="785"/>
      <c r="AV94" s="785"/>
      <c r="AW94" s="785"/>
      <c r="AX94" s="785"/>
      <c r="AY94" s="785"/>
      <c r="AZ94" s="344"/>
      <c r="BA94" s="830"/>
      <c r="BB94" s="594"/>
      <c r="BC94" s="445"/>
      <c r="BD94" s="432"/>
      <c r="BE94" s="432"/>
      <c r="BF94" s="432"/>
      <c r="BG94" s="449"/>
      <c r="BH94" s="445"/>
      <c r="BI94" s="432"/>
      <c r="BJ94" s="432"/>
      <c r="BK94" s="432"/>
      <c r="BL94" s="449"/>
      <c r="BM94" s="445"/>
      <c r="BN94" s="432"/>
      <c r="BO94" s="432"/>
      <c r="BP94" s="432"/>
      <c r="BQ94" s="449"/>
      <c r="BR94" s="445"/>
      <c r="BS94" s="432"/>
      <c r="BT94" s="432"/>
      <c r="BU94" s="432"/>
      <c r="BV94" s="432"/>
      <c r="BW94" s="43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558"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6"/>
      <c r="W95" s="93"/>
      <c r="X95" s="785"/>
      <c r="Y95" s="785"/>
      <c r="Z95" s="785"/>
      <c r="AA95" s="785"/>
      <c r="AB95" s="785"/>
      <c r="AC95" s="785"/>
      <c r="AD95" s="785"/>
      <c r="AE95" s="785"/>
      <c r="AF95" s="785"/>
      <c r="AG95" s="785"/>
      <c r="AH95" s="785"/>
      <c r="AI95" s="785"/>
      <c r="AJ95" s="785"/>
      <c r="AK95" s="785"/>
      <c r="AL95" s="785"/>
      <c r="AM95" s="785"/>
      <c r="AN95" s="785"/>
      <c r="AO95" s="785"/>
      <c r="AP95" s="785"/>
      <c r="AQ95" s="785"/>
      <c r="AR95" s="785"/>
      <c r="AS95" s="785"/>
      <c r="AT95" s="785"/>
      <c r="AU95" s="785"/>
      <c r="AV95" s="785"/>
      <c r="AW95" s="785"/>
      <c r="AX95" s="785"/>
      <c r="AY95" s="785"/>
      <c r="AZ95" s="344"/>
      <c r="BA95" s="830"/>
      <c r="BB95" s="594"/>
      <c r="BC95" s="445"/>
      <c r="BD95" s="432"/>
      <c r="BE95" s="432"/>
      <c r="BF95" s="432"/>
      <c r="BG95" s="449"/>
      <c r="BH95" s="445"/>
      <c r="BI95" s="432"/>
      <c r="BJ95" s="432"/>
      <c r="BK95" s="432"/>
      <c r="BL95" s="449"/>
      <c r="BM95" s="445"/>
      <c r="BN95" s="432"/>
      <c r="BO95" s="432"/>
      <c r="BP95" s="432"/>
      <c r="BQ95" s="449"/>
      <c r="BR95" s="445"/>
      <c r="BS95" s="432"/>
      <c r="BT95" s="432"/>
      <c r="BU95" s="432"/>
      <c r="BV95" s="432"/>
      <c r="BW95" s="43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7"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6"/>
      <c r="W96" s="93"/>
      <c r="X96" s="785"/>
      <c r="Y96" s="785"/>
      <c r="Z96" s="785"/>
      <c r="AA96" s="785"/>
      <c r="AB96" s="785"/>
      <c r="AC96" s="785"/>
      <c r="AD96" s="785"/>
      <c r="AE96" s="785"/>
      <c r="AF96" s="785"/>
      <c r="AG96" s="785"/>
      <c r="AH96" s="785"/>
      <c r="AI96" s="785"/>
      <c r="AJ96" s="785"/>
      <c r="AK96" s="785"/>
      <c r="AL96" s="785"/>
      <c r="AM96" s="785"/>
      <c r="AN96" s="785"/>
      <c r="AO96" s="785"/>
      <c r="AP96" s="785"/>
      <c r="AQ96" s="785"/>
      <c r="AR96" s="785"/>
      <c r="AS96" s="785"/>
      <c r="AT96" s="785"/>
      <c r="AU96" s="785"/>
      <c r="AV96" s="785"/>
      <c r="AW96" s="785"/>
      <c r="AX96" s="785"/>
      <c r="AY96" s="785"/>
      <c r="AZ96" s="344"/>
      <c r="BA96" s="830"/>
      <c r="BB96" s="594"/>
      <c r="BC96" s="445"/>
      <c r="BD96" s="432"/>
      <c r="BE96" s="432"/>
      <c r="BF96" s="432"/>
      <c r="BG96" s="449"/>
      <c r="BH96" s="445"/>
      <c r="BI96" s="432"/>
      <c r="BJ96" s="432"/>
      <c r="BK96" s="432"/>
      <c r="BL96" s="449"/>
      <c r="BM96" s="445"/>
      <c r="BN96" s="432"/>
      <c r="BO96" s="432"/>
      <c r="BP96" s="432"/>
      <c r="BQ96" s="449"/>
      <c r="BR96" s="445"/>
      <c r="BS96" s="432"/>
      <c r="BT96" s="432"/>
      <c r="BU96" s="432"/>
      <c r="BV96" s="432"/>
      <c r="BW96" s="43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7"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6"/>
      <c r="W97" s="93"/>
      <c r="X97" s="785"/>
      <c r="Y97" s="785"/>
      <c r="Z97" s="785"/>
      <c r="AA97" s="785"/>
      <c r="AB97" s="785"/>
      <c r="AC97" s="785"/>
      <c r="AD97" s="785"/>
      <c r="AE97" s="785"/>
      <c r="AF97" s="785"/>
      <c r="AG97" s="785"/>
      <c r="AH97" s="785"/>
      <c r="AI97" s="785"/>
      <c r="AJ97" s="785"/>
      <c r="AK97" s="785"/>
      <c r="AL97" s="785"/>
      <c r="AM97" s="785"/>
      <c r="AN97" s="785"/>
      <c r="AO97" s="785"/>
      <c r="AP97" s="785"/>
      <c r="AQ97" s="785"/>
      <c r="AR97" s="785"/>
      <c r="AS97" s="785"/>
      <c r="AT97" s="785"/>
      <c r="AU97" s="785"/>
      <c r="AV97" s="785"/>
      <c r="AW97" s="785"/>
      <c r="AX97" s="785"/>
      <c r="AY97" s="785"/>
      <c r="AZ97" s="344"/>
      <c r="BA97" s="830"/>
      <c r="BB97" s="594"/>
      <c r="BC97" s="445"/>
      <c r="BD97" s="432"/>
      <c r="BE97" s="432"/>
      <c r="BF97" s="432"/>
      <c r="BG97" s="449"/>
      <c r="BH97" s="445"/>
      <c r="BI97" s="432"/>
      <c r="BJ97" s="432"/>
      <c r="BK97" s="432"/>
      <c r="BL97" s="449"/>
      <c r="BM97" s="445"/>
      <c r="BN97" s="432"/>
      <c r="BO97" s="432"/>
      <c r="BP97" s="432"/>
      <c r="BQ97" s="449"/>
      <c r="BR97" s="445"/>
      <c r="BS97" s="432"/>
      <c r="BT97" s="432"/>
      <c r="BU97" s="432"/>
      <c r="BV97" s="432"/>
      <c r="BW97" s="43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7"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6"/>
      <c r="W98" s="93"/>
      <c r="X98" s="785"/>
      <c r="Y98" s="785"/>
      <c r="Z98" s="785"/>
      <c r="AA98" s="785"/>
      <c r="AB98" s="785"/>
      <c r="AC98" s="785"/>
      <c r="AD98" s="785"/>
      <c r="AE98" s="785"/>
      <c r="AF98" s="785"/>
      <c r="AG98" s="785"/>
      <c r="AH98" s="785"/>
      <c r="AI98" s="785"/>
      <c r="AJ98" s="785"/>
      <c r="AK98" s="785"/>
      <c r="AL98" s="785"/>
      <c r="AM98" s="785"/>
      <c r="AN98" s="785"/>
      <c r="AO98" s="785"/>
      <c r="AP98" s="785"/>
      <c r="AQ98" s="785"/>
      <c r="AR98" s="785"/>
      <c r="AS98" s="785"/>
      <c r="AT98" s="785"/>
      <c r="AU98" s="785"/>
      <c r="AV98" s="785"/>
      <c r="AW98" s="785"/>
      <c r="AX98" s="785"/>
      <c r="AY98" s="785"/>
      <c r="AZ98" s="344"/>
      <c r="BA98" s="830"/>
      <c r="BB98" s="594"/>
      <c r="BC98" s="445"/>
      <c r="BD98" s="432"/>
      <c r="BE98" s="432"/>
      <c r="BF98" s="432"/>
      <c r="BG98" s="449"/>
      <c r="BH98" s="445"/>
      <c r="BI98" s="432"/>
      <c r="BJ98" s="432"/>
      <c r="BK98" s="432"/>
      <c r="BL98" s="449"/>
      <c r="BM98" s="445"/>
      <c r="BN98" s="432"/>
      <c r="BO98" s="432"/>
      <c r="BP98" s="432"/>
      <c r="BQ98" s="449"/>
      <c r="BR98" s="445"/>
      <c r="BS98" s="432"/>
      <c r="BT98" s="432"/>
      <c r="BU98" s="432"/>
      <c r="BV98" s="432"/>
      <c r="BW98" s="43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7"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6"/>
      <c r="W99" s="93"/>
      <c r="X99" s="785"/>
      <c r="Y99" s="785"/>
      <c r="Z99" s="785"/>
      <c r="AA99" s="785"/>
      <c r="AB99" s="785"/>
      <c r="AC99" s="785"/>
      <c r="AD99" s="785"/>
      <c r="AE99" s="785"/>
      <c r="AF99" s="785"/>
      <c r="AG99" s="785"/>
      <c r="AH99" s="785"/>
      <c r="AI99" s="785"/>
      <c r="AJ99" s="785"/>
      <c r="AK99" s="785"/>
      <c r="AL99" s="785"/>
      <c r="AM99" s="785"/>
      <c r="AN99" s="785"/>
      <c r="AO99" s="785"/>
      <c r="AP99" s="785"/>
      <c r="AQ99" s="785"/>
      <c r="AR99" s="785"/>
      <c r="AS99" s="785"/>
      <c r="AT99" s="785"/>
      <c r="AU99" s="785"/>
      <c r="AV99" s="785"/>
      <c r="AW99" s="785"/>
      <c r="AX99" s="785"/>
      <c r="AY99" s="785"/>
      <c r="AZ99" s="344"/>
      <c r="BA99" s="830"/>
      <c r="BB99" s="594"/>
      <c r="BC99" s="445"/>
      <c r="BD99" s="432"/>
      <c r="BE99" s="432"/>
      <c r="BF99" s="432"/>
      <c r="BG99" s="449"/>
      <c r="BH99" s="445"/>
      <c r="BI99" s="432"/>
      <c r="BJ99" s="432"/>
      <c r="BK99" s="432"/>
      <c r="BL99" s="449"/>
      <c r="BM99" s="445"/>
      <c r="BN99" s="432"/>
      <c r="BO99" s="432"/>
      <c r="BP99" s="432"/>
      <c r="BQ99" s="449"/>
      <c r="BR99" s="445"/>
      <c r="BS99" s="432"/>
      <c r="BT99" s="432"/>
      <c r="BU99" s="432"/>
      <c r="BV99" s="432"/>
      <c r="BW99" s="43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7"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6"/>
      <c r="W100" s="93"/>
      <c r="X100" s="785"/>
      <c r="Y100" s="785"/>
      <c r="Z100" s="785"/>
      <c r="AA100" s="785"/>
      <c r="AB100" s="785"/>
      <c r="AC100" s="785"/>
      <c r="AD100" s="785"/>
      <c r="AE100" s="785"/>
      <c r="AF100" s="785"/>
      <c r="AG100" s="785"/>
      <c r="AH100" s="785"/>
      <c r="AI100" s="785"/>
      <c r="AJ100" s="785"/>
      <c r="AK100" s="785"/>
      <c r="AL100" s="785"/>
      <c r="AM100" s="785"/>
      <c r="AN100" s="785"/>
      <c r="AO100" s="785"/>
      <c r="AP100" s="785"/>
      <c r="AQ100" s="785"/>
      <c r="AR100" s="785"/>
      <c r="AS100" s="785"/>
      <c r="AT100" s="785"/>
      <c r="AU100" s="785"/>
      <c r="AV100" s="785"/>
      <c r="AW100" s="785"/>
      <c r="AX100" s="785"/>
      <c r="AY100" s="785"/>
      <c r="AZ100" s="344"/>
      <c r="BA100" s="830"/>
      <c r="BB100" s="594"/>
      <c r="BC100" s="445"/>
      <c r="BD100" s="432"/>
      <c r="BE100" s="432"/>
      <c r="BF100" s="432"/>
      <c r="BG100" s="449"/>
      <c r="BH100" s="445"/>
      <c r="BI100" s="432"/>
      <c r="BJ100" s="432"/>
      <c r="BK100" s="432"/>
      <c r="BL100" s="449"/>
      <c r="BM100" s="445"/>
      <c r="BN100" s="432"/>
      <c r="BO100" s="432"/>
      <c r="BP100" s="432"/>
      <c r="BQ100" s="449"/>
      <c r="BR100" s="445"/>
      <c r="BS100" s="432"/>
      <c r="BT100" s="432"/>
      <c r="BU100" s="432"/>
      <c r="BV100" s="432"/>
      <c r="BW100" s="43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7"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6"/>
      <c r="W101" s="93"/>
      <c r="X101" s="785"/>
      <c r="Y101" s="785"/>
      <c r="Z101" s="785"/>
      <c r="AA101" s="785"/>
      <c r="AB101" s="785"/>
      <c r="AC101" s="785"/>
      <c r="AD101" s="785"/>
      <c r="AE101" s="785"/>
      <c r="AF101" s="785"/>
      <c r="AG101" s="785"/>
      <c r="AH101" s="785"/>
      <c r="AI101" s="785"/>
      <c r="AJ101" s="785"/>
      <c r="AK101" s="785"/>
      <c r="AL101" s="785"/>
      <c r="AM101" s="785"/>
      <c r="AN101" s="785"/>
      <c r="AO101" s="785"/>
      <c r="AP101" s="785"/>
      <c r="AQ101" s="785"/>
      <c r="AR101" s="785"/>
      <c r="AS101" s="785"/>
      <c r="AT101" s="785"/>
      <c r="AU101" s="785"/>
      <c r="AV101" s="785"/>
      <c r="AW101" s="785"/>
      <c r="AX101" s="785"/>
      <c r="AY101" s="785"/>
      <c r="AZ101" s="344"/>
      <c r="BA101" s="830"/>
      <c r="BB101" s="594"/>
      <c r="BC101" s="445"/>
      <c r="BD101" s="432"/>
      <c r="BE101" s="432"/>
      <c r="BF101" s="432"/>
      <c r="BG101" s="449"/>
      <c r="BH101" s="445"/>
      <c r="BI101" s="432"/>
      <c r="BJ101" s="432"/>
      <c r="BK101" s="432"/>
      <c r="BL101" s="449"/>
      <c r="BM101" s="445"/>
      <c r="BN101" s="432"/>
      <c r="BO101" s="432"/>
      <c r="BP101" s="432"/>
      <c r="BQ101" s="449"/>
      <c r="BR101" s="445"/>
      <c r="BS101" s="432"/>
      <c r="BT101" s="432"/>
      <c r="BU101" s="432"/>
      <c r="BV101" s="432"/>
      <c r="BW101" s="43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7"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6"/>
      <c r="W102" s="93"/>
      <c r="X102" s="785"/>
      <c r="Y102" s="785"/>
      <c r="Z102" s="785"/>
      <c r="AA102" s="785"/>
      <c r="AB102" s="785"/>
      <c r="AC102" s="785"/>
      <c r="AD102" s="785"/>
      <c r="AE102" s="785"/>
      <c r="AF102" s="785"/>
      <c r="AG102" s="785"/>
      <c r="AH102" s="785"/>
      <c r="AI102" s="785"/>
      <c r="AJ102" s="785"/>
      <c r="AK102" s="785"/>
      <c r="AL102" s="785"/>
      <c r="AM102" s="785"/>
      <c r="AN102" s="785"/>
      <c r="AO102" s="785"/>
      <c r="AP102" s="785"/>
      <c r="AQ102" s="785"/>
      <c r="AR102" s="785"/>
      <c r="AS102" s="785"/>
      <c r="AT102" s="785"/>
      <c r="AU102" s="785"/>
      <c r="AV102" s="785"/>
      <c r="AW102" s="785"/>
      <c r="AX102" s="785"/>
      <c r="AY102" s="785"/>
      <c r="AZ102" s="344"/>
      <c r="BA102" s="830"/>
      <c r="BB102" s="594"/>
      <c r="BC102" s="445"/>
      <c r="BD102" s="432"/>
      <c r="BE102" s="432"/>
      <c r="BF102" s="432"/>
      <c r="BG102" s="449"/>
      <c r="BH102" s="445"/>
      <c r="BI102" s="432"/>
      <c r="BJ102" s="432"/>
      <c r="BK102" s="432"/>
      <c r="BL102" s="449"/>
      <c r="BM102" s="445"/>
      <c r="BN102" s="432"/>
      <c r="BO102" s="432"/>
      <c r="BP102" s="432"/>
      <c r="BQ102" s="449"/>
      <c r="BR102" s="445"/>
      <c r="BS102" s="432"/>
      <c r="BT102" s="432"/>
      <c r="BU102" s="432"/>
      <c r="BV102" s="432"/>
      <c r="BW102" s="43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7"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6"/>
      <c r="W103" s="93"/>
      <c r="X103" s="785"/>
      <c r="Y103" s="785"/>
      <c r="Z103" s="785"/>
      <c r="AA103" s="785"/>
      <c r="AB103" s="785"/>
      <c r="AC103" s="785"/>
      <c r="AD103" s="785"/>
      <c r="AE103" s="785"/>
      <c r="AF103" s="785"/>
      <c r="AG103" s="785"/>
      <c r="AH103" s="785"/>
      <c r="AI103" s="785"/>
      <c r="AJ103" s="785"/>
      <c r="AK103" s="785"/>
      <c r="AL103" s="785"/>
      <c r="AM103" s="785"/>
      <c r="AN103" s="785"/>
      <c r="AO103" s="785"/>
      <c r="AP103" s="785"/>
      <c r="AQ103" s="785"/>
      <c r="AR103" s="785"/>
      <c r="AS103" s="785"/>
      <c r="AT103" s="785"/>
      <c r="AU103" s="785"/>
      <c r="AV103" s="785"/>
      <c r="AW103" s="785"/>
      <c r="AX103" s="785"/>
      <c r="AY103" s="785"/>
      <c r="AZ103" s="344"/>
      <c r="BA103" s="830"/>
      <c r="BB103" s="594"/>
      <c r="BC103" s="445"/>
      <c r="BD103" s="432"/>
      <c r="BE103" s="432"/>
      <c r="BF103" s="432"/>
      <c r="BG103" s="449"/>
      <c r="BH103" s="445"/>
      <c r="BI103" s="432"/>
      <c r="BJ103" s="432"/>
      <c r="BK103" s="432"/>
      <c r="BL103" s="449"/>
      <c r="BM103" s="445"/>
      <c r="BN103" s="432"/>
      <c r="BO103" s="432"/>
      <c r="BP103" s="432"/>
      <c r="BQ103" s="449"/>
      <c r="BR103" s="445"/>
      <c r="BS103" s="432"/>
      <c r="BT103" s="432"/>
      <c r="BU103" s="432"/>
      <c r="BV103" s="432"/>
      <c r="BW103" s="43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7"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6"/>
      <c r="W104" s="93"/>
      <c r="X104" s="785"/>
      <c r="Y104" s="785"/>
      <c r="Z104" s="785"/>
      <c r="AA104" s="785"/>
      <c r="AB104" s="785"/>
      <c r="AC104" s="785"/>
      <c r="AD104" s="785"/>
      <c r="AE104" s="785"/>
      <c r="AF104" s="785"/>
      <c r="AG104" s="785"/>
      <c r="AH104" s="785"/>
      <c r="AI104" s="785"/>
      <c r="AJ104" s="785"/>
      <c r="AK104" s="785"/>
      <c r="AL104" s="785"/>
      <c r="AM104" s="785"/>
      <c r="AN104" s="785"/>
      <c r="AO104" s="785"/>
      <c r="AP104" s="785"/>
      <c r="AQ104" s="785"/>
      <c r="AR104" s="785"/>
      <c r="AS104" s="785"/>
      <c r="AT104" s="785"/>
      <c r="AU104" s="785"/>
      <c r="AV104" s="785"/>
      <c r="AW104" s="785"/>
      <c r="AX104" s="785"/>
      <c r="AY104" s="785"/>
      <c r="AZ104" s="344"/>
      <c r="BA104" s="830"/>
      <c r="BB104" s="594"/>
      <c r="BC104" s="445"/>
      <c r="BD104" s="432"/>
      <c r="BE104" s="432"/>
      <c r="BF104" s="432"/>
      <c r="BG104" s="449"/>
      <c r="BH104" s="445"/>
      <c r="BI104" s="432"/>
      <c r="BJ104" s="432"/>
      <c r="BK104" s="432"/>
      <c r="BL104" s="449"/>
      <c r="BM104" s="445"/>
      <c r="BN104" s="432"/>
      <c r="BO104" s="432"/>
      <c r="BP104" s="432"/>
      <c r="BQ104" s="449"/>
      <c r="BR104" s="445"/>
      <c r="BS104" s="432"/>
      <c r="BT104" s="432"/>
      <c r="BU104" s="432"/>
      <c r="BV104" s="432"/>
      <c r="BW104" s="43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7"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91"/>
      <c r="W105" s="88"/>
      <c r="X105" s="785"/>
      <c r="Y105" s="785"/>
      <c r="Z105" s="785"/>
      <c r="AA105" s="785"/>
      <c r="AB105" s="785"/>
      <c r="AC105" s="785"/>
      <c r="AD105" s="785"/>
      <c r="AE105" s="785"/>
      <c r="AF105" s="785"/>
      <c r="AG105" s="785"/>
      <c r="AH105" s="785"/>
      <c r="AI105" s="785"/>
      <c r="AJ105" s="785"/>
      <c r="AK105" s="785"/>
      <c r="AL105" s="785"/>
      <c r="AM105" s="785"/>
      <c r="AN105" s="785"/>
      <c r="AO105" s="785"/>
      <c r="AP105" s="785"/>
      <c r="AQ105" s="785"/>
      <c r="AR105" s="785"/>
      <c r="AS105" s="785"/>
      <c r="AT105" s="785"/>
      <c r="AU105" s="785"/>
      <c r="AV105" s="785"/>
      <c r="AW105" s="785"/>
      <c r="AX105" s="785"/>
      <c r="AY105" s="785"/>
      <c r="AZ105" s="344"/>
      <c r="BA105" s="830"/>
      <c r="BB105" s="594"/>
      <c r="BC105" s="448"/>
      <c r="BD105" s="447"/>
      <c r="BE105" s="447"/>
      <c r="BF105" s="447"/>
      <c r="BG105" s="451"/>
      <c r="BH105" s="448"/>
      <c r="BI105" s="447"/>
      <c r="BJ105" s="447"/>
      <c r="BK105" s="447"/>
      <c r="BL105" s="451"/>
      <c r="BM105" s="448"/>
      <c r="BN105" s="447"/>
      <c r="BO105" s="447"/>
      <c r="BP105" s="447"/>
      <c r="BQ105" s="451"/>
      <c r="BR105" s="448"/>
      <c r="BS105" s="447"/>
      <c r="BT105" s="447"/>
      <c r="BU105" s="447"/>
      <c r="BV105" s="447"/>
      <c r="BW105" s="450"/>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7" customFormat="true" ht="250.15" customHeight="true" x14ac:dyDescent="0.2">
      <c r="A106" s="508"/>
      <c r="B106" s="170"/>
      <c r="C106" s="169"/>
      <c r="D106" s="169"/>
      <c r="E106" s="169"/>
      <c r="F106" s="169"/>
      <c r="G106" s="169"/>
      <c r="H106" s="169"/>
      <c r="I106" s="169"/>
      <c r="J106" s="169"/>
      <c r="K106" s="169"/>
      <c r="L106" s="169"/>
      <c r="M106" s="169"/>
      <c r="N106" s="169"/>
      <c r="O106" s="169"/>
      <c r="P106" s="169"/>
      <c r="Q106" s="169"/>
      <c r="R106" s="169"/>
      <c r="S106" s="169"/>
      <c r="T106" s="169"/>
      <c r="U106" s="169"/>
      <c r="V106" s="169"/>
      <c r="W106" s="169"/>
      <c r="X106" s="344"/>
      <c r="Y106" s="344"/>
      <c r="Z106" s="344"/>
      <c r="AA106" s="344"/>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AZ106" s="344"/>
      <c r="BA106" s="425"/>
      <c r="BB106" s="426"/>
      <c r="BC106" s="426"/>
      <c r="BD106" s="426"/>
      <c r="BE106" s="426"/>
      <c r="BF106" s="426"/>
      <c r="BG106" s="426"/>
      <c r="BH106" s="426"/>
      <c r="BI106" s="426"/>
      <c r="BJ106" s="426"/>
      <c r="BK106" s="426"/>
      <c r="BL106" s="426"/>
      <c r="BM106" s="426"/>
      <c r="BN106" s="426"/>
      <c r="BO106" s="426"/>
      <c r="BP106" s="426"/>
      <c r="BQ106" s="426"/>
      <c r="BR106" s="426"/>
      <c r="BS106" s="426"/>
      <c r="BT106" s="426"/>
      <c r="BU106" s="426"/>
      <c r="BV106" s="426"/>
      <c r="BW106" s="425"/>
      <c r="BX106" s="343"/>
      <c r="BY106" s="343"/>
      <c r="BZ106" s="343"/>
      <c r="CA106" s="343"/>
      <c r="CB106" s="343"/>
      <c r="CC106" s="343"/>
      <c r="CD106" s="343"/>
      <c r="CE106" s="343"/>
      <c r="CF106" s="343"/>
      <c r="CG106" s="343"/>
      <c r="CH106" s="343"/>
      <c r="CI106" s="343"/>
      <c r="CJ106" s="343"/>
      <c r="CK106" s="343"/>
      <c r="CL106" s="343"/>
      <c r="CM106" s="343"/>
      <c r="CN106" s="343"/>
      <c r="CO106" s="343"/>
      <c r="CP106" s="343"/>
      <c r="CQ106" s="343"/>
      <c r="CR106" s="343"/>
      <c r="CS106" s="343"/>
      <c r="CT106" s="343"/>
      <c r="CU106" s="343"/>
      <c r="CV106" s="343"/>
      <c r="CW106" s="343"/>
      <c r="CX106" s="343"/>
      <c r="CY106" s="343"/>
      <c r="CZ106" s="343"/>
    </row>
    <row r="107" s="287" customFormat="true" ht="18" customHeight="true" x14ac:dyDescent="0.2">
      <c r="A107" s="508"/>
      <c r="B107" s="288"/>
      <c r="C107" s="412"/>
      <c r="D107" s="412"/>
      <c r="E107" s="412"/>
      <c r="F107" s="412"/>
      <c r="G107" s="412"/>
      <c r="H107" s="412"/>
      <c r="I107" s="412"/>
      <c r="J107" s="412"/>
      <c r="K107" s="412"/>
      <c r="L107" s="412"/>
      <c r="M107" s="412"/>
      <c r="N107" s="412"/>
      <c r="O107" s="412"/>
      <c r="P107" s="412"/>
      <c r="Q107" s="412"/>
      <c r="R107" s="412"/>
      <c r="S107" s="412"/>
      <c r="T107" s="412"/>
      <c r="U107" s="412"/>
      <c r="V107" s="412"/>
      <c r="W107" s="412"/>
      <c r="X107" s="339"/>
      <c r="Y107" s="339"/>
      <c r="Z107" s="339"/>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B107" s="310"/>
      <c r="BX107" s="339"/>
      <c r="BY107" s="33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87" customFormat="true" ht="22.5" customHeight="true" x14ac:dyDescent="0.35">
      <c r="A108" s="1002" t="str">
        <f>A1026</f>
        <v>Mongolia</v>
      </c>
      <c r="B108" s="1003"/>
      <c r="C108" s="289"/>
      <c r="D108" s="289"/>
      <c r="E108" s="289"/>
      <c r="F108" s="289"/>
      <c r="G108" s="289"/>
      <c r="H108" s="289"/>
      <c r="I108" s="289"/>
      <c r="J108" s="289"/>
      <c r="K108" s="289"/>
      <c r="L108" s="289"/>
      <c r="M108" s="289"/>
      <c r="N108" s="289"/>
      <c r="O108" s="289"/>
      <c r="P108" s="289"/>
      <c r="Q108" s="289"/>
      <c r="R108" s="289"/>
      <c r="S108" s="289"/>
      <c r="T108" s="289"/>
      <c r="U108" s="289"/>
      <c r="X108" s="339"/>
      <c r="Y108" s="339"/>
      <c r="Z108" s="339"/>
      <c r="AA108" s="339"/>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AZ108" s="339"/>
      <c r="BB108" s="310"/>
      <c r="BX108" s="339"/>
      <c r="BY108" s="33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87" customFormat="true" ht="22.5" customHeight="true" x14ac:dyDescent="0.35">
      <c r="A109" s="314" t="str">
        <f>A1034</f>
        <v>2000</v>
      </c>
      <c r="B109" s="315"/>
      <c r="C109" s="289"/>
      <c r="D109" s="289"/>
      <c r="E109" s="289"/>
      <c r="F109" s="289"/>
      <c r="G109" s="289"/>
      <c r="H109" s="289"/>
      <c r="I109" s="289"/>
      <c r="J109" s="289"/>
      <c r="K109" s="289"/>
      <c r="L109" s="289"/>
      <c r="M109" s="289"/>
      <c r="N109" s="289"/>
      <c r="O109" s="289"/>
      <c r="P109" s="289"/>
      <c r="Q109" s="289"/>
      <c r="R109" s="289"/>
      <c r="S109" s="289"/>
      <c r="T109" s="289"/>
      <c r="U109" s="289"/>
      <c r="X109" s="339"/>
      <c r="Y109" s="339"/>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39"/>
      <c r="BB109" s="310"/>
      <c r="BX109" s="339"/>
      <c r="BY109" s="33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87" customFormat="true" ht="22.5" customHeight="true" x14ac:dyDescent="0.35">
      <c r="A110" s="316" t="s">
        <v>99</v>
      </c>
      <c r="B110" s="317"/>
      <c r="C110" s="289"/>
      <c r="D110" s="289"/>
      <c r="E110" s="289"/>
      <c r="F110" s="289"/>
      <c r="G110" s="289"/>
      <c r="H110" s="289"/>
      <c r="I110" s="289"/>
      <c r="J110" s="289"/>
      <c r="K110" s="289"/>
      <c r="L110" s="289"/>
      <c r="M110" s="289"/>
      <c r="N110" s="289"/>
      <c r="O110" s="289"/>
      <c r="P110" s="289"/>
      <c r="Q110" s="289"/>
      <c r="R110" s="289"/>
      <c r="S110" s="289"/>
      <c r="T110" s="289"/>
      <c r="U110" s="289"/>
      <c r="X110" s="339"/>
      <c r="Y110" s="339"/>
      <c r="Z110" s="339"/>
      <c r="AA110" s="339"/>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AZ110" s="339"/>
      <c r="BB110" s="310"/>
      <c r="BX110" s="339"/>
      <c r="BY110" s="33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87" customFormat="true" ht="20.1" customHeight="true" x14ac:dyDescent="0.35">
      <c r="A111" s="318" t="s">
        <v>97</v>
      </c>
      <c r="B111" s="315"/>
      <c r="C111" s="289"/>
      <c r="D111" s="289"/>
      <c r="E111" s="289"/>
      <c r="F111" s="289"/>
      <c r="G111" s="289"/>
      <c r="H111" s="289"/>
      <c r="I111" s="289"/>
      <c r="J111" s="289"/>
      <c r="K111" s="289"/>
      <c r="L111" s="289"/>
      <c r="M111" s="289"/>
      <c r="N111" s="289"/>
      <c r="O111" s="289"/>
      <c r="P111" s="289"/>
      <c r="Q111" s="289"/>
      <c r="R111" s="289"/>
      <c r="S111" s="289"/>
      <c r="T111" s="289"/>
      <c r="U111" s="289"/>
      <c r="X111" s="339"/>
      <c r="Y111" s="339"/>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39"/>
      <c r="BB111" s="310"/>
      <c r="BX111" s="339"/>
      <c r="BY111" s="33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87" customFormat="true" ht="15" customHeight="true" x14ac:dyDescent="0.2">
      <c r="A112" s="591" t="s">
        <v>98</v>
      </c>
      <c r="B112" s="352"/>
      <c r="C112" s="289"/>
      <c r="D112" s="289"/>
      <c r="E112" s="289"/>
      <c r="F112" s="289"/>
      <c r="G112" s="289"/>
      <c r="H112" s="289"/>
      <c r="I112" s="289"/>
      <c r="J112" s="289"/>
      <c r="K112" s="289"/>
      <c r="L112" s="289"/>
      <c r="M112" s="289"/>
      <c r="N112" s="289"/>
      <c r="O112" s="289"/>
      <c r="P112" s="289"/>
      <c r="Q112" s="289"/>
      <c r="R112" s="289"/>
      <c r="S112" s="289"/>
      <c r="T112" s="289"/>
      <c r="U112" s="289"/>
      <c r="X112" s="339"/>
      <c r="Y112" s="339"/>
      <c r="Z112" s="339"/>
      <c r="AA112" s="339"/>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AZ112" s="339"/>
      <c r="BB112" s="310"/>
      <c r="BX112" s="339"/>
      <c r="BY112" s="33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87" customFormat="true" ht="15" customHeight="true" x14ac:dyDescent="0.2">
      <c r="A113" s="328" t="s">
        <v>40</v>
      </c>
      <c r="B113" s="327"/>
      <c r="C113" s="289"/>
      <c r="D113" s="289"/>
      <c r="E113" s="289"/>
      <c r="F113" s="289"/>
      <c r="G113" s="289"/>
      <c r="H113" s="289"/>
      <c r="I113" s="289"/>
      <c r="J113" s="289"/>
      <c r="K113" s="289"/>
      <c r="L113" s="289"/>
      <c r="M113" s="289"/>
      <c r="N113" s="289"/>
      <c r="O113" s="289"/>
      <c r="P113" s="289"/>
      <c r="Q113" s="289"/>
      <c r="R113" s="289"/>
      <c r="S113" s="289"/>
      <c r="T113" s="289"/>
      <c r="U113" s="289"/>
      <c r="X113" s="339"/>
      <c r="Y113" s="339"/>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B113" s="310"/>
      <c r="BX113" s="339"/>
      <c r="BY113" s="33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87" customFormat="true" ht="15" customHeight="true" x14ac:dyDescent="0.2">
      <c r="A114" s="326" t="s">
        <v>39</v>
      </c>
      <c r="B114" s="327"/>
      <c r="C114" s="289"/>
      <c r="D114" s="289"/>
      <c r="E114" s="289"/>
      <c r="F114" s="289"/>
      <c r="G114" s="289"/>
      <c r="H114" s="289"/>
      <c r="I114" s="289"/>
      <c r="J114" s="289"/>
      <c r="K114" s="289"/>
      <c r="L114" s="289"/>
      <c r="M114" s="289"/>
      <c r="N114" s="289"/>
      <c r="O114" s="289"/>
      <c r="P114" s="289"/>
      <c r="Q114" s="289"/>
      <c r="R114" s="289"/>
      <c r="S114" s="289"/>
      <c r="T114" s="289"/>
      <c r="U114" s="289"/>
      <c r="X114" s="339"/>
      <c r="Y114" s="339"/>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AZ114" s="339"/>
      <c r="BB114" s="310"/>
      <c r="BX114" s="339"/>
      <c r="BY114" s="33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87" customFormat="true" ht="15" customHeight="true" x14ac:dyDescent="0.2">
      <c r="A115" s="326" t="s">
        <v>136</v>
      </c>
      <c r="B115" s="351" t="str">
        <f>A1025</f>
        <v>MICS00</v>
      </c>
      <c r="C115" s="289"/>
      <c r="D115" s="289"/>
      <c r="E115" s="289"/>
      <c r="F115" s="289"/>
      <c r="G115" s="289"/>
      <c r="H115" s="289"/>
      <c r="I115" s="289"/>
      <c r="J115" s="289"/>
      <c r="K115" s="289"/>
      <c r="L115" s="289"/>
      <c r="M115" s="289"/>
      <c r="N115" s="289"/>
      <c r="O115" s="289"/>
      <c r="P115" s="289"/>
      <c r="Q115" s="289"/>
      <c r="R115" s="289"/>
      <c r="S115" s="289"/>
      <c r="T115" s="289"/>
      <c r="U115" s="289"/>
      <c r="X115" s="339"/>
      <c r="Y115" s="339"/>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B115" s="310"/>
      <c r="BX115" s="339"/>
      <c r="BY115" s="33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87" customFormat="true" ht="15" customHeight="true" x14ac:dyDescent="0.2">
      <c r="A116" s="176" t="str">
        <f>B1030</f>
        <v>Ratio of Improved latrines based on:</v>
      </c>
      <c r="B116" s="175" t="s">
        <v>178</v>
      </c>
      <c r="C116" s="289"/>
      <c r="D116" s="289"/>
      <c r="E116" s="289"/>
      <c r="F116" s="289"/>
      <c r="G116" s="289"/>
      <c r="H116" s="289"/>
      <c r="I116" s="289"/>
      <c r="J116" s="289"/>
      <c r="K116" s="289"/>
      <c r="L116" s="289"/>
      <c r="M116" s="289"/>
      <c r="N116" s="289"/>
      <c r="O116" s="289"/>
      <c r="P116" s="289"/>
      <c r="Q116" s="289"/>
      <c r="R116" s="289"/>
      <c r="S116" s="289"/>
      <c r="T116" s="289"/>
      <c r="U116" s="289"/>
      <c r="X116" s="339"/>
      <c r="Y116" s="339"/>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B116" s="310"/>
      <c r="BX116" s="339"/>
      <c r="BY116" s="33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87" customFormat="true" ht="15" customHeight="true" x14ac:dyDescent="0.2">
      <c r="A117" s="176" t="str">
        <f>B1029</f>
        <v>Ratio of Shared improved based on:</v>
      </c>
      <c r="B117" s="175" t="s">
        <v>178</v>
      </c>
      <c r="C117" s="289"/>
      <c r="D117" s="289"/>
      <c r="E117" s="289"/>
      <c r="F117" s="289"/>
      <c r="G117" s="289"/>
      <c r="H117" s="289"/>
      <c r="I117" s="289"/>
      <c r="J117" s="289"/>
      <c r="K117" s="289"/>
      <c r="L117" s="289"/>
      <c r="M117" s="289"/>
      <c r="N117" s="289"/>
      <c r="O117" s="289"/>
      <c r="P117" s="289"/>
      <c r="Q117" s="289"/>
      <c r="R117" s="289"/>
      <c r="S117" s="289"/>
      <c r="T117" s="289"/>
      <c r="U117" s="289"/>
      <c r="X117" s="339"/>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B117" s="310"/>
      <c r="BX117" s="339"/>
      <c r="BY117" s="33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87" customFormat="true" ht="21" customHeight="true" x14ac:dyDescent="0.2">
      <c r="A118" s="173"/>
      <c r="B118" s="175"/>
      <c r="C118" s="289"/>
      <c r="D118" s="289"/>
      <c r="E118" s="289"/>
      <c r="F118" s="289"/>
      <c r="G118" s="289"/>
      <c r="H118" s="289"/>
      <c r="I118" s="289"/>
      <c r="J118" s="289"/>
      <c r="K118" s="289"/>
      <c r="L118" s="289"/>
      <c r="M118" s="289"/>
      <c r="N118" s="289"/>
      <c r="O118" s="289"/>
      <c r="P118" s="289"/>
      <c r="Q118" s="289"/>
      <c r="R118" s="289"/>
      <c r="S118" s="289"/>
      <c r="T118" s="289"/>
      <c r="U118" s="289"/>
      <c r="X118" s="339"/>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B118" s="310"/>
      <c r="BX118" s="339"/>
      <c r="BY118" s="33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87" customFormat="true" ht="15" customHeight="true" x14ac:dyDescent="0.2">
      <c r="A119" s="172"/>
      <c r="B119" s="171"/>
      <c r="C119" s="289"/>
      <c r="D119" s="289"/>
      <c r="E119" s="289"/>
      <c r="F119" s="289"/>
      <c r="G119" s="289"/>
      <c r="H119" s="289"/>
      <c r="I119" s="289"/>
      <c r="J119" s="289"/>
      <c r="K119" s="289"/>
      <c r="L119" s="289"/>
      <c r="M119" s="289"/>
      <c r="N119" s="289"/>
      <c r="O119" s="289"/>
      <c r="P119" s="289"/>
      <c r="Q119" s="289"/>
      <c r="R119" s="289"/>
      <c r="S119" s="289"/>
      <c r="T119" s="289"/>
      <c r="U119" s="28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B119" s="310"/>
      <c r="BX119" s="339"/>
      <c r="BY119" s="33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311" customFormat="true" ht="15" customHeight="true" x14ac:dyDescent="0.2">
      <c r="A120" s="292" t="s">
        <v>99</v>
      </c>
      <c r="B120" s="335"/>
      <c r="C120" s="1004" t="s">
        <v>115</v>
      </c>
      <c r="D120" s="1005"/>
      <c r="E120" s="1005"/>
      <c r="F120" s="1005"/>
      <c r="G120" s="1006"/>
      <c r="H120" s="993" t="s">
        <v>38</v>
      </c>
      <c r="I120" s="994"/>
      <c r="J120" s="994"/>
      <c r="K120" s="994"/>
      <c r="L120" s="995"/>
      <c r="M120" s="996" t="s">
        <v>37</v>
      </c>
      <c r="N120" s="997"/>
      <c r="O120" s="997"/>
      <c r="P120" s="997"/>
      <c r="Q120" s="998"/>
      <c r="R120" s="17" t="s">
        <v>143</v>
      </c>
      <c r="S120" s="424"/>
      <c r="T120" s="424"/>
      <c r="U120" s="424"/>
      <c r="V120" s="424"/>
      <c r="W120" s="424"/>
      <c r="X120" s="435"/>
      <c r="Y120" s="435"/>
      <c r="Z120" s="435"/>
      <c r="AA120" s="435"/>
      <c r="AB120" s="435"/>
      <c r="AC120" s="435"/>
      <c r="AD120" s="435"/>
      <c r="AE120" s="435"/>
      <c r="AF120" s="435"/>
      <c r="AG120" s="435"/>
      <c r="AH120" s="435"/>
      <c r="AI120" s="435"/>
      <c r="AJ120" s="435"/>
      <c r="AK120" s="435"/>
      <c r="AL120" s="435"/>
      <c r="AM120" s="435"/>
      <c r="AN120" s="435"/>
      <c r="AO120" s="435"/>
      <c r="AP120" s="435"/>
      <c r="AQ120" s="435"/>
      <c r="AR120" s="435"/>
      <c r="AS120" s="435"/>
      <c r="AT120" s="435"/>
      <c r="AU120" s="435"/>
      <c r="AV120" s="435"/>
      <c r="AW120" s="435"/>
      <c r="AX120" s="435"/>
      <c r="AY120" s="435"/>
      <c r="AZ120" s="827"/>
      <c r="BA120" s="345" t="s">
        <v>131</v>
      </c>
      <c r="BB120" s="292" t="s">
        <v>99</v>
      </c>
      <c r="BC120" s="996" t="s">
        <v>115</v>
      </c>
      <c r="BD120" s="997"/>
      <c r="BE120" s="997"/>
      <c r="BF120" s="997"/>
      <c r="BG120" s="1026"/>
      <c r="BH120" s="996" t="s">
        <v>38</v>
      </c>
      <c r="BI120" s="997"/>
      <c r="BJ120" s="997"/>
      <c r="BK120" s="997"/>
      <c r="BL120" s="1026"/>
      <c r="BM120" s="996" t="s">
        <v>37</v>
      </c>
      <c r="BN120" s="997"/>
      <c r="BO120" s="997"/>
      <c r="BP120" s="997"/>
      <c r="BQ120" s="998"/>
      <c r="BR120" s="16" t="s">
        <v>143</v>
      </c>
      <c r="BS120" s="424"/>
      <c r="BT120" s="424"/>
      <c r="BU120" s="424"/>
      <c r="BV120" s="424"/>
      <c r="BW120" s="424"/>
      <c r="BX120" s="5"/>
      <c r="BY120" s="5"/>
      <c r="BZ120" s="343"/>
      <c r="CA120" s="343"/>
      <c r="CB120" s="343"/>
      <c r="CC120" s="343"/>
      <c r="CD120" s="343"/>
      <c r="CE120" s="343"/>
      <c r="CF120" s="343"/>
      <c r="CG120" s="343"/>
      <c r="CH120" s="343"/>
      <c r="CI120" s="343"/>
      <c r="CJ120" s="343"/>
      <c r="CK120" s="343"/>
      <c r="CL120" s="343"/>
      <c r="CM120" s="343"/>
      <c r="CN120" s="343"/>
      <c r="CO120" s="343"/>
      <c r="CP120" s="343"/>
      <c r="CQ120" s="343"/>
      <c r="CR120" s="343"/>
      <c r="CS120" s="343"/>
      <c r="CT120" s="343"/>
      <c r="CU120" s="343"/>
      <c r="CV120" s="343"/>
      <c r="CW120" s="343"/>
      <c r="CX120" s="343"/>
      <c r="CY120" s="343"/>
      <c r="CZ120" s="343"/>
    </row>
    <row r="121" s="311" customFormat="true" ht="12.75" x14ac:dyDescent="0.2">
      <c r="A121" s="331" t="s">
        <v>87</v>
      </c>
      <c r="B121" s="373"/>
      <c r="C121" s="415" t="s">
        <v>0</v>
      </c>
      <c r="D121" s="585" t="s">
        <v>1</v>
      </c>
      <c r="E121" s="585" t="s">
        <v>2</v>
      </c>
      <c r="F121" s="585" t="s">
        <v>3</v>
      </c>
      <c r="G121" s="586" t="s">
        <v>4</v>
      </c>
      <c r="H121" s="378" t="s">
        <v>0</v>
      </c>
      <c r="I121" s="589" t="s">
        <v>1</v>
      </c>
      <c r="J121" s="589" t="s">
        <v>2</v>
      </c>
      <c r="K121" s="589" t="s">
        <v>3</v>
      </c>
      <c r="L121" s="590" t="s">
        <v>4</v>
      </c>
      <c r="M121" s="379" t="s">
        <v>0</v>
      </c>
      <c r="N121" s="589" t="s">
        <v>1</v>
      </c>
      <c r="O121" s="589" t="s">
        <v>2</v>
      </c>
      <c r="P121" s="589" t="s">
        <v>3</v>
      </c>
      <c r="Q121" s="583" t="s">
        <v>4</v>
      </c>
      <c r="R121" s="378" t="s">
        <v>158</v>
      </c>
      <c r="S121" s="589" t="s">
        <v>159</v>
      </c>
      <c r="T121" s="589" t="s">
        <v>160</v>
      </c>
      <c r="U121" s="589" t="s">
        <v>161</v>
      </c>
      <c r="V121" s="589" t="s">
        <v>162</v>
      </c>
      <c r="W121" s="590" t="s">
        <v>163</v>
      </c>
      <c r="X121" s="435"/>
      <c r="Y121" s="435"/>
      <c r="Z121" s="435"/>
      <c r="AA121" s="435"/>
      <c r="AB121" s="435"/>
      <c r="AC121" s="435"/>
      <c r="AD121" s="435"/>
      <c r="AE121" s="435"/>
      <c r="AF121" s="435"/>
      <c r="AG121" s="435"/>
      <c r="AH121" s="435"/>
      <c r="AI121" s="435"/>
      <c r="AJ121" s="435"/>
      <c r="AK121" s="435"/>
      <c r="AL121" s="435"/>
      <c r="AM121" s="435"/>
      <c r="AN121" s="435"/>
      <c r="AO121" s="435"/>
      <c r="AP121" s="435"/>
      <c r="AQ121" s="435"/>
      <c r="AR121" s="435"/>
      <c r="AS121" s="435"/>
      <c r="AT121" s="435"/>
      <c r="AU121" s="435"/>
      <c r="AV121" s="435"/>
      <c r="AW121" s="435"/>
      <c r="AX121" s="435"/>
      <c r="AY121" s="435"/>
      <c r="AZ121" s="827"/>
      <c r="BA121" s="331" t="s">
        <v>117</v>
      </c>
      <c r="BB121" s="330"/>
      <c r="BC121" s="453" t="s">
        <v>0</v>
      </c>
      <c r="BD121" s="559" t="s">
        <v>1</v>
      </c>
      <c r="BE121" s="559" t="s">
        <v>2</v>
      </c>
      <c r="BF121" s="559" t="s">
        <v>3</v>
      </c>
      <c r="BG121" s="454" t="s">
        <v>4</v>
      </c>
      <c r="BH121" s="453" t="s">
        <v>0</v>
      </c>
      <c r="BI121" s="559" t="s">
        <v>1</v>
      </c>
      <c r="BJ121" s="559" t="s">
        <v>2</v>
      </c>
      <c r="BK121" s="559" t="s">
        <v>3</v>
      </c>
      <c r="BL121" s="454" t="s">
        <v>4</v>
      </c>
      <c r="BM121" s="453" t="s">
        <v>0</v>
      </c>
      <c r="BN121" s="559" t="s">
        <v>1</v>
      </c>
      <c r="BO121" s="559" t="s">
        <v>2</v>
      </c>
      <c r="BP121" s="559" t="s">
        <v>3</v>
      </c>
      <c r="BQ121" s="454" t="s">
        <v>4</v>
      </c>
      <c r="BR121" s="453" t="s">
        <v>158</v>
      </c>
      <c r="BS121" s="559" t="s">
        <v>159</v>
      </c>
      <c r="BT121" s="559" t="s">
        <v>160</v>
      </c>
      <c r="BU121" s="559" t="s">
        <v>161</v>
      </c>
      <c r="BV121" s="559" t="s">
        <v>162</v>
      </c>
      <c r="BW121" s="560" t="s">
        <v>163</v>
      </c>
      <c r="BX121" s="831"/>
      <c r="BY121" s="831"/>
      <c r="BZ121" s="831"/>
      <c r="CA121" s="831"/>
      <c r="CB121" s="831"/>
      <c r="CC121" s="831"/>
      <c r="CD121" s="831"/>
      <c r="CE121" s="831"/>
      <c r="CF121" s="831"/>
      <c r="CG121" s="831"/>
      <c r="CH121" s="831"/>
      <c r="CI121" s="831"/>
      <c r="CJ121" s="831"/>
      <c r="CK121" s="831"/>
      <c r="CL121" s="831"/>
      <c r="CM121" s="831"/>
      <c r="CN121" s="831"/>
      <c r="CO121" s="831"/>
      <c r="CP121" s="831"/>
      <c r="CQ121" s="831"/>
      <c r="CR121" s="831"/>
      <c r="CS121" s="831"/>
      <c r="CT121" s="831"/>
      <c r="CU121" s="831"/>
      <c r="CV121" s="831"/>
      <c r="CW121" s="831"/>
      <c r="CX121" s="831"/>
      <c r="CY121" s="831"/>
      <c r="CZ121" s="831"/>
    </row>
    <row r="122" s="311" customFormat="true" ht="15" customHeight="true" x14ac:dyDescent="0.2">
      <c r="A122" s="999" t="s">
        <v>18</v>
      </c>
      <c r="B122" s="375" t="s">
        <v>14</v>
      </c>
      <c r="C122" s="124">
        <f>C153+C154+C155+(C157+C156)*MICS05!C130/100</f>
        <v>14.791627698726174</v>
      </c>
      <c r="D122" s="123">
        <f>D153+D154+D155+(D157+D156)*MICS05!D130/100</f>
        <v>61.480986560635699</v>
      </c>
      <c r="E122" s="123">
        <f>E153+E154+E155+(E157+E156)*MICS05!E130/100</f>
        <v>90.12385804761989</v>
      </c>
      <c r="F122" s="123">
        <f>F153+F154+F155+(F157+F156)*MICS05!F130/100</f>
        <v>94.666974447391439</v>
      </c>
      <c r="G122" s="122">
        <f>G153+G154+G155+(G157+G156)*MICS05!G130/100</f>
        <v>99.754320755853229</v>
      </c>
      <c r="H122" s="121">
        <f>H153+H154+H155+(H157+H156)*MICS05!H130/100</f>
        <v>93.638059343750484</v>
      </c>
      <c r="I122" s="123">
        <f>I153+I154+I155+(I157+I156)*MICS05!I130/100</f>
        <v>94.300135873020594</v>
      </c>
      <c r="J122" s="123">
        <f>J153+J154+J155+(J157+J156)*MICS05!J130/100</f>
        <v>96.12882209972129</v>
      </c>
      <c r="K122" s="123">
        <f>K153+K154+K155+(K157+K156)*MICS05!K130/100</f>
        <v>99.99064675255994</v>
      </c>
      <c r="L122" s="120">
        <f>L153+L154+L155+(L157+L156)*MICS05!L130/100</f>
        <v>99.697131379101279</v>
      </c>
      <c r="M122" s="124">
        <f>M153+M154+M155+(M157+M156)*MICS05!M130/100</f>
        <v>6.593160262228059</v>
      </c>
      <c r="N122" s="123">
        <f>N153+N154+N155+(N157+N156)*MICS05!N130/100</f>
        <v>21.521444994040586</v>
      </c>
      <c r="O122" s="123">
        <f>O153+O154+O155+(O157+O156)*MICS05!O130/100</f>
        <v>48.334300494629503</v>
      </c>
      <c r="P122" s="123">
        <f>P153+P154+P155+(P157+P156)*MICS05!P130/100</f>
        <v>77.555289067753904</v>
      </c>
      <c r="Q122" s="122">
        <f>Q153+Q154+Q155+(Q157+Q156)*MICS05!Q130/100</f>
        <v>87.745990729605722</v>
      </c>
      <c r="R122" s="121">
        <f>R153+R154+R155+R156*MICS05!R130/100</f>
        <v>80.727977943782577</v>
      </c>
      <c r="S122" s="123">
        <f>S153+S154+S155+S156*MICS05!S130/100</f>
        <v>91.930879664434258</v>
      </c>
      <c r="T122" s="123">
        <f>T153+T154+T155+T156*MICS05!T130/100</f>
        <v>62.525147446190125</v>
      </c>
      <c r="U122" s="123">
        <f>U153+U154+U155+U156*MICS05!U130/100</f>
        <v>50.624737725149728</v>
      </c>
      <c r="V122" s="123">
        <f>V153+V154+V155+V156*MICS05!V130/100</f>
        <v>40.707843386655831</v>
      </c>
      <c r="W122" s="120">
        <f>W153+W154+W155+W156*MICS05!W130/100</f>
        <v>9.0297965116279073</v>
      </c>
      <c r="X122" s="435"/>
      <c r="Y122" s="435"/>
      <c r="Z122" s="435"/>
      <c r="AA122" s="435"/>
      <c r="AB122" s="435"/>
      <c r="AC122" s="435"/>
      <c r="AD122" s="435"/>
      <c r="AE122" s="435"/>
      <c r="AF122" s="435"/>
      <c r="AG122" s="435"/>
      <c r="AH122" s="435"/>
      <c r="AI122" s="435"/>
      <c r="AJ122" s="435"/>
      <c r="AK122" s="435"/>
      <c r="AL122" s="435"/>
      <c r="AM122" s="435"/>
      <c r="AN122" s="435"/>
      <c r="AO122" s="435"/>
      <c r="AP122" s="435"/>
      <c r="AQ122" s="435"/>
      <c r="AR122" s="435"/>
      <c r="AS122" s="435"/>
      <c r="AT122" s="435"/>
      <c r="AU122" s="435"/>
      <c r="AV122" s="435"/>
      <c r="AW122" s="435"/>
      <c r="AX122" s="435"/>
      <c r="AY122" s="435"/>
      <c r="AZ122" s="827"/>
      <c r="BA122" s="1025" t="s">
        <v>18</v>
      </c>
      <c r="BB122" s="595" t="s">
        <v>14</v>
      </c>
      <c r="BC122" s="48" t="s">
        <v>35</v>
      </c>
      <c r="BD122" s="44" t="s">
        <v>35</v>
      </c>
      <c r="BE122" s="44" t="s">
        <v>35</v>
      </c>
      <c r="BF122" s="44" t="s">
        <v>35</v>
      </c>
      <c r="BG122" s="39" t="s">
        <v>35</v>
      </c>
      <c r="BH122" s="48" t="s">
        <v>35</v>
      </c>
      <c r="BI122" s="44" t="s">
        <v>35</v>
      </c>
      <c r="BJ122" s="44" t="s">
        <v>35</v>
      </c>
      <c r="BK122" s="44" t="s">
        <v>35</v>
      </c>
      <c r="BL122" s="39" t="s">
        <v>35</v>
      </c>
      <c r="BM122" s="48" t="s">
        <v>35</v>
      </c>
      <c r="BN122" s="44" t="s">
        <v>35</v>
      </c>
      <c r="BO122" s="44" t="s">
        <v>35</v>
      </c>
      <c r="BP122" s="44" t="s">
        <v>35</v>
      </c>
      <c r="BQ122" s="39" t="s">
        <v>35</v>
      </c>
      <c r="BR122" s="48" t="s">
        <v>35</v>
      </c>
      <c r="BS122" s="44" t="s">
        <v>35</v>
      </c>
      <c r="BT122" s="44" t="s">
        <v>35</v>
      </c>
      <c r="BU122" s="44" t="s">
        <v>35</v>
      </c>
      <c r="BV122" s="44" t="s">
        <v>35</v>
      </c>
      <c r="BW122" s="34" t="s">
        <v>35</v>
      </c>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row>
    <row r="123" s="311" customFormat="true" ht="15" customHeight="true" x14ac:dyDescent="0.2">
      <c r="A123" s="1000"/>
      <c r="B123" s="376" t="s">
        <v>51</v>
      </c>
      <c r="C123" s="119">
        <f>100-C122</f>
        <v>85.208372301273826</v>
      </c>
      <c r="D123" s="118">
        <f t="shared" ref="D123:W123" si="0">100-D122</f>
        <v>38.519013439364301</v>
      </c>
      <c r="E123" s="118">
        <f t="shared" si="0"/>
        <v>9.8761419523801095</v>
      </c>
      <c r="F123" s="118">
        <f t="shared" si="0"/>
        <v>5.3330255526085608</v>
      </c>
      <c r="G123" s="117">
        <f t="shared" si="0"/>
        <v>0.24567924414677123</v>
      </c>
      <c r="H123" s="116">
        <f t="shared" si="0"/>
        <v>6.3619406562495158</v>
      </c>
      <c r="I123" s="118">
        <f t="shared" si="0"/>
        <v>5.6998641269794064</v>
      </c>
      <c r="J123" s="118">
        <f t="shared" si="0"/>
        <v>3.8711779002787097</v>
      </c>
      <c r="K123" s="118">
        <f t="shared" si="0"/>
        <v>9.353247440060386E-3</v>
      </c>
      <c r="L123" s="115">
        <f t="shared" si="0"/>
        <v>0.30286862089872102</v>
      </c>
      <c r="M123" s="119">
        <f t="shared" si="0"/>
        <v>93.406839737771946</v>
      </c>
      <c r="N123" s="118">
        <f t="shared" si="0"/>
        <v>78.478555005959407</v>
      </c>
      <c r="O123" s="118">
        <f t="shared" si="0"/>
        <v>51.665699505370497</v>
      </c>
      <c r="P123" s="118">
        <f t="shared" si="0"/>
        <v>22.444710932246096</v>
      </c>
      <c r="Q123" s="117">
        <f t="shared" si="0"/>
        <v>12.254009270394278</v>
      </c>
      <c r="R123" s="116">
        <f t="shared" si="0"/>
        <v>19.272022056217423</v>
      </c>
      <c r="S123" s="118">
        <f t="shared" si="0"/>
        <v>8.0691203355657422</v>
      </c>
      <c r="T123" s="118">
        <f t="shared" si="0"/>
        <v>37.474852553809875</v>
      </c>
      <c r="U123" s="118">
        <f t="shared" si="0"/>
        <v>49.375262274850272</v>
      </c>
      <c r="V123" s="118">
        <f t="shared" si="0"/>
        <v>59.292156613344169</v>
      </c>
      <c r="W123" s="115">
        <f t="shared" si="0"/>
        <v>90.970203488372093</v>
      </c>
      <c r="X123" s="435"/>
      <c r="Y123" s="435"/>
      <c r="Z123" s="435"/>
      <c r="AA123" s="435"/>
      <c r="AB123" s="435"/>
      <c r="AC123" s="435"/>
      <c r="AD123" s="435"/>
      <c r="AE123" s="435"/>
      <c r="AF123" s="435"/>
      <c r="AG123" s="435"/>
      <c r="AH123" s="435"/>
      <c r="AI123" s="435"/>
      <c r="AJ123" s="435"/>
      <c r="AK123" s="435"/>
      <c r="AL123" s="435"/>
      <c r="AM123" s="435"/>
      <c r="AN123" s="435"/>
      <c r="AO123" s="435"/>
      <c r="AP123" s="435"/>
      <c r="AQ123" s="435"/>
      <c r="AR123" s="435"/>
      <c r="AS123" s="435"/>
      <c r="AT123" s="435"/>
      <c r="AU123" s="435"/>
      <c r="AV123" s="435"/>
      <c r="AW123" s="435"/>
      <c r="AX123" s="435"/>
      <c r="AY123" s="435"/>
      <c r="AZ123" s="827"/>
      <c r="BA123" s="1023"/>
      <c r="BB123" s="594" t="s">
        <v>51</v>
      </c>
      <c r="BC123" s="47" t="s">
        <v>35</v>
      </c>
      <c r="BD123" s="43" t="s">
        <v>35</v>
      </c>
      <c r="BE123" s="43" t="s">
        <v>35</v>
      </c>
      <c r="BF123" s="43" t="s">
        <v>35</v>
      </c>
      <c r="BG123" s="38" t="s">
        <v>35</v>
      </c>
      <c r="BH123" s="47" t="s">
        <v>35</v>
      </c>
      <c r="BI123" s="43" t="s">
        <v>35</v>
      </c>
      <c r="BJ123" s="43" t="s">
        <v>35</v>
      </c>
      <c r="BK123" s="43" t="s">
        <v>35</v>
      </c>
      <c r="BL123" s="38" t="s">
        <v>35</v>
      </c>
      <c r="BM123" s="47" t="s">
        <v>35</v>
      </c>
      <c r="BN123" s="43" t="s">
        <v>35</v>
      </c>
      <c r="BO123" s="43" t="s">
        <v>35</v>
      </c>
      <c r="BP123" s="43" t="s">
        <v>35</v>
      </c>
      <c r="BQ123" s="38" t="s">
        <v>35</v>
      </c>
      <c r="BR123" s="47" t="s">
        <v>35</v>
      </c>
      <c r="BS123" s="43" t="s">
        <v>35</v>
      </c>
      <c r="BT123" s="43" t="s">
        <v>35</v>
      </c>
      <c r="BU123" s="43" t="s">
        <v>35</v>
      </c>
      <c r="BV123" s="43" t="s">
        <v>35</v>
      </c>
      <c r="BW123" s="33" t="s">
        <v>35</v>
      </c>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row>
    <row r="124" s="311" customFormat="true" ht="15" customHeight="true" x14ac:dyDescent="0.2">
      <c r="A124" s="1000" t="s">
        <v>50</v>
      </c>
      <c r="B124" s="376" t="s">
        <v>15</v>
      </c>
      <c r="C124" s="119">
        <f>C122*MICS05!C129/100</f>
        <v>6.3171929877884212</v>
      </c>
      <c r="D124" s="118">
        <f>D122*MICS05!D129/100</f>
        <v>35.216353763615018</v>
      </c>
      <c r="E124" s="118">
        <f>E122*MICS05!E129/100</f>
        <v>47.970674602757391</v>
      </c>
      <c r="F124" s="118">
        <f>F122*MICS05!F129/100</f>
        <v>54.415497656846107</v>
      </c>
      <c r="G124" s="117">
        <f>G122*MICS05!G129/100</f>
        <v>91.808322695266611</v>
      </c>
      <c r="H124" s="116">
        <f>H122*MICS05!H129/100</f>
        <v>48.08512164695707</v>
      </c>
      <c r="I124" s="118">
        <f>I122*MICS05!I129/100</f>
        <v>48.843777334734867</v>
      </c>
      <c r="J124" s="118">
        <f>J122*MICS05!J129/100</f>
        <v>51.945125569333243</v>
      </c>
      <c r="K124" s="118">
        <f>K122*MICS05!K129/100</f>
        <v>79.48359480943526</v>
      </c>
      <c r="L124" s="115">
        <f>L122*MICS05!L129/100</f>
        <v>97.16833975890691</v>
      </c>
      <c r="M124" s="119">
        <f>M122*MICS05!M129/100</f>
        <v>2.2086882410751123</v>
      </c>
      <c r="N124" s="118">
        <f>N122*MICS05!N129/100</f>
        <v>9.9877760804437923</v>
      </c>
      <c r="O124" s="118">
        <f>O122*MICS05!O129/100</f>
        <v>27.024781868735559</v>
      </c>
      <c r="P124" s="118">
        <f>P122*MICS05!P129/100</f>
        <v>43.68451003451748</v>
      </c>
      <c r="Q124" s="117">
        <f>Q122*MICS05!Q129/100</f>
        <v>57.387143062203805</v>
      </c>
      <c r="R124" s="54" t="s">
        <v>35</v>
      </c>
      <c r="S124" s="60" t="s">
        <v>35</v>
      </c>
      <c r="T124" s="60" t="s">
        <v>35</v>
      </c>
      <c r="U124" s="60" t="s">
        <v>35</v>
      </c>
      <c r="V124" s="60" t="s">
        <v>35</v>
      </c>
      <c r="W124" s="51" t="s">
        <v>35</v>
      </c>
      <c r="X124" s="435"/>
      <c r="Y124" s="435"/>
      <c r="Z124" s="435"/>
      <c r="AA124" s="435"/>
      <c r="AB124" s="435"/>
      <c r="AC124" s="435"/>
      <c r="AD124" s="435"/>
      <c r="AE124" s="435"/>
      <c r="AF124" s="435"/>
      <c r="AG124" s="435"/>
      <c r="AH124" s="435"/>
      <c r="AI124" s="435"/>
      <c r="AJ124" s="435"/>
      <c r="AK124" s="435"/>
      <c r="AL124" s="435"/>
      <c r="AM124" s="435"/>
      <c r="AN124" s="435"/>
      <c r="AO124" s="435"/>
      <c r="AP124" s="435"/>
      <c r="AQ124" s="435"/>
      <c r="AR124" s="435"/>
      <c r="AS124" s="435"/>
      <c r="AT124" s="435"/>
      <c r="AU124" s="435"/>
      <c r="AV124" s="435"/>
      <c r="AW124" s="435"/>
      <c r="AX124" s="435"/>
      <c r="AY124" s="435"/>
      <c r="AZ124" s="827"/>
      <c r="BA124" s="1023" t="s">
        <v>50</v>
      </c>
      <c r="BB124" s="594" t="s">
        <v>15</v>
      </c>
      <c r="BC124" s="47" t="s">
        <v>35</v>
      </c>
      <c r="BD124" s="43" t="s">
        <v>35</v>
      </c>
      <c r="BE124" s="43" t="s">
        <v>35</v>
      </c>
      <c r="BF124" s="43" t="s">
        <v>35</v>
      </c>
      <c r="BG124" s="38" t="s">
        <v>35</v>
      </c>
      <c r="BH124" s="47" t="s">
        <v>35</v>
      </c>
      <c r="BI124" s="43" t="s">
        <v>35</v>
      </c>
      <c r="BJ124" s="43" t="s">
        <v>35</v>
      </c>
      <c r="BK124" s="43" t="s">
        <v>35</v>
      </c>
      <c r="BL124" s="38" t="s">
        <v>35</v>
      </c>
      <c r="BM124" s="47" t="s">
        <v>35</v>
      </c>
      <c r="BN124" s="43" t="s">
        <v>35</v>
      </c>
      <c r="BO124" s="43" t="s">
        <v>35</v>
      </c>
      <c r="BP124" s="43" t="s">
        <v>35</v>
      </c>
      <c r="BQ124" s="38" t="s">
        <v>35</v>
      </c>
      <c r="BR124" s="47" t="s">
        <v>35</v>
      </c>
      <c r="BS124" s="43" t="s">
        <v>35</v>
      </c>
      <c r="BT124" s="43" t="s">
        <v>35</v>
      </c>
      <c r="BU124" s="43" t="s">
        <v>35</v>
      </c>
      <c r="BV124" s="43" t="s">
        <v>35</v>
      </c>
      <c r="BW124" s="33" t="s">
        <v>35</v>
      </c>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row>
    <row r="125" s="311" customFormat="true" ht="15" customHeight="true" x14ac:dyDescent="0.2">
      <c r="A125" s="1000"/>
      <c r="B125" s="376" t="s">
        <v>16</v>
      </c>
      <c r="C125" s="119">
        <f>C122*MICS05!C128/100</f>
        <v>8.4744347109377127</v>
      </c>
      <c r="D125" s="118">
        <f>D122*MICS05!D128/100</f>
        <v>26.264632797020699</v>
      </c>
      <c r="E125" s="118">
        <f>E122*MICS05!E128/100</f>
        <v>42.15318344486208</v>
      </c>
      <c r="F125" s="118">
        <f>F122*MICS05!F128/100</f>
        <v>40.251476790544601</v>
      </c>
      <c r="G125" s="117">
        <f>G122*MICS05!G128/100</f>
        <v>7.9459980605865788</v>
      </c>
      <c r="H125" s="116">
        <f>H122*MICS05!H128/100</f>
        <v>45.552937696792824</v>
      </c>
      <c r="I125" s="118">
        <f>I122*MICS05!I128/100</f>
        <v>45.456358538285073</v>
      </c>
      <c r="J125" s="118">
        <f>J122*MICS05!J128/100</f>
        <v>44.183696530387373</v>
      </c>
      <c r="K125" s="118">
        <f>K122*MICS05!K128/100</f>
        <v>20.507051943124239</v>
      </c>
      <c r="L125" s="115">
        <f>L122*MICS05!L128/100</f>
        <v>2.5287916201943146</v>
      </c>
      <c r="M125" s="119">
        <f>M122*MICS05!M128/100</f>
        <v>4.3844720211529475</v>
      </c>
      <c r="N125" s="118">
        <f>N122*MICS05!N128/100</f>
        <v>11.533668913596793</v>
      </c>
      <c r="O125" s="118">
        <f>O122*MICS05!O128/100</f>
        <v>21.309518625893908</v>
      </c>
      <c r="P125" s="118">
        <f>P122*MICS05!P128/100</f>
        <v>33.870779033236147</v>
      </c>
      <c r="Q125" s="117">
        <f>Q122*MICS05!Q128/100</f>
        <v>30.358847667401523</v>
      </c>
      <c r="R125" s="54" t="s">
        <v>35</v>
      </c>
      <c r="S125" s="60" t="s">
        <v>35</v>
      </c>
      <c r="T125" s="60" t="s">
        <v>35</v>
      </c>
      <c r="U125" s="60" t="s">
        <v>35</v>
      </c>
      <c r="V125" s="60" t="s">
        <v>35</v>
      </c>
      <c r="W125" s="51" t="s">
        <v>35</v>
      </c>
      <c r="X125" s="435"/>
      <c r="Y125" s="435"/>
      <c r="Z125" s="435"/>
      <c r="AA125" s="435"/>
      <c r="AB125" s="435"/>
      <c r="AC125" s="435"/>
      <c r="AD125" s="435"/>
      <c r="AE125" s="435"/>
      <c r="AF125" s="435"/>
      <c r="AG125" s="435"/>
      <c r="AH125" s="435"/>
      <c r="AI125" s="435"/>
      <c r="AJ125" s="435"/>
      <c r="AK125" s="435"/>
      <c r="AL125" s="435"/>
      <c r="AM125" s="435"/>
      <c r="AN125" s="435"/>
      <c r="AO125" s="435"/>
      <c r="AP125" s="435"/>
      <c r="AQ125" s="435"/>
      <c r="AR125" s="435"/>
      <c r="AS125" s="435"/>
      <c r="AT125" s="435"/>
      <c r="AU125" s="435"/>
      <c r="AV125" s="435"/>
      <c r="AW125" s="435"/>
      <c r="AX125" s="435"/>
      <c r="AY125" s="435"/>
      <c r="AZ125" s="827"/>
      <c r="BA125" s="1023"/>
      <c r="BB125" s="594" t="s">
        <v>16</v>
      </c>
      <c r="BC125" s="47" t="s">
        <v>35</v>
      </c>
      <c r="BD125" s="43" t="s">
        <v>35</v>
      </c>
      <c r="BE125" s="43" t="s">
        <v>35</v>
      </c>
      <c r="BF125" s="43" t="s">
        <v>35</v>
      </c>
      <c r="BG125" s="38" t="s">
        <v>35</v>
      </c>
      <c r="BH125" s="47" t="s">
        <v>35</v>
      </c>
      <c r="BI125" s="43" t="s">
        <v>35</v>
      </c>
      <c r="BJ125" s="43" t="s">
        <v>35</v>
      </c>
      <c r="BK125" s="43" t="s">
        <v>35</v>
      </c>
      <c r="BL125" s="38" t="s">
        <v>35</v>
      </c>
      <c r="BM125" s="47" t="s">
        <v>35</v>
      </c>
      <c r="BN125" s="43" t="s">
        <v>35</v>
      </c>
      <c r="BO125" s="43" t="s">
        <v>35</v>
      </c>
      <c r="BP125" s="43" t="s">
        <v>35</v>
      </c>
      <c r="BQ125" s="38" t="s">
        <v>35</v>
      </c>
      <c r="BR125" s="47" t="s">
        <v>35</v>
      </c>
      <c r="BS125" s="43" t="s">
        <v>35</v>
      </c>
      <c r="BT125" s="43" t="s">
        <v>35</v>
      </c>
      <c r="BU125" s="43" t="s">
        <v>35</v>
      </c>
      <c r="BV125" s="43" t="s">
        <v>35</v>
      </c>
      <c r="BW125" s="33" t="s">
        <v>35</v>
      </c>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row>
    <row r="126" s="311" customFormat="true" ht="15" customHeight="true" x14ac:dyDescent="0.2">
      <c r="A126" s="1000"/>
      <c r="B126" s="376" t="s">
        <v>22</v>
      </c>
      <c r="C126" s="119">
        <f>100-(C124+C125+C127)</f>
        <v>14.259721300403541</v>
      </c>
      <c r="D126" s="118">
        <f t="shared" ref="D126:Q126" si="1">100-(D124+D125+D127)</f>
        <v>14.115872917012098</v>
      </c>
      <c r="E126" s="118">
        <f t="shared" si="1"/>
        <v>6.646556945687081</v>
      </c>
      <c r="F126" s="118">
        <f t="shared" si="1"/>
        <v>3.1304558880005686</v>
      </c>
      <c r="G126" s="117">
        <f t="shared" si="1"/>
        <v>9.5504039741669544E-2</v>
      </c>
      <c r="H126" s="116">
        <f t="shared" si="1"/>
        <v>6.3619406562501126</v>
      </c>
      <c r="I126" s="118">
        <f t="shared" si="1"/>
        <v>4.7817850309348557</v>
      </c>
      <c r="J126" s="118">
        <f t="shared" si="1"/>
        <v>2.7858485589620159</v>
      </c>
      <c r="K126" s="118">
        <f t="shared" si="1"/>
        <v>9.3532474405009225E-3</v>
      </c>
      <c r="L126" s="115">
        <f t="shared" si="1"/>
        <v>0.19357900341243806</v>
      </c>
      <c r="M126" s="119">
        <f t="shared" si="1"/>
        <v>10.105496167714364</v>
      </c>
      <c r="N126" s="118">
        <f t="shared" si="1"/>
        <v>19.936212131955287</v>
      </c>
      <c r="O126" s="118">
        <f t="shared" si="1"/>
        <v>24.446398546508789</v>
      </c>
      <c r="P126" s="118">
        <f t="shared" si="1"/>
        <v>15.462167291348621</v>
      </c>
      <c r="Q126" s="117">
        <f t="shared" si="1"/>
        <v>6.6128255465968948</v>
      </c>
      <c r="R126" s="54" t="s">
        <v>35</v>
      </c>
      <c r="S126" s="60" t="s">
        <v>35</v>
      </c>
      <c r="T126" s="60" t="s">
        <v>35</v>
      </c>
      <c r="U126" s="60" t="s">
        <v>35</v>
      </c>
      <c r="V126" s="60" t="s">
        <v>35</v>
      </c>
      <c r="W126" s="51" t="s">
        <v>35</v>
      </c>
      <c r="X126" s="435"/>
      <c r="Y126" s="435"/>
      <c r="Z126" s="435"/>
      <c r="AA126" s="435"/>
      <c r="AB126" s="435"/>
      <c r="AC126" s="435"/>
      <c r="AD126" s="435"/>
      <c r="AE126" s="435"/>
      <c r="AF126" s="435"/>
      <c r="AG126" s="435"/>
      <c r="AH126" s="435"/>
      <c r="AI126" s="435"/>
      <c r="AJ126" s="435"/>
      <c r="AK126" s="435"/>
      <c r="AL126" s="435"/>
      <c r="AM126" s="435"/>
      <c r="AN126" s="435"/>
      <c r="AO126" s="435"/>
      <c r="AP126" s="435"/>
      <c r="AQ126" s="435"/>
      <c r="AR126" s="435"/>
      <c r="AS126" s="435"/>
      <c r="AT126" s="435"/>
      <c r="AU126" s="435"/>
      <c r="AV126" s="435"/>
      <c r="AW126" s="435"/>
      <c r="AX126" s="435"/>
      <c r="AY126" s="435"/>
      <c r="AZ126" s="827"/>
      <c r="BA126" s="1023"/>
      <c r="BB126" s="594" t="s">
        <v>22</v>
      </c>
      <c r="BC126" s="47" t="s">
        <v>35</v>
      </c>
      <c r="BD126" s="43" t="s">
        <v>35</v>
      </c>
      <c r="BE126" s="43" t="s">
        <v>35</v>
      </c>
      <c r="BF126" s="43" t="s">
        <v>35</v>
      </c>
      <c r="BG126" s="38" t="s">
        <v>35</v>
      </c>
      <c r="BH126" s="47" t="s">
        <v>35</v>
      </c>
      <c r="BI126" s="43" t="s">
        <v>35</v>
      </c>
      <c r="BJ126" s="43" t="s">
        <v>35</v>
      </c>
      <c r="BK126" s="43" t="s">
        <v>35</v>
      </c>
      <c r="BL126" s="38" t="s">
        <v>35</v>
      </c>
      <c r="BM126" s="47" t="s">
        <v>35</v>
      </c>
      <c r="BN126" s="43" t="s">
        <v>35</v>
      </c>
      <c r="BO126" s="43" t="s">
        <v>35</v>
      </c>
      <c r="BP126" s="43" t="s">
        <v>35</v>
      </c>
      <c r="BQ126" s="38" t="s">
        <v>35</v>
      </c>
      <c r="BR126" s="47" t="s">
        <v>35</v>
      </c>
      <c r="BS126" s="43" t="s">
        <v>35</v>
      </c>
      <c r="BT126" s="43" t="s">
        <v>35</v>
      </c>
      <c r="BU126" s="43" t="s">
        <v>35</v>
      </c>
      <c r="BV126" s="43" t="s">
        <v>35</v>
      </c>
      <c r="BW126" s="33" t="s">
        <v>35</v>
      </c>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row>
    <row r="127" s="311" customFormat="true" ht="15" customHeight="true" x14ac:dyDescent="0.2">
      <c r="A127" s="1000"/>
      <c r="B127" s="376" t="s">
        <v>19</v>
      </c>
      <c r="C127" s="119">
        <f>C159</f>
        <v>70.948651000870328</v>
      </c>
      <c r="D127" s="118">
        <f t="shared" ref="D127:Q127" si="2">D159</f>
        <v>24.403140522352189</v>
      </c>
      <c r="E127" s="118">
        <f t="shared" si="2"/>
        <v>3.2295850066934402</v>
      </c>
      <c r="F127" s="118">
        <f t="shared" si="2"/>
        <v>2.2025696646087103</v>
      </c>
      <c r="G127" s="117">
        <f t="shared" si="2"/>
        <v>0.15017520440513932</v>
      </c>
      <c r="H127" s="116">
        <f t="shared" si="2"/>
        <v>0</v>
      </c>
      <c r="I127" s="118">
        <f t="shared" si="2"/>
        <v>0.91807909604519777</v>
      </c>
      <c r="J127" s="118">
        <f t="shared" si="2"/>
        <v>1.0853293413173652</v>
      </c>
      <c r="K127" s="118">
        <f t="shared" si="2"/>
        <v>0</v>
      </c>
      <c r="L127" s="115">
        <f t="shared" si="2"/>
        <v>0.10928961748633879</v>
      </c>
      <c r="M127" s="119">
        <f t="shared" si="2"/>
        <v>83.301343570057583</v>
      </c>
      <c r="N127" s="118">
        <f t="shared" si="2"/>
        <v>58.542342874004127</v>
      </c>
      <c r="O127" s="118">
        <f t="shared" si="2"/>
        <v>27.219300958861737</v>
      </c>
      <c r="P127" s="118">
        <f t="shared" si="2"/>
        <v>6.982543640897755</v>
      </c>
      <c r="Q127" s="117">
        <f t="shared" si="2"/>
        <v>5.6411837237977807</v>
      </c>
      <c r="R127" s="54" t="s">
        <v>35</v>
      </c>
      <c r="S127" s="60" t="s">
        <v>35</v>
      </c>
      <c r="T127" s="60" t="s">
        <v>35</v>
      </c>
      <c r="U127" s="60" t="s">
        <v>35</v>
      </c>
      <c r="V127" s="60" t="s">
        <v>35</v>
      </c>
      <c r="W127" s="51" t="s">
        <v>35</v>
      </c>
      <c r="X127" s="435"/>
      <c r="Y127" s="435"/>
      <c r="Z127" s="435"/>
      <c r="AA127" s="435"/>
      <c r="AB127" s="435"/>
      <c r="AC127" s="435"/>
      <c r="AD127" s="435"/>
      <c r="AE127" s="435"/>
      <c r="AF127" s="435"/>
      <c r="AG127" s="435"/>
      <c r="AH127" s="435"/>
      <c r="AI127" s="435"/>
      <c r="AJ127" s="435"/>
      <c r="AK127" s="435"/>
      <c r="AL127" s="435"/>
      <c r="AM127" s="435"/>
      <c r="AN127" s="435"/>
      <c r="AO127" s="435"/>
      <c r="AP127" s="435"/>
      <c r="AQ127" s="435"/>
      <c r="AR127" s="435"/>
      <c r="AS127" s="435"/>
      <c r="AT127" s="435"/>
      <c r="AU127" s="435"/>
      <c r="AV127" s="435"/>
      <c r="AW127" s="435"/>
      <c r="AX127" s="435"/>
      <c r="AY127" s="435"/>
      <c r="AZ127" s="827"/>
      <c r="BA127" s="1023"/>
      <c r="BB127" s="594" t="s">
        <v>19</v>
      </c>
      <c r="BC127" s="47" t="s">
        <v>35</v>
      </c>
      <c r="BD127" s="43" t="s">
        <v>35</v>
      </c>
      <c r="BE127" s="43" t="s">
        <v>35</v>
      </c>
      <c r="BF127" s="43" t="s">
        <v>35</v>
      </c>
      <c r="BG127" s="38" t="s">
        <v>35</v>
      </c>
      <c r="BH127" s="47" t="s">
        <v>35</v>
      </c>
      <c r="BI127" s="43" t="s">
        <v>35</v>
      </c>
      <c r="BJ127" s="43" t="s">
        <v>35</v>
      </c>
      <c r="BK127" s="43" t="s">
        <v>35</v>
      </c>
      <c r="BL127" s="38" t="s">
        <v>35</v>
      </c>
      <c r="BM127" s="47" t="s">
        <v>35</v>
      </c>
      <c r="BN127" s="43" t="s">
        <v>35</v>
      </c>
      <c r="BO127" s="43" t="s">
        <v>35</v>
      </c>
      <c r="BP127" s="43" t="s">
        <v>35</v>
      </c>
      <c r="BQ127" s="38" t="s">
        <v>35</v>
      </c>
      <c r="BR127" s="47" t="s">
        <v>35</v>
      </c>
      <c r="BS127" s="43" t="s">
        <v>35</v>
      </c>
      <c r="BT127" s="43" t="s">
        <v>35</v>
      </c>
      <c r="BU127" s="43" t="s">
        <v>35</v>
      </c>
      <c r="BV127" s="43" t="s">
        <v>35</v>
      </c>
      <c r="BW127" s="33" t="s">
        <v>35</v>
      </c>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row>
    <row r="128" s="311" customFormat="true" ht="15" customHeight="true" x14ac:dyDescent="0.2">
      <c r="A128" s="1000" t="s">
        <v>179</v>
      </c>
      <c r="B128" s="376" t="s">
        <v>49</v>
      </c>
      <c r="C128" s="63" t="s">
        <v>35</v>
      </c>
      <c r="D128" s="60" t="s">
        <v>35</v>
      </c>
      <c r="E128" s="60" t="s">
        <v>35</v>
      </c>
      <c r="F128" s="60" t="s">
        <v>35</v>
      </c>
      <c r="G128" s="57" t="s">
        <v>35</v>
      </c>
      <c r="H128" s="54" t="s">
        <v>35</v>
      </c>
      <c r="I128" s="60" t="s">
        <v>35</v>
      </c>
      <c r="J128" s="60" t="s">
        <v>35</v>
      </c>
      <c r="K128" s="60" t="s">
        <v>35</v>
      </c>
      <c r="L128" s="51" t="s">
        <v>35</v>
      </c>
      <c r="M128" s="63" t="s">
        <v>35</v>
      </c>
      <c r="N128" s="60" t="s">
        <v>35</v>
      </c>
      <c r="O128" s="60" t="s">
        <v>35</v>
      </c>
      <c r="P128" s="60" t="s">
        <v>35</v>
      </c>
      <c r="Q128" s="57" t="s">
        <v>35</v>
      </c>
      <c r="R128" s="54" t="s">
        <v>35</v>
      </c>
      <c r="S128" s="60" t="s">
        <v>35</v>
      </c>
      <c r="T128" s="60" t="s">
        <v>35</v>
      </c>
      <c r="U128" s="60" t="s">
        <v>35</v>
      </c>
      <c r="V128" s="60" t="s">
        <v>35</v>
      </c>
      <c r="W128" s="51" t="s">
        <v>35</v>
      </c>
      <c r="X128" s="435"/>
      <c r="Y128" s="435"/>
      <c r="Z128" s="435"/>
      <c r="AA128" s="435"/>
      <c r="AB128" s="435"/>
      <c r="AC128" s="435"/>
      <c r="AD128" s="435"/>
      <c r="AE128" s="435"/>
      <c r="AF128" s="435"/>
      <c r="AG128" s="435"/>
      <c r="AH128" s="435"/>
      <c r="AI128" s="435"/>
      <c r="AJ128" s="435"/>
      <c r="AK128" s="435"/>
      <c r="AL128" s="435"/>
      <c r="AM128" s="435"/>
      <c r="AN128" s="435"/>
      <c r="AO128" s="435"/>
      <c r="AP128" s="435"/>
      <c r="AQ128" s="435"/>
      <c r="AR128" s="435"/>
      <c r="AS128" s="435"/>
      <c r="AT128" s="435"/>
      <c r="AU128" s="435"/>
      <c r="AV128" s="435"/>
      <c r="AW128" s="435"/>
      <c r="AX128" s="435"/>
      <c r="AY128" s="435"/>
      <c r="AZ128" s="827"/>
      <c r="BA128" s="1023" t="s">
        <v>109</v>
      </c>
      <c r="BB128" s="594"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43" t="s">
        <v>35</v>
      </c>
      <c r="BW128" s="33" t="s">
        <v>35</v>
      </c>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11" customFormat="true" ht="15" customHeight="true" x14ac:dyDescent="0.2">
      <c r="A129" s="1001"/>
      <c r="B129" s="377" t="s">
        <v>48</v>
      </c>
      <c r="C129" s="62" t="s">
        <v>35</v>
      </c>
      <c r="D129" s="59" t="s">
        <v>35</v>
      </c>
      <c r="E129" s="59" t="s">
        <v>35</v>
      </c>
      <c r="F129" s="59" t="s">
        <v>35</v>
      </c>
      <c r="G129" s="56" t="s">
        <v>35</v>
      </c>
      <c r="H129" s="53" t="s">
        <v>35</v>
      </c>
      <c r="I129" s="59" t="s">
        <v>35</v>
      </c>
      <c r="J129" s="59" t="s">
        <v>35</v>
      </c>
      <c r="K129" s="59" t="s">
        <v>35</v>
      </c>
      <c r="L129" s="50" t="s">
        <v>35</v>
      </c>
      <c r="M129" s="62" t="s">
        <v>35</v>
      </c>
      <c r="N129" s="59" t="s">
        <v>35</v>
      </c>
      <c r="O129" s="59" t="s">
        <v>35</v>
      </c>
      <c r="P129" s="59" t="s">
        <v>35</v>
      </c>
      <c r="Q129" s="56" t="s">
        <v>35</v>
      </c>
      <c r="R129" s="53" t="s">
        <v>35</v>
      </c>
      <c r="S129" s="59" t="s">
        <v>35</v>
      </c>
      <c r="T129" s="59" t="s">
        <v>35</v>
      </c>
      <c r="U129" s="59" t="s">
        <v>35</v>
      </c>
      <c r="V129" s="59" t="s">
        <v>35</v>
      </c>
      <c r="W129" s="50" t="s">
        <v>35</v>
      </c>
      <c r="X129" s="435"/>
      <c r="Y129" s="435"/>
      <c r="Z129" s="435"/>
      <c r="AA129" s="435"/>
      <c r="AB129" s="435"/>
      <c r="AC129" s="435"/>
      <c r="AD129" s="435"/>
      <c r="AE129" s="435"/>
      <c r="AF129" s="435"/>
      <c r="AG129" s="435"/>
      <c r="AH129" s="435"/>
      <c r="AI129" s="435"/>
      <c r="AJ129" s="435"/>
      <c r="AK129" s="435"/>
      <c r="AL129" s="435"/>
      <c r="AM129" s="435"/>
      <c r="AN129" s="435"/>
      <c r="AO129" s="435"/>
      <c r="AP129" s="435"/>
      <c r="AQ129" s="435"/>
      <c r="AR129" s="435"/>
      <c r="AS129" s="435"/>
      <c r="AT129" s="435"/>
      <c r="AU129" s="435"/>
      <c r="AV129" s="435"/>
      <c r="AW129" s="435"/>
      <c r="AX129" s="435"/>
      <c r="AY129" s="435"/>
      <c r="AZ129" s="827"/>
      <c r="BA129" s="1024"/>
      <c r="BB129" s="596"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42" t="s">
        <v>35</v>
      </c>
      <c r="BW129" s="32" t="s">
        <v>35</v>
      </c>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7" customFormat="true" ht="15" hidden="true" customHeight="true" x14ac:dyDescent="0.2">
      <c r="A130" s="1016" t="s">
        <v>47</v>
      </c>
      <c r="B130" s="374" t="s">
        <v>42</v>
      </c>
      <c r="C130" s="380"/>
      <c r="D130" s="381"/>
      <c r="E130" s="381"/>
      <c r="F130" s="381"/>
      <c r="G130" s="382"/>
      <c r="H130" s="383"/>
      <c r="I130" s="381"/>
      <c r="J130" s="381"/>
      <c r="K130" s="381"/>
      <c r="L130" s="384"/>
      <c r="M130" s="380"/>
      <c r="N130" s="381"/>
      <c r="O130" s="381"/>
      <c r="P130" s="381"/>
      <c r="Q130" s="382"/>
      <c r="R130" s="383"/>
      <c r="S130" s="381"/>
      <c r="T130" s="381"/>
      <c r="U130" s="381"/>
      <c r="V130" s="381"/>
      <c r="W130" s="384"/>
      <c r="X130" s="785"/>
      <c r="Y130" s="785"/>
      <c r="Z130" s="785"/>
      <c r="AA130" s="785"/>
      <c r="AB130" s="785"/>
      <c r="AC130" s="785"/>
      <c r="AD130" s="785"/>
      <c r="AE130" s="785"/>
      <c r="AF130" s="785"/>
      <c r="AG130" s="785"/>
      <c r="AH130" s="785"/>
      <c r="AI130" s="785"/>
      <c r="AJ130" s="785"/>
      <c r="AK130" s="785"/>
      <c r="AL130" s="785"/>
      <c r="AM130" s="785"/>
      <c r="AN130" s="785"/>
      <c r="AO130" s="785"/>
      <c r="AP130" s="785"/>
      <c r="AQ130" s="785"/>
      <c r="AR130" s="785"/>
      <c r="AS130" s="785"/>
      <c r="AT130" s="785"/>
      <c r="AU130" s="785"/>
      <c r="AV130" s="785"/>
      <c r="AW130" s="785"/>
      <c r="AX130" s="785"/>
      <c r="AY130" s="785"/>
      <c r="AZ130" s="344"/>
      <c r="BB130" s="309"/>
      <c r="BX130" s="344"/>
      <c r="BY130" s="344"/>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07" customFormat="true" ht="15" hidden="true" customHeight="true" x14ac:dyDescent="0.2">
      <c r="A131" s="1017"/>
      <c r="B131" s="371" t="s">
        <v>46</v>
      </c>
      <c r="C131" s="385"/>
      <c r="D131" s="386"/>
      <c r="E131" s="386"/>
      <c r="F131" s="386"/>
      <c r="G131" s="387"/>
      <c r="H131" s="388"/>
      <c r="I131" s="386"/>
      <c r="J131" s="386"/>
      <c r="K131" s="386"/>
      <c r="L131" s="389"/>
      <c r="M131" s="385"/>
      <c r="N131" s="386"/>
      <c r="O131" s="386"/>
      <c r="P131" s="386"/>
      <c r="Q131" s="387"/>
      <c r="R131" s="388"/>
      <c r="S131" s="386"/>
      <c r="T131" s="386"/>
      <c r="U131" s="386"/>
      <c r="V131" s="386"/>
      <c r="W131" s="389"/>
      <c r="X131" s="785"/>
      <c r="Y131" s="785"/>
      <c r="Z131" s="785"/>
      <c r="AA131" s="785"/>
      <c r="AB131" s="785"/>
      <c r="AC131" s="785"/>
      <c r="AD131" s="785"/>
      <c r="AE131" s="785"/>
      <c r="AF131" s="785"/>
      <c r="AG131" s="785"/>
      <c r="AH131" s="785"/>
      <c r="AI131" s="785"/>
      <c r="AJ131" s="785"/>
      <c r="AK131" s="785"/>
      <c r="AL131" s="785"/>
      <c r="AM131" s="785"/>
      <c r="AN131" s="785"/>
      <c r="AO131" s="785"/>
      <c r="AP131" s="785"/>
      <c r="AQ131" s="785"/>
      <c r="AR131" s="785"/>
      <c r="AS131" s="785"/>
      <c r="AT131" s="785"/>
      <c r="AU131" s="785"/>
      <c r="AV131" s="785"/>
      <c r="AW131" s="785"/>
      <c r="AX131" s="785"/>
      <c r="AY131" s="785"/>
      <c r="AZ131" s="344"/>
      <c r="BB131" s="309"/>
      <c r="BX131" s="344"/>
      <c r="BY131" s="344"/>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07" customFormat="true" ht="15" hidden="true" customHeight="true" x14ac:dyDescent="0.2">
      <c r="A132" s="1018"/>
      <c r="B132" s="372" t="s">
        <v>46</v>
      </c>
      <c r="C132" s="390"/>
      <c r="D132" s="391"/>
      <c r="E132" s="391"/>
      <c r="F132" s="391"/>
      <c r="G132" s="392"/>
      <c r="H132" s="393"/>
      <c r="I132" s="391"/>
      <c r="J132" s="391"/>
      <c r="K132" s="391"/>
      <c r="L132" s="394"/>
      <c r="M132" s="390"/>
      <c r="N132" s="391"/>
      <c r="O132" s="391"/>
      <c r="P132" s="391"/>
      <c r="Q132" s="392"/>
      <c r="R132" s="15"/>
      <c r="S132" s="14"/>
      <c r="T132" s="14"/>
      <c r="U132" s="14"/>
      <c r="V132" s="14"/>
      <c r="W132" s="9"/>
      <c r="X132" s="785"/>
      <c r="Y132" s="785"/>
      <c r="Z132" s="785"/>
      <c r="AA132" s="785"/>
      <c r="AB132" s="785"/>
      <c r="AC132" s="785"/>
      <c r="AD132" s="785"/>
      <c r="AE132" s="785"/>
      <c r="AF132" s="785"/>
      <c r="AG132" s="785"/>
      <c r="AH132" s="785"/>
      <c r="AI132" s="785"/>
      <c r="AJ132" s="785"/>
      <c r="AK132" s="785"/>
      <c r="AL132" s="785"/>
      <c r="AM132" s="785"/>
      <c r="AN132" s="785"/>
      <c r="AO132" s="785"/>
      <c r="AP132" s="785"/>
      <c r="AQ132" s="785"/>
      <c r="AR132" s="785"/>
      <c r="AS132" s="785"/>
      <c r="AT132" s="785"/>
      <c r="AU132" s="785"/>
      <c r="AV132" s="785"/>
      <c r="AW132" s="785"/>
      <c r="AX132" s="785"/>
      <c r="AY132" s="785"/>
      <c r="AZ132" s="344"/>
      <c r="BB132" s="309"/>
      <c r="BX132" s="344"/>
      <c r="BY132" s="344"/>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311" customFormat="true" ht="15" customHeight="true" x14ac:dyDescent="0.2">
      <c r="A133" s="306"/>
      <c r="B133" s="373"/>
      <c r="C133" s="1019" t="s">
        <v>115</v>
      </c>
      <c r="D133" s="1020"/>
      <c r="E133" s="1020"/>
      <c r="F133" s="1020"/>
      <c r="G133" s="1021"/>
      <c r="H133" s="993" t="s">
        <v>38</v>
      </c>
      <c r="I133" s="994"/>
      <c r="J133" s="994"/>
      <c r="K133" s="994"/>
      <c r="L133" s="995"/>
      <c r="M133" s="1022" t="s">
        <v>37</v>
      </c>
      <c r="N133" s="994"/>
      <c r="O133" s="994"/>
      <c r="P133" s="994"/>
      <c r="Q133" s="995"/>
      <c r="R133" s="17" t="s">
        <v>143</v>
      </c>
      <c r="S133" s="424"/>
      <c r="T133" s="424"/>
      <c r="U133" s="424"/>
      <c r="V133" s="424"/>
      <c r="W133" s="424"/>
      <c r="X133" s="435"/>
      <c r="Y133" s="435"/>
      <c r="Z133" s="435"/>
      <c r="AA133" s="435"/>
      <c r="AB133" s="435"/>
      <c r="AC133" s="435"/>
      <c r="AD133" s="435"/>
      <c r="AE133" s="435"/>
      <c r="AF133" s="435"/>
      <c r="AG133" s="435"/>
      <c r="AH133" s="435"/>
      <c r="AI133" s="435"/>
      <c r="AJ133" s="435"/>
      <c r="AK133" s="435"/>
      <c r="AL133" s="435"/>
      <c r="AM133" s="435"/>
      <c r="AN133" s="435"/>
      <c r="AO133" s="435"/>
      <c r="AP133" s="435"/>
      <c r="AQ133" s="435"/>
      <c r="AR133" s="435"/>
      <c r="AS133" s="435"/>
      <c r="AT133" s="435"/>
      <c r="AU133" s="435"/>
      <c r="AV133" s="435"/>
      <c r="AW133" s="435"/>
      <c r="AX133" s="435"/>
      <c r="AY133" s="435"/>
      <c r="AZ133" s="827"/>
      <c r="BA133" s="345" t="s">
        <v>131</v>
      </c>
      <c r="BB133" s="292" t="s">
        <v>99</v>
      </c>
      <c r="BC133" s="996" t="s">
        <v>115</v>
      </c>
      <c r="BD133" s="997"/>
      <c r="BE133" s="997"/>
      <c r="BF133" s="997"/>
      <c r="BG133" s="1026"/>
      <c r="BH133" s="996" t="s">
        <v>38</v>
      </c>
      <c r="BI133" s="997"/>
      <c r="BJ133" s="997"/>
      <c r="BK133" s="997"/>
      <c r="BL133" s="1026"/>
      <c r="BM133" s="996" t="s">
        <v>37</v>
      </c>
      <c r="BN133" s="997"/>
      <c r="BO133" s="997"/>
      <c r="BP133" s="997"/>
      <c r="BQ133" s="998"/>
      <c r="BR133" s="16" t="s">
        <v>143</v>
      </c>
      <c r="BS133" s="424"/>
      <c r="BT133" s="424"/>
      <c r="BU133" s="424"/>
      <c r="BV133" s="424"/>
      <c r="BW133" s="424"/>
      <c r="BX133" s="5"/>
      <c r="BY133" s="5"/>
      <c r="BZ133" s="343"/>
      <c r="CA133" s="343"/>
      <c r="CB133" s="343"/>
      <c r="CC133" s="343"/>
      <c r="CD133" s="343"/>
      <c r="CE133" s="343"/>
      <c r="CF133" s="343"/>
      <c r="CG133" s="343"/>
      <c r="CH133" s="343"/>
      <c r="CI133" s="343"/>
      <c r="CJ133" s="343"/>
      <c r="CK133" s="343"/>
      <c r="CL133" s="343"/>
      <c r="CM133" s="343"/>
      <c r="CN133" s="343"/>
      <c r="CO133" s="343"/>
      <c r="CP133" s="343"/>
      <c r="CQ133" s="343"/>
      <c r="CR133" s="343"/>
      <c r="CS133" s="343"/>
      <c r="CT133" s="343"/>
      <c r="CU133" s="343"/>
      <c r="CV133" s="343"/>
      <c r="CW133" s="343"/>
      <c r="CX133" s="343"/>
      <c r="CY133" s="343"/>
      <c r="CZ133" s="343"/>
    </row>
    <row r="134" s="311" customFormat="true" ht="12.75" x14ac:dyDescent="0.2">
      <c r="A134" s="331" t="s">
        <v>69</v>
      </c>
      <c r="B134" s="373"/>
      <c r="C134" s="415" t="s">
        <v>0</v>
      </c>
      <c r="D134" s="585" t="s">
        <v>1</v>
      </c>
      <c r="E134" s="585" t="s">
        <v>2</v>
      </c>
      <c r="F134" s="585" t="s">
        <v>3</v>
      </c>
      <c r="G134" s="586" t="s">
        <v>4</v>
      </c>
      <c r="H134" s="378" t="s">
        <v>0</v>
      </c>
      <c r="I134" s="589" t="s">
        <v>1</v>
      </c>
      <c r="J134" s="589" t="s">
        <v>2</v>
      </c>
      <c r="K134" s="589" t="s">
        <v>3</v>
      </c>
      <c r="L134" s="590" t="s">
        <v>4</v>
      </c>
      <c r="M134" s="379" t="s">
        <v>0</v>
      </c>
      <c r="N134" s="589" t="s">
        <v>1</v>
      </c>
      <c r="O134" s="589" t="s">
        <v>2</v>
      </c>
      <c r="P134" s="589" t="s">
        <v>3</v>
      </c>
      <c r="Q134" s="583" t="s">
        <v>4</v>
      </c>
      <c r="R134" s="378" t="s">
        <v>158</v>
      </c>
      <c r="S134" s="589" t="s">
        <v>159</v>
      </c>
      <c r="T134" s="589" t="s">
        <v>160</v>
      </c>
      <c r="U134" s="589" t="s">
        <v>161</v>
      </c>
      <c r="V134" s="589" t="s">
        <v>162</v>
      </c>
      <c r="W134" s="590" t="s">
        <v>163</v>
      </c>
      <c r="X134" s="435"/>
      <c r="Y134" s="435"/>
      <c r="Z134" s="435"/>
      <c r="AA134" s="435"/>
      <c r="AB134" s="435"/>
      <c r="AC134" s="435"/>
      <c r="AD134" s="435"/>
      <c r="AE134" s="435"/>
      <c r="AF134" s="435"/>
      <c r="AG134" s="435"/>
      <c r="AH134" s="435"/>
      <c r="AI134" s="435"/>
      <c r="AJ134" s="435"/>
      <c r="AK134" s="435"/>
      <c r="AL134" s="435"/>
      <c r="AM134" s="435"/>
      <c r="AN134" s="435"/>
      <c r="AO134" s="435"/>
      <c r="AP134" s="435"/>
      <c r="AQ134" s="435"/>
      <c r="AR134" s="435"/>
      <c r="AS134" s="435"/>
      <c r="AT134" s="435"/>
      <c r="AU134" s="435"/>
      <c r="AV134" s="435"/>
      <c r="AW134" s="435"/>
      <c r="AX134" s="435"/>
      <c r="AY134" s="435"/>
      <c r="AZ134" s="827"/>
      <c r="BA134" s="331" t="s">
        <v>117</v>
      </c>
      <c r="BB134" s="330"/>
      <c r="BC134" s="453" t="s">
        <v>0</v>
      </c>
      <c r="BD134" s="559" t="s">
        <v>1</v>
      </c>
      <c r="BE134" s="559" t="s">
        <v>2</v>
      </c>
      <c r="BF134" s="559" t="s">
        <v>3</v>
      </c>
      <c r="BG134" s="454" t="s">
        <v>4</v>
      </c>
      <c r="BH134" s="453" t="s">
        <v>0</v>
      </c>
      <c r="BI134" s="559" t="s">
        <v>1</v>
      </c>
      <c r="BJ134" s="559" t="s">
        <v>2</v>
      </c>
      <c r="BK134" s="559" t="s">
        <v>3</v>
      </c>
      <c r="BL134" s="454" t="s">
        <v>4</v>
      </c>
      <c r="BM134" s="453" t="s">
        <v>0</v>
      </c>
      <c r="BN134" s="559" t="s">
        <v>1</v>
      </c>
      <c r="BO134" s="559" t="s">
        <v>2</v>
      </c>
      <c r="BP134" s="559" t="s">
        <v>3</v>
      </c>
      <c r="BQ134" s="454" t="s">
        <v>4</v>
      </c>
      <c r="BR134" s="453" t="s">
        <v>158</v>
      </c>
      <c r="BS134" s="559" t="s">
        <v>159</v>
      </c>
      <c r="BT134" s="559" t="s">
        <v>160</v>
      </c>
      <c r="BU134" s="559" t="s">
        <v>161</v>
      </c>
      <c r="BV134" s="559" t="s">
        <v>162</v>
      </c>
      <c r="BW134" s="560" t="s">
        <v>163</v>
      </c>
      <c r="BX134" s="831"/>
      <c r="BY134" s="831"/>
      <c r="BZ134" s="831"/>
      <c r="CA134" s="831"/>
      <c r="CB134" s="831"/>
      <c r="CC134" s="831"/>
      <c r="CD134" s="831"/>
      <c r="CE134" s="831"/>
      <c r="CF134" s="831"/>
      <c r="CG134" s="831"/>
      <c r="CH134" s="831"/>
      <c r="CI134" s="831"/>
      <c r="CJ134" s="831"/>
      <c r="CK134" s="831"/>
      <c r="CL134" s="831"/>
      <c r="CM134" s="831"/>
      <c r="CN134" s="831"/>
      <c r="CO134" s="831"/>
      <c r="CP134" s="831"/>
      <c r="CQ134" s="831"/>
      <c r="CR134" s="831"/>
      <c r="CS134" s="831"/>
      <c r="CT134" s="831"/>
      <c r="CU134" s="831"/>
      <c r="CV134" s="831"/>
      <c r="CW134" s="831"/>
      <c r="CX134" s="831"/>
      <c r="CY134" s="831"/>
      <c r="CZ134" s="831"/>
    </row>
    <row r="135" s="311" customFormat="true" ht="15" customHeight="true" x14ac:dyDescent="0.2">
      <c r="A135" s="999" t="s">
        <v>45</v>
      </c>
      <c r="B135" s="375" t="s">
        <v>44</v>
      </c>
      <c r="C135" s="61" t="s">
        <v>35</v>
      </c>
      <c r="D135" s="58" t="s">
        <v>35</v>
      </c>
      <c r="E135" s="58" t="s">
        <v>35</v>
      </c>
      <c r="F135" s="58" t="s">
        <v>35</v>
      </c>
      <c r="G135" s="55" t="s">
        <v>35</v>
      </c>
      <c r="H135" s="52" t="s">
        <v>35</v>
      </c>
      <c r="I135" s="58" t="s">
        <v>35</v>
      </c>
      <c r="J135" s="58" t="s">
        <v>35</v>
      </c>
      <c r="K135" s="58" t="s">
        <v>35</v>
      </c>
      <c r="L135" s="49" t="s">
        <v>35</v>
      </c>
      <c r="M135" s="61" t="s">
        <v>35</v>
      </c>
      <c r="N135" s="58" t="s">
        <v>35</v>
      </c>
      <c r="O135" s="58" t="s">
        <v>35</v>
      </c>
      <c r="P135" s="58" t="s">
        <v>35</v>
      </c>
      <c r="Q135" s="55" t="s">
        <v>35</v>
      </c>
      <c r="R135" s="52" t="s">
        <v>35</v>
      </c>
      <c r="S135" s="58" t="s">
        <v>35</v>
      </c>
      <c r="T135" s="58" t="s">
        <v>35</v>
      </c>
      <c r="U135" s="58" t="s">
        <v>35</v>
      </c>
      <c r="V135" s="58" t="s">
        <v>35</v>
      </c>
      <c r="W135" s="49" t="s">
        <v>35</v>
      </c>
      <c r="X135" s="435"/>
      <c r="Y135" s="435"/>
      <c r="Z135" s="435"/>
      <c r="AA135" s="435"/>
      <c r="AB135" s="435"/>
      <c r="AC135" s="435"/>
      <c r="AD135" s="435"/>
      <c r="AE135" s="435"/>
      <c r="AF135" s="435"/>
      <c r="AG135" s="435"/>
      <c r="AH135" s="435"/>
      <c r="AI135" s="435"/>
      <c r="AJ135" s="435"/>
      <c r="AK135" s="435"/>
      <c r="AL135" s="435"/>
      <c r="AM135" s="435"/>
      <c r="AN135" s="435"/>
      <c r="AO135" s="435"/>
      <c r="AP135" s="435"/>
      <c r="AQ135" s="435"/>
      <c r="AR135" s="435"/>
      <c r="AS135" s="435"/>
      <c r="AT135" s="435"/>
      <c r="AU135" s="435"/>
      <c r="AV135" s="435"/>
      <c r="AW135" s="435"/>
      <c r="AX135" s="435"/>
      <c r="AY135" s="435"/>
      <c r="AZ135" s="827"/>
      <c r="BA135" s="1025" t="s">
        <v>45</v>
      </c>
      <c r="BB135" s="595"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44" t="s">
        <v>35</v>
      </c>
      <c r="BW135" s="34" t="s">
        <v>35</v>
      </c>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11" customFormat="true" ht="15" customHeight="true" x14ac:dyDescent="0.2">
      <c r="A136" s="1000"/>
      <c r="B136" s="376" t="s">
        <v>43</v>
      </c>
      <c r="C136" s="63" t="s">
        <v>35</v>
      </c>
      <c r="D136" s="60" t="s">
        <v>35</v>
      </c>
      <c r="E136" s="60" t="s">
        <v>35</v>
      </c>
      <c r="F136" s="60" t="s">
        <v>35</v>
      </c>
      <c r="G136" s="57" t="s">
        <v>35</v>
      </c>
      <c r="H136" s="54" t="s">
        <v>35</v>
      </c>
      <c r="I136" s="60" t="s">
        <v>35</v>
      </c>
      <c r="J136" s="60" t="s">
        <v>35</v>
      </c>
      <c r="K136" s="60" t="s">
        <v>35</v>
      </c>
      <c r="L136" s="51" t="s">
        <v>35</v>
      </c>
      <c r="M136" s="63" t="s">
        <v>35</v>
      </c>
      <c r="N136" s="60" t="s">
        <v>35</v>
      </c>
      <c r="O136" s="60" t="s">
        <v>35</v>
      </c>
      <c r="P136" s="60" t="s">
        <v>35</v>
      </c>
      <c r="Q136" s="57" t="s">
        <v>35</v>
      </c>
      <c r="R136" s="54" t="s">
        <v>35</v>
      </c>
      <c r="S136" s="60" t="s">
        <v>35</v>
      </c>
      <c r="T136" s="60" t="s">
        <v>35</v>
      </c>
      <c r="U136" s="60" t="s">
        <v>35</v>
      </c>
      <c r="V136" s="60" t="s">
        <v>35</v>
      </c>
      <c r="W136" s="51" t="s">
        <v>35</v>
      </c>
      <c r="X136" s="435"/>
      <c r="Y136" s="435"/>
      <c r="Z136" s="435"/>
      <c r="AA136" s="435"/>
      <c r="AB136" s="435"/>
      <c r="AC136" s="435"/>
      <c r="AD136" s="435"/>
      <c r="AE136" s="435"/>
      <c r="AF136" s="435"/>
      <c r="AG136" s="435"/>
      <c r="AH136" s="435"/>
      <c r="AI136" s="435"/>
      <c r="AJ136" s="435"/>
      <c r="AK136" s="435"/>
      <c r="AL136" s="435"/>
      <c r="AM136" s="435"/>
      <c r="AN136" s="435"/>
      <c r="AO136" s="435"/>
      <c r="AP136" s="435"/>
      <c r="AQ136" s="435"/>
      <c r="AR136" s="435"/>
      <c r="AS136" s="435"/>
      <c r="AT136" s="435"/>
      <c r="AU136" s="435"/>
      <c r="AV136" s="435"/>
      <c r="AW136" s="435"/>
      <c r="AX136" s="435"/>
      <c r="AY136" s="435"/>
      <c r="AZ136" s="827"/>
      <c r="BA136" s="1023"/>
      <c r="BB136" s="594"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43" t="s">
        <v>35</v>
      </c>
      <c r="BW136" s="33" t="s">
        <v>35</v>
      </c>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11" customFormat="true" ht="15" customHeight="true" x14ac:dyDescent="0.2">
      <c r="A137" s="1000"/>
      <c r="B137" s="376" t="s">
        <v>42</v>
      </c>
      <c r="C137" s="63" t="s">
        <v>35</v>
      </c>
      <c r="D137" s="60" t="s">
        <v>35</v>
      </c>
      <c r="E137" s="60" t="s">
        <v>35</v>
      </c>
      <c r="F137" s="60" t="s">
        <v>35</v>
      </c>
      <c r="G137" s="57" t="s">
        <v>35</v>
      </c>
      <c r="H137" s="54" t="s">
        <v>35</v>
      </c>
      <c r="I137" s="60" t="s">
        <v>35</v>
      </c>
      <c r="J137" s="60" t="s">
        <v>35</v>
      </c>
      <c r="K137" s="60" t="s">
        <v>35</v>
      </c>
      <c r="L137" s="51" t="s">
        <v>35</v>
      </c>
      <c r="M137" s="63" t="s">
        <v>35</v>
      </c>
      <c r="N137" s="60" t="s">
        <v>35</v>
      </c>
      <c r="O137" s="60" t="s">
        <v>35</v>
      </c>
      <c r="P137" s="60" t="s">
        <v>35</v>
      </c>
      <c r="Q137" s="57" t="s">
        <v>35</v>
      </c>
      <c r="R137" s="54" t="s">
        <v>35</v>
      </c>
      <c r="S137" s="60" t="s">
        <v>35</v>
      </c>
      <c r="T137" s="60" t="s">
        <v>35</v>
      </c>
      <c r="U137" s="60" t="s">
        <v>35</v>
      </c>
      <c r="V137" s="60" t="s">
        <v>35</v>
      </c>
      <c r="W137" s="51" t="s">
        <v>35</v>
      </c>
      <c r="X137" s="435"/>
      <c r="Y137" s="435"/>
      <c r="Z137" s="435"/>
      <c r="AA137" s="435"/>
      <c r="AB137" s="435"/>
      <c r="AC137" s="435"/>
      <c r="AD137" s="435"/>
      <c r="AE137" s="435"/>
      <c r="AF137" s="435"/>
      <c r="AG137" s="435"/>
      <c r="AH137" s="435"/>
      <c r="AI137" s="435"/>
      <c r="AJ137" s="435"/>
      <c r="AK137" s="435"/>
      <c r="AL137" s="435"/>
      <c r="AM137" s="435"/>
      <c r="AN137" s="435"/>
      <c r="AO137" s="435"/>
      <c r="AP137" s="435"/>
      <c r="AQ137" s="435"/>
      <c r="AR137" s="435"/>
      <c r="AS137" s="435"/>
      <c r="AT137" s="435"/>
      <c r="AU137" s="435"/>
      <c r="AV137" s="435"/>
      <c r="AW137" s="435"/>
      <c r="AX137" s="435"/>
      <c r="AY137" s="435"/>
      <c r="AZ137" s="827"/>
      <c r="BA137" s="1023"/>
      <c r="BB137" s="594"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43" t="s">
        <v>35</v>
      </c>
      <c r="BW137" s="33" t="s">
        <v>35</v>
      </c>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11" customFormat="true" ht="15" customHeight="true" x14ac:dyDescent="0.2">
      <c r="A138" s="1000"/>
      <c r="B138" s="376" t="s">
        <v>41</v>
      </c>
      <c r="C138" s="63" t="s">
        <v>35</v>
      </c>
      <c r="D138" s="60" t="s">
        <v>35</v>
      </c>
      <c r="E138" s="60" t="s">
        <v>35</v>
      </c>
      <c r="F138" s="60" t="s">
        <v>35</v>
      </c>
      <c r="G138" s="57" t="s">
        <v>35</v>
      </c>
      <c r="H138" s="54" t="s">
        <v>35</v>
      </c>
      <c r="I138" s="60" t="s">
        <v>35</v>
      </c>
      <c r="J138" s="60" t="s">
        <v>35</v>
      </c>
      <c r="K138" s="60" t="s">
        <v>35</v>
      </c>
      <c r="L138" s="51" t="s">
        <v>35</v>
      </c>
      <c r="M138" s="63" t="s">
        <v>35</v>
      </c>
      <c r="N138" s="60" t="s">
        <v>35</v>
      </c>
      <c r="O138" s="60" t="s">
        <v>35</v>
      </c>
      <c r="P138" s="60" t="s">
        <v>35</v>
      </c>
      <c r="Q138" s="57" t="s">
        <v>35</v>
      </c>
      <c r="R138" s="54" t="s">
        <v>35</v>
      </c>
      <c r="S138" s="60" t="s">
        <v>35</v>
      </c>
      <c r="T138" s="60" t="s">
        <v>35</v>
      </c>
      <c r="U138" s="60" t="s">
        <v>35</v>
      </c>
      <c r="V138" s="60" t="s">
        <v>35</v>
      </c>
      <c r="W138" s="51" t="s">
        <v>35</v>
      </c>
      <c r="X138" s="435"/>
      <c r="Y138" s="435"/>
      <c r="Z138" s="435"/>
      <c r="AA138" s="435"/>
      <c r="AB138" s="435"/>
      <c r="AC138" s="435"/>
      <c r="AD138" s="435"/>
      <c r="AE138" s="435"/>
      <c r="AF138" s="435"/>
      <c r="AG138" s="435"/>
      <c r="AH138" s="435"/>
      <c r="AI138" s="435"/>
      <c r="AJ138" s="435"/>
      <c r="AK138" s="435"/>
      <c r="AL138" s="435"/>
      <c r="AM138" s="435"/>
      <c r="AN138" s="435"/>
      <c r="AO138" s="435"/>
      <c r="AP138" s="435"/>
      <c r="AQ138" s="435"/>
      <c r="AR138" s="435"/>
      <c r="AS138" s="435"/>
      <c r="AT138" s="435"/>
      <c r="AU138" s="435"/>
      <c r="AV138" s="435"/>
      <c r="AW138" s="435"/>
      <c r="AX138" s="435"/>
      <c r="AY138" s="435"/>
      <c r="AZ138" s="827"/>
      <c r="BA138" s="1023"/>
      <c r="BB138" s="594"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43" t="s">
        <v>35</v>
      </c>
      <c r="BW138" s="33" t="s">
        <v>35</v>
      </c>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11" customFormat="true" ht="15" customHeight="true" x14ac:dyDescent="0.2">
      <c r="A139" s="1000"/>
      <c r="B139" s="376" t="s">
        <v>19</v>
      </c>
      <c r="C139" s="119">
        <f>C159</f>
        <v>70.948651000870328</v>
      </c>
      <c r="D139" s="118">
        <f t="shared" ref="D139:W139" si="3">D159</f>
        <v>24.403140522352189</v>
      </c>
      <c r="E139" s="118">
        <f t="shared" si="3"/>
        <v>3.2295850066934402</v>
      </c>
      <c r="F139" s="118">
        <f t="shared" si="3"/>
        <v>2.2025696646087103</v>
      </c>
      <c r="G139" s="117">
        <f t="shared" si="3"/>
        <v>0.15017520440513932</v>
      </c>
      <c r="H139" s="116">
        <f t="shared" si="3"/>
        <v>0</v>
      </c>
      <c r="I139" s="118">
        <f t="shared" si="3"/>
        <v>0.91807909604519777</v>
      </c>
      <c r="J139" s="118">
        <f t="shared" si="3"/>
        <v>1.0853293413173652</v>
      </c>
      <c r="K139" s="118">
        <f t="shared" si="3"/>
        <v>0</v>
      </c>
      <c r="L139" s="115">
        <f t="shared" si="3"/>
        <v>0.10928961748633879</v>
      </c>
      <c r="M139" s="119">
        <f t="shared" si="3"/>
        <v>83.301343570057583</v>
      </c>
      <c r="N139" s="118">
        <f t="shared" si="3"/>
        <v>58.542342874004127</v>
      </c>
      <c r="O139" s="118">
        <f t="shared" si="3"/>
        <v>27.219300958861737</v>
      </c>
      <c r="P139" s="118">
        <f t="shared" si="3"/>
        <v>6.982543640897755</v>
      </c>
      <c r="Q139" s="117">
        <f t="shared" si="3"/>
        <v>5.6411837237977807</v>
      </c>
      <c r="R139" s="116">
        <f t="shared" si="3"/>
        <v>10.327706057596822</v>
      </c>
      <c r="S139" s="118">
        <f t="shared" si="3"/>
        <v>0.17225387571220352</v>
      </c>
      <c r="T139" s="118">
        <f t="shared" si="3"/>
        <v>15.203651685393258</v>
      </c>
      <c r="U139" s="118">
        <f t="shared" si="3"/>
        <v>32.738613286916156</v>
      </c>
      <c r="V139" s="118">
        <f t="shared" si="3"/>
        <v>41.084905660377359</v>
      </c>
      <c r="W139" s="115">
        <f t="shared" si="3"/>
        <v>33.412063953488378</v>
      </c>
      <c r="X139" s="435"/>
      <c r="Y139" s="435"/>
      <c r="Z139" s="435"/>
      <c r="AA139" s="435"/>
      <c r="AB139" s="435"/>
      <c r="AC139" s="435"/>
      <c r="AD139" s="435"/>
      <c r="AE139" s="435"/>
      <c r="AF139" s="435"/>
      <c r="AG139" s="435"/>
      <c r="AH139" s="435"/>
      <c r="AI139" s="435"/>
      <c r="AJ139" s="435"/>
      <c r="AK139" s="435"/>
      <c r="AL139" s="435"/>
      <c r="AM139" s="435"/>
      <c r="AN139" s="435"/>
      <c r="AO139" s="435"/>
      <c r="AP139" s="435"/>
      <c r="AQ139" s="435"/>
      <c r="AR139" s="435"/>
      <c r="AS139" s="435"/>
      <c r="AT139" s="435"/>
      <c r="AU139" s="435"/>
      <c r="AV139" s="435"/>
      <c r="AW139" s="435"/>
      <c r="AX139" s="435"/>
      <c r="AY139" s="435"/>
      <c r="AZ139" s="827"/>
      <c r="BA139" s="1023"/>
      <c r="BB139" s="594"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43" t="s">
        <v>35</v>
      </c>
      <c r="BW139" s="33" t="s">
        <v>35</v>
      </c>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6" customFormat="true" ht="15" customHeight="true" x14ac:dyDescent="0.2">
      <c r="A140" s="1000" t="s">
        <v>107</v>
      </c>
      <c r="B140" s="376"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60" t="s">
        <v>35</v>
      </c>
      <c r="W140" s="51" t="s">
        <v>35</v>
      </c>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43"/>
      <c r="BA140" s="1023" t="s">
        <v>107</v>
      </c>
      <c r="BB140" s="594"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43" t="s">
        <v>35</v>
      </c>
      <c r="BW140" s="33" t="s">
        <v>35</v>
      </c>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6" customFormat="true" ht="15" customHeight="true" x14ac:dyDescent="0.2">
      <c r="A141" s="1000"/>
      <c r="B141" s="376"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60" t="s">
        <v>35</v>
      </c>
      <c r="W141" s="51" t="s">
        <v>35</v>
      </c>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3"/>
      <c r="BA141" s="1023"/>
      <c r="BB141" s="594"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43" t="s">
        <v>35</v>
      </c>
      <c r="BW141" s="33" t="s">
        <v>35</v>
      </c>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6" customFormat="true" ht="15" customHeight="true" x14ac:dyDescent="0.2">
      <c r="A142" s="1000"/>
      <c r="B142" s="376"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60" t="s">
        <v>35</v>
      </c>
      <c r="W142" s="51" t="s">
        <v>35</v>
      </c>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43"/>
      <c r="BA142" s="1023"/>
      <c r="BB142" s="594"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43" t="s">
        <v>35</v>
      </c>
      <c r="BW142" s="33" t="s">
        <v>35</v>
      </c>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6" customFormat="true" ht="15" customHeight="true" x14ac:dyDescent="0.2">
      <c r="A143" s="1000"/>
      <c r="B143" s="376"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60" t="s">
        <v>35</v>
      </c>
      <c r="W143" s="51" t="s">
        <v>35</v>
      </c>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43"/>
      <c r="BA143" s="1023"/>
      <c r="BB143" s="594"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43" t="s">
        <v>35</v>
      </c>
      <c r="BW143" s="33" t="s">
        <v>35</v>
      </c>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6" customFormat="true" ht="15" customHeight="true" x14ac:dyDescent="0.2">
      <c r="A144" s="1000" t="s">
        <v>108</v>
      </c>
      <c r="B144" s="376"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60" t="s">
        <v>35</v>
      </c>
      <c r="W144" s="51" t="s">
        <v>35</v>
      </c>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43"/>
      <c r="BA144" s="1023" t="s">
        <v>108</v>
      </c>
      <c r="BB144" s="594"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43" t="s">
        <v>35</v>
      </c>
      <c r="BW144" s="33" t="s">
        <v>35</v>
      </c>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6" customFormat="true" ht="15" customHeight="true" x14ac:dyDescent="0.2">
      <c r="A145" s="1000"/>
      <c r="B145" s="376"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60" t="s">
        <v>35</v>
      </c>
      <c r="W145" s="51" t="s">
        <v>35</v>
      </c>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43"/>
      <c r="BA145" s="1023"/>
      <c r="BB145" s="594"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43" t="s">
        <v>35</v>
      </c>
      <c r="BW145" s="33" t="s">
        <v>35</v>
      </c>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6" customFormat="true" ht="15" customHeight="true" x14ac:dyDescent="0.2">
      <c r="A146" s="1000"/>
      <c r="B146" s="376"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60" t="s">
        <v>35</v>
      </c>
      <c r="W146" s="51" t="s">
        <v>35</v>
      </c>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43"/>
      <c r="BA146" s="1023"/>
      <c r="BB146" s="594"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43" t="s">
        <v>35</v>
      </c>
      <c r="BW146" s="33" t="s">
        <v>35</v>
      </c>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6" customFormat="true" ht="15" customHeight="true" x14ac:dyDescent="0.2">
      <c r="A147" s="1000"/>
      <c r="B147" s="376"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60" t="s">
        <v>35</v>
      </c>
      <c r="W147" s="51" t="s">
        <v>35</v>
      </c>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43"/>
      <c r="BA147" s="1023"/>
      <c r="BB147" s="594"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43" t="s">
        <v>35</v>
      </c>
      <c r="BW147" s="33" t="s">
        <v>35</v>
      </c>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6" customFormat="true" ht="15" customHeight="true" x14ac:dyDescent="0.2">
      <c r="A148" s="1000" t="s">
        <v>109</v>
      </c>
      <c r="B148" s="376" t="s">
        <v>49</v>
      </c>
      <c r="C148" s="63" t="s">
        <v>35</v>
      </c>
      <c r="D148" s="60" t="s">
        <v>35</v>
      </c>
      <c r="E148" s="60" t="s">
        <v>35</v>
      </c>
      <c r="F148" s="60" t="s">
        <v>35</v>
      </c>
      <c r="G148" s="57" t="s">
        <v>35</v>
      </c>
      <c r="H148" s="54" t="s">
        <v>35</v>
      </c>
      <c r="I148" s="60" t="s">
        <v>35</v>
      </c>
      <c r="J148" s="60" t="s">
        <v>35</v>
      </c>
      <c r="K148" s="60" t="s">
        <v>35</v>
      </c>
      <c r="L148" s="51" t="s">
        <v>35</v>
      </c>
      <c r="M148" s="63" t="s">
        <v>35</v>
      </c>
      <c r="N148" s="60" t="s">
        <v>35</v>
      </c>
      <c r="O148" s="60" t="s">
        <v>35</v>
      </c>
      <c r="P148" s="60" t="s">
        <v>35</v>
      </c>
      <c r="Q148" s="57" t="s">
        <v>35</v>
      </c>
      <c r="R148" s="54" t="s">
        <v>35</v>
      </c>
      <c r="S148" s="60" t="s">
        <v>35</v>
      </c>
      <c r="T148" s="60" t="s">
        <v>35</v>
      </c>
      <c r="U148" s="60" t="s">
        <v>35</v>
      </c>
      <c r="V148" s="60" t="s">
        <v>35</v>
      </c>
      <c r="W148" s="51" t="s">
        <v>35</v>
      </c>
      <c r="X148" s="7"/>
      <c r="Y148" s="7"/>
      <c r="Z148" s="7"/>
      <c r="AA148" s="7"/>
      <c r="AB148" s="7"/>
      <c r="AC148" s="7"/>
      <c r="AD148" s="7"/>
      <c r="AE148" s="7"/>
      <c r="AF148" s="7"/>
      <c r="AG148" s="7"/>
      <c r="AH148" s="7"/>
      <c r="AI148" s="7"/>
      <c r="AJ148" s="7"/>
      <c r="AK148" s="7"/>
      <c r="AL148" s="7"/>
      <c r="AM148" s="7"/>
      <c r="AN148" s="7"/>
      <c r="AO148" s="7"/>
      <c r="AP148" s="7"/>
      <c r="AQ148" s="7"/>
      <c r="AR148" s="7"/>
      <c r="AS148" s="7"/>
      <c r="AT148" s="7"/>
      <c r="AU148" s="7"/>
      <c r="AV148" s="7"/>
      <c r="AW148" s="7"/>
      <c r="AX148" s="7"/>
      <c r="AY148" s="7"/>
      <c r="AZ148" s="343"/>
      <c r="BA148" s="1023" t="s">
        <v>109</v>
      </c>
      <c r="BB148" s="594"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43" t="s">
        <v>35</v>
      </c>
      <c r="BW148" s="33" t="s">
        <v>35</v>
      </c>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6" customFormat="true" ht="15" customHeight="true" x14ac:dyDescent="0.2">
      <c r="A149" s="1000"/>
      <c r="B149" s="376" t="s">
        <v>48</v>
      </c>
      <c r="C149" s="63" t="s">
        <v>35</v>
      </c>
      <c r="D149" s="60" t="s">
        <v>35</v>
      </c>
      <c r="E149" s="60" t="s">
        <v>35</v>
      </c>
      <c r="F149" s="60" t="s">
        <v>35</v>
      </c>
      <c r="G149" s="57" t="s">
        <v>35</v>
      </c>
      <c r="H149" s="54" t="s">
        <v>35</v>
      </c>
      <c r="I149" s="60" t="s">
        <v>35</v>
      </c>
      <c r="J149" s="60" t="s">
        <v>35</v>
      </c>
      <c r="K149" s="60" t="s">
        <v>35</v>
      </c>
      <c r="L149" s="51" t="s">
        <v>35</v>
      </c>
      <c r="M149" s="63" t="s">
        <v>35</v>
      </c>
      <c r="N149" s="60" t="s">
        <v>35</v>
      </c>
      <c r="O149" s="60" t="s">
        <v>35</v>
      </c>
      <c r="P149" s="60" t="s">
        <v>35</v>
      </c>
      <c r="Q149" s="57" t="s">
        <v>35</v>
      </c>
      <c r="R149" s="54" t="s">
        <v>35</v>
      </c>
      <c r="S149" s="60" t="s">
        <v>35</v>
      </c>
      <c r="T149" s="60" t="s">
        <v>35</v>
      </c>
      <c r="U149" s="60" t="s">
        <v>35</v>
      </c>
      <c r="V149" s="60" t="s">
        <v>35</v>
      </c>
      <c r="W149" s="51" t="s">
        <v>35</v>
      </c>
      <c r="X149" s="7"/>
      <c r="Y149" s="7"/>
      <c r="Z149" s="7"/>
      <c r="AA149" s="7"/>
      <c r="AB149" s="7"/>
      <c r="AC149" s="7"/>
      <c r="AD149" s="7"/>
      <c r="AE149" s="7"/>
      <c r="AF149" s="7"/>
      <c r="AG149" s="7"/>
      <c r="AH149" s="7"/>
      <c r="AI149" s="7"/>
      <c r="AJ149" s="7"/>
      <c r="AK149" s="7"/>
      <c r="AL149" s="7"/>
      <c r="AM149" s="7"/>
      <c r="AN149" s="7"/>
      <c r="AO149" s="7"/>
      <c r="AP149" s="7"/>
      <c r="AQ149" s="7"/>
      <c r="AR149" s="7"/>
      <c r="AS149" s="7"/>
      <c r="AT149" s="7"/>
      <c r="AU149" s="7"/>
      <c r="AV149" s="7"/>
      <c r="AW149" s="7"/>
      <c r="AX149" s="7"/>
      <c r="AY149" s="7"/>
      <c r="AZ149" s="343"/>
      <c r="BA149" s="1023"/>
      <c r="BB149" s="594"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43" t="s">
        <v>35</v>
      </c>
      <c r="BW149" s="33" t="s">
        <v>35</v>
      </c>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6" customFormat="true" ht="15" customHeight="true" x14ac:dyDescent="0.2">
      <c r="A150" s="1000"/>
      <c r="B150" s="376" t="s">
        <v>111</v>
      </c>
      <c r="C150" s="63" t="s">
        <v>35</v>
      </c>
      <c r="D150" s="60" t="s">
        <v>35</v>
      </c>
      <c r="E150" s="60" t="s">
        <v>35</v>
      </c>
      <c r="F150" s="60" t="s">
        <v>35</v>
      </c>
      <c r="G150" s="57" t="s">
        <v>35</v>
      </c>
      <c r="H150" s="54" t="s">
        <v>35</v>
      </c>
      <c r="I150" s="60" t="s">
        <v>35</v>
      </c>
      <c r="J150" s="60" t="s">
        <v>35</v>
      </c>
      <c r="K150" s="60" t="s">
        <v>35</v>
      </c>
      <c r="L150" s="51" t="s">
        <v>35</v>
      </c>
      <c r="M150" s="63" t="s">
        <v>35</v>
      </c>
      <c r="N150" s="60" t="s">
        <v>35</v>
      </c>
      <c r="O150" s="60" t="s">
        <v>35</v>
      </c>
      <c r="P150" s="60" t="s">
        <v>35</v>
      </c>
      <c r="Q150" s="57" t="s">
        <v>35</v>
      </c>
      <c r="R150" s="54" t="s">
        <v>35</v>
      </c>
      <c r="S150" s="60" t="s">
        <v>35</v>
      </c>
      <c r="T150" s="60" t="s">
        <v>35</v>
      </c>
      <c r="U150" s="60" t="s">
        <v>35</v>
      </c>
      <c r="V150" s="60" t="s">
        <v>35</v>
      </c>
      <c r="W150" s="51" t="s">
        <v>35</v>
      </c>
      <c r="X150" s="7"/>
      <c r="Y150" s="7"/>
      <c r="Z150" s="7"/>
      <c r="AA150" s="7"/>
      <c r="AB150" s="7"/>
      <c r="AC150" s="7"/>
      <c r="AD150" s="7"/>
      <c r="AE150" s="7"/>
      <c r="AF150" s="7"/>
      <c r="AG150" s="7"/>
      <c r="AH150" s="7"/>
      <c r="AI150" s="7"/>
      <c r="AJ150" s="7"/>
      <c r="AK150" s="7"/>
      <c r="AL150" s="7"/>
      <c r="AM150" s="7"/>
      <c r="AN150" s="7"/>
      <c r="AO150" s="7"/>
      <c r="AP150" s="7"/>
      <c r="AQ150" s="7"/>
      <c r="AR150" s="7"/>
      <c r="AS150" s="7"/>
      <c r="AT150" s="7"/>
      <c r="AU150" s="7"/>
      <c r="AV150" s="7"/>
      <c r="AW150" s="7"/>
      <c r="AX150" s="7"/>
      <c r="AY150" s="7"/>
      <c r="AZ150" s="343"/>
      <c r="BA150" s="1023"/>
      <c r="BB150" s="594" t="s">
        <v>111</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43" t="s">
        <v>35</v>
      </c>
      <c r="BW150" s="33" t="s">
        <v>35</v>
      </c>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6" customFormat="true" ht="15" customHeight="true" x14ac:dyDescent="0.2">
      <c r="A151" s="1000" t="s">
        <v>110</v>
      </c>
      <c r="B151" s="376" t="s">
        <v>49</v>
      </c>
      <c r="C151" s="63" t="s">
        <v>35</v>
      </c>
      <c r="D151" s="60" t="s">
        <v>35</v>
      </c>
      <c r="E151" s="60" t="s">
        <v>35</v>
      </c>
      <c r="F151" s="60" t="s">
        <v>35</v>
      </c>
      <c r="G151" s="57" t="s">
        <v>35</v>
      </c>
      <c r="H151" s="54" t="s">
        <v>35</v>
      </c>
      <c r="I151" s="60" t="s">
        <v>35</v>
      </c>
      <c r="J151" s="60" t="s">
        <v>35</v>
      </c>
      <c r="K151" s="60" t="s">
        <v>35</v>
      </c>
      <c r="L151" s="51" t="s">
        <v>35</v>
      </c>
      <c r="M151" s="63" t="s">
        <v>35</v>
      </c>
      <c r="N151" s="60" t="s">
        <v>35</v>
      </c>
      <c r="O151" s="60" t="s">
        <v>35</v>
      </c>
      <c r="P151" s="60" t="s">
        <v>35</v>
      </c>
      <c r="Q151" s="57" t="s">
        <v>35</v>
      </c>
      <c r="R151" s="54" t="s">
        <v>35</v>
      </c>
      <c r="S151" s="60" t="s">
        <v>35</v>
      </c>
      <c r="T151" s="60" t="s">
        <v>35</v>
      </c>
      <c r="U151" s="60" t="s">
        <v>35</v>
      </c>
      <c r="V151" s="60" t="s">
        <v>35</v>
      </c>
      <c r="W151" s="51" t="s">
        <v>35</v>
      </c>
      <c r="X151" s="7"/>
      <c r="Y151" s="7"/>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343"/>
      <c r="BA151" s="1023" t="s">
        <v>110</v>
      </c>
      <c r="BB151" s="594"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43" t="s">
        <v>35</v>
      </c>
      <c r="BW151" s="33" t="s">
        <v>35</v>
      </c>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6" customFormat="true" ht="15" customHeight="true" x14ac:dyDescent="0.2">
      <c r="A152" s="1000"/>
      <c r="B152" s="376" t="s">
        <v>48</v>
      </c>
      <c r="C152" s="63" t="s">
        <v>35</v>
      </c>
      <c r="D152" s="60" t="s">
        <v>35</v>
      </c>
      <c r="E152" s="60" t="s">
        <v>35</v>
      </c>
      <c r="F152" s="60" t="s">
        <v>35</v>
      </c>
      <c r="G152" s="57" t="s">
        <v>35</v>
      </c>
      <c r="H152" s="54" t="s">
        <v>35</v>
      </c>
      <c r="I152" s="60" t="s">
        <v>35</v>
      </c>
      <c r="J152" s="60" t="s">
        <v>35</v>
      </c>
      <c r="K152" s="60" t="s">
        <v>35</v>
      </c>
      <c r="L152" s="51" t="s">
        <v>35</v>
      </c>
      <c r="M152" s="63" t="s">
        <v>35</v>
      </c>
      <c r="N152" s="60" t="s">
        <v>35</v>
      </c>
      <c r="O152" s="60" t="s">
        <v>35</v>
      </c>
      <c r="P152" s="60" t="s">
        <v>35</v>
      </c>
      <c r="Q152" s="57" t="s">
        <v>35</v>
      </c>
      <c r="R152" s="54" t="s">
        <v>35</v>
      </c>
      <c r="S152" s="60" t="s">
        <v>35</v>
      </c>
      <c r="T152" s="60" t="s">
        <v>35</v>
      </c>
      <c r="U152" s="60" t="s">
        <v>35</v>
      </c>
      <c r="V152" s="60" t="s">
        <v>35</v>
      </c>
      <c r="W152" s="51" t="s">
        <v>35</v>
      </c>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343"/>
      <c r="BA152" s="1023"/>
      <c r="BB152" s="594"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43" t="s">
        <v>35</v>
      </c>
      <c r="BW152" s="33" t="s">
        <v>35</v>
      </c>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11" customFormat="true" ht="15" customHeight="true" x14ac:dyDescent="0.2">
      <c r="A153" s="1000" t="s">
        <v>180</v>
      </c>
      <c r="B153" s="376" t="s">
        <v>181</v>
      </c>
      <c r="C153" s="119">
        <v>0.1566579634464752</v>
      </c>
      <c r="D153" s="118">
        <v>0</v>
      </c>
      <c r="E153" s="118">
        <v>0.36813922356091028</v>
      </c>
      <c r="F153" s="118">
        <v>3.8544969130652427</v>
      </c>
      <c r="G153" s="117">
        <v>98.865342900050052</v>
      </c>
      <c r="H153" s="116">
        <v>0.32846715328467152</v>
      </c>
      <c r="I153" s="118">
        <v>0.42372881355932202</v>
      </c>
      <c r="J153" s="118">
        <v>12.200598802395209</v>
      </c>
      <c r="K153" s="118">
        <v>99.021384559623044</v>
      </c>
      <c r="L153" s="115">
        <v>99.234972677595621</v>
      </c>
      <c r="M153" s="119">
        <v>0</v>
      </c>
      <c r="N153" s="118">
        <v>0.14753614635585718</v>
      </c>
      <c r="O153" s="118">
        <v>0</v>
      </c>
      <c r="P153" s="118">
        <v>9.3516209476309231E-2</v>
      </c>
      <c r="Q153" s="117">
        <v>11.590628853267571</v>
      </c>
      <c r="R153" s="116">
        <v>28.142999006951342</v>
      </c>
      <c r="S153" s="118">
        <v>49.105604876109709</v>
      </c>
      <c r="T153" s="118">
        <v>15.730337078651685</v>
      </c>
      <c r="U153" s="118">
        <v>0.2175805047867711</v>
      </c>
      <c r="V153" s="118">
        <v>7.5</v>
      </c>
      <c r="W153" s="115">
        <v>8.0305232558139537</v>
      </c>
      <c r="X153" s="435"/>
      <c r="Y153" s="435"/>
      <c r="Z153" s="435"/>
      <c r="AA153" s="435"/>
      <c r="AB153" s="435"/>
      <c r="AC153" s="435"/>
      <c r="AD153" s="435"/>
      <c r="AE153" s="435"/>
      <c r="AF153" s="435"/>
      <c r="AG153" s="435"/>
      <c r="AH153" s="435"/>
      <c r="AI153" s="435"/>
      <c r="AJ153" s="435"/>
      <c r="AK153" s="435"/>
      <c r="AL153" s="435"/>
      <c r="AM153" s="435"/>
      <c r="AN153" s="435"/>
      <c r="AO153" s="435"/>
      <c r="AP153" s="435"/>
      <c r="AQ153" s="435"/>
      <c r="AR153" s="435"/>
      <c r="AS153" s="435"/>
      <c r="AT153" s="435"/>
      <c r="AU153" s="435"/>
      <c r="AV153" s="435"/>
      <c r="AW153" s="435"/>
      <c r="AX153" s="435"/>
      <c r="AY153" s="435"/>
      <c r="AZ153" s="827"/>
      <c r="BA153" s="1025" t="s">
        <v>180</v>
      </c>
      <c r="BB153" s="595" t="s">
        <v>181</v>
      </c>
      <c r="BC153" s="444">
        <v>9</v>
      </c>
      <c r="BD153" s="430">
        <v>0</v>
      </c>
      <c r="BE153" s="430">
        <v>22</v>
      </c>
      <c r="BF153" s="430">
        <v>231</v>
      </c>
      <c r="BG153" s="446">
        <v>5925</v>
      </c>
      <c r="BH153" s="444">
        <v>9</v>
      </c>
      <c r="BI153" s="430">
        <v>12</v>
      </c>
      <c r="BJ153" s="430">
        <v>326</v>
      </c>
      <c r="BK153" s="430">
        <v>2732</v>
      </c>
      <c r="BL153" s="446">
        <v>2724</v>
      </c>
      <c r="BM153" s="444">
        <v>0</v>
      </c>
      <c r="BN153" s="430">
        <v>5</v>
      </c>
      <c r="BO153" s="430">
        <v>0</v>
      </c>
      <c r="BP153" s="430">
        <v>3</v>
      </c>
      <c r="BQ153" s="446">
        <v>376</v>
      </c>
      <c r="BR153" s="444">
        <v>1417</v>
      </c>
      <c r="BS153" s="430">
        <v>3706</v>
      </c>
      <c r="BT153" s="430">
        <v>448</v>
      </c>
      <c r="BU153" s="430">
        <v>15</v>
      </c>
      <c r="BV153" s="430">
        <v>159</v>
      </c>
      <c r="BW153" s="431">
        <v>442</v>
      </c>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11" customFormat="true" ht="15" customHeight="true" x14ac:dyDescent="0.2">
      <c r="A154" s="1000"/>
      <c r="B154" s="376" t="s">
        <v>182</v>
      </c>
      <c r="C154" s="119">
        <v>0</v>
      </c>
      <c r="D154" s="118">
        <v>0</v>
      </c>
      <c r="E154" s="118">
        <v>6.6934404283801874E-2</v>
      </c>
      <c r="F154" s="118">
        <v>0.3170365426330719</v>
      </c>
      <c r="G154" s="117">
        <v>0.35040881027865844</v>
      </c>
      <c r="H154" s="116">
        <v>0</v>
      </c>
      <c r="I154" s="118">
        <v>0.17655367231638419</v>
      </c>
      <c r="J154" s="118">
        <v>0</v>
      </c>
      <c r="K154" s="118">
        <v>0.76114534251540411</v>
      </c>
      <c r="L154" s="115">
        <v>0</v>
      </c>
      <c r="M154" s="119">
        <v>0</v>
      </c>
      <c r="N154" s="118">
        <v>0</v>
      </c>
      <c r="O154" s="118">
        <v>0</v>
      </c>
      <c r="P154" s="118">
        <v>0.12468827930174563</v>
      </c>
      <c r="Q154" s="117">
        <v>0.43156596794081376</v>
      </c>
      <c r="R154" s="116">
        <v>0.27805362462760674</v>
      </c>
      <c r="S154" s="118">
        <v>0.11925268318537167</v>
      </c>
      <c r="T154" s="118">
        <v>0</v>
      </c>
      <c r="U154" s="118">
        <v>5.8021467943138963E-2</v>
      </c>
      <c r="V154" s="118">
        <v>0</v>
      </c>
      <c r="W154" s="115">
        <v>0.30886627906976744</v>
      </c>
      <c r="X154" s="435"/>
      <c r="Y154" s="435"/>
      <c r="Z154" s="435"/>
      <c r="AA154" s="435"/>
      <c r="AB154" s="435"/>
      <c r="AC154" s="435"/>
      <c r="AD154" s="435"/>
      <c r="AE154" s="435"/>
      <c r="AF154" s="435"/>
      <c r="AG154" s="435"/>
      <c r="AH154" s="435"/>
      <c r="AI154" s="435"/>
      <c r="AJ154" s="435"/>
      <c r="AK154" s="435"/>
      <c r="AL154" s="435"/>
      <c r="AM154" s="435"/>
      <c r="AN154" s="435"/>
      <c r="AO154" s="435"/>
      <c r="AP154" s="435"/>
      <c r="AQ154" s="435"/>
      <c r="AR154" s="435"/>
      <c r="AS154" s="435"/>
      <c r="AT154" s="435"/>
      <c r="AU154" s="435"/>
      <c r="AV154" s="435"/>
      <c r="AW154" s="435"/>
      <c r="AX154" s="435"/>
      <c r="AY154" s="435"/>
      <c r="AZ154" s="827"/>
      <c r="BA154" s="1023"/>
      <c r="BB154" s="594" t="s">
        <v>182</v>
      </c>
      <c r="BC154" s="445">
        <v>0</v>
      </c>
      <c r="BD154" s="432">
        <v>0</v>
      </c>
      <c r="BE154" s="432">
        <v>4</v>
      </c>
      <c r="BF154" s="432">
        <v>19</v>
      </c>
      <c r="BG154" s="449">
        <v>21</v>
      </c>
      <c r="BH154" s="445">
        <v>0</v>
      </c>
      <c r="BI154" s="432">
        <v>5</v>
      </c>
      <c r="BJ154" s="432">
        <v>0</v>
      </c>
      <c r="BK154" s="432">
        <v>21</v>
      </c>
      <c r="BL154" s="449">
        <v>0</v>
      </c>
      <c r="BM154" s="445">
        <v>0</v>
      </c>
      <c r="BN154" s="432">
        <v>0</v>
      </c>
      <c r="BO154" s="432">
        <v>0</v>
      </c>
      <c r="BP154" s="432">
        <v>4</v>
      </c>
      <c r="BQ154" s="449">
        <v>14</v>
      </c>
      <c r="BR154" s="445">
        <v>14</v>
      </c>
      <c r="BS154" s="432">
        <v>9</v>
      </c>
      <c r="BT154" s="432">
        <v>0</v>
      </c>
      <c r="BU154" s="432">
        <v>4</v>
      </c>
      <c r="BV154" s="432">
        <v>0</v>
      </c>
      <c r="BW154" s="433">
        <v>17</v>
      </c>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11" customFormat="true" ht="15" customHeight="true" x14ac:dyDescent="0.2">
      <c r="A155" s="1000"/>
      <c r="B155" s="376" t="s">
        <v>183</v>
      </c>
      <c r="C155" s="119">
        <v>0.10443864229765012</v>
      </c>
      <c r="D155" s="118">
        <v>0.6569460022432303</v>
      </c>
      <c r="E155" s="118">
        <v>1.8741633199464525</v>
      </c>
      <c r="F155" s="118">
        <v>1.9856499249123978</v>
      </c>
      <c r="G155" s="117">
        <v>0</v>
      </c>
      <c r="H155" s="116">
        <v>2.4452554744525545</v>
      </c>
      <c r="I155" s="118">
        <v>1.6596045197740112</v>
      </c>
      <c r="J155" s="118">
        <v>2.2455089820359282</v>
      </c>
      <c r="K155" s="118">
        <v>0</v>
      </c>
      <c r="L155" s="115">
        <v>0</v>
      </c>
      <c r="M155" s="119">
        <v>0</v>
      </c>
      <c r="N155" s="118">
        <v>0.11802891708468574</v>
      </c>
      <c r="O155" s="118">
        <v>0.80420661923909686</v>
      </c>
      <c r="P155" s="118">
        <v>1.2780548628428927</v>
      </c>
      <c r="Q155" s="117">
        <v>1.0172626387176327</v>
      </c>
      <c r="R155" s="116">
        <v>1.2711022840119166</v>
      </c>
      <c r="S155" s="118">
        <v>1.802040545912283</v>
      </c>
      <c r="T155" s="118">
        <v>0.2808988764044944</v>
      </c>
      <c r="U155" s="118">
        <v>0.33362344067304905</v>
      </c>
      <c r="V155" s="118">
        <v>0.42452830188679247</v>
      </c>
      <c r="W155" s="115">
        <v>0.69040697674418605</v>
      </c>
      <c r="X155" s="435"/>
      <c r="Y155" s="435"/>
      <c r="Z155" s="435"/>
      <c r="AA155" s="435"/>
      <c r="AB155" s="435"/>
      <c r="AC155" s="435"/>
      <c r="AD155" s="435"/>
      <c r="AE155" s="435"/>
      <c r="AF155" s="435"/>
      <c r="AG155" s="435"/>
      <c r="AH155" s="435"/>
      <c r="AI155" s="435"/>
      <c r="AJ155" s="435"/>
      <c r="AK155" s="435"/>
      <c r="AL155" s="435"/>
      <c r="AM155" s="435"/>
      <c r="AN155" s="435"/>
      <c r="AO155" s="435"/>
      <c r="AP155" s="435"/>
      <c r="AQ155" s="435"/>
      <c r="AR155" s="435"/>
      <c r="AS155" s="435"/>
      <c r="AT155" s="435"/>
      <c r="AU155" s="435"/>
      <c r="AV155" s="435"/>
      <c r="AW155" s="435"/>
      <c r="AX155" s="435"/>
      <c r="AY155" s="435"/>
      <c r="AZ155" s="827"/>
      <c r="BA155" s="1023"/>
      <c r="BB155" s="594" t="s">
        <v>183</v>
      </c>
      <c r="BC155" s="445">
        <v>6</v>
      </c>
      <c r="BD155" s="432">
        <v>41</v>
      </c>
      <c r="BE155" s="432">
        <v>112</v>
      </c>
      <c r="BF155" s="432">
        <v>119</v>
      </c>
      <c r="BG155" s="449">
        <v>0</v>
      </c>
      <c r="BH155" s="445">
        <v>67</v>
      </c>
      <c r="BI155" s="432">
        <v>47</v>
      </c>
      <c r="BJ155" s="432">
        <v>60</v>
      </c>
      <c r="BK155" s="432">
        <v>0</v>
      </c>
      <c r="BL155" s="449">
        <v>0</v>
      </c>
      <c r="BM155" s="445">
        <v>0</v>
      </c>
      <c r="BN155" s="432">
        <v>4</v>
      </c>
      <c r="BO155" s="432">
        <v>26</v>
      </c>
      <c r="BP155" s="432">
        <v>41</v>
      </c>
      <c r="BQ155" s="449">
        <v>33</v>
      </c>
      <c r="BR155" s="445">
        <v>64</v>
      </c>
      <c r="BS155" s="432">
        <v>136</v>
      </c>
      <c r="BT155" s="432">
        <v>8</v>
      </c>
      <c r="BU155" s="432">
        <v>23</v>
      </c>
      <c r="BV155" s="432">
        <v>9</v>
      </c>
      <c r="BW155" s="433">
        <v>38</v>
      </c>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11" customFormat="true" ht="15" customHeight="true" x14ac:dyDescent="0.2">
      <c r="A156" s="1000"/>
      <c r="B156" s="376" t="s">
        <v>184</v>
      </c>
      <c r="C156" s="119">
        <v>21.235857267188859</v>
      </c>
      <c r="D156" s="118">
        <v>62.041339528921647</v>
      </c>
      <c r="E156" s="118">
        <v>89.022757697456484</v>
      </c>
      <c r="F156" s="118">
        <v>86.267311863841144</v>
      </c>
      <c r="G156" s="117">
        <v>0.56732854997497084</v>
      </c>
      <c r="H156" s="116">
        <v>94.671532846715337</v>
      </c>
      <c r="I156" s="118">
        <v>90.360169491525426</v>
      </c>
      <c r="J156" s="118">
        <v>80.91317365269461</v>
      </c>
      <c r="K156" s="118">
        <v>0.21747009786154403</v>
      </c>
      <c r="L156" s="115">
        <v>0.51001821493624777</v>
      </c>
      <c r="M156" s="119">
        <v>10.844529750479847</v>
      </c>
      <c r="N156" s="118">
        <v>30.185895544408382</v>
      </c>
      <c r="O156" s="118">
        <v>56.232601299103003</v>
      </c>
      <c r="P156" s="118">
        <v>81.452618453865327</v>
      </c>
      <c r="Q156" s="117">
        <v>76.695437731196066</v>
      </c>
      <c r="R156" s="116">
        <v>59.066534260178749</v>
      </c>
      <c r="S156" s="118">
        <v>45.740029150655893</v>
      </c>
      <c r="T156" s="118">
        <v>63.377808988764038</v>
      </c>
      <c r="U156" s="118">
        <v>52.146794313896137</v>
      </c>
      <c r="V156" s="118">
        <v>44.433962264150942</v>
      </c>
      <c r="W156" s="115">
        <v>51.744186046511629</v>
      </c>
      <c r="X156" s="435"/>
      <c r="Y156" s="435"/>
      <c r="Z156" s="435"/>
      <c r="AA156" s="435"/>
      <c r="AB156" s="435"/>
      <c r="AC156" s="435"/>
      <c r="AD156" s="435"/>
      <c r="AE156" s="435"/>
      <c r="AF156" s="435"/>
      <c r="AG156" s="435"/>
      <c r="AH156" s="435"/>
      <c r="AI156" s="435"/>
      <c r="AJ156" s="435"/>
      <c r="AK156" s="435"/>
      <c r="AL156" s="435"/>
      <c r="AM156" s="435"/>
      <c r="AN156" s="435"/>
      <c r="AO156" s="435"/>
      <c r="AP156" s="435"/>
      <c r="AQ156" s="435"/>
      <c r="AR156" s="435"/>
      <c r="AS156" s="435"/>
      <c r="AT156" s="435"/>
      <c r="AU156" s="435"/>
      <c r="AV156" s="435"/>
      <c r="AW156" s="435"/>
      <c r="AX156" s="435"/>
      <c r="AY156" s="435"/>
      <c r="AZ156" s="827"/>
      <c r="BA156" s="1023"/>
      <c r="BB156" s="594" t="s">
        <v>184</v>
      </c>
      <c r="BC156" s="445">
        <v>1220</v>
      </c>
      <c r="BD156" s="432">
        <v>3872</v>
      </c>
      <c r="BE156" s="432">
        <v>5320</v>
      </c>
      <c r="BF156" s="432">
        <v>5170</v>
      </c>
      <c r="BG156" s="449">
        <v>34</v>
      </c>
      <c r="BH156" s="445">
        <v>2594</v>
      </c>
      <c r="BI156" s="432">
        <v>2559</v>
      </c>
      <c r="BJ156" s="432">
        <v>2162</v>
      </c>
      <c r="BK156" s="432">
        <v>6</v>
      </c>
      <c r="BL156" s="449">
        <v>14</v>
      </c>
      <c r="BM156" s="445">
        <v>339</v>
      </c>
      <c r="BN156" s="432">
        <v>1023</v>
      </c>
      <c r="BO156" s="432">
        <v>1818</v>
      </c>
      <c r="BP156" s="432">
        <v>2613</v>
      </c>
      <c r="BQ156" s="449">
        <v>2488</v>
      </c>
      <c r="BR156" s="445">
        <v>2974</v>
      </c>
      <c r="BS156" s="432">
        <v>3452</v>
      </c>
      <c r="BT156" s="432">
        <v>1805</v>
      </c>
      <c r="BU156" s="432">
        <v>3595</v>
      </c>
      <c r="BV156" s="432">
        <v>942</v>
      </c>
      <c r="BW156" s="433">
        <v>2848</v>
      </c>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11" customFormat="true" ht="15" customHeight="true" x14ac:dyDescent="0.2">
      <c r="A157" s="1000"/>
      <c r="B157" s="376" t="s">
        <v>185</v>
      </c>
      <c r="C157" s="119">
        <v>7.3281114012184512</v>
      </c>
      <c r="D157" s="118">
        <v>12.818458580355713</v>
      </c>
      <c r="E157" s="118">
        <v>5.4384203480589024</v>
      </c>
      <c r="F157" s="118">
        <v>5.0892708159519442</v>
      </c>
      <c r="G157" s="117">
        <v>0</v>
      </c>
      <c r="H157" s="116">
        <v>2.5547445255474455</v>
      </c>
      <c r="I157" s="118">
        <v>6.2146892655367232</v>
      </c>
      <c r="J157" s="118">
        <v>3.1811377245508985</v>
      </c>
      <c r="K157" s="118">
        <v>0</v>
      </c>
      <c r="L157" s="115">
        <v>0</v>
      </c>
      <c r="M157" s="119">
        <v>5.7581573896353166</v>
      </c>
      <c r="N157" s="118">
        <v>10.711124225435231</v>
      </c>
      <c r="O157" s="118">
        <v>15.589236003711724</v>
      </c>
      <c r="P157" s="118">
        <v>10.068578553615961</v>
      </c>
      <c r="Q157" s="117">
        <v>4.6239210850801484</v>
      </c>
      <c r="R157" s="116">
        <v>0.67527308838133071</v>
      </c>
      <c r="S157" s="118">
        <v>2.9415661852391679</v>
      </c>
      <c r="T157" s="118">
        <v>5.4073033707865168</v>
      </c>
      <c r="U157" s="118">
        <v>14.244270380040616</v>
      </c>
      <c r="V157" s="118">
        <v>6.5566037735849054</v>
      </c>
      <c r="W157" s="115">
        <v>5.8139534883720927</v>
      </c>
      <c r="X157" s="435"/>
      <c r="Y157" s="435"/>
      <c r="Z157" s="435"/>
      <c r="AA157" s="435"/>
      <c r="AB157" s="435"/>
      <c r="AC157" s="435"/>
      <c r="AD157" s="435"/>
      <c r="AE157" s="435"/>
      <c r="AF157" s="435"/>
      <c r="AG157" s="435"/>
      <c r="AH157" s="435"/>
      <c r="AI157" s="435"/>
      <c r="AJ157" s="435"/>
      <c r="AK157" s="435"/>
      <c r="AL157" s="435"/>
      <c r="AM157" s="435"/>
      <c r="AN157" s="435"/>
      <c r="AO157" s="435"/>
      <c r="AP157" s="435"/>
      <c r="AQ157" s="435"/>
      <c r="AR157" s="435"/>
      <c r="AS157" s="435"/>
      <c r="AT157" s="435"/>
      <c r="AU157" s="435"/>
      <c r="AV157" s="435"/>
      <c r="AW157" s="435"/>
      <c r="AX157" s="435"/>
      <c r="AY157" s="435"/>
      <c r="AZ157" s="827"/>
      <c r="BA157" s="1023"/>
      <c r="BB157" s="594" t="s">
        <v>185</v>
      </c>
      <c r="BC157" s="445">
        <v>421</v>
      </c>
      <c r="BD157" s="432">
        <v>800</v>
      </c>
      <c r="BE157" s="432">
        <v>325</v>
      </c>
      <c r="BF157" s="432">
        <v>305</v>
      </c>
      <c r="BG157" s="449">
        <v>0</v>
      </c>
      <c r="BH157" s="445">
        <v>70</v>
      </c>
      <c r="BI157" s="432">
        <v>176</v>
      </c>
      <c r="BJ157" s="432">
        <v>85</v>
      </c>
      <c r="BK157" s="432">
        <v>0</v>
      </c>
      <c r="BL157" s="449">
        <v>0</v>
      </c>
      <c r="BM157" s="445">
        <v>180</v>
      </c>
      <c r="BN157" s="432">
        <v>363</v>
      </c>
      <c r="BO157" s="432">
        <v>504</v>
      </c>
      <c r="BP157" s="432">
        <v>323</v>
      </c>
      <c r="BQ157" s="449">
        <v>150</v>
      </c>
      <c r="BR157" s="445">
        <v>34</v>
      </c>
      <c r="BS157" s="432">
        <v>222</v>
      </c>
      <c r="BT157" s="432">
        <v>154</v>
      </c>
      <c r="BU157" s="432">
        <v>982</v>
      </c>
      <c r="BV157" s="432">
        <v>139</v>
      </c>
      <c r="BW157" s="433">
        <v>320</v>
      </c>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11" customFormat="true" ht="15" customHeight="true" x14ac:dyDescent="0.2">
      <c r="A158" s="1000"/>
      <c r="B158" s="376" t="s">
        <v>46</v>
      </c>
      <c r="C158" s="119">
        <v>0.22628372497824192</v>
      </c>
      <c r="D158" s="118">
        <v>8.0115366127223198E-2</v>
      </c>
      <c r="E158" s="118">
        <v>0</v>
      </c>
      <c r="F158" s="118">
        <v>0.15017520440513932</v>
      </c>
      <c r="G158" s="117">
        <v>6.6744535291173038E-2</v>
      </c>
      <c r="H158" s="116">
        <v>0</v>
      </c>
      <c r="I158" s="118">
        <v>0.24717514124293788</v>
      </c>
      <c r="J158" s="118">
        <v>7.4850299401197612E-2</v>
      </c>
      <c r="K158" s="118">
        <v>0</v>
      </c>
      <c r="L158" s="115">
        <v>0.14571948998178508</v>
      </c>
      <c r="M158" s="119">
        <v>9.5969289827255277E-2</v>
      </c>
      <c r="N158" s="118">
        <v>0.29507229271171437</v>
      </c>
      <c r="O158" s="118">
        <v>0.15465511908444171</v>
      </c>
      <c r="P158" s="118">
        <v>0</v>
      </c>
      <c r="Q158" s="117">
        <v>0</v>
      </c>
      <c r="R158" s="116">
        <v>7.9443892750744788E-2</v>
      </c>
      <c r="S158" s="118">
        <v>0.11925268318537167</v>
      </c>
      <c r="T158" s="118">
        <v>0</v>
      </c>
      <c r="U158" s="118">
        <v>0.26109660574412535</v>
      </c>
      <c r="V158" s="118">
        <v>0</v>
      </c>
      <c r="W158" s="115">
        <v>0</v>
      </c>
      <c r="X158" s="435"/>
      <c r="Y158" s="435"/>
      <c r="Z158" s="435"/>
      <c r="AA158" s="435"/>
      <c r="AB158" s="435"/>
      <c r="AC158" s="435"/>
      <c r="AD158" s="435"/>
      <c r="AE158" s="435"/>
      <c r="AF158" s="435"/>
      <c r="AG158" s="435"/>
      <c r="AH158" s="435"/>
      <c r="AI158" s="435"/>
      <c r="AJ158" s="435"/>
      <c r="AK158" s="435"/>
      <c r="AL158" s="435"/>
      <c r="AM158" s="435"/>
      <c r="AN158" s="435"/>
      <c r="AO158" s="435"/>
      <c r="AP158" s="435"/>
      <c r="AQ158" s="435"/>
      <c r="AR158" s="435"/>
      <c r="AS158" s="435"/>
      <c r="AT158" s="435"/>
      <c r="AU158" s="435"/>
      <c r="AV158" s="435"/>
      <c r="AW158" s="435"/>
      <c r="AX158" s="435"/>
      <c r="AY158" s="435"/>
      <c r="AZ158" s="827"/>
      <c r="BA158" s="1023"/>
      <c r="BB158" s="594" t="s">
        <v>46</v>
      </c>
      <c r="BC158" s="445">
        <v>13</v>
      </c>
      <c r="BD158" s="432">
        <v>5</v>
      </c>
      <c r="BE158" s="432">
        <v>0</v>
      </c>
      <c r="BF158" s="432">
        <v>9</v>
      </c>
      <c r="BG158" s="449">
        <v>4</v>
      </c>
      <c r="BH158" s="445">
        <v>0</v>
      </c>
      <c r="BI158" s="432">
        <v>7</v>
      </c>
      <c r="BJ158" s="432">
        <v>2</v>
      </c>
      <c r="BK158" s="432">
        <v>0</v>
      </c>
      <c r="BL158" s="449">
        <v>4</v>
      </c>
      <c r="BM158" s="445">
        <v>3</v>
      </c>
      <c r="BN158" s="432">
        <v>10</v>
      </c>
      <c r="BO158" s="432">
        <v>5</v>
      </c>
      <c r="BP158" s="432">
        <v>0</v>
      </c>
      <c r="BQ158" s="449">
        <v>0</v>
      </c>
      <c r="BR158" s="445">
        <v>4</v>
      </c>
      <c r="BS158" s="432">
        <v>9</v>
      </c>
      <c r="BT158" s="432">
        <v>0</v>
      </c>
      <c r="BU158" s="432">
        <v>18</v>
      </c>
      <c r="BV158" s="432">
        <v>0</v>
      </c>
      <c r="BW158" s="433">
        <v>0</v>
      </c>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11" customFormat="true" ht="15" customHeight="true" x14ac:dyDescent="0.2">
      <c r="A159" s="1000"/>
      <c r="B159" s="376" t="s">
        <v>186</v>
      </c>
      <c r="C159" s="119">
        <v>70.948651000870328</v>
      </c>
      <c r="D159" s="118">
        <v>24.403140522352189</v>
      </c>
      <c r="E159" s="118">
        <v>3.2295850066934402</v>
      </c>
      <c r="F159" s="118">
        <v>2.2025696646087103</v>
      </c>
      <c r="G159" s="117">
        <v>0.15017520440513932</v>
      </c>
      <c r="H159" s="116">
        <v>0</v>
      </c>
      <c r="I159" s="118">
        <v>0.91807909604519777</v>
      </c>
      <c r="J159" s="118">
        <v>1.0853293413173652</v>
      </c>
      <c r="K159" s="118">
        <v>0</v>
      </c>
      <c r="L159" s="115">
        <v>0.10928961748633879</v>
      </c>
      <c r="M159" s="119">
        <v>83.301343570057583</v>
      </c>
      <c r="N159" s="118">
        <v>58.542342874004127</v>
      </c>
      <c r="O159" s="118">
        <v>27.219300958861737</v>
      </c>
      <c r="P159" s="118">
        <v>6.982543640897755</v>
      </c>
      <c r="Q159" s="117">
        <v>5.6411837237977807</v>
      </c>
      <c r="R159" s="116">
        <v>10.327706057596822</v>
      </c>
      <c r="S159" s="118">
        <v>0.17225387571220352</v>
      </c>
      <c r="T159" s="118">
        <v>15.203651685393258</v>
      </c>
      <c r="U159" s="118">
        <v>32.738613286916156</v>
      </c>
      <c r="V159" s="118">
        <v>41.084905660377359</v>
      </c>
      <c r="W159" s="115">
        <v>33.412063953488378</v>
      </c>
      <c r="X159" s="435"/>
      <c r="Y159" s="435"/>
      <c r="Z159" s="435"/>
      <c r="AA159" s="435"/>
      <c r="AB159" s="435"/>
      <c r="AC159" s="435"/>
      <c r="AD159" s="435"/>
      <c r="AE159" s="435"/>
      <c r="AF159" s="435"/>
      <c r="AG159" s="435"/>
      <c r="AH159" s="435"/>
      <c r="AI159" s="435"/>
      <c r="AJ159" s="435"/>
      <c r="AK159" s="435"/>
      <c r="AL159" s="435"/>
      <c r="AM159" s="435"/>
      <c r="AN159" s="435"/>
      <c r="AO159" s="435"/>
      <c r="AP159" s="435"/>
      <c r="AQ159" s="435"/>
      <c r="AR159" s="435"/>
      <c r="AS159" s="435"/>
      <c r="AT159" s="435"/>
      <c r="AU159" s="435"/>
      <c r="AV159" s="435"/>
      <c r="AW159" s="435"/>
      <c r="AX159" s="435"/>
      <c r="AY159" s="435"/>
      <c r="AZ159" s="827"/>
      <c r="BA159" s="1023"/>
      <c r="BB159" s="594" t="s">
        <v>186</v>
      </c>
      <c r="BC159" s="445">
        <v>4076</v>
      </c>
      <c r="BD159" s="432">
        <v>1523</v>
      </c>
      <c r="BE159" s="432">
        <v>193</v>
      </c>
      <c r="BF159" s="432">
        <v>132</v>
      </c>
      <c r="BG159" s="449">
        <v>9</v>
      </c>
      <c r="BH159" s="445">
        <v>0</v>
      </c>
      <c r="BI159" s="432">
        <v>26</v>
      </c>
      <c r="BJ159" s="432">
        <v>29</v>
      </c>
      <c r="BK159" s="432">
        <v>0</v>
      </c>
      <c r="BL159" s="449">
        <v>3</v>
      </c>
      <c r="BM159" s="445">
        <v>2604</v>
      </c>
      <c r="BN159" s="432">
        <v>1984</v>
      </c>
      <c r="BO159" s="432">
        <v>880</v>
      </c>
      <c r="BP159" s="432">
        <v>224</v>
      </c>
      <c r="BQ159" s="449">
        <v>183</v>
      </c>
      <c r="BR159" s="445">
        <v>520</v>
      </c>
      <c r="BS159" s="432">
        <v>13</v>
      </c>
      <c r="BT159" s="432">
        <v>433</v>
      </c>
      <c r="BU159" s="432">
        <v>2257</v>
      </c>
      <c r="BV159" s="432">
        <v>871</v>
      </c>
      <c r="BW159" s="433">
        <v>1839</v>
      </c>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11" customFormat="true" ht="15" customHeight="true" x14ac:dyDescent="0.2">
      <c r="A160" s="1001"/>
      <c r="B160" s="377" t="s">
        <v>187</v>
      </c>
      <c r="C160" s="119">
        <v>0</v>
      </c>
      <c r="D160" s="118">
        <v>0</v>
      </c>
      <c r="E160" s="118">
        <v>0</v>
      </c>
      <c r="F160" s="118">
        <v>0.13348907058234608</v>
      </c>
      <c r="G160" s="117">
        <v>0</v>
      </c>
      <c r="H160" s="116">
        <v>0</v>
      </c>
      <c r="I160" s="118">
        <v>0</v>
      </c>
      <c r="J160" s="118">
        <v>0.29940119760479045</v>
      </c>
      <c r="K160" s="118">
        <v>0</v>
      </c>
      <c r="L160" s="115">
        <v>0</v>
      </c>
      <c r="M160" s="119">
        <v>0</v>
      </c>
      <c r="N160" s="118">
        <v>0</v>
      </c>
      <c r="O160" s="118">
        <v>0</v>
      </c>
      <c r="P160" s="118">
        <v>0</v>
      </c>
      <c r="Q160" s="117">
        <v>0</v>
      </c>
      <c r="R160" s="116">
        <v>0.15888778550148958</v>
      </c>
      <c r="S160" s="118">
        <v>0</v>
      </c>
      <c r="T160" s="118">
        <v>0</v>
      </c>
      <c r="U160" s="118">
        <v>0</v>
      </c>
      <c r="V160" s="118">
        <v>0</v>
      </c>
      <c r="W160" s="115">
        <v>0</v>
      </c>
      <c r="X160" s="435"/>
      <c r="Y160" s="435"/>
      <c r="Z160" s="435"/>
      <c r="AA160" s="435"/>
      <c r="AB160" s="435"/>
      <c r="AC160" s="435"/>
      <c r="AD160" s="435"/>
      <c r="AE160" s="435"/>
      <c r="AF160" s="435"/>
      <c r="AG160" s="435"/>
      <c r="AH160" s="435"/>
      <c r="AI160" s="435"/>
      <c r="AJ160" s="435"/>
      <c r="AK160" s="435"/>
      <c r="AL160" s="435"/>
      <c r="AM160" s="435"/>
      <c r="AN160" s="435"/>
      <c r="AO160" s="435"/>
      <c r="AP160" s="435"/>
      <c r="AQ160" s="435"/>
      <c r="AR160" s="435"/>
      <c r="AS160" s="435"/>
      <c r="AT160" s="435"/>
      <c r="AU160" s="435"/>
      <c r="AV160" s="435"/>
      <c r="AW160" s="435"/>
      <c r="AX160" s="435"/>
      <c r="AY160" s="435"/>
      <c r="AZ160" s="827"/>
      <c r="BA160" s="1023"/>
      <c r="BB160" s="594" t="s">
        <v>187</v>
      </c>
      <c r="BC160" s="445">
        <v>0</v>
      </c>
      <c r="BD160" s="432">
        <v>0</v>
      </c>
      <c r="BE160" s="432">
        <v>0</v>
      </c>
      <c r="BF160" s="432">
        <v>8</v>
      </c>
      <c r="BG160" s="449">
        <v>0</v>
      </c>
      <c r="BH160" s="445">
        <v>0</v>
      </c>
      <c r="BI160" s="432">
        <v>0</v>
      </c>
      <c r="BJ160" s="432">
        <v>8</v>
      </c>
      <c r="BK160" s="432">
        <v>0</v>
      </c>
      <c r="BL160" s="449">
        <v>0</v>
      </c>
      <c r="BM160" s="445">
        <v>0</v>
      </c>
      <c r="BN160" s="432">
        <v>0</v>
      </c>
      <c r="BO160" s="432">
        <v>0</v>
      </c>
      <c r="BP160" s="432">
        <v>0</v>
      </c>
      <c r="BQ160" s="449">
        <v>0</v>
      </c>
      <c r="BR160" s="445">
        <v>8</v>
      </c>
      <c r="BS160" s="432">
        <v>0</v>
      </c>
      <c r="BT160" s="432">
        <v>0</v>
      </c>
      <c r="BU160" s="432">
        <v>0</v>
      </c>
      <c r="BV160" s="432">
        <v>0</v>
      </c>
      <c r="BW160" s="433">
        <v>0</v>
      </c>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11" customFormat="true" ht="15" customHeight="true" x14ac:dyDescent="0.2">
      <c r="C161" s="85"/>
      <c r="D161" s="156"/>
      <c r="E161" s="156"/>
      <c r="F161" s="156"/>
      <c r="G161" s="145"/>
      <c r="H161" s="84"/>
      <c r="I161" s="156"/>
      <c r="J161" s="156"/>
      <c r="K161" s="156"/>
      <c r="L161" s="151"/>
      <c r="M161" s="85"/>
      <c r="N161" s="156"/>
      <c r="O161" s="156"/>
      <c r="P161" s="156"/>
      <c r="Q161" s="145"/>
      <c r="R161" s="84"/>
      <c r="S161" s="156"/>
      <c r="T161" s="156"/>
      <c r="U161" s="156"/>
      <c r="V161" s="156"/>
      <c r="W161" s="151"/>
      <c r="X161" s="435"/>
      <c r="Y161" s="435"/>
      <c r="Z161" s="435"/>
      <c r="AA161" s="435"/>
      <c r="AB161" s="435"/>
      <c r="AC161" s="435"/>
      <c r="AD161" s="435"/>
      <c r="AE161" s="435"/>
      <c r="AF161" s="435"/>
      <c r="AG161" s="435"/>
      <c r="AH161" s="435"/>
      <c r="AI161" s="435"/>
      <c r="AJ161" s="435"/>
      <c r="AK161" s="435"/>
      <c r="AL161" s="435"/>
      <c r="AM161" s="435"/>
      <c r="AN161" s="435"/>
      <c r="AO161" s="435"/>
      <c r="AP161" s="435"/>
      <c r="AQ161" s="435"/>
      <c r="AR161" s="435"/>
      <c r="AS161" s="435"/>
      <c r="AT161" s="435"/>
      <c r="AU161" s="435"/>
      <c r="AV161" s="435"/>
      <c r="AW161" s="435"/>
      <c r="AX161" s="435"/>
      <c r="AY161" s="435"/>
      <c r="AZ161" s="827"/>
      <c r="BA161" s="1024"/>
      <c r="BB161" s="596" t="s">
        <v>188</v>
      </c>
      <c r="BC161" s="445">
        <v>5745</v>
      </c>
      <c r="BD161" s="432">
        <v>6241</v>
      </c>
      <c r="BE161" s="432">
        <v>5976</v>
      </c>
      <c r="BF161" s="432">
        <v>5993</v>
      </c>
      <c r="BG161" s="449">
        <v>5993</v>
      </c>
      <c r="BH161" s="445">
        <v>2740</v>
      </c>
      <c r="BI161" s="432">
        <v>2832</v>
      </c>
      <c r="BJ161" s="432">
        <v>2672</v>
      </c>
      <c r="BK161" s="432">
        <v>2759</v>
      </c>
      <c r="BL161" s="449">
        <v>2745</v>
      </c>
      <c r="BM161" s="445">
        <v>3126</v>
      </c>
      <c r="BN161" s="432">
        <v>3389</v>
      </c>
      <c r="BO161" s="432">
        <v>3233</v>
      </c>
      <c r="BP161" s="432">
        <v>3208</v>
      </c>
      <c r="BQ161" s="449">
        <v>3244</v>
      </c>
      <c r="BR161" s="445">
        <v>5035</v>
      </c>
      <c r="BS161" s="432">
        <v>7547</v>
      </c>
      <c r="BT161" s="432">
        <v>2848</v>
      </c>
      <c r="BU161" s="432">
        <v>6894</v>
      </c>
      <c r="BV161" s="432">
        <v>2120</v>
      </c>
      <c r="BW161" s="433">
        <v>5504</v>
      </c>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11" customFormat="true" ht="15" customHeight="true" x14ac:dyDescent="0.2">
      <c r="A162" s="138"/>
      <c r="B162" s="64"/>
      <c r="C162" s="154"/>
      <c r="D162" s="153"/>
      <c r="E162" s="153"/>
      <c r="F162" s="153"/>
      <c r="G162" s="143"/>
      <c r="H162" s="146"/>
      <c r="I162" s="153"/>
      <c r="J162" s="153"/>
      <c r="K162" s="153"/>
      <c r="L162" s="149"/>
      <c r="M162" s="154"/>
      <c r="N162" s="153"/>
      <c r="O162" s="153"/>
      <c r="P162" s="153"/>
      <c r="Q162" s="143"/>
      <c r="R162" s="146"/>
      <c r="S162" s="153"/>
      <c r="T162" s="153"/>
      <c r="U162" s="153"/>
      <c r="V162" s="153"/>
      <c r="W162" s="149"/>
      <c r="X162" s="435"/>
      <c r="Y162" s="435"/>
      <c r="Z162" s="435"/>
      <c r="AA162" s="435"/>
      <c r="AB162" s="435"/>
      <c r="AC162" s="435"/>
      <c r="AD162" s="435"/>
      <c r="AE162" s="435"/>
      <c r="AF162" s="435"/>
      <c r="AG162" s="435"/>
      <c r="AH162" s="435"/>
      <c r="AI162" s="435"/>
      <c r="AJ162" s="435"/>
      <c r="AK162" s="435"/>
      <c r="AL162" s="435"/>
      <c r="AM162" s="435"/>
      <c r="AN162" s="435"/>
      <c r="AO162" s="435"/>
      <c r="AP162" s="435"/>
      <c r="AQ162" s="435"/>
      <c r="AR162" s="435"/>
      <c r="AS162" s="435"/>
      <c r="AT162" s="435"/>
      <c r="AU162" s="435"/>
      <c r="AV162" s="435"/>
      <c r="AW162" s="435"/>
      <c r="AX162" s="435"/>
      <c r="AY162" s="435"/>
      <c r="AZ162" s="827"/>
      <c r="BA162" s="830"/>
      <c r="BB162" s="594"/>
      <c r="BC162" s="445"/>
      <c r="BD162" s="432"/>
      <c r="BE162" s="432"/>
      <c r="BF162" s="432"/>
      <c r="BG162" s="449"/>
      <c r="BH162" s="445"/>
      <c r="BI162" s="432"/>
      <c r="BJ162" s="432"/>
      <c r="BK162" s="432"/>
      <c r="BL162" s="449"/>
      <c r="BM162" s="445"/>
      <c r="BN162" s="432"/>
      <c r="BO162" s="432"/>
      <c r="BP162" s="432"/>
      <c r="BQ162" s="449"/>
      <c r="BR162" s="445"/>
      <c r="BS162" s="432"/>
      <c r="BT162" s="432"/>
      <c r="BU162" s="432"/>
      <c r="BV162" s="432"/>
      <c r="BW162" s="43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11" customFormat="true" ht="15" customHeight="true" x14ac:dyDescent="0.2">
      <c r="A163" s="142"/>
      <c r="B163" s="136"/>
      <c r="C163" s="154"/>
      <c r="D163" s="153"/>
      <c r="E163" s="153"/>
      <c r="F163" s="153"/>
      <c r="G163" s="143"/>
      <c r="H163" s="146"/>
      <c r="I163" s="153"/>
      <c r="J163" s="153"/>
      <c r="K163" s="153"/>
      <c r="L163" s="149"/>
      <c r="M163" s="154"/>
      <c r="N163" s="153"/>
      <c r="O163" s="153"/>
      <c r="P163" s="153"/>
      <c r="Q163" s="143"/>
      <c r="R163" s="146"/>
      <c r="S163" s="153"/>
      <c r="T163" s="153"/>
      <c r="U163" s="153"/>
      <c r="V163" s="153"/>
      <c r="W163" s="149"/>
      <c r="X163" s="435"/>
      <c r="Y163" s="435"/>
      <c r="Z163" s="435"/>
      <c r="AA163" s="435"/>
      <c r="AB163" s="435"/>
      <c r="AC163" s="435"/>
      <c r="AD163" s="435"/>
      <c r="AE163" s="435"/>
      <c r="AF163" s="435"/>
      <c r="AG163" s="435"/>
      <c r="AH163" s="435"/>
      <c r="AI163" s="435"/>
      <c r="AJ163" s="435"/>
      <c r="AK163" s="435"/>
      <c r="AL163" s="435"/>
      <c r="AM163" s="435"/>
      <c r="AN163" s="435"/>
      <c r="AO163" s="435"/>
      <c r="AP163" s="435"/>
      <c r="AQ163" s="435"/>
      <c r="AR163" s="435"/>
      <c r="AS163" s="435"/>
      <c r="AT163" s="435"/>
      <c r="AU163" s="435"/>
      <c r="AV163" s="435"/>
      <c r="AW163" s="435"/>
      <c r="AX163" s="435"/>
      <c r="AY163" s="435"/>
      <c r="AZ163" s="827"/>
      <c r="BA163" s="830"/>
      <c r="BB163" s="594"/>
      <c r="BC163" s="445"/>
      <c r="BD163" s="432"/>
      <c r="BE163" s="432"/>
      <c r="BF163" s="432"/>
      <c r="BG163" s="449"/>
      <c r="BH163" s="445"/>
      <c r="BI163" s="432"/>
      <c r="BJ163" s="432"/>
      <c r="BK163" s="432"/>
      <c r="BL163" s="449"/>
      <c r="BM163" s="445"/>
      <c r="BN163" s="432"/>
      <c r="BO163" s="432"/>
      <c r="BP163" s="432"/>
      <c r="BQ163" s="449"/>
      <c r="BR163" s="445"/>
      <c r="BS163" s="432"/>
      <c r="BT163" s="432"/>
      <c r="BU163" s="432"/>
      <c r="BV163" s="432"/>
      <c r="BW163" s="43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11" customFormat="true" ht="15" customHeight="true" x14ac:dyDescent="0.2">
      <c r="A164" s="142"/>
      <c r="B164" s="136"/>
      <c r="C164" s="107"/>
      <c r="D164" s="106"/>
      <c r="E164" s="106"/>
      <c r="F164" s="106"/>
      <c r="G164" s="105"/>
      <c r="H164" s="104"/>
      <c r="I164" s="106"/>
      <c r="J164" s="106"/>
      <c r="K164" s="106"/>
      <c r="L164" s="103"/>
      <c r="M164" s="107"/>
      <c r="N164" s="106"/>
      <c r="O164" s="106"/>
      <c r="P164" s="106"/>
      <c r="Q164" s="105"/>
      <c r="R164" s="104"/>
      <c r="S164" s="106"/>
      <c r="T164" s="106"/>
      <c r="U164" s="106"/>
      <c r="V164" s="106"/>
      <c r="W164" s="103"/>
      <c r="X164" s="435"/>
      <c r="Y164" s="435"/>
      <c r="Z164" s="435"/>
      <c r="AA164" s="435"/>
      <c r="AB164" s="435"/>
      <c r="AC164" s="435"/>
      <c r="AD164" s="435"/>
      <c r="AE164" s="435"/>
      <c r="AF164" s="435"/>
      <c r="AG164" s="435"/>
      <c r="AH164" s="435"/>
      <c r="AI164" s="435"/>
      <c r="AJ164" s="435"/>
      <c r="AK164" s="435"/>
      <c r="AL164" s="435"/>
      <c r="AM164" s="435"/>
      <c r="AN164" s="435"/>
      <c r="AO164" s="435"/>
      <c r="AP164" s="435"/>
      <c r="AQ164" s="435"/>
      <c r="AR164" s="435"/>
      <c r="AS164" s="435"/>
      <c r="AT164" s="435"/>
      <c r="AU164" s="435"/>
      <c r="AV164" s="435"/>
      <c r="AW164" s="435"/>
      <c r="AX164" s="435"/>
      <c r="AY164" s="435"/>
      <c r="AZ164" s="827"/>
      <c r="BA164" s="830"/>
      <c r="BB164" s="594"/>
      <c r="BC164" s="445"/>
      <c r="BD164" s="432"/>
      <c r="BE164" s="432"/>
      <c r="BF164" s="432"/>
      <c r="BG164" s="449"/>
      <c r="BH164" s="445"/>
      <c r="BI164" s="432"/>
      <c r="BJ164" s="432"/>
      <c r="BK164" s="432"/>
      <c r="BL164" s="449"/>
      <c r="BM164" s="445"/>
      <c r="BN164" s="432"/>
      <c r="BO164" s="432"/>
      <c r="BP164" s="432"/>
      <c r="BQ164" s="449"/>
      <c r="BR164" s="445"/>
      <c r="BS164" s="432"/>
      <c r="BT164" s="432"/>
      <c r="BU164" s="432"/>
      <c r="BV164" s="432"/>
      <c r="BW164" s="43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11" customFormat="true" ht="15" customHeight="true" x14ac:dyDescent="0.2">
      <c r="A165" s="142"/>
      <c r="B165" s="136"/>
      <c r="C165" s="107"/>
      <c r="D165" s="106"/>
      <c r="E165" s="106"/>
      <c r="F165" s="106"/>
      <c r="G165" s="105"/>
      <c r="H165" s="104"/>
      <c r="I165" s="106"/>
      <c r="J165" s="106"/>
      <c r="K165" s="106"/>
      <c r="L165" s="103"/>
      <c r="M165" s="107"/>
      <c r="N165" s="106"/>
      <c r="O165" s="106"/>
      <c r="P165" s="106"/>
      <c r="Q165" s="105"/>
      <c r="R165" s="104"/>
      <c r="S165" s="106"/>
      <c r="T165" s="106"/>
      <c r="U165" s="106"/>
      <c r="V165" s="106"/>
      <c r="W165" s="103"/>
      <c r="X165" s="435"/>
      <c r="Y165" s="435"/>
      <c r="Z165" s="435"/>
      <c r="AA165" s="435"/>
      <c r="AB165" s="435"/>
      <c r="AC165" s="435"/>
      <c r="AD165" s="435"/>
      <c r="AE165" s="435"/>
      <c r="AF165" s="435"/>
      <c r="AG165" s="435"/>
      <c r="AH165" s="435"/>
      <c r="AI165" s="435"/>
      <c r="AJ165" s="435"/>
      <c r="AK165" s="435"/>
      <c r="AL165" s="435"/>
      <c r="AM165" s="435"/>
      <c r="AN165" s="435"/>
      <c r="AO165" s="435"/>
      <c r="AP165" s="435"/>
      <c r="AQ165" s="435"/>
      <c r="AR165" s="435"/>
      <c r="AS165" s="435"/>
      <c r="AT165" s="435"/>
      <c r="AU165" s="435"/>
      <c r="AV165" s="435"/>
      <c r="AW165" s="435"/>
      <c r="AX165" s="435"/>
      <c r="AY165" s="435"/>
      <c r="AZ165" s="827"/>
      <c r="BA165" s="830"/>
      <c r="BB165" s="594"/>
      <c r="BC165" s="445"/>
      <c r="BD165" s="432"/>
      <c r="BE165" s="432"/>
      <c r="BF165" s="432"/>
      <c r="BG165" s="449"/>
      <c r="BH165" s="445"/>
      <c r="BI165" s="432"/>
      <c r="BJ165" s="432"/>
      <c r="BK165" s="432"/>
      <c r="BL165" s="449"/>
      <c r="BM165" s="445"/>
      <c r="BN165" s="432"/>
      <c r="BO165" s="432"/>
      <c r="BP165" s="432"/>
      <c r="BQ165" s="449"/>
      <c r="BR165" s="445"/>
      <c r="BS165" s="432"/>
      <c r="BT165" s="432"/>
      <c r="BU165" s="432"/>
      <c r="BV165" s="432"/>
      <c r="BW165" s="43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11" customFormat="true" ht="15" customHeight="true" x14ac:dyDescent="0.2">
      <c r="A166" s="142"/>
      <c r="B166" s="136"/>
      <c r="C166" s="107"/>
      <c r="D166" s="106"/>
      <c r="E166" s="106"/>
      <c r="F166" s="106"/>
      <c r="G166" s="105"/>
      <c r="H166" s="104"/>
      <c r="I166" s="106"/>
      <c r="J166" s="106"/>
      <c r="K166" s="106"/>
      <c r="L166" s="103"/>
      <c r="M166" s="107"/>
      <c r="N166" s="106"/>
      <c r="O166" s="106"/>
      <c r="P166" s="106"/>
      <c r="Q166" s="105"/>
      <c r="R166" s="104"/>
      <c r="S166" s="106"/>
      <c r="T166" s="106"/>
      <c r="U166" s="106"/>
      <c r="V166" s="106"/>
      <c r="W166" s="103"/>
      <c r="X166" s="435"/>
      <c r="Y166" s="435"/>
      <c r="Z166" s="435"/>
      <c r="AA166" s="435"/>
      <c r="AB166" s="435"/>
      <c r="AC166" s="435"/>
      <c r="AD166" s="435"/>
      <c r="AE166" s="435"/>
      <c r="AF166" s="435"/>
      <c r="AG166" s="435"/>
      <c r="AH166" s="435"/>
      <c r="AI166" s="435"/>
      <c r="AJ166" s="435"/>
      <c r="AK166" s="435"/>
      <c r="AL166" s="435"/>
      <c r="AM166" s="435"/>
      <c r="AN166" s="435"/>
      <c r="AO166" s="435"/>
      <c r="AP166" s="435"/>
      <c r="AQ166" s="435"/>
      <c r="AR166" s="435"/>
      <c r="AS166" s="435"/>
      <c r="AT166" s="435"/>
      <c r="AU166" s="435"/>
      <c r="AV166" s="435"/>
      <c r="AW166" s="435"/>
      <c r="AX166" s="435"/>
      <c r="AY166" s="435"/>
      <c r="AZ166" s="827"/>
      <c r="BA166" s="830"/>
      <c r="BB166" s="594"/>
      <c r="BC166" s="445"/>
      <c r="BD166" s="432"/>
      <c r="BE166" s="432"/>
      <c r="BF166" s="432"/>
      <c r="BG166" s="449"/>
      <c r="BH166" s="445"/>
      <c r="BI166" s="432"/>
      <c r="BJ166" s="432"/>
      <c r="BK166" s="432"/>
      <c r="BL166" s="449"/>
      <c r="BM166" s="445"/>
      <c r="BN166" s="432"/>
      <c r="BO166" s="432"/>
      <c r="BP166" s="432"/>
      <c r="BQ166" s="449"/>
      <c r="BR166" s="445"/>
      <c r="BS166" s="432"/>
      <c r="BT166" s="432"/>
      <c r="BU166" s="432"/>
      <c r="BV166" s="432"/>
      <c r="BW166" s="43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11" customFormat="true" ht="15" customHeight="true" x14ac:dyDescent="0.2">
      <c r="A167" s="142"/>
      <c r="B167" s="136"/>
      <c r="C167" s="107"/>
      <c r="D167" s="106"/>
      <c r="E167" s="106"/>
      <c r="F167" s="106"/>
      <c r="G167" s="105"/>
      <c r="H167" s="104"/>
      <c r="I167" s="106"/>
      <c r="J167" s="106"/>
      <c r="K167" s="106"/>
      <c r="L167" s="103"/>
      <c r="M167" s="107"/>
      <c r="N167" s="106"/>
      <c r="O167" s="106"/>
      <c r="P167" s="106"/>
      <c r="Q167" s="105"/>
      <c r="R167" s="104"/>
      <c r="S167" s="106"/>
      <c r="T167" s="106"/>
      <c r="U167" s="106"/>
      <c r="V167" s="106"/>
      <c r="W167" s="103"/>
      <c r="X167" s="435"/>
      <c r="Y167" s="435"/>
      <c r="Z167" s="435"/>
      <c r="AA167" s="435"/>
      <c r="AB167" s="435"/>
      <c r="AC167" s="435"/>
      <c r="AD167" s="435"/>
      <c r="AE167" s="435"/>
      <c r="AF167" s="435"/>
      <c r="AG167" s="435"/>
      <c r="AH167" s="435"/>
      <c r="AI167" s="435"/>
      <c r="AJ167" s="435"/>
      <c r="AK167" s="435"/>
      <c r="AL167" s="435"/>
      <c r="AM167" s="435"/>
      <c r="AN167" s="435"/>
      <c r="AO167" s="435"/>
      <c r="AP167" s="435"/>
      <c r="AQ167" s="435"/>
      <c r="AR167" s="435"/>
      <c r="AS167" s="435"/>
      <c r="AT167" s="435"/>
      <c r="AU167" s="435"/>
      <c r="AV167" s="435"/>
      <c r="AW167" s="435"/>
      <c r="AX167" s="435"/>
      <c r="AY167" s="435"/>
      <c r="AZ167" s="827"/>
      <c r="BA167" s="830"/>
      <c r="BB167" s="594"/>
      <c r="BC167" s="445"/>
      <c r="BD167" s="432"/>
      <c r="BE167" s="432"/>
      <c r="BF167" s="432"/>
      <c r="BG167" s="449"/>
      <c r="BH167" s="445"/>
      <c r="BI167" s="432"/>
      <c r="BJ167" s="432"/>
      <c r="BK167" s="432"/>
      <c r="BL167" s="449"/>
      <c r="BM167" s="445"/>
      <c r="BN167" s="432"/>
      <c r="BO167" s="432"/>
      <c r="BP167" s="432"/>
      <c r="BQ167" s="449"/>
      <c r="BR167" s="445"/>
      <c r="BS167" s="432"/>
      <c r="BT167" s="432"/>
      <c r="BU167" s="432"/>
      <c r="BV167" s="432"/>
      <c r="BW167" s="43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11" customFormat="true" ht="15" customHeight="true" x14ac:dyDescent="0.2">
      <c r="A168" s="142"/>
      <c r="B168" s="136"/>
      <c r="C168" s="107"/>
      <c r="D168" s="106"/>
      <c r="E168" s="106"/>
      <c r="F168" s="106"/>
      <c r="G168" s="105"/>
      <c r="H168" s="104"/>
      <c r="I168" s="106"/>
      <c r="J168" s="106"/>
      <c r="K168" s="106"/>
      <c r="L168" s="103"/>
      <c r="M168" s="107"/>
      <c r="N168" s="106"/>
      <c r="O168" s="106"/>
      <c r="P168" s="106"/>
      <c r="Q168" s="105"/>
      <c r="R168" s="104"/>
      <c r="S168" s="106"/>
      <c r="T168" s="106"/>
      <c r="U168" s="106"/>
      <c r="V168" s="106"/>
      <c r="W168" s="103"/>
      <c r="X168" s="435"/>
      <c r="Y168" s="435"/>
      <c r="Z168" s="435"/>
      <c r="AA168" s="435"/>
      <c r="AB168" s="435"/>
      <c r="AC168" s="435"/>
      <c r="AD168" s="435"/>
      <c r="AE168" s="435"/>
      <c r="AF168" s="435"/>
      <c r="AG168" s="435"/>
      <c r="AH168" s="435"/>
      <c r="AI168" s="435"/>
      <c r="AJ168" s="435"/>
      <c r="AK168" s="435"/>
      <c r="AL168" s="435"/>
      <c r="AM168" s="435"/>
      <c r="AN168" s="435"/>
      <c r="AO168" s="435"/>
      <c r="AP168" s="435"/>
      <c r="AQ168" s="435"/>
      <c r="AR168" s="435"/>
      <c r="AS168" s="435"/>
      <c r="AT168" s="435"/>
      <c r="AU168" s="435"/>
      <c r="AV168" s="435"/>
      <c r="AW168" s="435"/>
      <c r="AX168" s="435"/>
      <c r="AY168" s="435"/>
      <c r="AZ168" s="827"/>
      <c r="BA168" s="830"/>
      <c r="BB168" s="594"/>
      <c r="BC168" s="445"/>
      <c r="BD168" s="432"/>
      <c r="BE168" s="432"/>
      <c r="BF168" s="432"/>
      <c r="BG168" s="449"/>
      <c r="BH168" s="445"/>
      <c r="BI168" s="432"/>
      <c r="BJ168" s="432"/>
      <c r="BK168" s="432"/>
      <c r="BL168" s="449"/>
      <c r="BM168" s="445"/>
      <c r="BN168" s="432"/>
      <c r="BO168" s="432"/>
      <c r="BP168" s="432"/>
      <c r="BQ168" s="449"/>
      <c r="BR168" s="445"/>
      <c r="BS168" s="432"/>
      <c r="BT168" s="432"/>
      <c r="BU168" s="432"/>
      <c r="BV168" s="432"/>
      <c r="BW168" s="43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11" customFormat="true" ht="15" customHeight="true" x14ac:dyDescent="0.2">
      <c r="A169" s="142"/>
      <c r="B169" s="136"/>
      <c r="C169" s="107"/>
      <c r="D169" s="106"/>
      <c r="E169" s="106"/>
      <c r="F169" s="106"/>
      <c r="G169" s="105"/>
      <c r="H169" s="104"/>
      <c r="I169" s="106"/>
      <c r="J169" s="106"/>
      <c r="K169" s="106"/>
      <c r="L169" s="103"/>
      <c r="M169" s="107"/>
      <c r="N169" s="106"/>
      <c r="O169" s="106"/>
      <c r="P169" s="106"/>
      <c r="Q169" s="105"/>
      <c r="R169" s="104"/>
      <c r="S169" s="106"/>
      <c r="T169" s="106"/>
      <c r="U169" s="106"/>
      <c r="V169" s="106"/>
      <c r="W169" s="103"/>
      <c r="X169" s="435"/>
      <c r="Y169" s="435"/>
      <c r="Z169" s="435"/>
      <c r="AA169" s="435"/>
      <c r="AB169" s="435"/>
      <c r="AC169" s="435"/>
      <c r="AD169" s="435"/>
      <c r="AE169" s="435"/>
      <c r="AF169" s="435"/>
      <c r="AG169" s="435"/>
      <c r="AH169" s="435"/>
      <c r="AI169" s="435"/>
      <c r="AJ169" s="435"/>
      <c r="AK169" s="435"/>
      <c r="AL169" s="435"/>
      <c r="AM169" s="435"/>
      <c r="AN169" s="435"/>
      <c r="AO169" s="435"/>
      <c r="AP169" s="435"/>
      <c r="AQ169" s="435"/>
      <c r="AR169" s="435"/>
      <c r="AS169" s="435"/>
      <c r="AT169" s="435"/>
      <c r="AU169" s="435"/>
      <c r="AV169" s="435"/>
      <c r="AW169" s="435"/>
      <c r="AX169" s="435"/>
      <c r="AY169" s="435"/>
      <c r="AZ169" s="827"/>
      <c r="BA169" s="830"/>
      <c r="BB169" s="594"/>
      <c r="BC169" s="445"/>
      <c r="BD169" s="432"/>
      <c r="BE169" s="432"/>
      <c r="BF169" s="432"/>
      <c r="BG169" s="449"/>
      <c r="BH169" s="445"/>
      <c r="BI169" s="432"/>
      <c r="BJ169" s="432"/>
      <c r="BK169" s="432"/>
      <c r="BL169" s="449"/>
      <c r="BM169" s="445"/>
      <c r="BN169" s="432"/>
      <c r="BO169" s="432"/>
      <c r="BP169" s="432"/>
      <c r="BQ169" s="449"/>
      <c r="BR169" s="445"/>
      <c r="BS169" s="432"/>
      <c r="BT169" s="432"/>
      <c r="BU169" s="432"/>
      <c r="BV169" s="432"/>
      <c r="BW169" s="43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11" customFormat="true" ht="15" customHeight="true" x14ac:dyDescent="0.2">
      <c r="A170" s="142"/>
      <c r="B170" s="136"/>
      <c r="C170" s="107"/>
      <c r="D170" s="106"/>
      <c r="E170" s="106"/>
      <c r="F170" s="106"/>
      <c r="G170" s="105"/>
      <c r="H170" s="104"/>
      <c r="I170" s="106"/>
      <c r="J170" s="106"/>
      <c r="K170" s="106"/>
      <c r="L170" s="103"/>
      <c r="M170" s="107"/>
      <c r="N170" s="106"/>
      <c r="O170" s="106"/>
      <c r="P170" s="106"/>
      <c r="Q170" s="105"/>
      <c r="R170" s="104"/>
      <c r="S170" s="106"/>
      <c r="T170" s="106"/>
      <c r="U170" s="106"/>
      <c r="V170" s="106"/>
      <c r="W170" s="103"/>
      <c r="X170" s="435"/>
      <c r="Y170" s="435"/>
      <c r="Z170" s="435"/>
      <c r="AA170" s="435"/>
      <c r="AB170" s="435"/>
      <c r="AC170" s="435"/>
      <c r="AD170" s="435"/>
      <c r="AE170" s="435"/>
      <c r="AF170" s="435"/>
      <c r="AG170" s="435"/>
      <c r="AH170" s="435"/>
      <c r="AI170" s="435"/>
      <c r="AJ170" s="435"/>
      <c r="AK170" s="435"/>
      <c r="AL170" s="435"/>
      <c r="AM170" s="435"/>
      <c r="AN170" s="435"/>
      <c r="AO170" s="435"/>
      <c r="AP170" s="435"/>
      <c r="AQ170" s="435"/>
      <c r="AR170" s="435"/>
      <c r="AS170" s="435"/>
      <c r="AT170" s="435"/>
      <c r="AU170" s="435"/>
      <c r="AV170" s="435"/>
      <c r="AW170" s="435"/>
      <c r="AX170" s="435"/>
      <c r="AY170" s="435"/>
      <c r="AZ170" s="827"/>
      <c r="BA170" s="830"/>
      <c r="BB170" s="594"/>
      <c r="BC170" s="445"/>
      <c r="BD170" s="432"/>
      <c r="BE170" s="432"/>
      <c r="BF170" s="432"/>
      <c r="BG170" s="449"/>
      <c r="BH170" s="445"/>
      <c r="BI170" s="432"/>
      <c r="BJ170" s="432"/>
      <c r="BK170" s="432"/>
      <c r="BL170" s="449"/>
      <c r="BM170" s="445"/>
      <c r="BN170" s="432"/>
      <c r="BO170" s="432"/>
      <c r="BP170" s="432"/>
      <c r="BQ170" s="449"/>
      <c r="BR170" s="445"/>
      <c r="BS170" s="432"/>
      <c r="BT170" s="432"/>
      <c r="BU170" s="432"/>
      <c r="BV170" s="432"/>
      <c r="BW170" s="43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11" customFormat="true" ht="15" customHeight="true" x14ac:dyDescent="0.2">
      <c r="A171" s="142"/>
      <c r="B171" s="136"/>
      <c r="C171" s="107"/>
      <c r="D171" s="106"/>
      <c r="E171" s="106"/>
      <c r="F171" s="106"/>
      <c r="G171" s="105"/>
      <c r="H171" s="104"/>
      <c r="I171" s="106"/>
      <c r="J171" s="106"/>
      <c r="K171" s="106"/>
      <c r="L171" s="103"/>
      <c r="M171" s="107"/>
      <c r="N171" s="106"/>
      <c r="O171" s="106"/>
      <c r="P171" s="106"/>
      <c r="Q171" s="105"/>
      <c r="R171" s="104"/>
      <c r="S171" s="106"/>
      <c r="T171" s="106"/>
      <c r="U171" s="106"/>
      <c r="V171" s="106"/>
      <c r="W171" s="103"/>
      <c r="X171" s="435"/>
      <c r="Y171" s="435"/>
      <c r="Z171" s="435"/>
      <c r="AA171" s="435"/>
      <c r="AB171" s="435"/>
      <c r="AC171" s="435"/>
      <c r="AD171" s="435"/>
      <c r="AE171" s="435"/>
      <c r="AF171" s="435"/>
      <c r="AG171" s="435"/>
      <c r="AH171" s="435"/>
      <c r="AI171" s="435"/>
      <c r="AJ171" s="435"/>
      <c r="AK171" s="435"/>
      <c r="AL171" s="435"/>
      <c r="AM171" s="435"/>
      <c r="AN171" s="435"/>
      <c r="AO171" s="435"/>
      <c r="AP171" s="435"/>
      <c r="AQ171" s="435"/>
      <c r="AR171" s="435"/>
      <c r="AS171" s="435"/>
      <c r="AT171" s="435"/>
      <c r="AU171" s="435"/>
      <c r="AV171" s="435"/>
      <c r="AW171" s="435"/>
      <c r="AX171" s="435"/>
      <c r="AY171" s="435"/>
      <c r="AZ171" s="827"/>
      <c r="BA171" s="830"/>
      <c r="BB171" s="594"/>
      <c r="BC171" s="445"/>
      <c r="BD171" s="432"/>
      <c r="BE171" s="432"/>
      <c r="BF171" s="432"/>
      <c r="BG171" s="449"/>
      <c r="BH171" s="445"/>
      <c r="BI171" s="432"/>
      <c r="BJ171" s="432"/>
      <c r="BK171" s="432"/>
      <c r="BL171" s="449"/>
      <c r="BM171" s="445"/>
      <c r="BN171" s="432"/>
      <c r="BO171" s="432"/>
      <c r="BP171" s="432"/>
      <c r="BQ171" s="449"/>
      <c r="BR171" s="445"/>
      <c r="BS171" s="432"/>
      <c r="BT171" s="432"/>
      <c r="BU171" s="432"/>
      <c r="BV171" s="432"/>
      <c r="BW171" s="43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11" customFormat="true" ht="15" customHeight="true" x14ac:dyDescent="0.2">
      <c r="A172" s="142"/>
      <c r="B172" s="136"/>
      <c r="C172" s="107"/>
      <c r="D172" s="106"/>
      <c r="E172" s="106"/>
      <c r="F172" s="106"/>
      <c r="G172" s="105"/>
      <c r="H172" s="104"/>
      <c r="I172" s="106"/>
      <c r="J172" s="106"/>
      <c r="K172" s="106"/>
      <c r="L172" s="103"/>
      <c r="M172" s="107"/>
      <c r="N172" s="106"/>
      <c r="O172" s="106"/>
      <c r="P172" s="106"/>
      <c r="Q172" s="105"/>
      <c r="R172" s="104"/>
      <c r="S172" s="106"/>
      <c r="T172" s="106"/>
      <c r="U172" s="106"/>
      <c r="V172" s="106"/>
      <c r="W172" s="103"/>
      <c r="X172" s="435"/>
      <c r="Y172" s="435"/>
      <c r="Z172" s="435"/>
      <c r="AA172" s="435"/>
      <c r="AB172" s="435"/>
      <c r="AC172" s="435"/>
      <c r="AD172" s="435"/>
      <c r="AE172" s="435"/>
      <c r="AF172" s="435"/>
      <c r="AG172" s="435"/>
      <c r="AH172" s="435"/>
      <c r="AI172" s="435"/>
      <c r="AJ172" s="435"/>
      <c r="AK172" s="435"/>
      <c r="AL172" s="435"/>
      <c r="AM172" s="435"/>
      <c r="AN172" s="435"/>
      <c r="AO172" s="435"/>
      <c r="AP172" s="435"/>
      <c r="AQ172" s="435"/>
      <c r="AR172" s="435"/>
      <c r="AS172" s="435"/>
      <c r="AT172" s="435"/>
      <c r="AU172" s="435"/>
      <c r="AV172" s="435"/>
      <c r="AW172" s="435"/>
      <c r="AX172" s="435"/>
      <c r="AY172" s="435"/>
      <c r="AZ172" s="827"/>
      <c r="BA172" s="830"/>
      <c r="BB172" s="594"/>
      <c r="BC172" s="445"/>
      <c r="BD172" s="432"/>
      <c r="BE172" s="432"/>
      <c r="BF172" s="432"/>
      <c r="BG172" s="449"/>
      <c r="BH172" s="445"/>
      <c r="BI172" s="432"/>
      <c r="BJ172" s="432"/>
      <c r="BK172" s="432"/>
      <c r="BL172" s="449"/>
      <c r="BM172" s="445"/>
      <c r="BN172" s="432"/>
      <c r="BO172" s="432"/>
      <c r="BP172" s="432"/>
      <c r="BQ172" s="449"/>
      <c r="BR172" s="445"/>
      <c r="BS172" s="432"/>
      <c r="BT172" s="432"/>
      <c r="BU172" s="432"/>
      <c r="BV172" s="432"/>
      <c r="BW172" s="43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558" customFormat="true" ht="15" customHeight="true" x14ac:dyDescent="0.2">
      <c r="A173" s="142"/>
      <c r="B173" s="136"/>
      <c r="C173" s="83"/>
      <c r="D173" s="82"/>
      <c r="E173" s="82"/>
      <c r="F173" s="82"/>
      <c r="G173" s="81"/>
      <c r="H173" s="80"/>
      <c r="I173" s="82"/>
      <c r="J173" s="82"/>
      <c r="K173" s="82"/>
      <c r="L173" s="79"/>
      <c r="M173" s="83"/>
      <c r="N173" s="82"/>
      <c r="O173" s="82"/>
      <c r="P173" s="82"/>
      <c r="Q173" s="81"/>
      <c r="R173" s="80"/>
      <c r="S173" s="82"/>
      <c r="T173" s="82"/>
      <c r="U173" s="82"/>
      <c r="V173" s="82"/>
      <c r="W173" s="79"/>
      <c r="X173" s="785"/>
      <c r="Y173" s="785"/>
      <c r="Z173" s="785"/>
      <c r="AA173" s="785"/>
      <c r="AB173" s="785"/>
      <c r="AC173" s="785"/>
      <c r="AD173" s="785"/>
      <c r="AE173" s="785"/>
      <c r="AF173" s="785"/>
      <c r="AG173" s="785"/>
      <c r="AH173" s="785"/>
      <c r="AI173" s="785"/>
      <c r="AJ173" s="785"/>
      <c r="AK173" s="785"/>
      <c r="AL173" s="785"/>
      <c r="AM173" s="785"/>
      <c r="AN173" s="785"/>
      <c r="AO173" s="785"/>
      <c r="AP173" s="785"/>
      <c r="AQ173" s="785"/>
      <c r="AR173" s="785"/>
      <c r="AS173" s="785"/>
      <c r="AT173" s="785"/>
      <c r="AU173" s="785"/>
      <c r="AV173" s="785"/>
      <c r="AW173" s="785"/>
      <c r="AX173" s="785"/>
      <c r="AY173" s="785"/>
      <c r="AZ173" s="344"/>
      <c r="BA173" s="830"/>
      <c r="BB173" s="594"/>
      <c r="BC173" s="445"/>
      <c r="BD173" s="432"/>
      <c r="BE173" s="432"/>
      <c r="BF173" s="432"/>
      <c r="BG173" s="449"/>
      <c r="BH173" s="445"/>
      <c r="BI173" s="432"/>
      <c r="BJ173" s="432"/>
      <c r="BK173" s="432"/>
      <c r="BL173" s="449"/>
      <c r="BM173" s="445"/>
      <c r="BN173" s="432"/>
      <c r="BO173" s="432"/>
      <c r="BP173" s="432"/>
      <c r="BQ173" s="449"/>
      <c r="BR173" s="445"/>
      <c r="BS173" s="432"/>
      <c r="BT173" s="432"/>
      <c r="BU173" s="432"/>
      <c r="BV173" s="432"/>
      <c r="BW173" s="43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558" customFormat="true" ht="15" customHeight="true" x14ac:dyDescent="0.2">
      <c r="A174" s="142"/>
      <c r="B174" s="136"/>
      <c r="C174" s="83"/>
      <c r="D174" s="82"/>
      <c r="E174" s="82"/>
      <c r="F174" s="82"/>
      <c r="G174" s="81"/>
      <c r="H174" s="80"/>
      <c r="I174" s="82"/>
      <c r="J174" s="82"/>
      <c r="K174" s="82"/>
      <c r="L174" s="79"/>
      <c r="M174" s="83"/>
      <c r="N174" s="82"/>
      <c r="O174" s="82"/>
      <c r="P174" s="82"/>
      <c r="Q174" s="81"/>
      <c r="R174" s="80"/>
      <c r="S174" s="82"/>
      <c r="T174" s="82"/>
      <c r="U174" s="82"/>
      <c r="V174" s="82"/>
      <c r="W174" s="79"/>
      <c r="X174" s="785"/>
      <c r="Y174" s="785"/>
      <c r="Z174" s="785"/>
      <c r="AA174" s="785"/>
      <c r="AB174" s="785"/>
      <c r="AC174" s="785"/>
      <c r="AD174" s="785"/>
      <c r="AE174" s="785"/>
      <c r="AF174" s="785"/>
      <c r="AG174" s="785"/>
      <c r="AH174" s="785"/>
      <c r="AI174" s="785"/>
      <c r="AJ174" s="785"/>
      <c r="AK174" s="785"/>
      <c r="AL174" s="785"/>
      <c r="AM174" s="785"/>
      <c r="AN174" s="785"/>
      <c r="AO174" s="785"/>
      <c r="AP174" s="785"/>
      <c r="AQ174" s="785"/>
      <c r="AR174" s="785"/>
      <c r="AS174" s="785"/>
      <c r="AT174" s="785"/>
      <c r="AU174" s="785"/>
      <c r="AV174" s="785"/>
      <c r="AW174" s="785"/>
      <c r="AX174" s="785"/>
      <c r="AY174" s="785"/>
      <c r="AZ174" s="344"/>
      <c r="BA174" s="830"/>
      <c r="BB174" s="594"/>
      <c r="BC174" s="445"/>
      <c r="BD174" s="432"/>
      <c r="BE174" s="432"/>
      <c r="BF174" s="432"/>
      <c r="BG174" s="449"/>
      <c r="BH174" s="445"/>
      <c r="BI174" s="432"/>
      <c r="BJ174" s="432"/>
      <c r="BK174" s="432"/>
      <c r="BL174" s="449"/>
      <c r="BM174" s="445"/>
      <c r="BN174" s="432"/>
      <c r="BO174" s="432"/>
      <c r="BP174" s="432"/>
      <c r="BQ174" s="449"/>
      <c r="BR174" s="445"/>
      <c r="BS174" s="432"/>
      <c r="BT174" s="432"/>
      <c r="BU174" s="432"/>
      <c r="BV174" s="432"/>
      <c r="BW174" s="43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558" customFormat="true" ht="15" customHeight="true" x14ac:dyDescent="0.2">
      <c r="A175" s="142"/>
      <c r="B175" s="136"/>
      <c r="C175" s="83"/>
      <c r="D175" s="82"/>
      <c r="E175" s="82"/>
      <c r="F175" s="82"/>
      <c r="G175" s="81"/>
      <c r="H175" s="80"/>
      <c r="I175" s="82"/>
      <c r="J175" s="82"/>
      <c r="K175" s="82"/>
      <c r="L175" s="79"/>
      <c r="M175" s="83"/>
      <c r="N175" s="82"/>
      <c r="O175" s="82"/>
      <c r="P175" s="82"/>
      <c r="Q175" s="81"/>
      <c r="R175" s="80"/>
      <c r="S175" s="82"/>
      <c r="T175" s="82"/>
      <c r="U175" s="82"/>
      <c r="V175" s="82"/>
      <c r="W175" s="79"/>
      <c r="X175" s="785"/>
      <c r="Y175" s="785"/>
      <c r="Z175" s="785"/>
      <c r="AA175" s="785"/>
      <c r="AB175" s="785"/>
      <c r="AC175" s="785"/>
      <c r="AD175" s="785"/>
      <c r="AE175" s="785"/>
      <c r="AF175" s="785"/>
      <c r="AG175" s="785"/>
      <c r="AH175" s="785"/>
      <c r="AI175" s="785"/>
      <c r="AJ175" s="785"/>
      <c r="AK175" s="785"/>
      <c r="AL175" s="785"/>
      <c r="AM175" s="785"/>
      <c r="AN175" s="785"/>
      <c r="AO175" s="785"/>
      <c r="AP175" s="785"/>
      <c r="AQ175" s="785"/>
      <c r="AR175" s="785"/>
      <c r="AS175" s="785"/>
      <c r="AT175" s="785"/>
      <c r="AU175" s="785"/>
      <c r="AV175" s="785"/>
      <c r="AW175" s="785"/>
      <c r="AX175" s="785"/>
      <c r="AY175" s="785"/>
      <c r="AZ175" s="344"/>
      <c r="BA175" s="830"/>
      <c r="BB175" s="594"/>
      <c r="BC175" s="445"/>
      <c r="BD175" s="432"/>
      <c r="BE175" s="432"/>
      <c r="BF175" s="432"/>
      <c r="BG175" s="449"/>
      <c r="BH175" s="445"/>
      <c r="BI175" s="432"/>
      <c r="BJ175" s="432"/>
      <c r="BK175" s="432"/>
      <c r="BL175" s="449"/>
      <c r="BM175" s="445"/>
      <c r="BN175" s="432"/>
      <c r="BO175" s="432"/>
      <c r="BP175" s="432"/>
      <c r="BQ175" s="449"/>
      <c r="BR175" s="445"/>
      <c r="BS175" s="432"/>
      <c r="BT175" s="432"/>
      <c r="BU175" s="432"/>
      <c r="BV175" s="432"/>
      <c r="BW175" s="43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558" customFormat="true" ht="15" customHeight="true" x14ac:dyDescent="0.2">
      <c r="A176" s="140"/>
      <c r="B176" s="131"/>
      <c r="C176" s="83"/>
      <c r="D176" s="82"/>
      <c r="E176" s="82"/>
      <c r="F176" s="82"/>
      <c r="G176" s="81"/>
      <c r="H176" s="80"/>
      <c r="I176" s="82"/>
      <c r="J176" s="82"/>
      <c r="K176" s="82"/>
      <c r="L176" s="79"/>
      <c r="M176" s="83"/>
      <c r="N176" s="82"/>
      <c r="O176" s="82"/>
      <c r="P176" s="82"/>
      <c r="Q176" s="81"/>
      <c r="R176" s="80"/>
      <c r="S176" s="82"/>
      <c r="T176" s="82"/>
      <c r="U176" s="82"/>
      <c r="V176" s="82"/>
      <c r="W176" s="79"/>
      <c r="X176" s="785"/>
      <c r="Y176" s="785"/>
      <c r="Z176" s="785"/>
      <c r="AA176" s="785"/>
      <c r="AB176" s="785"/>
      <c r="AC176" s="785"/>
      <c r="AD176" s="785"/>
      <c r="AE176" s="785"/>
      <c r="AF176" s="785"/>
      <c r="AG176" s="785"/>
      <c r="AH176" s="785"/>
      <c r="AI176" s="785"/>
      <c r="AJ176" s="785"/>
      <c r="AK176" s="785"/>
      <c r="AL176" s="785"/>
      <c r="AM176" s="785"/>
      <c r="AN176" s="785"/>
      <c r="AO176" s="785"/>
      <c r="AP176" s="785"/>
      <c r="AQ176" s="785"/>
      <c r="AR176" s="785"/>
      <c r="AS176" s="785"/>
      <c r="AT176" s="785"/>
      <c r="AU176" s="785"/>
      <c r="AV176" s="785"/>
      <c r="AW176" s="785"/>
      <c r="AX176" s="785"/>
      <c r="AY176" s="785"/>
      <c r="AZ176" s="344"/>
      <c r="BA176" s="830"/>
      <c r="BB176" s="594"/>
      <c r="BC176" s="445"/>
      <c r="BD176" s="432"/>
      <c r="BE176" s="432"/>
      <c r="BF176" s="432"/>
      <c r="BG176" s="449"/>
      <c r="BH176" s="445"/>
      <c r="BI176" s="432"/>
      <c r="BJ176" s="432"/>
      <c r="BK176" s="432"/>
      <c r="BL176" s="449"/>
      <c r="BM176" s="445"/>
      <c r="BN176" s="432"/>
      <c r="BO176" s="432"/>
      <c r="BP176" s="432"/>
      <c r="BQ176" s="449"/>
      <c r="BR176" s="445"/>
      <c r="BS176" s="432"/>
      <c r="BT176" s="432"/>
      <c r="BU176" s="432"/>
      <c r="BV176" s="432"/>
      <c r="BW176" s="43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558" customFormat="true" ht="15" customHeight="true" x14ac:dyDescent="0.2">
      <c r="A177" s="140"/>
      <c r="B177" s="131"/>
      <c r="C177" s="83"/>
      <c r="D177" s="82"/>
      <c r="E177" s="82"/>
      <c r="F177" s="82"/>
      <c r="G177" s="81"/>
      <c r="H177" s="80"/>
      <c r="I177" s="82"/>
      <c r="J177" s="82"/>
      <c r="K177" s="82"/>
      <c r="L177" s="79"/>
      <c r="M177" s="83"/>
      <c r="N177" s="82"/>
      <c r="O177" s="82"/>
      <c r="P177" s="82"/>
      <c r="Q177" s="81"/>
      <c r="R177" s="80"/>
      <c r="S177" s="82"/>
      <c r="T177" s="82"/>
      <c r="U177" s="82"/>
      <c r="V177" s="82"/>
      <c r="W177" s="79"/>
      <c r="X177" s="785"/>
      <c r="Y177" s="785"/>
      <c r="Z177" s="785"/>
      <c r="AA177" s="785"/>
      <c r="AB177" s="785"/>
      <c r="AC177" s="785"/>
      <c r="AD177" s="785"/>
      <c r="AE177" s="785"/>
      <c r="AF177" s="785"/>
      <c r="AG177" s="785"/>
      <c r="AH177" s="785"/>
      <c r="AI177" s="785"/>
      <c r="AJ177" s="785"/>
      <c r="AK177" s="785"/>
      <c r="AL177" s="785"/>
      <c r="AM177" s="785"/>
      <c r="AN177" s="785"/>
      <c r="AO177" s="785"/>
      <c r="AP177" s="785"/>
      <c r="AQ177" s="785"/>
      <c r="AR177" s="785"/>
      <c r="AS177" s="785"/>
      <c r="AT177" s="785"/>
      <c r="AU177" s="785"/>
      <c r="AV177" s="785"/>
      <c r="AW177" s="785"/>
      <c r="AX177" s="785"/>
      <c r="AY177" s="785"/>
      <c r="AZ177" s="344"/>
      <c r="BA177" s="830"/>
      <c r="BB177" s="594"/>
      <c r="BC177" s="445"/>
      <c r="BD177" s="432"/>
      <c r="BE177" s="432"/>
      <c r="BF177" s="432"/>
      <c r="BG177" s="449"/>
      <c r="BH177" s="445"/>
      <c r="BI177" s="432"/>
      <c r="BJ177" s="432"/>
      <c r="BK177" s="432"/>
      <c r="BL177" s="449"/>
      <c r="BM177" s="445"/>
      <c r="BN177" s="432"/>
      <c r="BO177" s="432"/>
      <c r="BP177" s="432"/>
      <c r="BQ177" s="449"/>
      <c r="BR177" s="445"/>
      <c r="BS177" s="432"/>
      <c r="BT177" s="432"/>
      <c r="BU177" s="432"/>
      <c r="BV177" s="432"/>
      <c r="BW177" s="43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558" customFormat="true" ht="15" customHeight="true" x14ac:dyDescent="0.2">
      <c r="A178" s="140"/>
      <c r="B178" s="131"/>
      <c r="C178" s="83"/>
      <c r="D178" s="82"/>
      <c r="E178" s="82"/>
      <c r="F178" s="82"/>
      <c r="G178" s="81"/>
      <c r="H178" s="80"/>
      <c r="I178" s="82"/>
      <c r="J178" s="82"/>
      <c r="K178" s="82"/>
      <c r="L178" s="79"/>
      <c r="M178" s="83"/>
      <c r="N178" s="82"/>
      <c r="O178" s="82"/>
      <c r="P178" s="82"/>
      <c r="Q178" s="81"/>
      <c r="R178" s="80"/>
      <c r="S178" s="82"/>
      <c r="T178" s="82"/>
      <c r="U178" s="82"/>
      <c r="V178" s="82"/>
      <c r="W178" s="79"/>
      <c r="X178" s="785"/>
      <c r="Y178" s="785"/>
      <c r="Z178" s="785"/>
      <c r="AA178" s="785"/>
      <c r="AB178" s="785"/>
      <c r="AC178" s="785"/>
      <c r="AD178" s="785"/>
      <c r="AE178" s="785"/>
      <c r="AF178" s="785"/>
      <c r="AG178" s="785"/>
      <c r="AH178" s="785"/>
      <c r="AI178" s="785"/>
      <c r="AJ178" s="785"/>
      <c r="AK178" s="785"/>
      <c r="AL178" s="785"/>
      <c r="AM178" s="785"/>
      <c r="AN178" s="785"/>
      <c r="AO178" s="785"/>
      <c r="AP178" s="785"/>
      <c r="AQ178" s="785"/>
      <c r="AR178" s="785"/>
      <c r="AS178" s="785"/>
      <c r="AT178" s="785"/>
      <c r="AU178" s="785"/>
      <c r="AV178" s="785"/>
      <c r="AW178" s="785"/>
      <c r="AX178" s="785"/>
      <c r="AY178" s="785"/>
      <c r="AZ178" s="344"/>
      <c r="BA178" s="830"/>
      <c r="BB178" s="594"/>
      <c r="BC178" s="445"/>
      <c r="BD178" s="432"/>
      <c r="BE178" s="432"/>
      <c r="BF178" s="432"/>
      <c r="BG178" s="449"/>
      <c r="BH178" s="445"/>
      <c r="BI178" s="432"/>
      <c r="BJ178" s="432"/>
      <c r="BK178" s="432"/>
      <c r="BL178" s="449"/>
      <c r="BM178" s="445"/>
      <c r="BN178" s="432"/>
      <c r="BO178" s="432"/>
      <c r="BP178" s="432"/>
      <c r="BQ178" s="449"/>
      <c r="BR178" s="445"/>
      <c r="BS178" s="432"/>
      <c r="BT178" s="432"/>
      <c r="BU178" s="432"/>
      <c r="BV178" s="432"/>
      <c r="BW178" s="43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558" customFormat="true" ht="15" customHeight="true" x14ac:dyDescent="0.2">
      <c r="A179" s="140"/>
      <c r="B179" s="131"/>
      <c r="C179" s="83"/>
      <c r="D179" s="82"/>
      <c r="E179" s="82"/>
      <c r="F179" s="82"/>
      <c r="G179" s="81"/>
      <c r="H179" s="80"/>
      <c r="I179" s="82"/>
      <c r="J179" s="82"/>
      <c r="K179" s="82"/>
      <c r="L179" s="79"/>
      <c r="M179" s="83"/>
      <c r="N179" s="82"/>
      <c r="O179" s="82"/>
      <c r="P179" s="82"/>
      <c r="Q179" s="81"/>
      <c r="R179" s="80"/>
      <c r="S179" s="82"/>
      <c r="T179" s="82"/>
      <c r="U179" s="82"/>
      <c r="V179" s="82"/>
      <c r="W179" s="79"/>
      <c r="X179" s="785"/>
      <c r="Y179" s="785"/>
      <c r="Z179" s="785"/>
      <c r="AA179" s="785"/>
      <c r="AB179" s="785"/>
      <c r="AC179" s="785"/>
      <c r="AD179" s="785"/>
      <c r="AE179" s="785"/>
      <c r="AF179" s="785"/>
      <c r="AG179" s="785"/>
      <c r="AH179" s="785"/>
      <c r="AI179" s="785"/>
      <c r="AJ179" s="785"/>
      <c r="AK179" s="785"/>
      <c r="AL179" s="785"/>
      <c r="AM179" s="785"/>
      <c r="AN179" s="785"/>
      <c r="AO179" s="785"/>
      <c r="AP179" s="785"/>
      <c r="AQ179" s="785"/>
      <c r="AR179" s="785"/>
      <c r="AS179" s="785"/>
      <c r="AT179" s="785"/>
      <c r="AU179" s="785"/>
      <c r="AV179" s="785"/>
      <c r="AW179" s="785"/>
      <c r="AX179" s="785"/>
      <c r="AY179" s="785"/>
      <c r="AZ179" s="344"/>
      <c r="BA179" s="830"/>
      <c r="BB179" s="594"/>
      <c r="BC179" s="445"/>
      <c r="BD179" s="432"/>
      <c r="BE179" s="432"/>
      <c r="BF179" s="432"/>
      <c r="BG179" s="449"/>
      <c r="BH179" s="445"/>
      <c r="BI179" s="432"/>
      <c r="BJ179" s="432"/>
      <c r="BK179" s="432"/>
      <c r="BL179" s="449"/>
      <c r="BM179" s="445"/>
      <c r="BN179" s="432"/>
      <c r="BO179" s="432"/>
      <c r="BP179" s="432"/>
      <c r="BQ179" s="449"/>
      <c r="BR179" s="445"/>
      <c r="BS179" s="432"/>
      <c r="BT179" s="432"/>
      <c r="BU179" s="432"/>
      <c r="BV179" s="432"/>
      <c r="BW179" s="43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558" customFormat="true" ht="15" customHeight="true" x14ac:dyDescent="0.2">
      <c r="A180" s="140"/>
      <c r="B180" s="131"/>
      <c r="C180" s="83"/>
      <c r="D180" s="82"/>
      <c r="E180" s="82"/>
      <c r="F180" s="82"/>
      <c r="G180" s="81"/>
      <c r="H180" s="80"/>
      <c r="I180" s="82"/>
      <c r="J180" s="82"/>
      <c r="K180" s="82"/>
      <c r="L180" s="79"/>
      <c r="M180" s="83"/>
      <c r="N180" s="82"/>
      <c r="O180" s="82"/>
      <c r="P180" s="82"/>
      <c r="Q180" s="81"/>
      <c r="R180" s="80"/>
      <c r="S180" s="82"/>
      <c r="T180" s="82"/>
      <c r="U180" s="82"/>
      <c r="V180" s="82"/>
      <c r="W180" s="79"/>
      <c r="X180" s="785"/>
      <c r="Y180" s="785"/>
      <c r="Z180" s="785"/>
      <c r="AA180" s="785"/>
      <c r="AB180" s="785"/>
      <c r="AC180" s="785"/>
      <c r="AD180" s="785"/>
      <c r="AE180" s="785"/>
      <c r="AF180" s="785"/>
      <c r="AG180" s="785"/>
      <c r="AH180" s="785"/>
      <c r="AI180" s="785"/>
      <c r="AJ180" s="785"/>
      <c r="AK180" s="785"/>
      <c r="AL180" s="785"/>
      <c r="AM180" s="785"/>
      <c r="AN180" s="785"/>
      <c r="AO180" s="785"/>
      <c r="AP180" s="785"/>
      <c r="AQ180" s="785"/>
      <c r="AR180" s="785"/>
      <c r="AS180" s="785"/>
      <c r="AT180" s="785"/>
      <c r="AU180" s="785"/>
      <c r="AV180" s="785"/>
      <c r="AW180" s="785"/>
      <c r="AX180" s="785"/>
      <c r="AY180" s="785"/>
      <c r="AZ180" s="344"/>
      <c r="BA180" s="830"/>
      <c r="BB180" s="594"/>
      <c r="BC180" s="445"/>
      <c r="BD180" s="432"/>
      <c r="BE180" s="432"/>
      <c r="BF180" s="432"/>
      <c r="BG180" s="449"/>
      <c r="BH180" s="445"/>
      <c r="BI180" s="432"/>
      <c r="BJ180" s="432"/>
      <c r="BK180" s="432"/>
      <c r="BL180" s="449"/>
      <c r="BM180" s="445"/>
      <c r="BN180" s="432"/>
      <c r="BO180" s="432"/>
      <c r="BP180" s="432"/>
      <c r="BQ180" s="449"/>
      <c r="BR180" s="445"/>
      <c r="BS180" s="432"/>
      <c r="BT180" s="432"/>
      <c r="BU180" s="432"/>
      <c r="BV180" s="432"/>
      <c r="BW180" s="43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558" customFormat="true" ht="15" customHeight="true" x14ac:dyDescent="0.2">
      <c r="A181" s="140"/>
      <c r="B181" s="131"/>
      <c r="C181" s="83"/>
      <c r="D181" s="82"/>
      <c r="E181" s="82"/>
      <c r="F181" s="82"/>
      <c r="G181" s="81"/>
      <c r="H181" s="80"/>
      <c r="I181" s="82"/>
      <c r="J181" s="82"/>
      <c r="K181" s="82"/>
      <c r="L181" s="79"/>
      <c r="M181" s="83"/>
      <c r="N181" s="82"/>
      <c r="O181" s="82"/>
      <c r="P181" s="82"/>
      <c r="Q181" s="81"/>
      <c r="R181" s="80"/>
      <c r="S181" s="82"/>
      <c r="T181" s="82"/>
      <c r="U181" s="82"/>
      <c r="V181" s="82"/>
      <c r="W181" s="79"/>
      <c r="X181" s="785"/>
      <c r="Y181" s="785"/>
      <c r="Z181" s="785"/>
      <c r="AA181" s="785"/>
      <c r="AB181" s="785"/>
      <c r="AC181" s="785"/>
      <c r="AD181" s="785"/>
      <c r="AE181" s="785"/>
      <c r="AF181" s="785"/>
      <c r="AG181" s="785"/>
      <c r="AH181" s="785"/>
      <c r="AI181" s="785"/>
      <c r="AJ181" s="785"/>
      <c r="AK181" s="785"/>
      <c r="AL181" s="785"/>
      <c r="AM181" s="785"/>
      <c r="AN181" s="785"/>
      <c r="AO181" s="785"/>
      <c r="AP181" s="785"/>
      <c r="AQ181" s="785"/>
      <c r="AR181" s="785"/>
      <c r="AS181" s="785"/>
      <c r="AT181" s="785"/>
      <c r="AU181" s="785"/>
      <c r="AV181" s="785"/>
      <c r="AW181" s="785"/>
      <c r="AX181" s="785"/>
      <c r="AY181" s="785"/>
      <c r="AZ181" s="344"/>
      <c r="BA181" s="830"/>
      <c r="BB181" s="594"/>
      <c r="BC181" s="445"/>
      <c r="BD181" s="432"/>
      <c r="BE181" s="432"/>
      <c r="BF181" s="432"/>
      <c r="BG181" s="449"/>
      <c r="BH181" s="445"/>
      <c r="BI181" s="432"/>
      <c r="BJ181" s="432"/>
      <c r="BK181" s="432"/>
      <c r="BL181" s="449"/>
      <c r="BM181" s="445"/>
      <c r="BN181" s="432"/>
      <c r="BO181" s="432"/>
      <c r="BP181" s="432"/>
      <c r="BQ181" s="449"/>
      <c r="BR181" s="445"/>
      <c r="BS181" s="432"/>
      <c r="BT181" s="432"/>
      <c r="BU181" s="432"/>
      <c r="BV181" s="432"/>
      <c r="BW181" s="43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558" customFormat="true" ht="15" customHeight="true" x14ac:dyDescent="0.2">
      <c r="A182" s="140"/>
      <c r="B182" s="131"/>
      <c r="C182" s="83"/>
      <c r="D182" s="82"/>
      <c r="E182" s="82"/>
      <c r="F182" s="82"/>
      <c r="G182" s="81"/>
      <c r="H182" s="80"/>
      <c r="I182" s="82"/>
      <c r="J182" s="82"/>
      <c r="K182" s="82"/>
      <c r="L182" s="79"/>
      <c r="M182" s="83"/>
      <c r="N182" s="82"/>
      <c r="O182" s="82"/>
      <c r="P182" s="82"/>
      <c r="Q182" s="81"/>
      <c r="R182" s="80"/>
      <c r="S182" s="82"/>
      <c r="T182" s="82"/>
      <c r="U182" s="82"/>
      <c r="V182" s="82"/>
      <c r="W182" s="79"/>
      <c r="X182" s="785"/>
      <c r="Y182" s="785"/>
      <c r="Z182" s="785"/>
      <c r="AA182" s="785"/>
      <c r="AB182" s="785"/>
      <c r="AC182" s="785"/>
      <c r="AD182" s="785"/>
      <c r="AE182" s="785"/>
      <c r="AF182" s="785"/>
      <c r="AG182" s="785"/>
      <c r="AH182" s="785"/>
      <c r="AI182" s="785"/>
      <c r="AJ182" s="785"/>
      <c r="AK182" s="785"/>
      <c r="AL182" s="785"/>
      <c r="AM182" s="785"/>
      <c r="AN182" s="785"/>
      <c r="AO182" s="785"/>
      <c r="AP182" s="785"/>
      <c r="AQ182" s="785"/>
      <c r="AR182" s="785"/>
      <c r="AS182" s="785"/>
      <c r="AT182" s="785"/>
      <c r="AU182" s="785"/>
      <c r="AV182" s="785"/>
      <c r="AW182" s="785"/>
      <c r="AX182" s="785"/>
      <c r="AY182" s="785"/>
      <c r="AZ182" s="344"/>
      <c r="BA182" s="830"/>
      <c r="BB182" s="594"/>
      <c r="BC182" s="445"/>
      <c r="BD182" s="432"/>
      <c r="BE182" s="432"/>
      <c r="BF182" s="432"/>
      <c r="BG182" s="449"/>
      <c r="BH182" s="445"/>
      <c r="BI182" s="432"/>
      <c r="BJ182" s="432"/>
      <c r="BK182" s="432"/>
      <c r="BL182" s="449"/>
      <c r="BM182" s="445"/>
      <c r="BN182" s="432"/>
      <c r="BO182" s="432"/>
      <c r="BP182" s="432"/>
      <c r="BQ182" s="449"/>
      <c r="BR182" s="445"/>
      <c r="BS182" s="432"/>
      <c r="BT182" s="432"/>
      <c r="BU182" s="432"/>
      <c r="BV182" s="432"/>
      <c r="BW182" s="43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558" customFormat="true" ht="15" customHeight="true" x14ac:dyDescent="0.2">
      <c r="A183" s="140"/>
      <c r="B183" s="131"/>
      <c r="C183" s="83"/>
      <c r="D183" s="82"/>
      <c r="E183" s="82"/>
      <c r="F183" s="82"/>
      <c r="G183" s="81"/>
      <c r="H183" s="80"/>
      <c r="I183" s="82"/>
      <c r="J183" s="82"/>
      <c r="K183" s="82"/>
      <c r="L183" s="79"/>
      <c r="M183" s="83"/>
      <c r="N183" s="82"/>
      <c r="O183" s="82"/>
      <c r="P183" s="82"/>
      <c r="Q183" s="81"/>
      <c r="R183" s="80"/>
      <c r="S183" s="82"/>
      <c r="T183" s="82"/>
      <c r="U183" s="82"/>
      <c r="V183" s="82"/>
      <c r="W183" s="79"/>
      <c r="X183" s="785"/>
      <c r="Y183" s="785"/>
      <c r="Z183" s="785"/>
      <c r="AA183" s="785"/>
      <c r="AB183" s="785"/>
      <c r="AC183" s="785"/>
      <c r="AD183" s="785"/>
      <c r="AE183" s="785"/>
      <c r="AF183" s="785"/>
      <c r="AG183" s="785"/>
      <c r="AH183" s="785"/>
      <c r="AI183" s="785"/>
      <c r="AJ183" s="785"/>
      <c r="AK183" s="785"/>
      <c r="AL183" s="785"/>
      <c r="AM183" s="785"/>
      <c r="AN183" s="785"/>
      <c r="AO183" s="785"/>
      <c r="AP183" s="785"/>
      <c r="AQ183" s="785"/>
      <c r="AR183" s="785"/>
      <c r="AS183" s="785"/>
      <c r="AT183" s="785"/>
      <c r="AU183" s="785"/>
      <c r="AV183" s="785"/>
      <c r="AW183" s="785"/>
      <c r="AX183" s="785"/>
      <c r="AY183" s="785"/>
      <c r="AZ183" s="344"/>
      <c r="BA183" s="830"/>
      <c r="BB183" s="594"/>
      <c r="BC183" s="445"/>
      <c r="BD183" s="432"/>
      <c r="BE183" s="432"/>
      <c r="BF183" s="432"/>
      <c r="BG183" s="449"/>
      <c r="BH183" s="445"/>
      <c r="BI183" s="432"/>
      <c r="BJ183" s="432"/>
      <c r="BK183" s="432"/>
      <c r="BL183" s="449"/>
      <c r="BM183" s="445"/>
      <c r="BN183" s="432"/>
      <c r="BO183" s="432"/>
      <c r="BP183" s="432"/>
      <c r="BQ183" s="449"/>
      <c r="BR183" s="445"/>
      <c r="BS183" s="432"/>
      <c r="BT183" s="432"/>
      <c r="BU183" s="432"/>
      <c r="BV183" s="432"/>
      <c r="BW183" s="43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558" customFormat="true" ht="15" customHeight="true" x14ac:dyDescent="0.2">
      <c r="A184" s="140"/>
      <c r="B184" s="131"/>
      <c r="C184" s="83"/>
      <c r="D184" s="82"/>
      <c r="E184" s="82"/>
      <c r="F184" s="82"/>
      <c r="G184" s="81"/>
      <c r="H184" s="80"/>
      <c r="I184" s="82"/>
      <c r="J184" s="82"/>
      <c r="K184" s="82"/>
      <c r="L184" s="79"/>
      <c r="M184" s="83"/>
      <c r="N184" s="82"/>
      <c r="O184" s="82"/>
      <c r="P184" s="82"/>
      <c r="Q184" s="81"/>
      <c r="R184" s="80"/>
      <c r="S184" s="82"/>
      <c r="T184" s="82"/>
      <c r="U184" s="82"/>
      <c r="V184" s="82"/>
      <c r="W184" s="79"/>
      <c r="X184" s="785"/>
      <c r="Y184" s="785"/>
      <c r="Z184" s="785"/>
      <c r="AA184" s="785"/>
      <c r="AB184" s="785"/>
      <c r="AC184" s="785"/>
      <c r="AD184" s="785"/>
      <c r="AE184" s="785"/>
      <c r="AF184" s="785"/>
      <c r="AG184" s="785"/>
      <c r="AH184" s="785"/>
      <c r="AI184" s="785"/>
      <c r="AJ184" s="785"/>
      <c r="AK184" s="785"/>
      <c r="AL184" s="785"/>
      <c r="AM184" s="785"/>
      <c r="AN184" s="785"/>
      <c r="AO184" s="785"/>
      <c r="AP184" s="785"/>
      <c r="AQ184" s="785"/>
      <c r="AR184" s="785"/>
      <c r="AS184" s="785"/>
      <c r="AT184" s="785"/>
      <c r="AU184" s="785"/>
      <c r="AV184" s="785"/>
      <c r="AW184" s="785"/>
      <c r="AX184" s="785"/>
      <c r="AY184" s="785"/>
      <c r="AZ184" s="344"/>
      <c r="BA184" s="830"/>
      <c r="BB184" s="594"/>
      <c r="BC184" s="445"/>
      <c r="BD184" s="432"/>
      <c r="BE184" s="432"/>
      <c r="BF184" s="432"/>
      <c r="BG184" s="449"/>
      <c r="BH184" s="445"/>
      <c r="BI184" s="432"/>
      <c r="BJ184" s="432"/>
      <c r="BK184" s="432"/>
      <c r="BL184" s="449"/>
      <c r="BM184" s="445"/>
      <c r="BN184" s="432"/>
      <c r="BO184" s="432"/>
      <c r="BP184" s="432"/>
      <c r="BQ184" s="449"/>
      <c r="BR184" s="445"/>
      <c r="BS184" s="432"/>
      <c r="BT184" s="432"/>
      <c r="BU184" s="432"/>
      <c r="BV184" s="432"/>
      <c r="BW184" s="43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558" customFormat="true" ht="15" customHeight="true" x14ac:dyDescent="0.2">
      <c r="A185" s="140"/>
      <c r="B185" s="131"/>
      <c r="C185" s="83"/>
      <c r="D185" s="82"/>
      <c r="E185" s="82"/>
      <c r="F185" s="82"/>
      <c r="G185" s="81"/>
      <c r="H185" s="80"/>
      <c r="I185" s="82"/>
      <c r="J185" s="82"/>
      <c r="K185" s="82"/>
      <c r="L185" s="79"/>
      <c r="M185" s="83"/>
      <c r="N185" s="82"/>
      <c r="O185" s="82"/>
      <c r="P185" s="82"/>
      <c r="Q185" s="81"/>
      <c r="R185" s="80"/>
      <c r="S185" s="82"/>
      <c r="T185" s="82"/>
      <c r="U185" s="82"/>
      <c r="V185" s="82"/>
      <c r="W185" s="79"/>
      <c r="X185" s="785"/>
      <c r="Y185" s="785"/>
      <c r="Z185" s="785"/>
      <c r="AA185" s="785"/>
      <c r="AB185" s="785"/>
      <c r="AC185" s="785"/>
      <c r="AD185" s="785"/>
      <c r="AE185" s="785"/>
      <c r="AF185" s="785"/>
      <c r="AG185" s="785"/>
      <c r="AH185" s="785"/>
      <c r="AI185" s="785"/>
      <c r="AJ185" s="785"/>
      <c r="AK185" s="785"/>
      <c r="AL185" s="785"/>
      <c r="AM185" s="785"/>
      <c r="AN185" s="785"/>
      <c r="AO185" s="785"/>
      <c r="AP185" s="785"/>
      <c r="AQ185" s="785"/>
      <c r="AR185" s="785"/>
      <c r="AS185" s="785"/>
      <c r="AT185" s="785"/>
      <c r="AU185" s="785"/>
      <c r="AV185" s="785"/>
      <c r="AW185" s="785"/>
      <c r="AX185" s="785"/>
      <c r="AY185" s="785"/>
      <c r="AZ185" s="344"/>
      <c r="BA185" s="830"/>
      <c r="BB185" s="594"/>
      <c r="BC185" s="445"/>
      <c r="BD185" s="432"/>
      <c r="BE185" s="432"/>
      <c r="BF185" s="432"/>
      <c r="BG185" s="449"/>
      <c r="BH185" s="445"/>
      <c r="BI185" s="432"/>
      <c r="BJ185" s="432"/>
      <c r="BK185" s="432"/>
      <c r="BL185" s="449"/>
      <c r="BM185" s="445"/>
      <c r="BN185" s="432"/>
      <c r="BO185" s="432"/>
      <c r="BP185" s="432"/>
      <c r="BQ185" s="449"/>
      <c r="BR185" s="445"/>
      <c r="BS185" s="432"/>
      <c r="BT185" s="432"/>
      <c r="BU185" s="432"/>
      <c r="BV185" s="432"/>
      <c r="BW185" s="43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558" customFormat="true" ht="15" customHeight="true" x14ac:dyDescent="0.2">
      <c r="A186" s="140"/>
      <c r="B186" s="131"/>
      <c r="C186" s="83"/>
      <c r="D186" s="82"/>
      <c r="E186" s="82"/>
      <c r="F186" s="82"/>
      <c r="G186" s="81"/>
      <c r="H186" s="80"/>
      <c r="I186" s="82"/>
      <c r="J186" s="82"/>
      <c r="K186" s="82"/>
      <c r="L186" s="79"/>
      <c r="M186" s="83"/>
      <c r="N186" s="82"/>
      <c r="O186" s="82"/>
      <c r="P186" s="82"/>
      <c r="Q186" s="81"/>
      <c r="R186" s="80"/>
      <c r="S186" s="82"/>
      <c r="T186" s="82"/>
      <c r="U186" s="82"/>
      <c r="V186" s="82"/>
      <c r="W186" s="79"/>
      <c r="X186" s="785"/>
      <c r="Y186" s="785"/>
      <c r="Z186" s="785"/>
      <c r="AA186" s="785"/>
      <c r="AB186" s="785"/>
      <c r="AC186" s="785"/>
      <c r="AD186" s="785"/>
      <c r="AE186" s="785"/>
      <c r="AF186" s="785"/>
      <c r="AG186" s="785"/>
      <c r="AH186" s="785"/>
      <c r="AI186" s="785"/>
      <c r="AJ186" s="785"/>
      <c r="AK186" s="785"/>
      <c r="AL186" s="785"/>
      <c r="AM186" s="785"/>
      <c r="AN186" s="785"/>
      <c r="AO186" s="785"/>
      <c r="AP186" s="785"/>
      <c r="AQ186" s="785"/>
      <c r="AR186" s="785"/>
      <c r="AS186" s="785"/>
      <c r="AT186" s="785"/>
      <c r="AU186" s="785"/>
      <c r="AV186" s="785"/>
      <c r="AW186" s="785"/>
      <c r="AX186" s="785"/>
      <c r="AY186" s="785"/>
      <c r="AZ186" s="344"/>
      <c r="BA186" s="830"/>
      <c r="BB186" s="594"/>
      <c r="BC186" s="445"/>
      <c r="BD186" s="432"/>
      <c r="BE186" s="432"/>
      <c r="BF186" s="432"/>
      <c r="BG186" s="449"/>
      <c r="BH186" s="445"/>
      <c r="BI186" s="432"/>
      <c r="BJ186" s="432"/>
      <c r="BK186" s="432"/>
      <c r="BL186" s="449"/>
      <c r="BM186" s="445"/>
      <c r="BN186" s="432"/>
      <c r="BO186" s="432"/>
      <c r="BP186" s="432"/>
      <c r="BQ186" s="449"/>
      <c r="BR186" s="445"/>
      <c r="BS186" s="432"/>
      <c r="BT186" s="432"/>
      <c r="BU186" s="432"/>
      <c r="BV186" s="432"/>
      <c r="BW186" s="43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558" customFormat="true" ht="15" customHeight="true" x14ac:dyDescent="0.2">
      <c r="A187" s="140"/>
      <c r="B187" s="131"/>
      <c r="C187" s="83"/>
      <c r="D187" s="82"/>
      <c r="E187" s="82"/>
      <c r="F187" s="82"/>
      <c r="G187" s="81"/>
      <c r="H187" s="80"/>
      <c r="I187" s="82"/>
      <c r="J187" s="82"/>
      <c r="K187" s="82"/>
      <c r="L187" s="79"/>
      <c r="M187" s="83"/>
      <c r="N187" s="82"/>
      <c r="O187" s="82"/>
      <c r="P187" s="82"/>
      <c r="Q187" s="81"/>
      <c r="R187" s="80"/>
      <c r="S187" s="82"/>
      <c r="T187" s="82"/>
      <c r="U187" s="82"/>
      <c r="V187" s="82"/>
      <c r="W187" s="79"/>
      <c r="X187" s="785"/>
      <c r="Y187" s="785"/>
      <c r="Z187" s="785"/>
      <c r="AA187" s="785"/>
      <c r="AB187" s="785"/>
      <c r="AC187" s="785"/>
      <c r="AD187" s="785"/>
      <c r="AE187" s="785"/>
      <c r="AF187" s="785"/>
      <c r="AG187" s="785"/>
      <c r="AH187" s="785"/>
      <c r="AI187" s="785"/>
      <c r="AJ187" s="785"/>
      <c r="AK187" s="785"/>
      <c r="AL187" s="785"/>
      <c r="AM187" s="785"/>
      <c r="AN187" s="785"/>
      <c r="AO187" s="785"/>
      <c r="AP187" s="785"/>
      <c r="AQ187" s="785"/>
      <c r="AR187" s="785"/>
      <c r="AS187" s="785"/>
      <c r="AT187" s="785"/>
      <c r="AU187" s="785"/>
      <c r="AV187" s="785"/>
      <c r="AW187" s="785"/>
      <c r="AX187" s="785"/>
      <c r="AY187" s="785"/>
      <c r="AZ187" s="344"/>
      <c r="BA187" s="830"/>
      <c r="BB187" s="594"/>
      <c r="BC187" s="445"/>
      <c r="BD187" s="432"/>
      <c r="BE187" s="432"/>
      <c r="BF187" s="432"/>
      <c r="BG187" s="449"/>
      <c r="BH187" s="445"/>
      <c r="BI187" s="432"/>
      <c r="BJ187" s="432"/>
      <c r="BK187" s="432"/>
      <c r="BL187" s="449"/>
      <c r="BM187" s="445"/>
      <c r="BN187" s="432"/>
      <c r="BO187" s="432"/>
      <c r="BP187" s="432"/>
      <c r="BQ187" s="449"/>
      <c r="BR187" s="445"/>
      <c r="BS187" s="432"/>
      <c r="BT187" s="432"/>
      <c r="BU187" s="432"/>
      <c r="BV187" s="432"/>
      <c r="BW187" s="43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558" customFormat="true" ht="15" customHeight="true" x14ac:dyDescent="0.2">
      <c r="A188" s="140"/>
      <c r="B188" s="131"/>
      <c r="C188" s="83"/>
      <c r="D188" s="82"/>
      <c r="E188" s="82"/>
      <c r="F188" s="82"/>
      <c r="G188" s="81"/>
      <c r="H188" s="80"/>
      <c r="I188" s="82"/>
      <c r="J188" s="82"/>
      <c r="K188" s="82"/>
      <c r="L188" s="79"/>
      <c r="M188" s="83"/>
      <c r="N188" s="82"/>
      <c r="O188" s="82"/>
      <c r="P188" s="82"/>
      <c r="Q188" s="81"/>
      <c r="R188" s="80"/>
      <c r="S188" s="82"/>
      <c r="T188" s="82"/>
      <c r="U188" s="82"/>
      <c r="V188" s="82"/>
      <c r="W188" s="79"/>
      <c r="X188" s="785"/>
      <c r="Y188" s="785"/>
      <c r="Z188" s="785"/>
      <c r="AA188" s="785"/>
      <c r="AB188" s="785"/>
      <c r="AC188" s="785"/>
      <c r="AD188" s="785"/>
      <c r="AE188" s="785"/>
      <c r="AF188" s="785"/>
      <c r="AG188" s="785"/>
      <c r="AH188" s="785"/>
      <c r="AI188" s="785"/>
      <c r="AJ188" s="785"/>
      <c r="AK188" s="785"/>
      <c r="AL188" s="785"/>
      <c r="AM188" s="785"/>
      <c r="AN188" s="785"/>
      <c r="AO188" s="785"/>
      <c r="AP188" s="785"/>
      <c r="AQ188" s="785"/>
      <c r="AR188" s="785"/>
      <c r="AS188" s="785"/>
      <c r="AT188" s="785"/>
      <c r="AU188" s="785"/>
      <c r="AV188" s="785"/>
      <c r="AW188" s="785"/>
      <c r="AX188" s="785"/>
      <c r="AY188" s="785"/>
      <c r="AZ188" s="344"/>
      <c r="BA188" s="830"/>
      <c r="BB188" s="594"/>
      <c r="BC188" s="445"/>
      <c r="BD188" s="432"/>
      <c r="BE188" s="432"/>
      <c r="BF188" s="432"/>
      <c r="BG188" s="449"/>
      <c r="BH188" s="445"/>
      <c r="BI188" s="432"/>
      <c r="BJ188" s="432"/>
      <c r="BK188" s="432"/>
      <c r="BL188" s="449"/>
      <c r="BM188" s="445"/>
      <c r="BN188" s="432"/>
      <c r="BO188" s="432"/>
      <c r="BP188" s="432"/>
      <c r="BQ188" s="449"/>
      <c r="BR188" s="445"/>
      <c r="BS188" s="432"/>
      <c r="BT188" s="432"/>
      <c r="BU188" s="432"/>
      <c r="BV188" s="432"/>
      <c r="BW188" s="43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558" customFormat="true" ht="15" customHeight="true" x14ac:dyDescent="0.2">
      <c r="A189" s="140"/>
      <c r="B189" s="131"/>
      <c r="C189" s="83"/>
      <c r="D189" s="82"/>
      <c r="E189" s="82"/>
      <c r="F189" s="82"/>
      <c r="G189" s="81"/>
      <c r="H189" s="80"/>
      <c r="I189" s="82"/>
      <c r="J189" s="82"/>
      <c r="K189" s="82"/>
      <c r="L189" s="79"/>
      <c r="M189" s="83"/>
      <c r="N189" s="82"/>
      <c r="O189" s="82"/>
      <c r="P189" s="82"/>
      <c r="Q189" s="81"/>
      <c r="R189" s="80"/>
      <c r="S189" s="82"/>
      <c r="T189" s="82"/>
      <c r="U189" s="82"/>
      <c r="V189" s="82"/>
      <c r="W189" s="79"/>
      <c r="X189" s="785"/>
      <c r="Y189" s="785"/>
      <c r="Z189" s="785"/>
      <c r="AA189" s="785"/>
      <c r="AB189" s="785"/>
      <c r="AC189" s="785"/>
      <c r="AD189" s="785"/>
      <c r="AE189" s="785"/>
      <c r="AF189" s="785"/>
      <c r="AG189" s="785"/>
      <c r="AH189" s="785"/>
      <c r="AI189" s="785"/>
      <c r="AJ189" s="785"/>
      <c r="AK189" s="785"/>
      <c r="AL189" s="785"/>
      <c r="AM189" s="785"/>
      <c r="AN189" s="785"/>
      <c r="AO189" s="785"/>
      <c r="AP189" s="785"/>
      <c r="AQ189" s="785"/>
      <c r="AR189" s="785"/>
      <c r="AS189" s="785"/>
      <c r="AT189" s="785"/>
      <c r="AU189" s="785"/>
      <c r="AV189" s="785"/>
      <c r="AW189" s="785"/>
      <c r="AX189" s="785"/>
      <c r="AY189" s="785"/>
      <c r="AZ189" s="344"/>
      <c r="BA189" s="830"/>
      <c r="BB189" s="594"/>
      <c r="BC189" s="445"/>
      <c r="BD189" s="432"/>
      <c r="BE189" s="432"/>
      <c r="BF189" s="432"/>
      <c r="BG189" s="449"/>
      <c r="BH189" s="445"/>
      <c r="BI189" s="432"/>
      <c r="BJ189" s="432"/>
      <c r="BK189" s="432"/>
      <c r="BL189" s="449"/>
      <c r="BM189" s="445"/>
      <c r="BN189" s="432"/>
      <c r="BO189" s="432"/>
      <c r="BP189" s="432"/>
      <c r="BQ189" s="449"/>
      <c r="BR189" s="445"/>
      <c r="BS189" s="432"/>
      <c r="BT189" s="432"/>
      <c r="BU189" s="432"/>
      <c r="BV189" s="432"/>
      <c r="BW189" s="43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558" customFormat="true" ht="15" customHeight="true" x14ac:dyDescent="0.2">
      <c r="A190" s="140"/>
      <c r="B190" s="131"/>
      <c r="C190" s="83"/>
      <c r="D190" s="82"/>
      <c r="E190" s="82"/>
      <c r="F190" s="82"/>
      <c r="G190" s="81"/>
      <c r="H190" s="80"/>
      <c r="I190" s="82"/>
      <c r="J190" s="82"/>
      <c r="K190" s="82"/>
      <c r="L190" s="79"/>
      <c r="M190" s="83"/>
      <c r="N190" s="82"/>
      <c r="O190" s="82"/>
      <c r="P190" s="82"/>
      <c r="Q190" s="81"/>
      <c r="R190" s="80"/>
      <c r="S190" s="82"/>
      <c r="T190" s="82"/>
      <c r="U190" s="82"/>
      <c r="V190" s="82"/>
      <c r="W190" s="79"/>
      <c r="X190" s="785"/>
      <c r="Y190" s="785"/>
      <c r="Z190" s="785"/>
      <c r="AA190" s="785"/>
      <c r="AB190" s="785"/>
      <c r="AC190" s="785"/>
      <c r="AD190" s="785"/>
      <c r="AE190" s="785"/>
      <c r="AF190" s="785"/>
      <c r="AG190" s="785"/>
      <c r="AH190" s="785"/>
      <c r="AI190" s="785"/>
      <c r="AJ190" s="785"/>
      <c r="AK190" s="785"/>
      <c r="AL190" s="785"/>
      <c r="AM190" s="785"/>
      <c r="AN190" s="785"/>
      <c r="AO190" s="785"/>
      <c r="AP190" s="785"/>
      <c r="AQ190" s="785"/>
      <c r="AR190" s="785"/>
      <c r="AS190" s="785"/>
      <c r="AT190" s="785"/>
      <c r="AU190" s="785"/>
      <c r="AV190" s="785"/>
      <c r="AW190" s="785"/>
      <c r="AX190" s="785"/>
      <c r="AY190" s="785"/>
      <c r="AZ190" s="344"/>
      <c r="BA190" s="830"/>
      <c r="BB190" s="594"/>
      <c r="BC190" s="445"/>
      <c r="BD190" s="432"/>
      <c r="BE190" s="432"/>
      <c r="BF190" s="432"/>
      <c r="BG190" s="449"/>
      <c r="BH190" s="445"/>
      <c r="BI190" s="432"/>
      <c r="BJ190" s="432"/>
      <c r="BK190" s="432"/>
      <c r="BL190" s="449"/>
      <c r="BM190" s="445"/>
      <c r="BN190" s="432"/>
      <c r="BO190" s="432"/>
      <c r="BP190" s="432"/>
      <c r="BQ190" s="449"/>
      <c r="BR190" s="445"/>
      <c r="BS190" s="432"/>
      <c r="BT190" s="432"/>
      <c r="BU190" s="432"/>
      <c r="BV190" s="432"/>
      <c r="BW190" s="43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558" customFormat="true" ht="15" customHeight="true" x14ac:dyDescent="0.2">
      <c r="A191" s="140"/>
      <c r="B191" s="131"/>
      <c r="C191" s="83"/>
      <c r="D191" s="82"/>
      <c r="E191" s="82"/>
      <c r="F191" s="82"/>
      <c r="G191" s="81"/>
      <c r="H191" s="80"/>
      <c r="I191" s="82"/>
      <c r="J191" s="82"/>
      <c r="K191" s="82"/>
      <c r="L191" s="79"/>
      <c r="M191" s="83"/>
      <c r="N191" s="82"/>
      <c r="O191" s="82"/>
      <c r="P191" s="82"/>
      <c r="Q191" s="81"/>
      <c r="R191" s="80"/>
      <c r="S191" s="82"/>
      <c r="T191" s="82"/>
      <c r="U191" s="82"/>
      <c r="V191" s="82"/>
      <c r="W191" s="79"/>
      <c r="X191" s="785"/>
      <c r="Y191" s="785"/>
      <c r="Z191" s="785"/>
      <c r="AA191" s="785"/>
      <c r="AB191" s="785"/>
      <c r="AC191" s="785"/>
      <c r="AD191" s="785"/>
      <c r="AE191" s="785"/>
      <c r="AF191" s="785"/>
      <c r="AG191" s="785"/>
      <c r="AH191" s="785"/>
      <c r="AI191" s="785"/>
      <c r="AJ191" s="785"/>
      <c r="AK191" s="785"/>
      <c r="AL191" s="785"/>
      <c r="AM191" s="785"/>
      <c r="AN191" s="785"/>
      <c r="AO191" s="785"/>
      <c r="AP191" s="785"/>
      <c r="AQ191" s="785"/>
      <c r="AR191" s="785"/>
      <c r="AS191" s="785"/>
      <c r="AT191" s="785"/>
      <c r="AU191" s="785"/>
      <c r="AV191" s="785"/>
      <c r="AW191" s="785"/>
      <c r="AX191" s="785"/>
      <c r="AY191" s="785"/>
      <c r="AZ191" s="344"/>
      <c r="BA191" s="830"/>
      <c r="BB191" s="594"/>
      <c r="BC191" s="445"/>
      <c r="BD191" s="432"/>
      <c r="BE191" s="432"/>
      <c r="BF191" s="432"/>
      <c r="BG191" s="449"/>
      <c r="BH191" s="445"/>
      <c r="BI191" s="432"/>
      <c r="BJ191" s="432"/>
      <c r="BK191" s="432"/>
      <c r="BL191" s="449"/>
      <c r="BM191" s="445"/>
      <c r="BN191" s="432"/>
      <c r="BO191" s="432"/>
      <c r="BP191" s="432"/>
      <c r="BQ191" s="449"/>
      <c r="BR191" s="445"/>
      <c r="BS191" s="432"/>
      <c r="BT191" s="432"/>
      <c r="BU191" s="432"/>
      <c r="BV191" s="432"/>
      <c r="BW191" s="43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558" customFormat="true" ht="15" customHeight="true" x14ac:dyDescent="0.2">
      <c r="A192" s="163"/>
      <c r="B192" s="130"/>
      <c r="C192" s="100"/>
      <c r="D192" s="102"/>
      <c r="E192" s="102"/>
      <c r="F192" s="102"/>
      <c r="G192" s="101"/>
      <c r="H192" s="99"/>
      <c r="I192" s="102"/>
      <c r="J192" s="102"/>
      <c r="K192" s="102"/>
      <c r="L192" s="98"/>
      <c r="M192" s="100"/>
      <c r="N192" s="102"/>
      <c r="O192" s="102"/>
      <c r="P192" s="102"/>
      <c r="Q192" s="101"/>
      <c r="R192" s="99"/>
      <c r="S192" s="102"/>
      <c r="T192" s="102"/>
      <c r="U192" s="102"/>
      <c r="V192" s="102"/>
      <c r="W192" s="98"/>
      <c r="X192" s="785"/>
      <c r="Y192" s="785"/>
      <c r="Z192" s="785"/>
      <c r="AA192" s="785"/>
      <c r="AB192" s="785"/>
      <c r="AC192" s="785"/>
      <c r="AD192" s="785"/>
      <c r="AE192" s="785"/>
      <c r="AF192" s="785"/>
      <c r="AG192" s="785"/>
      <c r="AH192" s="785"/>
      <c r="AI192" s="785"/>
      <c r="AJ192" s="785"/>
      <c r="AK192" s="785"/>
      <c r="AL192" s="785"/>
      <c r="AM192" s="785"/>
      <c r="AN192" s="785"/>
      <c r="AO192" s="785"/>
      <c r="AP192" s="785"/>
      <c r="AQ192" s="785"/>
      <c r="AR192" s="785"/>
      <c r="AS192" s="785"/>
      <c r="AT192" s="785"/>
      <c r="AU192" s="785"/>
      <c r="AV192" s="785"/>
      <c r="AW192" s="785"/>
      <c r="AX192" s="785"/>
      <c r="AY192" s="785"/>
      <c r="AZ192" s="344"/>
      <c r="BA192" s="830"/>
      <c r="BB192" s="594"/>
      <c r="BC192" s="445"/>
      <c r="BD192" s="432"/>
      <c r="BE192" s="432"/>
      <c r="BF192" s="432"/>
      <c r="BG192" s="449"/>
      <c r="BH192" s="445"/>
      <c r="BI192" s="432"/>
      <c r="BJ192" s="432"/>
      <c r="BK192" s="432"/>
      <c r="BL192" s="449"/>
      <c r="BM192" s="445"/>
      <c r="BN192" s="432"/>
      <c r="BO192" s="432"/>
      <c r="BP192" s="432"/>
      <c r="BQ192" s="449"/>
      <c r="BR192" s="445"/>
      <c r="BS192" s="432"/>
      <c r="BT192" s="432"/>
      <c r="BU192" s="432"/>
      <c r="BV192" s="432"/>
      <c r="BW192" s="43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07" customFormat="true" ht="15" customHeight="true" x14ac:dyDescent="0.2">
      <c r="A193" s="162"/>
      <c r="B193" s="129"/>
      <c r="C193" s="100"/>
      <c r="D193" s="102"/>
      <c r="E193" s="102"/>
      <c r="F193" s="102"/>
      <c r="G193" s="101"/>
      <c r="H193" s="99"/>
      <c r="I193" s="102"/>
      <c r="J193" s="102"/>
      <c r="K193" s="102"/>
      <c r="L193" s="98"/>
      <c r="M193" s="100"/>
      <c r="N193" s="102"/>
      <c r="O193" s="102"/>
      <c r="P193" s="102"/>
      <c r="Q193" s="101"/>
      <c r="R193" s="99"/>
      <c r="S193" s="102"/>
      <c r="T193" s="102"/>
      <c r="U193" s="102"/>
      <c r="V193" s="102"/>
      <c r="W193" s="98"/>
      <c r="X193" s="785"/>
      <c r="Y193" s="785"/>
      <c r="Z193" s="785"/>
      <c r="AA193" s="785"/>
      <c r="AB193" s="785"/>
      <c r="AC193" s="785"/>
      <c r="AD193" s="785"/>
      <c r="AE193" s="785"/>
      <c r="AF193" s="785"/>
      <c r="AG193" s="785"/>
      <c r="AH193" s="785"/>
      <c r="AI193" s="785"/>
      <c r="AJ193" s="785"/>
      <c r="AK193" s="785"/>
      <c r="AL193" s="785"/>
      <c r="AM193" s="785"/>
      <c r="AN193" s="785"/>
      <c r="AO193" s="785"/>
      <c r="AP193" s="785"/>
      <c r="AQ193" s="785"/>
      <c r="AR193" s="785"/>
      <c r="AS193" s="785"/>
      <c r="AT193" s="785"/>
      <c r="AU193" s="785"/>
      <c r="AV193" s="785"/>
      <c r="AW193" s="785"/>
      <c r="AX193" s="785"/>
      <c r="AY193" s="785"/>
      <c r="AZ193" s="344"/>
      <c r="BA193" s="830"/>
      <c r="BB193" s="594"/>
      <c r="BC193" s="445"/>
      <c r="BD193" s="432"/>
      <c r="BE193" s="432"/>
      <c r="BF193" s="432"/>
      <c r="BG193" s="449"/>
      <c r="BH193" s="445"/>
      <c r="BI193" s="432"/>
      <c r="BJ193" s="432"/>
      <c r="BK193" s="432"/>
      <c r="BL193" s="449"/>
      <c r="BM193" s="445"/>
      <c r="BN193" s="432"/>
      <c r="BO193" s="432"/>
      <c r="BP193" s="432"/>
      <c r="BQ193" s="449"/>
      <c r="BR193" s="445"/>
      <c r="BS193" s="432"/>
      <c r="BT193" s="432"/>
      <c r="BU193" s="432"/>
      <c r="BV193" s="432"/>
      <c r="BW193" s="43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7" customFormat="true" ht="15" customHeight="true" x14ac:dyDescent="0.2">
      <c r="A194" s="162"/>
      <c r="B194" s="129"/>
      <c r="C194" s="100"/>
      <c r="D194" s="102"/>
      <c r="E194" s="102"/>
      <c r="F194" s="102"/>
      <c r="G194" s="101"/>
      <c r="H194" s="99"/>
      <c r="I194" s="102"/>
      <c r="J194" s="102"/>
      <c r="K194" s="102"/>
      <c r="L194" s="98"/>
      <c r="M194" s="100"/>
      <c r="N194" s="102"/>
      <c r="O194" s="102"/>
      <c r="P194" s="102"/>
      <c r="Q194" s="101"/>
      <c r="R194" s="99"/>
      <c r="S194" s="102"/>
      <c r="T194" s="102"/>
      <c r="U194" s="102"/>
      <c r="V194" s="102"/>
      <c r="W194" s="98"/>
      <c r="X194" s="785"/>
      <c r="Y194" s="785"/>
      <c r="Z194" s="785"/>
      <c r="AA194" s="785"/>
      <c r="AB194" s="785"/>
      <c r="AC194" s="785"/>
      <c r="AD194" s="785"/>
      <c r="AE194" s="785"/>
      <c r="AF194" s="785"/>
      <c r="AG194" s="785"/>
      <c r="AH194" s="785"/>
      <c r="AI194" s="785"/>
      <c r="AJ194" s="785"/>
      <c r="AK194" s="785"/>
      <c r="AL194" s="785"/>
      <c r="AM194" s="785"/>
      <c r="AN194" s="785"/>
      <c r="AO194" s="785"/>
      <c r="AP194" s="785"/>
      <c r="AQ194" s="785"/>
      <c r="AR194" s="785"/>
      <c r="AS194" s="785"/>
      <c r="AT194" s="785"/>
      <c r="AU194" s="785"/>
      <c r="AV194" s="785"/>
      <c r="AW194" s="785"/>
      <c r="AX194" s="785"/>
      <c r="AY194" s="785"/>
      <c r="AZ194" s="344"/>
      <c r="BA194" s="830"/>
      <c r="BB194" s="594"/>
      <c r="BC194" s="445"/>
      <c r="BD194" s="432"/>
      <c r="BE194" s="432"/>
      <c r="BF194" s="432"/>
      <c r="BG194" s="449"/>
      <c r="BH194" s="445"/>
      <c r="BI194" s="432"/>
      <c r="BJ194" s="432"/>
      <c r="BK194" s="432"/>
      <c r="BL194" s="449"/>
      <c r="BM194" s="445"/>
      <c r="BN194" s="432"/>
      <c r="BO194" s="432"/>
      <c r="BP194" s="432"/>
      <c r="BQ194" s="449"/>
      <c r="BR194" s="445"/>
      <c r="BS194" s="432"/>
      <c r="BT194" s="432"/>
      <c r="BU194" s="432"/>
      <c r="BV194" s="432"/>
      <c r="BW194" s="43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7" customFormat="true" ht="15" customHeight="true" x14ac:dyDescent="0.2">
      <c r="A195" s="162"/>
      <c r="B195" s="129"/>
      <c r="C195" s="100"/>
      <c r="D195" s="102"/>
      <c r="E195" s="102"/>
      <c r="F195" s="102"/>
      <c r="G195" s="101"/>
      <c r="H195" s="99"/>
      <c r="I195" s="102"/>
      <c r="J195" s="102"/>
      <c r="K195" s="102"/>
      <c r="L195" s="98"/>
      <c r="M195" s="100"/>
      <c r="N195" s="102"/>
      <c r="O195" s="102"/>
      <c r="P195" s="102"/>
      <c r="Q195" s="101"/>
      <c r="R195" s="99"/>
      <c r="S195" s="102"/>
      <c r="T195" s="102"/>
      <c r="U195" s="102"/>
      <c r="V195" s="102"/>
      <c r="W195" s="98"/>
      <c r="X195" s="785"/>
      <c r="Y195" s="785"/>
      <c r="Z195" s="785"/>
      <c r="AA195" s="785"/>
      <c r="AB195" s="785"/>
      <c r="AC195" s="785"/>
      <c r="AD195" s="785"/>
      <c r="AE195" s="785"/>
      <c r="AF195" s="785"/>
      <c r="AG195" s="785"/>
      <c r="AH195" s="785"/>
      <c r="AI195" s="785"/>
      <c r="AJ195" s="785"/>
      <c r="AK195" s="785"/>
      <c r="AL195" s="785"/>
      <c r="AM195" s="785"/>
      <c r="AN195" s="785"/>
      <c r="AO195" s="785"/>
      <c r="AP195" s="785"/>
      <c r="AQ195" s="785"/>
      <c r="AR195" s="785"/>
      <c r="AS195" s="785"/>
      <c r="AT195" s="785"/>
      <c r="AU195" s="785"/>
      <c r="AV195" s="785"/>
      <c r="AW195" s="785"/>
      <c r="AX195" s="785"/>
      <c r="AY195" s="785"/>
      <c r="AZ195" s="344"/>
      <c r="BA195" s="830"/>
      <c r="BB195" s="594"/>
      <c r="BC195" s="445"/>
      <c r="BD195" s="432"/>
      <c r="BE195" s="432"/>
      <c r="BF195" s="432"/>
      <c r="BG195" s="449"/>
      <c r="BH195" s="445"/>
      <c r="BI195" s="432"/>
      <c r="BJ195" s="432"/>
      <c r="BK195" s="432"/>
      <c r="BL195" s="449"/>
      <c r="BM195" s="445"/>
      <c r="BN195" s="432"/>
      <c r="BO195" s="432"/>
      <c r="BP195" s="432"/>
      <c r="BQ195" s="449"/>
      <c r="BR195" s="445"/>
      <c r="BS195" s="432"/>
      <c r="BT195" s="432"/>
      <c r="BU195" s="432"/>
      <c r="BV195" s="432"/>
      <c r="BW195" s="43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7" customFormat="true" ht="15" customHeight="true" x14ac:dyDescent="0.2">
      <c r="A196" s="162"/>
      <c r="B196" s="129"/>
      <c r="C196" s="100"/>
      <c r="D196" s="102"/>
      <c r="E196" s="102"/>
      <c r="F196" s="102"/>
      <c r="G196" s="101"/>
      <c r="H196" s="99"/>
      <c r="I196" s="102"/>
      <c r="J196" s="102"/>
      <c r="K196" s="102"/>
      <c r="L196" s="98"/>
      <c r="M196" s="100"/>
      <c r="N196" s="102"/>
      <c r="O196" s="102"/>
      <c r="P196" s="102"/>
      <c r="Q196" s="101"/>
      <c r="R196" s="99"/>
      <c r="S196" s="102"/>
      <c r="T196" s="102"/>
      <c r="U196" s="102"/>
      <c r="V196" s="102"/>
      <c r="W196" s="98"/>
      <c r="X196" s="785"/>
      <c r="Y196" s="785"/>
      <c r="Z196" s="785"/>
      <c r="AA196" s="785"/>
      <c r="AB196" s="785"/>
      <c r="AC196" s="785"/>
      <c r="AD196" s="785"/>
      <c r="AE196" s="785"/>
      <c r="AF196" s="785"/>
      <c r="AG196" s="785"/>
      <c r="AH196" s="785"/>
      <c r="AI196" s="785"/>
      <c r="AJ196" s="785"/>
      <c r="AK196" s="785"/>
      <c r="AL196" s="785"/>
      <c r="AM196" s="785"/>
      <c r="AN196" s="785"/>
      <c r="AO196" s="785"/>
      <c r="AP196" s="785"/>
      <c r="AQ196" s="785"/>
      <c r="AR196" s="785"/>
      <c r="AS196" s="785"/>
      <c r="AT196" s="785"/>
      <c r="AU196" s="785"/>
      <c r="AV196" s="785"/>
      <c r="AW196" s="785"/>
      <c r="AX196" s="785"/>
      <c r="AY196" s="785"/>
      <c r="AZ196" s="344"/>
      <c r="BA196" s="830"/>
      <c r="BB196" s="594"/>
      <c r="BC196" s="445"/>
      <c r="BD196" s="432"/>
      <c r="BE196" s="432"/>
      <c r="BF196" s="432"/>
      <c r="BG196" s="449"/>
      <c r="BH196" s="445"/>
      <c r="BI196" s="432"/>
      <c r="BJ196" s="432"/>
      <c r="BK196" s="432"/>
      <c r="BL196" s="449"/>
      <c r="BM196" s="445"/>
      <c r="BN196" s="432"/>
      <c r="BO196" s="432"/>
      <c r="BP196" s="432"/>
      <c r="BQ196" s="449"/>
      <c r="BR196" s="445"/>
      <c r="BS196" s="432"/>
      <c r="BT196" s="432"/>
      <c r="BU196" s="432"/>
      <c r="BV196" s="432"/>
      <c r="BW196" s="43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7" customFormat="true" ht="15" customHeight="true" x14ac:dyDescent="0.2">
      <c r="A197" s="162"/>
      <c r="B197" s="129"/>
      <c r="C197" s="100"/>
      <c r="D197" s="102"/>
      <c r="E197" s="102"/>
      <c r="F197" s="102"/>
      <c r="G197" s="101"/>
      <c r="H197" s="99"/>
      <c r="I197" s="102"/>
      <c r="J197" s="102"/>
      <c r="K197" s="102"/>
      <c r="L197" s="98"/>
      <c r="M197" s="100"/>
      <c r="N197" s="102"/>
      <c r="O197" s="102"/>
      <c r="P197" s="102"/>
      <c r="Q197" s="101"/>
      <c r="R197" s="99"/>
      <c r="S197" s="102"/>
      <c r="T197" s="102"/>
      <c r="U197" s="102"/>
      <c r="V197" s="102"/>
      <c r="W197" s="98"/>
      <c r="X197" s="785"/>
      <c r="Y197" s="785"/>
      <c r="Z197" s="785"/>
      <c r="AA197" s="785"/>
      <c r="AB197" s="785"/>
      <c r="AC197" s="785"/>
      <c r="AD197" s="785"/>
      <c r="AE197" s="785"/>
      <c r="AF197" s="785"/>
      <c r="AG197" s="785"/>
      <c r="AH197" s="785"/>
      <c r="AI197" s="785"/>
      <c r="AJ197" s="785"/>
      <c r="AK197" s="785"/>
      <c r="AL197" s="785"/>
      <c r="AM197" s="785"/>
      <c r="AN197" s="785"/>
      <c r="AO197" s="785"/>
      <c r="AP197" s="785"/>
      <c r="AQ197" s="785"/>
      <c r="AR197" s="785"/>
      <c r="AS197" s="785"/>
      <c r="AT197" s="785"/>
      <c r="AU197" s="785"/>
      <c r="AV197" s="785"/>
      <c r="AW197" s="785"/>
      <c r="AX197" s="785"/>
      <c r="AY197" s="785"/>
      <c r="AZ197" s="344"/>
      <c r="BA197" s="830"/>
      <c r="BB197" s="594"/>
      <c r="BC197" s="445"/>
      <c r="BD197" s="432"/>
      <c r="BE197" s="432"/>
      <c r="BF197" s="432"/>
      <c r="BG197" s="449"/>
      <c r="BH197" s="445"/>
      <c r="BI197" s="432"/>
      <c r="BJ197" s="432"/>
      <c r="BK197" s="432"/>
      <c r="BL197" s="449"/>
      <c r="BM197" s="445"/>
      <c r="BN197" s="432"/>
      <c r="BO197" s="432"/>
      <c r="BP197" s="432"/>
      <c r="BQ197" s="449"/>
      <c r="BR197" s="445"/>
      <c r="BS197" s="432"/>
      <c r="BT197" s="432"/>
      <c r="BU197" s="432"/>
      <c r="BV197" s="432"/>
      <c r="BW197" s="43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7" customFormat="true" ht="15" customHeight="true" x14ac:dyDescent="0.2">
      <c r="A198" s="162"/>
      <c r="B198" s="129"/>
      <c r="C198" s="100"/>
      <c r="D198" s="102"/>
      <c r="E198" s="102"/>
      <c r="F198" s="102"/>
      <c r="G198" s="101"/>
      <c r="H198" s="99"/>
      <c r="I198" s="102"/>
      <c r="J198" s="102"/>
      <c r="K198" s="102"/>
      <c r="L198" s="98"/>
      <c r="M198" s="100"/>
      <c r="N198" s="102"/>
      <c r="O198" s="102"/>
      <c r="P198" s="102"/>
      <c r="Q198" s="101"/>
      <c r="R198" s="99"/>
      <c r="S198" s="102"/>
      <c r="T198" s="102"/>
      <c r="U198" s="102"/>
      <c r="V198" s="102"/>
      <c r="W198" s="98"/>
      <c r="X198" s="785"/>
      <c r="Y198" s="785"/>
      <c r="Z198" s="785"/>
      <c r="AA198" s="785"/>
      <c r="AB198" s="785"/>
      <c r="AC198" s="785"/>
      <c r="AD198" s="785"/>
      <c r="AE198" s="785"/>
      <c r="AF198" s="785"/>
      <c r="AG198" s="785"/>
      <c r="AH198" s="785"/>
      <c r="AI198" s="785"/>
      <c r="AJ198" s="785"/>
      <c r="AK198" s="785"/>
      <c r="AL198" s="785"/>
      <c r="AM198" s="785"/>
      <c r="AN198" s="785"/>
      <c r="AO198" s="785"/>
      <c r="AP198" s="785"/>
      <c r="AQ198" s="785"/>
      <c r="AR198" s="785"/>
      <c r="AS198" s="785"/>
      <c r="AT198" s="785"/>
      <c r="AU198" s="785"/>
      <c r="AV198" s="785"/>
      <c r="AW198" s="785"/>
      <c r="AX198" s="785"/>
      <c r="AY198" s="785"/>
      <c r="AZ198" s="344"/>
      <c r="BA198" s="830"/>
      <c r="BB198" s="594"/>
      <c r="BC198" s="445"/>
      <c r="BD198" s="432"/>
      <c r="BE198" s="432"/>
      <c r="BF198" s="432"/>
      <c r="BG198" s="449"/>
      <c r="BH198" s="445"/>
      <c r="BI198" s="432"/>
      <c r="BJ198" s="432"/>
      <c r="BK198" s="432"/>
      <c r="BL198" s="449"/>
      <c r="BM198" s="445"/>
      <c r="BN198" s="432"/>
      <c r="BO198" s="432"/>
      <c r="BP198" s="432"/>
      <c r="BQ198" s="449"/>
      <c r="BR198" s="445"/>
      <c r="BS198" s="432"/>
      <c r="BT198" s="432"/>
      <c r="BU198" s="432"/>
      <c r="BV198" s="432"/>
      <c r="BW198" s="43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7" customFormat="true" ht="15" customHeight="true" x14ac:dyDescent="0.2">
      <c r="A199" s="162"/>
      <c r="B199" s="129"/>
      <c r="C199" s="100"/>
      <c r="D199" s="102"/>
      <c r="E199" s="102"/>
      <c r="F199" s="102"/>
      <c r="G199" s="101"/>
      <c r="H199" s="99"/>
      <c r="I199" s="102"/>
      <c r="J199" s="102"/>
      <c r="K199" s="102"/>
      <c r="L199" s="98"/>
      <c r="M199" s="100"/>
      <c r="N199" s="102"/>
      <c r="O199" s="102"/>
      <c r="P199" s="102"/>
      <c r="Q199" s="101"/>
      <c r="R199" s="99"/>
      <c r="S199" s="102"/>
      <c r="T199" s="102"/>
      <c r="U199" s="102"/>
      <c r="V199" s="102"/>
      <c r="W199" s="98"/>
      <c r="X199" s="785"/>
      <c r="Y199" s="785"/>
      <c r="Z199" s="785"/>
      <c r="AA199" s="785"/>
      <c r="AB199" s="785"/>
      <c r="AC199" s="785"/>
      <c r="AD199" s="785"/>
      <c r="AE199" s="785"/>
      <c r="AF199" s="785"/>
      <c r="AG199" s="785"/>
      <c r="AH199" s="785"/>
      <c r="AI199" s="785"/>
      <c r="AJ199" s="785"/>
      <c r="AK199" s="785"/>
      <c r="AL199" s="785"/>
      <c r="AM199" s="785"/>
      <c r="AN199" s="785"/>
      <c r="AO199" s="785"/>
      <c r="AP199" s="785"/>
      <c r="AQ199" s="785"/>
      <c r="AR199" s="785"/>
      <c r="AS199" s="785"/>
      <c r="AT199" s="785"/>
      <c r="AU199" s="785"/>
      <c r="AV199" s="785"/>
      <c r="AW199" s="785"/>
      <c r="AX199" s="785"/>
      <c r="AY199" s="785"/>
      <c r="AZ199" s="344"/>
      <c r="BA199" s="830"/>
      <c r="BB199" s="594"/>
      <c r="BC199" s="445"/>
      <c r="BD199" s="432"/>
      <c r="BE199" s="432"/>
      <c r="BF199" s="432"/>
      <c r="BG199" s="449"/>
      <c r="BH199" s="445"/>
      <c r="BI199" s="432"/>
      <c r="BJ199" s="432"/>
      <c r="BK199" s="432"/>
      <c r="BL199" s="449"/>
      <c r="BM199" s="445"/>
      <c r="BN199" s="432"/>
      <c r="BO199" s="432"/>
      <c r="BP199" s="432"/>
      <c r="BQ199" s="449"/>
      <c r="BR199" s="445"/>
      <c r="BS199" s="432"/>
      <c r="BT199" s="432"/>
      <c r="BU199" s="432"/>
      <c r="BV199" s="432"/>
      <c r="BW199" s="43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7" customFormat="true" ht="15" customHeight="true" x14ac:dyDescent="0.2">
      <c r="A200" s="162"/>
      <c r="B200" s="129"/>
      <c r="C200" s="100"/>
      <c r="D200" s="102"/>
      <c r="E200" s="102"/>
      <c r="F200" s="102"/>
      <c r="G200" s="101"/>
      <c r="H200" s="99"/>
      <c r="I200" s="102"/>
      <c r="J200" s="102"/>
      <c r="K200" s="102"/>
      <c r="L200" s="98"/>
      <c r="M200" s="100"/>
      <c r="N200" s="102"/>
      <c r="O200" s="102"/>
      <c r="P200" s="102"/>
      <c r="Q200" s="101"/>
      <c r="R200" s="99"/>
      <c r="S200" s="102"/>
      <c r="T200" s="102"/>
      <c r="U200" s="102"/>
      <c r="V200" s="102"/>
      <c r="W200" s="98"/>
      <c r="X200" s="785"/>
      <c r="Y200" s="785"/>
      <c r="Z200" s="785"/>
      <c r="AA200" s="785"/>
      <c r="AB200" s="785"/>
      <c r="AC200" s="785"/>
      <c r="AD200" s="785"/>
      <c r="AE200" s="785"/>
      <c r="AF200" s="785"/>
      <c r="AG200" s="785"/>
      <c r="AH200" s="785"/>
      <c r="AI200" s="785"/>
      <c r="AJ200" s="785"/>
      <c r="AK200" s="785"/>
      <c r="AL200" s="785"/>
      <c r="AM200" s="785"/>
      <c r="AN200" s="785"/>
      <c r="AO200" s="785"/>
      <c r="AP200" s="785"/>
      <c r="AQ200" s="785"/>
      <c r="AR200" s="785"/>
      <c r="AS200" s="785"/>
      <c r="AT200" s="785"/>
      <c r="AU200" s="785"/>
      <c r="AV200" s="785"/>
      <c r="AW200" s="785"/>
      <c r="AX200" s="785"/>
      <c r="AY200" s="785"/>
      <c r="AZ200" s="344"/>
      <c r="BA200" s="830"/>
      <c r="BB200" s="594"/>
      <c r="BC200" s="445"/>
      <c r="BD200" s="432"/>
      <c r="BE200" s="432"/>
      <c r="BF200" s="432"/>
      <c r="BG200" s="449"/>
      <c r="BH200" s="445"/>
      <c r="BI200" s="432"/>
      <c r="BJ200" s="432"/>
      <c r="BK200" s="432"/>
      <c r="BL200" s="449"/>
      <c r="BM200" s="445"/>
      <c r="BN200" s="432"/>
      <c r="BO200" s="432"/>
      <c r="BP200" s="432"/>
      <c r="BQ200" s="449"/>
      <c r="BR200" s="445"/>
      <c r="BS200" s="432"/>
      <c r="BT200" s="432"/>
      <c r="BU200" s="432"/>
      <c r="BV200" s="432"/>
      <c r="BW200" s="43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7" customFormat="true" ht="15" customHeight="true" x14ac:dyDescent="0.2">
      <c r="A201" s="162"/>
      <c r="B201" s="129"/>
      <c r="C201" s="100"/>
      <c r="D201" s="102"/>
      <c r="E201" s="102"/>
      <c r="F201" s="102"/>
      <c r="G201" s="101"/>
      <c r="H201" s="99"/>
      <c r="I201" s="102"/>
      <c r="J201" s="102"/>
      <c r="K201" s="102"/>
      <c r="L201" s="98"/>
      <c r="M201" s="100"/>
      <c r="N201" s="102"/>
      <c r="O201" s="102"/>
      <c r="P201" s="102"/>
      <c r="Q201" s="101"/>
      <c r="R201" s="99"/>
      <c r="S201" s="102"/>
      <c r="T201" s="102"/>
      <c r="U201" s="102"/>
      <c r="V201" s="102"/>
      <c r="W201" s="98"/>
      <c r="X201" s="785"/>
      <c r="Y201" s="785"/>
      <c r="Z201" s="785"/>
      <c r="AA201" s="785"/>
      <c r="AB201" s="785"/>
      <c r="AC201" s="785"/>
      <c r="AD201" s="785"/>
      <c r="AE201" s="785"/>
      <c r="AF201" s="785"/>
      <c r="AG201" s="785"/>
      <c r="AH201" s="785"/>
      <c r="AI201" s="785"/>
      <c r="AJ201" s="785"/>
      <c r="AK201" s="785"/>
      <c r="AL201" s="785"/>
      <c r="AM201" s="785"/>
      <c r="AN201" s="785"/>
      <c r="AO201" s="785"/>
      <c r="AP201" s="785"/>
      <c r="AQ201" s="785"/>
      <c r="AR201" s="785"/>
      <c r="AS201" s="785"/>
      <c r="AT201" s="785"/>
      <c r="AU201" s="785"/>
      <c r="AV201" s="785"/>
      <c r="AW201" s="785"/>
      <c r="AX201" s="785"/>
      <c r="AY201" s="785"/>
      <c r="AZ201" s="344"/>
      <c r="BA201" s="830"/>
      <c r="BB201" s="594"/>
      <c r="BC201" s="445"/>
      <c r="BD201" s="432"/>
      <c r="BE201" s="432"/>
      <c r="BF201" s="432"/>
      <c r="BG201" s="449"/>
      <c r="BH201" s="445"/>
      <c r="BI201" s="432"/>
      <c r="BJ201" s="432"/>
      <c r="BK201" s="432"/>
      <c r="BL201" s="449"/>
      <c r="BM201" s="445"/>
      <c r="BN201" s="432"/>
      <c r="BO201" s="432"/>
      <c r="BP201" s="432"/>
      <c r="BQ201" s="449"/>
      <c r="BR201" s="445"/>
      <c r="BS201" s="432"/>
      <c r="BT201" s="432"/>
      <c r="BU201" s="432"/>
      <c r="BV201" s="432"/>
      <c r="BW201" s="43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7" customFormat="true" ht="15" customHeight="true" x14ac:dyDescent="0.2">
      <c r="A202" s="162"/>
      <c r="B202" s="129"/>
      <c r="C202" s="100"/>
      <c r="D202" s="102"/>
      <c r="E202" s="102"/>
      <c r="F202" s="102"/>
      <c r="G202" s="101"/>
      <c r="H202" s="99"/>
      <c r="I202" s="102"/>
      <c r="J202" s="102"/>
      <c r="K202" s="102"/>
      <c r="L202" s="98"/>
      <c r="M202" s="100"/>
      <c r="N202" s="102"/>
      <c r="O202" s="102"/>
      <c r="P202" s="102"/>
      <c r="Q202" s="101"/>
      <c r="R202" s="99"/>
      <c r="S202" s="102"/>
      <c r="T202" s="102"/>
      <c r="U202" s="102"/>
      <c r="V202" s="102"/>
      <c r="W202" s="98"/>
      <c r="X202" s="785"/>
      <c r="Y202" s="785"/>
      <c r="Z202" s="785"/>
      <c r="AA202" s="785"/>
      <c r="AB202" s="785"/>
      <c r="AC202" s="785"/>
      <c r="AD202" s="785"/>
      <c r="AE202" s="785"/>
      <c r="AF202" s="785"/>
      <c r="AG202" s="785"/>
      <c r="AH202" s="785"/>
      <c r="AI202" s="785"/>
      <c r="AJ202" s="785"/>
      <c r="AK202" s="785"/>
      <c r="AL202" s="785"/>
      <c r="AM202" s="785"/>
      <c r="AN202" s="785"/>
      <c r="AO202" s="785"/>
      <c r="AP202" s="785"/>
      <c r="AQ202" s="785"/>
      <c r="AR202" s="785"/>
      <c r="AS202" s="785"/>
      <c r="AT202" s="785"/>
      <c r="AU202" s="785"/>
      <c r="AV202" s="785"/>
      <c r="AW202" s="785"/>
      <c r="AX202" s="785"/>
      <c r="AY202" s="785"/>
      <c r="AZ202" s="344"/>
      <c r="BA202" s="830"/>
      <c r="BB202" s="594"/>
      <c r="BC202" s="445"/>
      <c r="BD202" s="432"/>
      <c r="BE202" s="432"/>
      <c r="BF202" s="432"/>
      <c r="BG202" s="449"/>
      <c r="BH202" s="445"/>
      <c r="BI202" s="432"/>
      <c r="BJ202" s="432"/>
      <c r="BK202" s="432"/>
      <c r="BL202" s="449"/>
      <c r="BM202" s="445"/>
      <c r="BN202" s="432"/>
      <c r="BO202" s="432"/>
      <c r="BP202" s="432"/>
      <c r="BQ202" s="449"/>
      <c r="BR202" s="445"/>
      <c r="BS202" s="432"/>
      <c r="BT202" s="432"/>
      <c r="BU202" s="432"/>
      <c r="BV202" s="432"/>
      <c r="BW202" s="43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07" customFormat="true" ht="15" customHeight="true" x14ac:dyDescent="0.2">
      <c r="A203" s="139"/>
      <c r="B203" s="128"/>
      <c r="C203" s="78"/>
      <c r="D203" s="77"/>
      <c r="E203" s="77"/>
      <c r="F203" s="77"/>
      <c r="G203" s="76"/>
      <c r="H203" s="75"/>
      <c r="I203" s="77"/>
      <c r="J203" s="77"/>
      <c r="K203" s="77"/>
      <c r="L203" s="74"/>
      <c r="M203" s="78"/>
      <c r="N203" s="77"/>
      <c r="O203" s="77"/>
      <c r="P203" s="77"/>
      <c r="Q203" s="76"/>
      <c r="R203" s="75"/>
      <c r="S203" s="77"/>
      <c r="T203" s="77"/>
      <c r="U203" s="77"/>
      <c r="V203" s="102"/>
      <c r="W203" s="98"/>
      <c r="X203" s="785"/>
      <c r="Y203" s="785"/>
      <c r="Z203" s="785"/>
      <c r="AA203" s="785"/>
      <c r="AB203" s="785"/>
      <c r="AC203" s="785"/>
      <c r="AD203" s="785"/>
      <c r="AE203" s="785"/>
      <c r="AF203" s="785"/>
      <c r="AG203" s="785"/>
      <c r="AH203" s="785"/>
      <c r="AI203" s="785"/>
      <c r="AJ203" s="785"/>
      <c r="AK203" s="785"/>
      <c r="AL203" s="785"/>
      <c r="AM203" s="785"/>
      <c r="AN203" s="785"/>
      <c r="AO203" s="785"/>
      <c r="AP203" s="785"/>
      <c r="AQ203" s="785"/>
      <c r="AR203" s="785"/>
      <c r="AS203" s="785"/>
      <c r="AT203" s="785"/>
      <c r="AU203" s="785"/>
      <c r="AV203" s="785"/>
      <c r="AW203" s="785"/>
      <c r="AX203" s="785"/>
      <c r="AY203" s="785"/>
      <c r="AZ203" s="344"/>
      <c r="BA203" s="830"/>
      <c r="BB203" s="594"/>
      <c r="BC203" s="445"/>
      <c r="BD203" s="432"/>
      <c r="BE203" s="432"/>
      <c r="BF203" s="432"/>
      <c r="BG203" s="449"/>
      <c r="BH203" s="445"/>
      <c r="BI203" s="432"/>
      <c r="BJ203" s="432"/>
      <c r="BK203" s="432"/>
      <c r="BL203" s="449"/>
      <c r="BM203" s="445"/>
      <c r="BN203" s="432"/>
      <c r="BO203" s="432"/>
      <c r="BP203" s="432"/>
      <c r="BQ203" s="449"/>
      <c r="BR203" s="445"/>
      <c r="BS203" s="432"/>
      <c r="BT203" s="432"/>
      <c r="BU203" s="432"/>
      <c r="BV203" s="432"/>
      <c r="BW203" s="43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07" customFormat="true" ht="15" customHeight="true" x14ac:dyDescent="0.2">
      <c r="A204" s="162"/>
      <c r="B204" s="129"/>
      <c r="C204" s="100"/>
      <c r="D204" s="102"/>
      <c r="E204" s="102"/>
      <c r="F204" s="102"/>
      <c r="G204" s="101"/>
      <c r="H204" s="99"/>
      <c r="I204" s="102"/>
      <c r="J204" s="102"/>
      <c r="K204" s="102"/>
      <c r="L204" s="98"/>
      <c r="M204" s="100"/>
      <c r="N204" s="102"/>
      <c r="O204" s="102"/>
      <c r="P204" s="102"/>
      <c r="Q204" s="101"/>
      <c r="R204" s="99"/>
      <c r="S204" s="102"/>
      <c r="T204" s="102"/>
      <c r="U204" s="102"/>
      <c r="V204" s="102"/>
      <c r="W204" s="98"/>
      <c r="X204" s="785"/>
      <c r="Y204" s="785"/>
      <c r="Z204" s="785"/>
      <c r="AA204" s="785"/>
      <c r="AB204" s="785"/>
      <c r="AC204" s="785"/>
      <c r="AD204" s="785"/>
      <c r="AE204" s="785"/>
      <c r="AF204" s="785"/>
      <c r="AG204" s="785"/>
      <c r="AH204" s="785"/>
      <c r="AI204" s="785"/>
      <c r="AJ204" s="785"/>
      <c r="AK204" s="785"/>
      <c r="AL204" s="785"/>
      <c r="AM204" s="785"/>
      <c r="AN204" s="785"/>
      <c r="AO204" s="785"/>
      <c r="AP204" s="785"/>
      <c r="AQ204" s="785"/>
      <c r="AR204" s="785"/>
      <c r="AS204" s="785"/>
      <c r="AT204" s="785"/>
      <c r="AU204" s="785"/>
      <c r="AV204" s="785"/>
      <c r="AW204" s="785"/>
      <c r="AX204" s="785"/>
      <c r="AY204" s="785"/>
      <c r="AZ204" s="344"/>
      <c r="BA204" s="830"/>
      <c r="BB204" s="594"/>
      <c r="BC204" s="445"/>
      <c r="BD204" s="432"/>
      <c r="BE204" s="432"/>
      <c r="BF204" s="432"/>
      <c r="BG204" s="449"/>
      <c r="BH204" s="445"/>
      <c r="BI204" s="432"/>
      <c r="BJ204" s="432"/>
      <c r="BK204" s="432"/>
      <c r="BL204" s="449"/>
      <c r="BM204" s="445"/>
      <c r="BN204" s="432"/>
      <c r="BO204" s="432"/>
      <c r="BP204" s="432"/>
      <c r="BQ204" s="449"/>
      <c r="BR204" s="445"/>
      <c r="BS204" s="432"/>
      <c r="BT204" s="432"/>
      <c r="BU204" s="432"/>
      <c r="BV204" s="432"/>
      <c r="BW204" s="43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7" customFormat="true" ht="15" customHeight="true" x14ac:dyDescent="0.2">
      <c r="A205" s="161"/>
      <c r="B205" s="127"/>
      <c r="C205" s="73"/>
      <c r="D205" s="87"/>
      <c r="E205" s="87"/>
      <c r="F205" s="87"/>
      <c r="G205" s="86"/>
      <c r="H205" s="72"/>
      <c r="I205" s="87"/>
      <c r="J205" s="87"/>
      <c r="K205" s="87"/>
      <c r="L205" s="71"/>
      <c r="M205" s="73"/>
      <c r="N205" s="87"/>
      <c r="O205" s="87"/>
      <c r="P205" s="87"/>
      <c r="Q205" s="86"/>
      <c r="R205" s="72"/>
      <c r="S205" s="87"/>
      <c r="T205" s="87"/>
      <c r="U205" s="87"/>
      <c r="V205" s="87"/>
      <c r="W205" s="71"/>
      <c r="X205" s="785"/>
      <c r="Y205" s="785"/>
      <c r="Z205" s="785"/>
      <c r="AA205" s="785"/>
      <c r="AB205" s="785"/>
      <c r="AC205" s="785"/>
      <c r="AD205" s="785"/>
      <c r="AE205" s="785"/>
      <c r="AF205" s="785"/>
      <c r="AG205" s="785"/>
      <c r="AH205" s="785"/>
      <c r="AI205" s="785"/>
      <c r="AJ205" s="785"/>
      <c r="AK205" s="785"/>
      <c r="AL205" s="785"/>
      <c r="AM205" s="785"/>
      <c r="AN205" s="785"/>
      <c r="AO205" s="785"/>
      <c r="AP205" s="785"/>
      <c r="AQ205" s="785"/>
      <c r="AR205" s="785"/>
      <c r="AS205" s="785"/>
      <c r="AT205" s="785"/>
      <c r="AU205" s="785"/>
      <c r="AV205" s="785"/>
      <c r="AW205" s="785"/>
      <c r="AX205" s="785"/>
      <c r="AY205" s="785"/>
      <c r="AZ205" s="344"/>
      <c r="BA205" s="830"/>
      <c r="BB205" s="594"/>
      <c r="BC205" s="448"/>
      <c r="BD205" s="447"/>
      <c r="BE205" s="447"/>
      <c r="BF205" s="447"/>
      <c r="BG205" s="451"/>
      <c r="BH205" s="448"/>
      <c r="BI205" s="447"/>
      <c r="BJ205" s="447"/>
      <c r="BK205" s="447"/>
      <c r="BL205" s="451"/>
      <c r="BM205" s="448"/>
      <c r="BN205" s="447"/>
      <c r="BO205" s="447"/>
      <c r="BP205" s="447"/>
      <c r="BQ205" s="451"/>
      <c r="BR205" s="448"/>
      <c r="BS205" s="447"/>
      <c r="BT205" s="447"/>
      <c r="BU205" s="447"/>
      <c r="BV205" s="447"/>
      <c r="BW205" s="450"/>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7" customFormat="true" ht="250.15" customHeight="true" x14ac:dyDescent="0.2">
      <c r="B206" s="309"/>
      <c r="X206" s="344"/>
      <c r="Y206" s="344"/>
      <c r="Z206" s="344"/>
      <c r="AA206" s="344"/>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AZ206" s="344"/>
      <c r="BA206" s="308"/>
      <c r="BB206" s="306"/>
      <c r="BC206" s="306"/>
      <c r="BD206" s="306"/>
      <c r="BE206" s="306"/>
      <c r="BF206" s="306"/>
      <c r="BG206" s="306"/>
      <c r="BH206" s="306"/>
      <c r="BI206" s="306"/>
      <c r="BJ206" s="306"/>
      <c r="BK206" s="306"/>
      <c r="BL206" s="306"/>
      <c r="BM206" s="306"/>
      <c r="BN206" s="306"/>
      <c r="BO206" s="306"/>
      <c r="BP206" s="306"/>
      <c r="BQ206" s="306"/>
      <c r="BR206" s="306"/>
      <c r="BS206" s="306"/>
      <c r="BT206" s="306"/>
      <c r="BU206" s="306"/>
      <c r="BV206" s="306"/>
      <c r="BW206" s="308"/>
      <c r="BX206" s="343"/>
      <c r="BY206" s="343"/>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87" customFormat="true" ht="18" customHeight="true" x14ac:dyDescent="0.2">
      <c r="X207" s="339"/>
      <c r="Y207" s="339"/>
      <c r="Z207" s="339"/>
      <c r="AA207" s="339"/>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AZ207" s="339"/>
      <c r="BB207" s="310"/>
      <c r="BX207" s="339"/>
      <c r="BY207" s="33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87" customFormat="true" ht="22.5" customHeight="true" x14ac:dyDescent="0.35">
      <c r="A208" s="1002" t="str">
        <f>A1026</f>
        <v>Mongolia</v>
      </c>
      <c r="B208" s="1003"/>
      <c r="X208" s="339"/>
      <c r="Y208" s="339"/>
      <c r="Z208" s="339"/>
      <c r="AA208" s="339"/>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AZ208" s="339"/>
      <c r="BB208" s="310"/>
      <c r="BX208" s="339"/>
      <c r="BY208" s="33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87" customFormat="true" ht="22.5" customHeight="true" x14ac:dyDescent="0.35">
      <c r="A209" s="314" t="str">
        <f>A1034</f>
        <v>2000</v>
      </c>
      <c r="B209" s="315"/>
      <c r="X209" s="339"/>
      <c r="Y209" s="339"/>
      <c r="Z209" s="339"/>
      <c r="AA209" s="339"/>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AZ209" s="339"/>
      <c r="BB209" s="310"/>
      <c r="BX209" s="339"/>
      <c r="BY209" s="33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87" customFormat="true" ht="22.5" customHeight="true" x14ac:dyDescent="0.35">
      <c r="A210" s="587" t="s">
        <v>112</v>
      </c>
      <c r="B210" s="317"/>
      <c r="X210" s="339"/>
      <c r="Y210" s="339"/>
      <c r="Z210" s="339"/>
      <c r="AA210" s="339"/>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AZ210" s="339"/>
      <c r="BB210" s="310"/>
      <c r="BX210" s="339"/>
      <c r="BY210" s="33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87" customFormat="true" ht="20.1" customHeight="true" x14ac:dyDescent="0.35">
      <c r="A211" s="319" t="s">
        <v>97</v>
      </c>
      <c r="B211" s="315"/>
      <c r="X211" s="339"/>
      <c r="Y211" s="339"/>
      <c r="Z211" s="339"/>
      <c r="AA211" s="339"/>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AZ211" s="339"/>
      <c r="BB211" s="310"/>
      <c r="BX211" s="339"/>
      <c r="BY211" s="33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87" customFormat="true" ht="15" customHeight="true" x14ac:dyDescent="0.2">
      <c r="A212" s="591" t="s">
        <v>98</v>
      </c>
      <c r="B212" s="352"/>
      <c r="X212" s="339"/>
      <c r="Y212" s="339"/>
      <c r="Z212" s="339"/>
      <c r="AA212" s="339"/>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AZ212" s="339"/>
      <c r="BB212" s="310"/>
      <c r="BX212" s="339"/>
      <c r="BY212" s="33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87" customFormat="true" ht="15" customHeight="true" x14ac:dyDescent="0.2">
      <c r="A213" s="328" t="s">
        <v>40</v>
      </c>
      <c r="B213" s="327"/>
      <c r="X213" s="339"/>
      <c r="Y213" s="339"/>
      <c r="Z213" s="339"/>
      <c r="AA213" s="339"/>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AZ213" s="339"/>
      <c r="BB213" s="310"/>
      <c r="BX213" s="339"/>
      <c r="BY213" s="33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87" customFormat="true" ht="15" customHeight="true" x14ac:dyDescent="0.2">
      <c r="A214" s="326" t="s">
        <v>39</v>
      </c>
      <c r="B214" s="327"/>
      <c r="X214" s="339"/>
      <c r="Y214" s="339"/>
      <c r="Z214" s="339"/>
      <c r="AA214" s="339"/>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AZ214" s="339"/>
      <c r="BB214" s="310"/>
      <c r="BX214" s="339"/>
      <c r="BY214" s="33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87" customFormat="true" ht="15" customHeight="true" x14ac:dyDescent="0.2">
      <c r="A215" s="326" t="s">
        <v>136</v>
      </c>
      <c r="B215" s="351" t="str">
        <f>A1025</f>
        <v>MICS00</v>
      </c>
      <c r="X215" s="339"/>
      <c r="Y215" s="339"/>
      <c r="Z215" s="339"/>
      <c r="AA215" s="339"/>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AZ215" s="339"/>
      <c r="BB215" s="310"/>
      <c r="BX215" s="339"/>
      <c r="BY215" s="33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87" customFormat="true" ht="15" customHeight="true" x14ac:dyDescent="0.2">
      <c r="A216" s="173"/>
      <c r="B216" s="175"/>
      <c r="X216" s="339"/>
      <c r="Y216" s="339"/>
      <c r="Z216" s="339"/>
      <c r="AA216" s="339"/>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AZ216" s="339"/>
      <c r="BB216" s="310"/>
      <c r="BX216" s="339"/>
      <c r="BY216" s="33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87" customFormat="true" ht="15" customHeight="true" x14ac:dyDescent="0.2">
      <c r="A217" s="173"/>
      <c r="B217" s="174"/>
      <c r="X217" s="339"/>
      <c r="Y217" s="339"/>
      <c r="Z217" s="339"/>
      <c r="AA217" s="339"/>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AZ217" s="339"/>
      <c r="BB217" s="310"/>
      <c r="BX217" s="339"/>
      <c r="BY217" s="33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87" customFormat="true" ht="18" customHeight="true" x14ac:dyDescent="0.2">
      <c r="A218" s="173"/>
      <c r="B218" s="175"/>
      <c r="X218" s="339"/>
      <c r="Y218" s="339"/>
      <c r="Z218" s="339"/>
      <c r="AA218" s="339"/>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AZ218" s="339"/>
      <c r="BB218" s="310"/>
      <c r="BX218" s="339"/>
      <c r="BY218" s="33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87" customFormat="true" ht="18" customHeight="true" x14ac:dyDescent="0.2">
      <c r="A219" s="172"/>
      <c r="B219" s="171"/>
      <c r="X219" s="339"/>
      <c r="Y219" s="339"/>
      <c r="Z219" s="339"/>
      <c r="AA219" s="339"/>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AZ219" s="339"/>
      <c r="BB219" s="310"/>
      <c r="BX219" s="339"/>
      <c r="BY219" s="33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311" customFormat="true" ht="15" customHeight="true" x14ac:dyDescent="0.2">
      <c r="A220" s="290" t="s">
        <v>86</v>
      </c>
      <c r="B220" s="334"/>
      <c r="C220" s="1004" t="s">
        <v>115</v>
      </c>
      <c r="D220" s="1005"/>
      <c r="E220" s="1005"/>
      <c r="F220" s="1005"/>
      <c r="G220" s="1006"/>
      <c r="H220" s="993" t="s">
        <v>38</v>
      </c>
      <c r="I220" s="994"/>
      <c r="J220" s="994"/>
      <c r="K220" s="994"/>
      <c r="L220" s="995"/>
      <c r="M220" s="996" t="s">
        <v>37</v>
      </c>
      <c r="N220" s="997"/>
      <c r="O220" s="997"/>
      <c r="P220" s="997"/>
      <c r="Q220" s="998"/>
      <c r="R220" s="17" t="s">
        <v>143</v>
      </c>
      <c r="S220" s="424"/>
      <c r="T220" s="424"/>
      <c r="U220" s="424"/>
      <c r="V220" s="424"/>
      <c r="W220" s="424"/>
      <c r="X220" s="435"/>
      <c r="Y220" s="435"/>
      <c r="Z220" s="435"/>
      <c r="AA220" s="435"/>
      <c r="AB220" s="435"/>
      <c r="AC220" s="435"/>
      <c r="AD220" s="435"/>
      <c r="AE220" s="435"/>
      <c r="AF220" s="435"/>
      <c r="AG220" s="435"/>
      <c r="AH220" s="435"/>
      <c r="AI220" s="435"/>
      <c r="AJ220" s="435"/>
      <c r="AK220" s="435"/>
      <c r="AL220" s="435"/>
      <c r="AM220" s="435"/>
      <c r="AN220" s="435"/>
      <c r="AO220" s="435"/>
      <c r="AP220" s="435"/>
      <c r="AQ220" s="435"/>
      <c r="AR220" s="435"/>
      <c r="AS220" s="435"/>
      <c r="AT220" s="435"/>
      <c r="AU220" s="435"/>
      <c r="AV220" s="435"/>
      <c r="AW220" s="435"/>
      <c r="AX220" s="435"/>
      <c r="AY220" s="435"/>
      <c r="AZ220" s="827"/>
      <c r="BA220" s="345" t="s">
        <v>131</v>
      </c>
      <c r="BB220" s="290" t="s">
        <v>86</v>
      </c>
      <c r="BC220" s="996" t="s">
        <v>115</v>
      </c>
      <c r="BD220" s="997"/>
      <c r="BE220" s="997"/>
      <c r="BF220" s="997"/>
      <c r="BG220" s="1026"/>
      <c r="BH220" s="996" t="s">
        <v>38</v>
      </c>
      <c r="BI220" s="997"/>
      <c r="BJ220" s="997"/>
      <c r="BK220" s="997"/>
      <c r="BL220" s="1026"/>
      <c r="BM220" s="996" t="s">
        <v>37</v>
      </c>
      <c r="BN220" s="997"/>
      <c r="BO220" s="997"/>
      <c r="BP220" s="997"/>
      <c r="BQ220" s="998"/>
      <c r="BR220" s="16" t="s">
        <v>143</v>
      </c>
      <c r="BS220" s="424"/>
      <c r="BT220" s="424"/>
      <c r="BU220" s="424"/>
      <c r="BV220" s="424"/>
      <c r="BW220" s="424"/>
      <c r="BX220" s="5"/>
      <c r="BY220" s="5"/>
      <c r="BZ220" s="343"/>
      <c r="CA220" s="343"/>
      <c r="CB220" s="343"/>
      <c r="CC220" s="343"/>
      <c r="CD220" s="343"/>
      <c r="CE220" s="343"/>
      <c r="CF220" s="343"/>
      <c r="CG220" s="343"/>
      <c r="CH220" s="343"/>
      <c r="CI220" s="343"/>
      <c r="CJ220" s="343"/>
      <c r="CK220" s="343"/>
      <c r="CL220" s="343"/>
      <c r="CM220" s="343"/>
      <c r="CN220" s="343"/>
      <c r="CO220" s="343"/>
      <c r="CP220" s="343"/>
      <c r="CQ220" s="343"/>
      <c r="CR220" s="343"/>
      <c r="CS220" s="343"/>
      <c r="CT220" s="343"/>
      <c r="CU220" s="343"/>
      <c r="CV220" s="343"/>
      <c r="CW220" s="343"/>
      <c r="CX220" s="343"/>
      <c r="CY220" s="343"/>
      <c r="CZ220" s="343"/>
    </row>
    <row r="221" s="311" customFormat="true" ht="12.75" x14ac:dyDescent="0.2">
      <c r="A221" s="331" t="s">
        <v>87</v>
      </c>
      <c r="B221" s="373"/>
      <c r="C221" s="415" t="s">
        <v>0</v>
      </c>
      <c r="D221" s="585" t="s">
        <v>1</v>
      </c>
      <c r="E221" s="585" t="s">
        <v>2</v>
      </c>
      <c r="F221" s="585" t="s">
        <v>3</v>
      </c>
      <c r="G221" s="586" t="s">
        <v>4</v>
      </c>
      <c r="H221" s="378" t="s">
        <v>0</v>
      </c>
      <c r="I221" s="589" t="s">
        <v>1</v>
      </c>
      <c r="J221" s="589" t="s">
        <v>2</v>
      </c>
      <c r="K221" s="589" t="s">
        <v>3</v>
      </c>
      <c r="L221" s="590" t="s">
        <v>4</v>
      </c>
      <c r="M221" s="379" t="s">
        <v>0</v>
      </c>
      <c r="N221" s="589" t="s">
        <v>1</v>
      </c>
      <c r="O221" s="589" t="s">
        <v>2</v>
      </c>
      <c r="P221" s="589" t="s">
        <v>3</v>
      </c>
      <c r="Q221" s="583" t="s">
        <v>4</v>
      </c>
      <c r="R221" s="378" t="s">
        <v>158</v>
      </c>
      <c r="S221" s="589" t="s">
        <v>159</v>
      </c>
      <c r="T221" s="589" t="s">
        <v>160</v>
      </c>
      <c r="U221" s="589" t="s">
        <v>161</v>
      </c>
      <c r="V221" s="589" t="s">
        <v>162</v>
      </c>
      <c r="W221" s="590" t="s">
        <v>163</v>
      </c>
      <c r="X221" s="435"/>
      <c r="Y221" s="435"/>
      <c r="Z221" s="435"/>
      <c r="AA221" s="435"/>
      <c r="AB221" s="435"/>
      <c r="AC221" s="435"/>
      <c r="AD221" s="435"/>
      <c r="AE221" s="435"/>
      <c r="AF221" s="435"/>
      <c r="AG221" s="435"/>
      <c r="AH221" s="435"/>
      <c r="AI221" s="435"/>
      <c r="AJ221" s="435"/>
      <c r="AK221" s="435"/>
      <c r="AL221" s="435"/>
      <c r="AM221" s="435"/>
      <c r="AN221" s="435"/>
      <c r="AO221" s="435"/>
      <c r="AP221" s="435"/>
      <c r="AQ221" s="435"/>
      <c r="AR221" s="435"/>
      <c r="AS221" s="435"/>
      <c r="AT221" s="435"/>
      <c r="AU221" s="435"/>
      <c r="AV221" s="435"/>
      <c r="AW221" s="435"/>
      <c r="AX221" s="435"/>
      <c r="AY221" s="435"/>
      <c r="AZ221" s="827"/>
      <c r="BA221" s="331" t="s">
        <v>118</v>
      </c>
      <c r="BB221" s="330"/>
      <c r="BC221" s="453" t="s">
        <v>0</v>
      </c>
      <c r="BD221" s="559" t="s">
        <v>1</v>
      </c>
      <c r="BE221" s="559" t="s">
        <v>2</v>
      </c>
      <c r="BF221" s="559" t="s">
        <v>3</v>
      </c>
      <c r="BG221" s="454" t="s">
        <v>4</v>
      </c>
      <c r="BH221" s="453" t="s">
        <v>0</v>
      </c>
      <c r="BI221" s="559" t="s">
        <v>1</v>
      </c>
      <c r="BJ221" s="559" t="s">
        <v>2</v>
      </c>
      <c r="BK221" s="559" t="s">
        <v>3</v>
      </c>
      <c r="BL221" s="454" t="s">
        <v>4</v>
      </c>
      <c r="BM221" s="453" t="s">
        <v>0</v>
      </c>
      <c r="BN221" s="559" t="s">
        <v>1</v>
      </c>
      <c r="BO221" s="559" t="s">
        <v>2</v>
      </c>
      <c r="BP221" s="559" t="s">
        <v>3</v>
      </c>
      <c r="BQ221" s="454" t="s">
        <v>4</v>
      </c>
      <c r="BR221" s="453" t="s">
        <v>158</v>
      </c>
      <c r="BS221" s="559" t="s">
        <v>159</v>
      </c>
      <c r="BT221" s="559" t="s">
        <v>160</v>
      </c>
      <c r="BU221" s="559" t="s">
        <v>161</v>
      </c>
      <c r="BV221" s="559" t="s">
        <v>162</v>
      </c>
      <c r="BW221" s="560" t="s">
        <v>163</v>
      </c>
      <c r="BX221" s="831"/>
      <c r="BY221" s="831"/>
      <c r="BZ221" s="831"/>
      <c r="CA221" s="831"/>
      <c r="CB221" s="831"/>
      <c r="CC221" s="831"/>
      <c r="CD221" s="831"/>
      <c r="CE221" s="831"/>
      <c r="CF221" s="831"/>
      <c r="CG221" s="831"/>
      <c r="CH221" s="831"/>
      <c r="CI221" s="831"/>
      <c r="CJ221" s="831"/>
      <c r="CK221" s="831"/>
      <c r="CL221" s="831"/>
      <c r="CM221" s="831"/>
      <c r="CN221" s="831"/>
      <c r="CO221" s="831"/>
      <c r="CP221" s="831"/>
      <c r="CQ221" s="831"/>
      <c r="CR221" s="831"/>
      <c r="CS221" s="831"/>
      <c r="CT221" s="831"/>
      <c r="CU221" s="831"/>
      <c r="CV221" s="831"/>
      <c r="CW221" s="831"/>
      <c r="CX221" s="831"/>
      <c r="CY221" s="831"/>
      <c r="CZ221" s="831"/>
    </row>
    <row r="222" s="311" customFormat="true" ht="15" customHeight="true" x14ac:dyDescent="0.2">
      <c r="A222" s="999" t="s">
        <v>36</v>
      </c>
      <c r="B222" s="375" t="s">
        <v>15</v>
      </c>
      <c r="C222" s="61" t="s">
        <v>35</v>
      </c>
      <c r="D222" s="58" t="s">
        <v>35</v>
      </c>
      <c r="E222" s="58" t="s">
        <v>35</v>
      </c>
      <c r="F222" s="58" t="s">
        <v>35</v>
      </c>
      <c r="G222" s="55" t="s">
        <v>35</v>
      </c>
      <c r="H222" s="52" t="s">
        <v>35</v>
      </c>
      <c r="I222" s="58" t="s">
        <v>35</v>
      </c>
      <c r="J222" s="58" t="s">
        <v>35</v>
      </c>
      <c r="K222" s="58" t="s">
        <v>35</v>
      </c>
      <c r="L222" s="49" t="s">
        <v>35</v>
      </c>
      <c r="M222" s="61" t="s">
        <v>35</v>
      </c>
      <c r="N222" s="58" t="s">
        <v>35</v>
      </c>
      <c r="O222" s="58" t="s">
        <v>35</v>
      </c>
      <c r="P222" s="58" t="s">
        <v>35</v>
      </c>
      <c r="Q222" s="55" t="s">
        <v>35</v>
      </c>
      <c r="R222" s="52" t="s">
        <v>35</v>
      </c>
      <c r="S222" s="58" t="s">
        <v>35</v>
      </c>
      <c r="T222" s="58" t="s">
        <v>35</v>
      </c>
      <c r="U222" s="58" t="s">
        <v>35</v>
      </c>
      <c r="V222" s="58" t="s">
        <v>35</v>
      </c>
      <c r="W222" s="49" t="s">
        <v>35</v>
      </c>
      <c r="X222" s="435"/>
      <c r="Y222" s="435"/>
      <c r="Z222" s="435"/>
      <c r="AA222" s="435"/>
      <c r="AB222" s="435"/>
      <c r="AC222" s="435"/>
      <c r="AD222" s="435"/>
      <c r="AE222" s="435"/>
      <c r="AF222" s="435"/>
      <c r="AG222" s="435"/>
      <c r="AH222" s="435"/>
      <c r="AI222" s="435"/>
      <c r="AJ222" s="435"/>
      <c r="AK222" s="435"/>
      <c r="AL222" s="435"/>
      <c r="AM222" s="435"/>
      <c r="AN222" s="435"/>
      <c r="AO222" s="435"/>
      <c r="AP222" s="435"/>
      <c r="AQ222" s="435"/>
      <c r="AR222" s="435"/>
      <c r="AS222" s="435"/>
      <c r="AT222" s="435"/>
      <c r="AU222" s="435"/>
      <c r="AV222" s="435"/>
      <c r="AW222" s="435"/>
      <c r="AX222" s="435"/>
      <c r="AY222" s="435"/>
      <c r="AZ222" s="827"/>
      <c r="BA222" s="1025" t="s">
        <v>36</v>
      </c>
      <c r="BB222" s="595" t="s">
        <v>15</v>
      </c>
      <c r="BC222" s="48" t="s">
        <v>35</v>
      </c>
      <c r="BD222" s="44" t="s">
        <v>35</v>
      </c>
      <c r="BE222" s="44" t="s">
        <v>35</v>
      </c>
      <c r="BF222" s="44" t="s">
        <v>35</v>
      </c>
      <c r="BG222" s="39" t="s">
        <v>35</v>
      </c>
      <c r="BH222" s="48" t="s">
        <v>35</v>
      </c>
      <c r="BI222" s="44" t="s">
        <v>35</v>
      </c>
      <c r="BJ222" s="44" t="s">
        <v>35</v>
      </c>
      <c r="BK222" s="44" t="s">
        <v>35</v>
      </c>
      <c r="BL222" s="39" t="s">
        <v>35</v>
      </c>
      <c r="BM222" s="48" t="s">
        <v>35</v>
      </c>
      <c r="BN222" s="44" t="s">
        <v>35</v>
      </c>
      <c r="BO222" s="44" t="s">
        <v>35</v>
      </c>
      <c r="BP222" s="44" t="s">
        <v>35</v>
      </c>
      <c r="BQ222" s="39" t="s">
        <v>35</v>
      </c>
      <c r="BR222" s="48" t="s">
        <v>35</v>
      </c>
      <c r="BS222" s="44" t="s">
        <v>35</v>
      </c>
      <c r="BT222" s="44" t="s">
        <v>35</v>
      </c>
      <c r="BU222" s="44" t="s">
        <v>35</v>
      </c>
      <c r="BV222" s="44" t="s">
        <v>35</v>
      </c>
      <c r="BW222" s="34" t="s">
        <v>35</v>
      </c>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11" customFormat="true" ht="15" customHeight="true" x14ac:dyDescent="0.2">
      <c r="A223" s="1000"/>
      <c r="B223" s="376" t="s">
        <v>16</v>
      </c>
      <c r="C223" s="63" t="s">
        <v>35</v>
      </c>
      <c r="D223" s="60" t="s">
        <v>35</v>
      </c>
      <c r="E223" s="60" t="s">
        <v>35</v>
      </c>
      <c r="F223" s="60" t="s">
        <v>35</v>
      </c>
      <c r="G223" s="57" t="s">
        <v>35</v>
      </c>
      <c r="H223" s="54" t="s">
        <v>35</v>
      </c>
      <c r="I223" s="60" t="s">
        <v>35</v>
      </c>
      <c r="J223" s="60" t="s">
        <v>35</v>
      </c>
      <c r="K223" s="60" t="s">
        <v>35</v>
      </c>
      <c r="L223" s="51" t="s">
        <v>35</v>
      </c>
      <c r="M223" s="63" t="s">
        <v>35</v>
      </c>
      <c r="N223" s="60" t="s">
        <v>35</v>
      </c>
      <c r="O223" s="60" t="s">
        <v>35</v>
      </c>
      <c r="P223" s="60" t="s">
        <v>35</v>
      </c>
      <c r="Q223" s="57" t="s">
        <v>35</v>
      </c>
      <c r="R223" s="54" t="s">
        <v>35</v>
      </c>
      <c r="S223" s="60" t="s">
        <v>35</v>
      </c>
      <c r="T223" s="60" t="s">
        <v>35</v>
      </c>
      <c r="U223" s="60" t="s">
        <v>35</v>
      </c>
      <c r="V223" s="60" t="s">
        <v>35</v>
      </c>
      <c r="W223" s="51" t="s">
        <v>35</v>
      </c>
      <c r="X223" s="435"/>
      <c r="Y223" s="435"/>
      <c r="Z223" s="435"/>
      <c r="AA223" s="435"/>
      <c r="AB223" s="435"/>
      <c r="AC223" s="435"/>
      <c r="AD223" s="435"/>
      <c r="AE223" s="435"/>
      <c r="AF223" s="435"/>
      <c r="AG223" s="435"/>
      <c r="AH223" s="435"/>
      <c r="AI223" s="435"/>
      <c r="AJ223" s="435"/>
      <c r="AK223" s="435"/>
      <c r="AL223" s="435"/>
      <c r="AM223" s="435"/>
      <c r="AN223" s="435"/>
      <c r="AO223" s="435"/>
      <c r="AP223" s="435"/>
      <c r="AQ223" s="435"/>
      <c r="AR223" s="435"/>
      <c r="AS223" s="435"/>
      <c r="AT223" s="435"/>
      <c r="AU223" s="435"/>
      <c r="AV223" s="435"/>
      <c r="AW223" s="435"/>
      <c r="AX223" s="435"/>
      <c r="AY223" s="435"/>
      <c r="AZ223" s="827"/>
      <c r="BA223" s="1023"/>
      <c r="BB223" s="594" t="s">
        <v>16</v>
      </c>
      <c r="BC223" s="47" t="s">
        <v>35</v>
      </c>
      <c r="BD223" s="43" t="s">
        <v>35</v>
      </c>
      <c r="BE223" s="43" t="s">
        <v>35</v>
      </c>
      <c r="BF223" s="43" t="s">
        <v>35</v>
      </c>
      <c r="BG223" s="38" t="s">
        <v>35</v>
      </c>
      <c r="BH223" s="47" t="s">
        <v>35</v>
      </c>
      <c r="BI223" s="43" t="s">
        <v>35</v>
      </c>
      <c r="BJ223" s="43" t="s">
        <v>35</v>
      </c>
      <c r="BK223" s="43" t="s">
        <v>35</v>
      </c>
      <c r="BL223" s="38" t="s">
        <v>35</v>
      </c>
      <c r="BM223" s="47" t="s">
        <v>35</v>
      </c>
      <c r="BN223" s="43" t="s">
        <v>35</v>
      </c>
      <c r="BO223" s="43" t="s">
        <v>35</v>
      </c>
      <c r="BP223" s="43" t="s">
        <v>35</v>
      </c>
      <c r="BQ223" s="38" t="s">
        <v>35</v>
      </c>
      <c r="BR223" s="47" t="s">
        <v>35</v>
      </c>
      <c r="BS223" s="43" t="s">
        <v>35</v>
      </c>
      <c r="BT223" s="43" t="s">
        <v>35</v>
      </c>
      <c r="BU223" s="43" t="s">
        <v>35</v>
      </c>
      <c r="BV223" s="43" t="s">
        <v>35</v>
      </c>
      <c r="BW223" s="33" t="s">
        <v>35</v>
      </c>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11" customFormat="true" ht="15" customHeight="true" x14ac:dyDescent="0.2">
      <c r="A224" s="1001"/>
      <c r="B224" s="377" t="s">
        <v>20</v>
      </c>
      <c r="C224" s="63" t="s">
        <v>35</v>
      </c>
      <c r="D224" s="60" t="s">
        <v>35</v>
      </c>
      <c r="E224" s="60" t="s">
        <v>35</v>
      </c>
      <c r="F224" s="60" t="s">
        <v>35</v>
      </c>
      <c r="G224" s="57" t="s">
        <v>35</v>
      </c>
      <c r="H224" s="54" t="s">
        <v>35</v>
      </c>
      <c r="I224" s="60" t="s">
        <v>35</v>
      </c>
      <c r="J224" s="60" t="s">
        <v>35</v>
      </c>
      <c r="K224" s="60" t="s">
        <v>35</v>
      </c>
      <c r="L224" s="51" t="s">
        <v>35</v>
      </c>
      <c r="M224" s="63" t="s">
        <v>35</v>
      </c>
      <c r="N224" s="60" t="s">
        <v>35</v>
      </c>
      <c r="O224" s="60" t="s">
        <v>35</v>
      </c>
      <c r="P224" s="60" t="s">
        <v>35</v>
      </c>
      <c r="Q224" s="57" t="s">
        <v>35</v>
      </c>
      <c r="R224" s="54" t="s">
        <v>35</v>
      </c>
      <c r="S224" s="60" t="s">
        <v>35</v>
      </c>
      <c r="T224" s="60" t="s">
        <v>35</v>
      </c>
      <c r="U224" s="60" t="s">
        <v>35</v>
      </c>
      <c r="V224" s="60" t="s">
        <v>35</v>
      </c>
      <c r="W224" s="51" t="s">
        <v>35</v>
      </c>
      <c r="X224" s="435"/>
      <c r="Y224" s="435"/>
      <c r="Z224" s="435"/>
      <c r="AA224" s="435"/>
      <c r="AB224" s="435"/>
      <c r="AC224" s="435"/>
      <c r="AD224" s="435"/>
      <c r="AE224" s="435"/>
      <c r="AF224" s="435"/>
      <c r="AG224" s="435"/>
      <c r="AH224" s="435"/>
      <c r="AI224" s="435"/>
      <c r="AJ224" s="435"/>
      <c r="AK224" s="435"/>
      <c r="AL224" s="435"/>
      <c r="AM224" s="435"/>
      <c r="AN224" s="435"/>
      <c r="AO224" s="435"/>
      <c r="AP224" s="435"/>
      <c r="AQ224" s="435"/>
      <c r="AR224" s="435"/>
      <c r="AS224" s="435"/>
      <c r="AT224" s="435"/>
      <c r="AU224" s="435"/>
      <c r="AV224" s="435"/>
      <c r="AW224" s="435"/>
      <c r="AX224" s="435"/>
      <c r="AY224" s="435"/>
      <c r="AZ224" s="827"/>
      <c r="BA224" s="1023"/>
      <c r="BB224" s="594" t="s">
        <v>20</v>
      </c>
      <c r="BC224" s="47" t="s">
        <v>35</v>
      </c>
      <c r="BD224" s="43" t="s">
        <v>35</v>
      </c>
      <c r="BE224" s="43" t="s">
        <v>35</v>
      </c>
      <c r="BF224" s="43" t="s">
        <v>35</v>
      </c>
      <c r="BG224" s="38" t="s">
        <v>35</v>
      </c>
      <c r="BH224" s="47" t="s">
        <v>35</v>
      </c>
      <c r="BI224" s="43" t="s">
        <v>35</v>
      </c>
      <c r="BJ224" s="43" t="s">
        <v>35</v>
      </c>
      <c r="BK224" s="43" t="s">
        <v>35</v>
      </c>
      <c r="BL224" s="38" t="s">
        <v>35</v>
      </c>
      <c r="BM224" s="47" t="s">
        <v>35</v>
      </c>
      <c r="BN224" s="43" t="s">
        <v>35</v>
      </c>
      <c r="BO224" s="43" t="s">
        <v>35</v>
      </c>
      <c r="BP224" s="43" t="s">
        <v>35</v>
      </c>
      <c r="BQ224" s="38" t="s">
        <v>35</v>
      </c>
      <c r="BR224" s="47" t="s">
        <v>35</v>
      </c>
      <c r="BS224" s="43" t="s">
        <v>35</v>
      </c>
      <c r="BT224" s="43" t="s">
        <v>35</v>
      </c>
      <c r="BU224" s="43" t="s">
        <v>35</v>
      </c>
      <c r="BV224" s="43" t="s">
        <v>35</v>
      </c>
      <c r="BW224" s="33" t="s">
        <v>35</v>
      </c>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11" customFormat="true" ht="15" customHeight="true" x14ac:dyDescent="0.2">
      <c r="A225" s="67"/>
      <c r="B225" s="126"/>
      <c r="C225" s="85"/>
      <c r="D225" s="156"/>
      <c r="E225" s="156"/>
      <c r="F225" s="156"/>
      <c r="G225" s="145"/>
      <c r="H225" s="84"/>
      <c r="I225" s="156"/>
      <c r="J225" s="156"/>
      <c r="K225" s="156"/>
      <c r="L225" s="151"/>
      <c r="M225" s="85"/>
      <c r="N225" s="156"/>
      <c r="O225" s="156"/>
      <c r="P225" s="156"/>
      <c r="Q225" s="145"/>
      <c r="R225" s="84"/>
      <c r="S225" s="156"/>
      <c r="T225" s="156"/>
      <c r="U225" s="156"/>
      <c r="V225" s="156"/>
      <c r="W225" s="151"/>
      <c r="X225" s="435"/>
      <c r="Y225" s="435"/>
      <c r="Z225" s="435"/>
      <c r="AA225" s="435"/>
      <c r="AB225" s="435"/>
      <c r="AC225" s="435"/>
      <c r="AD225" s="435"/>
      <c r="AE225" s="435"/>
      <c r="AF225" s="435"/>
      <c r="AG225" s="435"/>
      <c r="AH225" s="435"/>
      <c r="AI225" s="435"/>
      <c r="AJ225" s="435"/>
      <c r="AK225" s="435"/>
      <c r="AL225" s="435"/>
      <c r="AM225" s="435"/>
      <c r="AN225" s="435"/>
      <c r="AO225" s="435"/>
      <c r="AP225" s="435"/>
      <c r="AQ225" s="435"/>
      <c r="AR225" s="435"/>
      <c r="AS225" s="435"/>
      <c r="AT225" s="435"/>
      <c r="AU225" s="435"/>
      <c r="AV225" s="435"/>
      <c r="AW225" s="435"/>
      <c r="AX225" s="435"/>
      <c r="AY225" s="435"/>
      <c r="AZ225" s="827"/>
      <c r="BA225" s="1023" t="s">
        <v>70</v>
      </c>
      <c r="BB225" s="594"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43" t="s">
        <v>35</v>
      </c>
      <c r="BW225" s="33" t="s">
        <v>35</v>
      </c>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11" customFormat="true" ht="15" customHeight="true" x14ac:dyDescent="0.2">
      <c r="A226" s="142"/>
      <c r="B226" s="136"/>
      <c r="C226" s="154"/>
      <c r="D226" s="153"/>
      <c r="E226" s="153"/>
      <c r="F226" s="153"/>
      <c r="G226" s="143"/>
      <c r="H226" s="146"/>
      <c r="I226" s="153"/>
      <c r="J226" s="153"/>
      <c r="K226" s="153"/>
      <c r="L226" s="149"/>
      <c r="M226" s="154"/>
      <c r="N226" s="153"/>
      <c r="O226" s="153"/>
      <c r="P226" s="153"/>
      <c r="Q226" s="143"/>
      <c r="R226" s="146"/>
      <c r="S226" s="153"/>
      <c r="T226" s="153"/>
      <c r="U226" s="153"/>
      <c r="V226" s="153"/>
      <c r="W226" s="149"/>
      <c r="X226" s="435"/>
      <c r="Y226" s="435"/>
      <c r="Z226" s="435"/>
      <c r="AA226" s="435"/>
      <c r="AB226" s="435"/>
      <c r="AC226" s="435"/>
      <c r="AD226" s="435"/>
      <c r="AE226" s="435"/>
      <c r="AF226" s="435"/>
      <c r="AG226" s="435"/>
      <c r="AH226" s="435"/>
      <c r="AI226" s="435"/>
      <c r="AJ226" s="435"/>
      <c r="AK226" s="435"/>
      <c r="AL226" s="435"/>
      <c r="AM226" s="435"/>
      <c r="AN226" s="435"/>
      <c r="AO226" s="435"/>
      <c r="AP226" s="435"/>
      <c r="AQ226" s="435"/>
      <c r="AR226" s="435"/>
      <c r="AS226" s="435"/>
      <c r="AT226" s="435"/>
      <c r="AU226" s="435"/>
      <c r="AV226" s="435"/>
      <c r="AW226" s="435"/>
      <c r="AX226" s="435"/>
      <c r="AY226" s="435"/>
      <c r="AZ226" s="827"/>
      <c r="BA226" s="1023"/>
      <c r="BB226" s="594"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43" t="s">
        <v>35</v>
      </c>
      <c r="BW226" s="33" t="s">
        <v>35</v>
      </c>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11" customFormat="true" ht="15" customHeight="true" x14ac:dyDescent="0.2">
      <c r="A227" s="142"/>
      <c r="B227" s="136"/>
      <c r="C227" s="154"/>
      <c r="D227" s="153"/>
      <c r="E227" s="153"/>
      <c r="F227" s="153"/>
      <c r="G227" s="143"/>
      <c r="H227" s="146"/>
      <c r="I227" s="153"/>
      <c r="J227" s="153"/>
      <c r="K227" s="153"/>
      <c r="L227" s="149"/>
      <c r="M227" s="154"/>
      <c r="N227" s="153"/>
      <c r="O227" s="153"/>
      <c r="P227" s="153"/>
      <c r="Q227" s="143"/>
      <c r="R227" s="146"/>
      <c r="S227" s="153"/>
      <c r="T227" s="153"/>
      <c r="U227" s="153"/>
      <c r="V227" s="153"/>
      <c r="W227" s="149"/>
      <c r="X227" s="435"/>
      <c r="Y227" s="435"/>
      <c r="Z227" s="435"/>
      <c r="AA227" s="435"/>
      <c r="AB227" s="435"/>
      <c r="AC227" s="435"/>
      <c r="AD227" s="435"/>
      <c r="AE227" s="435"/>
      <c r="AF227" s="435"/>
      <c r="AG227" s="435"/>
      <c r="AH227" s="435"/>
      <c r="AI227" s="435"/>
      <c r="AJ227" s="435"/>
      <c r="AK227" s="435"/>
      <c r="AL227" s="435"/>
      <c r="AM227" s="435"/>
      <c r="AN227" s="435"/>
      <c r="AO227" s="435"/>
      <c r="AP227" s="435"/>
      <c r="AQ227" s="435"/>
      <c r="AR227" s="435"/>
      <c r="AS227" s="435"/>
      <c r="AT227" s="435"/>
      <c r="AU227" s="435"/>
      <c r="AV227" s="435"/>
      <c r="AW227" s="435"/>
      <c r="AX227" s="435"/>
      <c r="AY227" s="435"/>
      <c r="AZ227" s="827"/>
      <c r="BA227" s="1023" t="s">
        <v>95</v>
      </c>
      <c r="BB227" s="594"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43" t="s">
        <v>35</v>
      </c>
      <c r="BW227" s="33" t="s">
        <v>35</v>
      </c>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11" customFormat="true" ht="15" customHeight="true" x14ac:dyDescent="0.2">
      <c r="A228" s="142"/>
      <c r="B228" s="136"/>
      <c r="C228" s="107"/>
      <c r="D228" s="106"/>
      <c r="E228" s="106"/>
      <c r="F228" s="106"/>
      <c r="G228" s="105"/>
      <c r="H228" s="104"/>
      <c r="I228" s="106"/>
      <c r="J228" s="106"/>
      <c r="K228" s="106"/>
      <c r="L228" s="103"/>
      <c r="M228" s="107"/>
      <c r="N228" s="106"/>
      <c r="O228" s="106"/>
      <c r="P228" s="106"/>
      <c r="Q228" s="105"/>
      <c r="R228" s="104"/>
      <c r="S228" s="106"/>
      <c r="T228" s="106"/>
      <c r="U228" s="106"/>
      <c r="V228" s="106"/>
      <c r="W228" s="103"/>
      <c r="X228" s="435"/>
      <c r="Y228" s="435"/>
      <c r="Z228" s="435"/>
      <c r="AA228" s="435"/>
      <c r="AB228" s="435"/>
      <c r="AC228" s="435"/>
      <c r="AD228" s="435"/>
      <c r="AE228" s="435"/>
      <c r="AF228" s="435"/>
      <c r="AG228" s="435"/>
      <c r="AH228" s="435"/>
      <c r="AI228" s="435"/>
      <c r="AJ228" s="435"/>
      <c r="AK228" s="435"/>
      <c r="AL228" s="435"/>
      <c r="AM228" s="435"/>
      <c r="AN228" s="435"/>
      <c r="AO228" s="435"/>
      <c r="AP228" s="435"/>
      <c r="AQ228" s="435"/>
      <c r="AR228" s="435"/>
      <c r="AS228" s="435"/>
      <c r="AT228" s="435"/>
      <c r="AU228" s="435"/>
      <c r="AV228" s="435"/>
      <c r="AW228" s="435"/>
      <c r="AX228" s="435"/>
      <c r="AY228" s="435"/>
      <c r="AZ228" s="827"/>
      <c r="BA228" s="1023"/>
      <c r="BB228" s="594" t="s">
        <v>92</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43" t="s">
        <v>35</v>
      </c>
      <c r="BW228" s="33" t="s">
        <v>35</v>
      </c>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11" customFormat="true" ht="15" customHeight="true" x14ac:dyDescent="0.2">
      <c r="A229" s="142"/>
      <c r="B229" s="136"/>
      <c r="C229" s="107"/>
      <c r="D229" s="106"/>
      <c r="E229" s="106"/>
      <c r="F229" s="106"/>
      <c r="G229" s="105"/>
      <c r="H229" s="104"/>
      <c r="I229" s="106"/>
      <c r="J229" s="106"/>
      <c r="K229" s="106"/>
      <c r="L229" s="103"/>
      <c r="M229" s="107"/>
      <c r="N229" s="106"/>
      <c r="O229" s="106"/>
      <c r="P229" s="106"/>
      <c r="Q229" s="105"/>
      <c r="R229" s="104"/>
      <c r="S229" s="106"/>
      <c r="T229" s="106"/>
      <c r="U229" s="106"/>
      <c r="V229" s="106"/>
      <c r="W229" s="103"/>
      <c r="X229" s="435"/>
      <c r="Y229" s="435"/>
      <c r="Z229" s="435"/>
      <c r="AA229" s="435"/>
      <c r="AB229" s="435"/>
      <c r="AC229" s="435"/>
      <c r="AD229" s="435"/>
      <c r="AE229" s="435"/>
      <c r="AF229" s="435"/>
      <c r="AG229" s="435"/>
      <c r="AH229" s="435"/>
      <c r="AI229" s="435"/>
      <c r="AJ229" s="435"/>
      <c r="AK229" s="435"/>
      <c r="AL229" s="435"/>
      <c r="AM229" s="435"/>
      <c r="AN229" s="435"/>
      <c r="AO229" s="435"/>
      <c r="AP229" s="435"/>
      <c r="AQ229" s="435"/>
      <c r="AR229" s="435"/>
      <c r="AS229" s="435"/>
      <c r="AT229" s="435"/>
      <c r="AU229" s="435"/>
      <c r="AV229" s="435"/>
      <c r="AW229" s="435"/>
      <c r="AX229" s="435"/>
      <c r="AY229" s="435"/>
      <c r="AZ229" s="827"/>
      <c r="BA229" s="1023"/>
      <c r="BB229" s="594" t="s">
        <v>93</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43" t="s">
        <v>35</v>
      </c>
      <c r="BW229" s="33" t="s">
        <v>35</v>
      </c>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11" customFormat="true" ht="15" customHeight="true" x14ac:dyDescent="0.2">
      <c r="A230" s="142"/>
      <c r="B230" s="136"/>
      <c r="C230" s="107"/>
      <c r="D230" s="106"/>
      <c r="E230" s="106"/>
      <c r="F230" s="106"/>
      <c r="G230" s="105"/>
      <c r="H230" s="104"/>
      <c r="I230" s="106"/>
      <c r="J230" s="106"/>
      <c r="K230" s="106"/>
      <c r="L230" s="103"/>
      <c r="M230" s="107"/>
      <c r="N230" s="106"/>
      <c r="O230" s="106"/>
      <c r="P230" s="106"/>
      <c r="Q230" s="105"/>
      <c r="R230" s="104"/>
      <c r="S230" s="106"/>
      <c r="T230" s="106"/>
      <c r="U230" s="106"/>
      <c r="V230" s="106"/>
      <c r="W230" s="103"/>
      <c r="X230" s="435"/>
      <c r="Y230" s="435"/>
      <c r="Z230" s="435"/>
      <c r="AA230" s="435"/>
      <c r="AB230" s="435"/>
      <c r="AC230" s="435"/>
      <c r="AD230" s="435"/>
      <c r="AE230" s="435"/>
      <c r="AF230" s="435"/>
      <c r="AG230" s="435"/>
      <c r="AH230" s="435"/>
      <c r="AI230" s="435"/>
      <c r="AJ230" s="435"/>
      <c r="AK230" s="435"/>
      <c r="AL230" s="435"/>
      <c r="AM230" s="435"/>
      <c r="AN230" s="435"/>
      <c r="AO230" s="435"/>
      <c r="AP230" s="435"/>
      <c r="AQ230" s="435"/>
      <c r="AR230" s="435"/>
      <c r="AS230" s="435"/>
      <c r="AT230" s="435"/>
      <c r="AU230" s="435"/>
      <c r="AV230" s="435"/>
      <c r="AW230" s="435"/>
      <c r="AX230" s="435"/>
      <c r="AY230" s="435"/>
      <c r="AZ230" s="827"/>
      <c r="BA230" s="1023"/>
      <c r="BB230" s="594" t="s">
        <v>94</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43" t="s">
        <v>35</v>
      </c>
      <c r="BW230" s="33" t="s">
        <v>35</v>
      </c>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11" customFormat="true" ht="15" customHeight="true" x14ac:dyDescent="0.2">
      <c r="A231" s="164"/>
      <c r="B231" s="135"/>
      <c r="C231" s="85"/>
      <c r="D231" s="156"/>
      <c r="E231" s="156"/>
      <c r="F231" s="156"/>
      <c r="G231" s="145"/>
      <c r="H231" s="84"/>
      <c r="I231" s="156"/>
      <c r="J231" s="156"/>
      <c r="K231" s="156"/>
      <c r="L231" s="151"/>
      <c r="M231" s="85"/>
      <c r="N231" s="156"/>
      <c r="O231" s="156"/>
      <c r="P231" s="156"/>
      <c r="Q231" s="145"/>
      <c r="R231" s="84"/>
      <c r="S231" s="156"/>
      <c r="T231" s="156"/>
      <c r="U231" s="156"/>
      <c r="V231" s="156"/>
      <c r="W231" s="151"/>
      <c r="X231" s="435"/>
      <c r="Y231" s="435"/>
      <c r="Z231" s="435"/>
      <c r="AA231" s="435"/>
      <c r="AB231" s="435"/>
      <c r="AC231" s="435"/>
      <c r="AD231" s="435"/>
      <c r="AE231" s="435"/>
      <c r="AF231" s="435"/>
      <c r="AG231" s="435"/>
      <c r="AH231" s="435"/>
      <c r="AI231" s="435"/>
      <c r="AJ231" s="435"/>
      <c r="AK231" s="435"/>
      <c r="AL231" s="435"/>
      <c r="AM231" s="435"/>
      <c r="AN231" s="435"/>
      <c r="AO231" s="435"/>
      <c r="AP231" s="435"/>
      <c r="AQ231" s="435"/>
      <c r="AR231" s="435"/>
      <c r="AS231" s="435"/>
      <c r="AT231" s="435"/>
      <c r="AU231" s="435"/>
      <c r="AV231" s="435"/>
      <c r="AW231" s="435"/>
      <c r="AX231" s="435"/>
      <c r="AY231" s="435"/>
      <c r="AZ231" s="827"/>
      <c r="BA231" s="829"/>
      <c r="BB231" s="594"/>
      <c r="BC231" s="445"/>
      <c r="BD231" s="432"/>
      <c r="BE231" s="432"/>
      <c r="BF231" s="432"/>
      <c r="BG231" s="449"/>
      <c r="BH231" s="445"/>
      <c r="BI231" s="432"/>
      <c r="BJ231" s="432"/>
      <c r="BK231" s="432"/>
      <c r="BL231" s="449"/>
      <c r="BM231" s="445"/>
      <c r="BN231" s="432"/>
      <c r="BO231" s="432"/>
      <c r="BP231" s="432"/>
      <c r="BQ231" s="449"/>
      <c r="BR231" s="445"/>
      <c r="BS231" s="432"/>
      <c r="BT231" s="432"/>
      <c r="BU231" s="432"/>
      <c r="BV231" s="432"/>
      <c r="BW231" s="43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11" customFormat="true" ht="15" customHeight="true" x14ac:dyDescent="0.2">
      <c r="A232" s="164"/>
      <c r="B232" s="135"/>
      <c r="C232" s="85"/>
      <c r="D232" s="156"/>
      <c r="E232" s="156"/>
      <c r="F232" s="156"/>
      <c r="G232" s="145"/>
      <c r="H232" s="84"/>
      <c r="I232" s="156"/>
      <c r="J232" s="156"/>
      <c r="K232" s="156"/>
      <c r="L232" s="151"/>
      <c r="M232" s="85"/>
      <c r="N232" s="156"/>
      <c r="O232" s="156"/>
      <c r="P232" s="156"/>
      <c r="Q232" s="145"/>
      <c r="R232" s="84"/>
      <c r="S232" s="156"/>
      <c r="T232" s="156"/>
      <c r="U232" s="156"/>
      <c r="V232" s="156"/>
      <c r="W232" s="151"/>
      <c r="X232" s="435"/>
      <c r="Y232" s="435"/>
      <c r="Z232" s="435"/>
      <c r="AA232" s="435"/>
      <c r="AB232" s="435"/>
      <c r="AC232" s="435"/>
      <c r="AD232" s="435"/>
      <c r="AE232" s="435"/>
      <c r="AF232" s="435"/>
      <c r="AG232" s="435"/>
      <c r="AH232" s="435"/>
      <c r="AI232" s="435"/>
      <c r="AJ232" s="435"/>
      <c r="AK232" s="435"/>
      <c r="AL232" s="435"/>
      <c r="AM232" s="435"/>
      <c r="AN232" s="435"/>
      <c r="AO232" s="435"/>
      <c r="AP232" s="435"/>
      <c r="AQ232" s="435"/>
      <c r="AR232" s="435"/>
      <c r="AS232" s="435"/>
      <c r="AT232" s="435"/>
      <c r="AU232" s="435"/>
      <c r="AV232" s="435"/>
      <c r="AW232" s="435"/>
      <c r="AX232" s="435"/>
      <c r="AY232" s="435"/>
      <c r="AZ232" s="827"/>
      <c r="BA232" s="830"/>
      <c r="BB232" s="594"/>
      <c r="BC232" s="445"/>
      <c r="BD232" s="432"/>
      <c r="BE232" s="432"/>
      <c r="BF232" s="432"/>
      <c r="BG232" s="449"/>
      <c r="BH232" s="445"/>
      <c r="BI232" s="432"/>
      <c r="BJ232" s="432"/>
      <c r="BK232" s="432"/>
      <c r="BL232" s="449"/>
      <c r="BM232" s="445"/>
      <c r="BN232" s="432"/>
      <c r="BO232" s="432"/>
      <c r="BP232" s="432"/>
      <c r="BQ232" s="449"/>
      <c r="BR232" s="445"/>
      <c r="BS232" s="432"/>
      <c r="BT232" s="432"/>
      <c r="BU232" s="432"/>
      <c r="BV232" s="432"/>
      <c r="BW232" s="43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11" customFormat="true" ht="15" customHeight="true" x14ac:dyDescent="0.2">
      <c r="A233" s="164"/>
      <c r="B233" s="135"/>
      <c r="C233" s="85"/>
      <c r="D233" s="156"/>
      <c r="E233" s="156"/>
      <c r="F233" s="156"/>
      <c r="G233" s="145"/>
      <c r="H233" s="84"/>
      <c r="I233" s="156"/>
      <c r="J233" s="156"/>
      <c r="K233" s="156"/>
      <c r="L233" s="151"/>
      <c r="M233" s="85"/>
      <c r="N233" s="156"/>
      <c r="O233" s="156"/>
      <c r="P233" s="156"/>
      <c r="Q233" s="145"/>
      <c r="R233" s="84"/>
      <c r="S233" s="156"/>
      <c r="T233" s="156"/>
      <c r="U233" s="156"/>
      <c r="V233" s="156"/>
      <c r="W233" s="151"/>
      <c r="X233" s="435"/>
      <c r="Y233" s="435"/>
      <c r="Z233" s="435"/>
      <c r="AA233" s="435"/>
      <c r="AB233" s="435"/>
      <c r="AC233" s="435"/>
      <c r="AD233" s="435"/>
      <c r="AE233" s="435"/>
      <c r="AF233" s="435"/>
      <c r="AG233" s="435"/>
      <c r="AH233" s="435"/>
      <c r="AI233" s="435"/>
      <c r="AJ233" s="435"/>
      <c r="AK233" s="435"/>
      <c r="AL233" s="435"/>
      <c r="AM233" s="435"/>
      <c r="AN233" s="435"/>
      <c r="AO233" s="435"/>
      <c r="AP233" s="435"/>
      <c r="AQ233" s="435"/>
      <c r="AR233" s="435"/>
      <c r="AS233" s="435"/>
      <c r="AT233" s="435"/>
      <c r="AU233" s="435"/>
      <c r="AV233" s="435"/>
      <c r="AW233" s="435"/>
      <c r="AX233" s="435"/>
      <c r="AY233" s="435"/>
      <c r="AZ233" s="827"/>
      <c r="BA233" s="830"/>
      <c r="BB233" s="594"/>
      <c r="BC233" s="445"/>
      <c r="BD233" s="432"/>
      <c r="BE233" s="432"/>
      <c r="BF233" s="432"/>
      <c r="BG233" s="449"/>
      <c r="BH233" s="445"/>
      <c r="BI233" s="432"/>
      <c r="BJ233" s="432"/>
      <c r="BK233" s="432"/>
      <c r="BL233" s="449"/>
      <c r="BM233" s="445"/>
      <c r="BN233" s="432"/>
      <c r="BO233" s="432"/>
      <c r="BP233" s="432"/>
      <c r="BQ233" s="449"/>
      <c r="BR233" s="445"/>
      <c r="BS233" s="432"/>
      <c r="BT233" s="432"/>
      <c r="BU233" s="432"/>
      <c r="BV233" s="432"/>
      <c r="BW233" s="43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11" customFormat="true" ht="15" customHeight="true" x14ac:dyDescent="0.2">
      <c r="A234" s="164"/>
      <c r="B234" s="135"/>
      <c r="C234" s="85"/>
      <c r="D234" s="156"/>
      <c r="E234" s="156"/>
      <c r="F234" s="156"/>
      <c r="G234" s="145"/>
      <c r="H234" s="84"/>
      <c r="I234" s="156"/>
      <c r="J234" s="156"/>
      <c r="K234" s="156"/>
      <c r="L234" s="151"/>
      <c r="M234" s="85"/>
      <c r="N234" s="156"/>
      <c r="O234" s="156"/>
      <c r="P234" s="156"/>
      <c r="Q234" s="145"/>
      <c r="R234" s="84"/>
      <c r="S234" s="156"/>
      <c r="T234" s="156"/>
      <c r="U234" s="156"/>
      <c r="V234" s="156"/>
      <c r="W234" s="151"/>
      <c r="X234" s="435"/>
      <c r="Y234" s="435"/>
      <c r="Z234" s="435"/>
      <c r="AA234" s="435"/>
      <c r="AB234" s="435"/>
      <c r="AC234" s="435"/>
      <c r="AD234" s="435"/>
      <c r="AE234" s="435"/>
      <c r="AF234" s="435"/>
      <c r="AG234" s="435"/>
      <c r="AH234" s="435"/>
      <c r="AI234" s="435"/>
      <c r="AJ234" s="435"/>
      <c r="AK234" s="435"/>
      <c r="AL234" s="435"/>
      <c r="AM234" s="435"/>
      <c r="AN234" s="435"/>
      <c r="AO234" s="435"/>
      <c r="AP234" s="435"/>
      <c r="AQ234" s="435"/>
      <c r="AR234" s="435"/>
      <c r="AS234" s="435"/>
      <c r="AT234" s="435"/>
      <c r="AU234" s="435"/>
      <c r="AV234" s="435"/>
      <c r="AW234" s="435"/>
      <c r="AX234" s="435"/>
      <c r="AY234" s="435"/>
      <c r="AZ234" s="827"/>
      <c r="BA234" s="830"/>
      <c r="BB234" s="594"/>
      <c r="BC234" s="445"/>
      <c r="BD234" s="432"/>
      <c r="BE234" s="432"/>
      <c r="BF234" s="432"/>
      <c r="BG234" s="449"/>
      <c r="BH234" s="445"/>
      <c r="BI234" s="432"/>
      <c r="BJ234" s="432"/>
      <c r="BK234" s="432"/>
      <c r="BL234" s="449"/>
      <c r="BM234" s="445"/>
      <c r="BN234" s="432"/>
      <c r="BO234" s="432"/>
      <c r="BP234" s="432"/>
      <c r="BQ234" s="449"/>
      <c r="BR234" s="445"/>
      <c r="BS234" s="432"/>
      <c r="BT234" s="432"/>
      <c r="BU234" s="432"/>
      <c r="BV234" s="432"/>
      <c r="BW234" s="43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11" customFormat="true" ht="15" customHeight="true" x14ac:dyDescent="0.2">
      <c r="A235" s="164"/>
      <c r="B235" s="135"/>
      <c r="C235" s="85"/>
      <c r="D235" s="156"/>
      <c r="E235" s="156"/>
      <c r="F235" s="156"/>
      <c r="G235" s="145"/>
      <c r="H235" s="84"/>
      <c r="I235" s="156"/>
      <c r="J235" s="156"/>
      <c r="K235" s="156"/>
      <c r="L235" s="151"/>
      <c r="M235" s="85"/>
      <c r="N235" s="156"/>
      <c r="O235" s="156"/>
      <c r="P235" s="156"/>
      <c r="Q235" s="145"/>
      <c r="R235" s="84"/>
      <c r="S235" s="156"/>
      <c r="T235" s="156"/>
      <c r="U235" s="156"/>
      <c r="V235" s="156"/>
      <c r="W235" s="151"/>
      <c r="X235" s="435"/>
      <c r="Y235" s="435"/>
      <c r="Z235" s="435"/>
      <c r="AA235" s="435"/>
      <c r="AB235" s="435"/>
      <c r="AC235" s="435"/>
      <c r="AD235" s="435"/>
      <c r="AE235" s="435"/>
      <c r="AF235" s="435"/>
      <c r="AG235" s="435"/>
      <c r="AH235" s="435"/>
      <c r="AI235" s="435"/>
      <c r="AJ235" s="435"/>
      <c r="AK235" s="435"/>
      <c r="AL235" s="435"/>
      <c r="AM235" s="435"/>
      <c r="AN235" s="435"/>
      <c r="AO235" s="435"/>
      <c r="AP235" s="435"/>
      <c r="AQ235" s="435"/>
      <c r="AR235" s="435"/>
      <c r="AS235" s="435"/>
      <c r="AT235" s="435"/>
      <c r="AU235" s="435"/>
      <c r="AV235" s="435"/>
      <c r="AW235" s="435"/>
      <c r="AX235" s="435"/>
      <c r="AY235" s="435"/>
      <c r="AZ235" s="827"/>
      <c r="BA235" s="830"/>
      <c r="BB235" s="594"/>
      <c r="BC235" s="445"/>
      <c r="BD235" s="432"/>
      <c r="BE235" s="432"/>
      <c r="BF235" s="432"/>
      <c r="BG235" s="449"/>
      <c r="BH235" s="445"/>
      <c r="BI235" s="432"/>
      <c r="BJ235" s="432"/>
      <c r="BK235" s="432"/>
      <c r="BL235" s="449"/>
      <c r="BM235" s="445"/>
      <c r="BN235" s="432"/>
      <c r="BO235" s="432"/>
      <c r="BP235" s="432"/>
      <c r="BQ235" s="449"/>
      <c r="BR235" s="445"/>
      <c r="BS235" s="432"/>
      <c r="BT235" s="432"/>
      <c r="BU235" s="432"/>
      <c r="BV235" s="432"/>
      <c r="BW235" s="43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11" customFormat="true" ht="15" customHeight="true" x14ac:dyDescent="0.2">
      <c r="A236" s="164"/>
      <c r="B236" s="135"/>
      <c r="C236" s="85"/>
      <c r="D236" s="156"/>
      <c r="E236" s="156"/>
      <c r="F236" s="156"/>
      <c r="G236" s="145"/>
      <c r="H236" s="84"/>
      <c r="I236" s="156"/>
      <c r="J236" s="156"/>
      <c r="K236" s="156"/>
      <c r="L236" s="151"/>
      <c r="M236" s="85"/>
      <c r="N236" s="156"/>
      <c r="O236" s="156"/>
      <c r="P236" s="156"/>
      <c r="Q236" s="145"/>
      <c r="R236" s="84"/>
      <c r="S236" s="156"/>
      <c r="T236" s="156"/>
      <c r="U236" s="156"/>
      <c r="V236" s="156"/>
      <c r="W236" s="151"/>
      <c r="X236" s="435"/>
      <c r="Y236" s="435"/>
      <c r="Z236" s="435"/>
      <c r="AA236" s="435"/>
      <c r="AB236" s="435"/>
      <c r="AC236" s="435"/>
      <c r="AD236" s="435"/>
      <c r="AE236" s="435"/>
      <c r="AF236" s="435"/>
      <c r="AG236" s="435"/>
      <c r="AH236" s="435"/>
      <c r="AI236" s="435"/>
      <c r="AJ236" s="435"/>
      <c r="AK236" s="435"/>
      <c r="AL236" s="435"/>
      <c r="AM236" s="435"/>
      <c r="AN236" s="435"/>
      <c r="AO236" s="435"/>
      <c r="AP236" s="435"/>
      <c r="AQ236" s="435"/>
      <c r="AR236" s="435"/>
      <c r="AS236" s="435"/>
      <c r="AT236" s="435"/>
      <c r="AU236" s="435"/>
      <c r="AV236" s="435"/>
      <c r="AW236" s="435"/>
      <c r="AX236" s="435"/>
      <c r="AY236" s="435"/>
      <c r="AZ236" s="827"/>
      <c r="BA236" s="830"/>
      <c r="BB236" s="594"/>
      <c r="BC236" s="445"/>
      <c r="BD236" s="432"/>
      <c r="BE236" s="432"/>
      <c r="BF236" s="432"/>
      <c r="BG236" s="449"/>
      <c r="BH236" s="445"/>
      <c r="BI236" s="432"/>
      <c r="BJ236" s="432"/>
      <c r="BK236" s="432"/>
      <c r="BL236" s="449"/>
      <c r="BM236" s="445"/>
      <c r="BN236" s="432"/>
      <c r="BO236" s="432"/>
      <c r="BP236" s="432"/>
      <c r="BQ236" s="449"/>
      <c r="BR236" s="445"/>
      <c r="BS236" s="432"/>
      <c r="BT236" s="432"/>
      <c r="BU236" s="432"/>
      <c r="BV236" s="432"/>
      <c r="BW236" s="43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11" customFormat="true" ht="15" customHeight="true" x14ac:dyDescent="0.2">
      <c r="A237" s="164"/>
      <c r="B237" s="135"/>
      <c r="C237" s="85"/>
      <c r="D237" s="156"/>
      <c r="E237" s="156"/>
      <c r="F237" s="156"/>
      <c r="G237" s="145"/>
      <c r="H237" s="84"/>
      <c r="I237" s="156"/>
      <c r="J237" s="156"/>
      <c r="K237" s="156"/>
      <c r="L237" s="151"/>
      <c r="M237" s="85"/>
      <c r="N237" s="156"/>
      <c r="O237" s="156"/>
      <c r="P237" s="156"/>
      <c r="Q237" s="145"/>
      <c r="R237" s="84"/>
      <c r="S237" s="156"/>
      <c r="T237" s="156"/>
      <c r="U237" s="156"/>
      <c r="V237" s="156"/>
      <c r="W237" s="151"/>
      <c r="X237" s="435"/>
      <c r="Y237" s="435"/>
      <c r="Z237" s="435"/>
      <c r="AA237" s="435"/>
      <c r="AB237" s="435"/>
      <c r="AC237" s="435"/>
      <c r="AD237" s="435"/>
      <c r="AE237" s="435"/>
      <c r="AF237" s="435"/>
      <c r="AG237" s="435"/>
      <c r="AH237" s="435"/>
      <c r="AI237" s="435"/>
      <c r="AJ237" s="435"/>
      <c r="AK237" s="435"/>
      <c r="AL237" s="435"/>
      <c r="AM237" s="435"/>
      <c r="AN237" s="435"/>
      <c r="AO237" s="435"/>
      <c r="AP237" s="435"/>
      <c r="AQ237" s="435"/>
      <c r="AR237" s="435"/>
      <c r="AS237" s="435"/>
      <c r="AT237" s="435"/>
      <c r="AU237" s="435"/>
      <c r="AV237" s="435"/>
      <c r="AW237" s="435"/>
      <c r="AX237" s="435"/>
      <c r="AY237" s="435"/>
      <c r="AZ237" s="827"/>
      <c r="BA237" s="830"/>
      <c r="BB237" s="594"/>
      <c r="BC237" s="445"/>
      <c r="BD237" s="432"/>
      <c r="BE237" s="432"/>
      <c r="BF237" s="432"/>
      <c r="BG237" s="449"/>
      <c r="BH237" s="445"/>
      <c r="BI237" s="432"/>
      <c r="BJ237" s="432"/>
      <c r="BK237" s="432"/>
      <c r="BL237" s="449"/>
      <c r="BM237" s="445"/>
      <c r="BN237" s="432"/>
      <c r="BO237" s="432"/>
      <c r="BP237" s="432"/>
      <c r="BQ237" s="449"/>
      <c r="BR237" s="445"/>
      <c r="BS237" s="432"/>
      <c r="BT237" s="432"/>
      <c r="BU237" s="432"/>
      <c r="BV237" s="432"/>
      <c r="BW237" s="43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11" customFormat="true" ht="15" customHeight="true" x14ac:dyDescent="0.2">
      <c r="A238" s="164"/>
      <c r="B238" s="135"/>
      <c r="C238" s="85"/>
      <c r="D238" s="156"/>
      <c r="E238" s="156"/>
      <c r="F238" s="156"/>
      <c r="G238" s="145"/>
      <c r="H238" s="84"/>
      <c r="I238" s="156"/>
      <c r="J238" s="156"/>
      <c r="K238" s="156"/>
      <c r="L238" s="151"/>
      <c r="M238" s="85"/>
      <c r="N238" s="156"/>
      <c r="O238" s="156"/>
      <c r="P238" s="156"/>
      <c r="Q238" s="145"/>
      <c r="R238" s="84"/>
      <c r="S238" s="156"/>
      <c r="T238" s="156"/>
      <c r="U238" s="156"/>
      <c r="V238" s="156"/>
      <c r="W238" s="151"/>
      <c r="X238" s="435"/>
      <c r="Y238" s="435"/>
      <c r="Z238" s="435"/>
      <c r="AA238" s="435"/>
      <c r="AB238" s="435"/>
      <c r="AC238" s="435"/>
      <c r="AD238" s="435"/>
      <c r="AE238" s="435"/>
      <c r="AF238" s="435"/>
      <c r="AG238" s="435"/>
      <c r="AH238" s="435"/>
      <c r="AI238" s="435"/>
      <c r="AJ238" s="435"/>
      <c r="AK238" s="435"/>
      <c r="AL238" s="435"/>
      <c r="AM238" s="435"/>
      <c r="AN238" s="435"/>
      <c r="AO238" s="435"/>
      <c r="AP238" s="435"/>
      <c r="AQ238" s="435"/>
      <c r="AR238" s="435"/>
      <c r="AS238" s="435"/>
      <c r="AT238" s="435"/>
      <c r="AU238" s="435"/>
      <c r="AV238" s="435"/>
      <c r="AW238" s="435"/>
      <c r="AX238" s="435"/>
      <c r="AY238" s="435"/>
      <c r="AZ238" s="827"/>
      <c r="BA238" s="830"/>
      <c r="BB238" s="594"/>
      <c r="BC238" s="445"/>
      <c r="BD238" s="432"/>
      <c r="BE238" s="432"/>
      <c r="BF238" s="432"/>
      <c r="BG238" s="449"/>
      <c r="BH238" s="445"/>
      <c r="BI238" s="432"/>
      <c r="BJ238" s="432"/>
      <c r="BK238" s="432"/>
      <c r="BL238" s="449"/>
      <c r="BM238" s="445"/>
      <c r="BN238" s="432"/>
      <c r="BO238" s="432"/>
      <c r="BP238" s="432"/>
      <c r="BQ238" s="449"/>
      <c r="BR238" s="445"/>
      <c r="BS238" s="432"/>
      <c r="BT238" s="432"/>
      <c r="BU238" s="432"/>
      <c r="BV238" s="432"/>
      <c r="BW238" s="43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11" customFormat="true" ht="15" customHeight="true" x14ac:dyDescent="0.2">
      <c r="A239" s="164"/>
      <c r="B239" s="135"/>
      <c r="C239" s="85"/>
      <c r="D239" s="156"/>
      <c r="E239" s="156"/>
      <c r="F239" s="156"/>
      <c r="G239" s="145"/>
      <c r="H239" s="84"/>
      <c r="I239" s="156"/>
      <c r="J239" s="156"/>
      <c r="K239" s="156"/>
      <c r="L239" s="151"/>
      <c r="M239" s="85"/>
      <c r="N239" s="156"/>
      <c r="O239" s="156"/>
      <c r="P239" s="156"/>
      <c r="Q239" s="145"/>
      <c r="R239" s="84"/>
      <c r="S239" s="156"/>
      <c r="T239" s="156"/>
      <c r="U239" s="156"/>
      <c r="V239" s="156"/>
      <c r="W239" s="151"/>
      <c r="X239" s="435"/>
      <c r="Y239" s="435"/>
      <c r="Z239" s="435"/>
      <c r="AA239" s="435"/>
      <c r="AB239" s="435"/>
      <c r="AC239" s="435"/>
      <c r="AD239" s="435"/>
      <c r="AE239" s="435"/>
      <c r="AF239" s="435"/>
      <c r="AG239" s="435"/>
      <c r="AH239" s="435"/>
      <c r="AI239" s="435"/>
      <c r="AJ239" s="435"/>
      <c r="AK239" s="435"/>
      <c r="AL239" s="435"/>
      <c r="AM239" s="435"/>
      <c r="AN239" s="435"/>
      <c r="AO239" s="435"/>
      <c r="AP239" s="435"/>
      <c r="AQ239" s="435"/>
      <c r="AR239" s="435"/>
      <c r="AS239" s="435"/>
      <c r="AT239" s="435"/>
      <c r="AU239" s="435"/>
      <c r="AV239" s="435"/>
      <c r="AW239" s="435"/>
      <c r="AX239" s="435"/>
      <c r="AY239" s="435"/>
      <c r="AZ239" s="827"/>
      <c r="BA239" s="830"/>
      <c r="BB239" s="594"/>
      <c r="BC239" s="445"/>
      <c r="BD239" s="432"/>
      <c r="BE239" s="432"/>
      <c r="BF239" s="432"/>
      <c r="BG239" s="449"/>
      <c r="BH239" s="445"/>
      <c r="BI239" s="432"/>
      <c r="BJ239" s="432"/>
      <c r="BK239" s="432"/>
      <c r="BL239" s="449"/>
      <c r="BM239" s="445"/>
      <c r="BN239" s="432"/>
      <c r="BO239" s="432"/>
      <c r="BP239" s="432"/>
      <c r="BQ239" s="449"/>
      <c r="BR239" s="445"/>
      <c r="BS239" s="432"/>
      <c r="BT239" s="432"/>
      <c r="BU239" s="432"/>
      <c r="BV239" s="432"/>
      <c r="BW239" s="43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11" customFormat="true" ht="15" customHeight="true" x14ac:dyDescent="0.2">
      <c r="A240" s="164"/>
      <c r="B240" s="135"/>
      <c r="C240" s="85"/>
      <c r="D240" s="156"/>
      <c r="E240" s="156"/>
      <c r="F240" s="156"/>
      <c r="G240" s="145"/>
      <c r="H240" s="84"/>
      <c r="I240" s="156"/>
      <c r="J240" s="156"/>
      <c r="K240" s="156"/>
      <c r="L240" s="151"/>
      <c r="M240" s="85"/>
      <c r="N240" s="156"/>
      <c r="O240" s="156"/>
      <c r="P240" s="156"/>
      <c r="Q240" s="145"/>
      <c r="R240" s="84"/>
      <c r="S240" s="156"/>
      <c r="T240" s="156"/>
      <c r="U240" s="156"/>
      <c r="V240" s="156"/>
      <c r="W240" s="151"/>
      <c r="X240" s="435"/>
      <c r="Y240" s="435"/>
      <c r="Z240" s="435"/>
      <c r="AA240" s="435"/>
      <c r="AB240" s="435"/>
      <c r="AC240" s="435"/>
      <c r="AD240" s="435"/>
      <c r="AE240" s="435"/>
      <c r="AF240" s="435"/>
      <c r="AG240" s="435"/>
      <c r="AH240" s="435"/>
      <c r="AI240" s="435"/>
      <c r="AJ240" s="435"/>
      <c r="AK240" s="435"/>
      <c r="AL240" s="435"/>
      <c r="AM240" s="435"/>
      <c r="AN240" s="435"/>
      <c r="AO240" s="435"/>
      <c r="AP240" s="435"/>
      <c r="AQ240" s="435"/>
      <c r="AR240" s="435"/>
      <c r="AS240" s="435"/>
      <c r="AT240" s="435"/>
      <c r="AU240" s="435"/>
      <c r="AV240" s="435"/>
      <c r="AW240" s="435"/>
      <c r="AX240" s="435"/>
      <c r="AY240" s="435"/>
      <c r="AZ240" s="827"/>
      <c r="BA240" s="830"/>
      <c r="BB240" s="594"/>
      <c r="BC240" s="445"/>
      <c r="BD240" s="432"/>
      <c r="BE240" s="432"/>
      <c r="BF240" s="432"/>
      <c r="BG240" s="449"/>
      <c r="BH240" s="445"/>
      <c r="BI240" s="432"/>
      <c r="BJ240" s="432"/>
      <c r="BK240" s="432"/>
      <c r="BL240" s="449"/>
      <c r="BM240" s="445"/>
      <c r="BN240" s="432"/>
      <c r="BO240" s="432"/>
      <c r="BP240" s="432"/>
      <c r="BQ240" s="449"/>
      <c r="BR240" s="445"/>
      <c r="BS240" s="432"/>
      <c r="BT240" s="432"/>
      <c r="BU240" s="432"/>
      <c r="BV240" s="432"/>
      <c r="BW240" s="43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11" customFormat="true" ht="15" customHeight="true" x14ac:dyDescent="0.2">
      <c r="A241" s="164"/>
      <c r="B241" s="135"/>
      <c r="C241" s="85"/>
      <c r="D241" s="156"/>
      <c r="E241" s="156"/>
      <c r="F241" s="156"/>
      <c r="G241" s="145"/>
      <c r="H241" s="84"/>
      <c r="I241" s="156"/>
      <c r="J241" s="156"/>
      <c r="K241" s="156"/>
      <c r="L241" s="151"/>
      <c r="M241" s="85"/>
      <c r="N241" s="156"/>
      <c r="O241" s="156"/>
      <c r="P241" s="156"/>
      <c r="Q241" s="145"/>
      <c r="R241" s="84"/>
      <c r="S241" s="156"/>
      <c r="T241" s="156"/>
      <c r="U241" s="156"/>
      <c r="V241" s="156"/>
      <c r="W241" s="151"/>
      <c r="X241" s="435"/>
      <c r="Y241" s="435"/>
      <c r="Z241" s="435"/>
      <c r="AA241" s="435"/>
      <c r="AB241" s="435"/>
      <c r="AC241" s="435"/>
      <c r="AD241" s="435"/>
      <c r="AE241" s="435"/>
      <c r="AF241" s="435"/>
      <c r="AG241" s="435"/>
      <c r="AH241" s="435"/>
      <c r="AI241" s="435"/>
      <c r="AJ241" s="435"/>
      <c r="AK241" s="435"/>
      <c r="AL241" s="435"/>
      <c r="AM241" s="435"/>
      <c r="AN241" s="435"/>
      <c r="AO241" s="435"/>
      <c r="AP241" s="435"/>
      <c r="AQ241" s="435"/>
      <c r="AR241" s="435"/>
      <c r="AS241" s="435"/>
      <c r="AT241" s="435"/>
      <c r="AU241" s="435"/>
      <c r="AV241" s="435"/>
      <c r="AW241" s="435"/>
      <c r="AX241" s="435"/>
      <c r="AY241" s="435"/>
      <c r="AZ241" s="827"/>
      <c r="BA241" s="830"/>
      <c r="BB241" s="594"/>
      <c r="BC241" s="445"/>
      <c r="BD241" s="432"/>
      <c r="BE241" s="432"/>
      <c r="BF241" s="432"/>
      <c r="BG241" s="449"/>
      <c r="BH241" s="445"/>
      <c r="BI241" s="432"/>
      <c r="BJ241" s="432"/>
      <c r="BK241" s="432"/>
      <c r="BL241" s="449"/>
      <c r="BM241" s="445"/>
      <c r="BN241" s="432"/>
      <c r="BO241" s="432"/>
      <c r="BP241" s="432"/>
      <c r="BQ241" s="449"/>
      <c r="BR241" s="445"/>
      <c r="BS241" s="432"/>
      <c r="BT241" s="432"/>
      <c r="BU241" s="432"/>
      <c r="BV241" s="432"/>
      <c r="BW241" s="43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11" customFormat="true" ht="15" customHeight="true" x14ac:dyDescent="0.2">
      <c r="A242" s="164"/>
      <c r="B242" s="135"/>
      <c r="C242" s="85"/>
      <c r="D242" s="156"/>
      <c r="E242" s="156"/>
      <c r="F242" s="156"/>
      <c r="G242" s="145"/>
      <c r="H242" s="84"/>
      <c r="I242" s="156"/>
      <c r="J242" s="156"/>
      <c r="K242" s="156"/>
      <c r="L242" s="151"/>
      <c r="M242" s="85"/>
      <c r="N242" s="156"/>
      <c r="O242" s="156"/>
      <c r="P242" s="156"/>
      <c r="Q242" s="145"/>
      <c r="R242" s="84"/>
      <c r="S242" s="156"/>
      <c r="T242" s="156"/>
      <c r="U242" s="156"/>
      <c r="V242" s="156"/>
      <c r="W242" s="151"/>
      <c r="X242" s="435"/>
      <c r="Y242" s="435"/>
      <c r="Z242" s="435"/>
      <c r="AA242" s="435"/>
      <c r="AB242" s="435"/>
      <c r="AC242" s="435"/>
      <c r="AD242" s="435"/>
      <c r="AE242" s="435"/>
      <c r="AF242" s="435"/>
      <c r="AG242" s="435"/>
      <c r="AH242" s="435"/>
      <c r="AI242" s="435"/>
      <c r="AJ242" s="435"/>
      <c r="AK242" s="435"/>
      <c r="AL242" s="435"/>
      <c r="AM242" s="435"/>
      <c r="AN242" s="435"/>
      <c r="AO242" s="435"/>
      <c r="AP242" s="435"/>
      <c r="AQ242" s="435"/>
      <c r="AR242" s="435"/>
      <c r="AS242" s="435"/>
      <c r="AT242" s="435"/>
      <c r="AU242" s="435"/>
      <c r="AV242" s="435"/>
      <c r="AW242" s="435"/>
      <c r="AX242" s="435"/>
      <c r="AY242" s="435"/>
      <c r="AZ242" s="827"/>
      <c r="BA242" s="830"/>
      <c r="BB242" s="594"/>
      <c r="BC242" s="445"/>
      <c r="BD242" s="432"/>
      <c r="BE242" s="432"/>
      <c r="BF242" s="432"/>
      <c r="BG242" s="449"/>
      <c r="BH242" s="445"/>
      <c r="BI242" s="432"/>
      <c r="BJ242" s="432"/>
      <c r="BK242" s="432"/>
      <c r="BL242" s="449"/>
      <c r="BM242" s="445"/>
      <c r="BN242" s="432"/>
      <c r="BO242" s="432"/>
      <c r="BP242" s="432"/>
      <c r="BQ242" s="449"/>
      <c r="BR242" s="445"/>
      <c r="BS242" s="432"/>
      <c r="BT242" s="432"/>
      <c r="BU242" s="432"/>
      <c r="BV242" s="432"/>
      <c r="BW242" s="43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11" customFormat="true" ht="15" customHeight="true" x14ac:dyDescent="0.2">
      <c r="A243" s="164"/>
      <c r="B243" s="135"/>
      <c r="C243" s="85"/>
      <c r="D243" s="156"/>
      <c r="E243" s="156"/>
      <c r="F243" s="156"/>
      <c r="G243" s="145"/>
      <c r="H243" s="84"/>
      <c r="I243" s="156"/>
      <c r="J243" s="156"/>
      <c r="K243" s="156"/>
      <c r="L243" s="151"/>
      <c r="M243" s="85"/>
      <c r="N243" s="156"/>
      <c r="O243" s="156"/>
      <c r="P243" s="156"/>
      <c r="Q243" s="145"/>
      <c r="R243" s="84"/>
      <c r="S243" s="156"/>
      <c r="T243" s="156"/>
      <c r="U243" s="156"/>
      <c r="V243" s="156"/>
      <c r="W243" s="151"/>
      <c r="X243" s="435"/>
      <c r="Y243" s="435"/>
      <c r="Z243" s="435"/>
      <c r="AA243" s="435"/>
      <c r="AB243" s="435"/>
      <c r="AC243" s="435"/>
      <c r="AD243" s="435"/>
      <c r="AE243" s="435"/>
      <c r="AF243" s="435"/>
      <c r="AG243" s="435"/>
      <c r="AH243" s="435"/>
      <c r="AI243" s="435"/>
      <c r="AJ243" s="435"/>
      <c r="AK243" s="435"/>
      <c r="AL243" s="435"/>
      <c r="AM243" s="435"/>
      <c r="AN243" s="435"/>
      <c r="AO243" s="435"/>
      <c r="AP243" s="435"/>
      <c r="AQ243" s="435"/>
      <c r="AR243" s="435"/>
      <c r="AS243" s="435"/>
      <c r="AT243" s="435"/>
      <c r="AU243" s="435"/>
      <c r="AV243" s="435"/>
      <c r="AW243" s="435"/>
      <c r="AX243" s="435"/>
      <c r="AY243" s="435"/>
      <c r="AZ243" s="827"/>
      <c r="BA243" s="830"/>
      <c r="BB243" s="594"/>
      <c r="BC243" s="445"/>
      <c r="BD243" s="432"/>
      <c r="BE243" s="432"/>
      <c r="BF243" s="432"/>
      <c r="BG243" s="449"/>
      <c r="BH243" s="445"/>
      <c r="BI243" s="432"/>
      <c r="BJ243" s="432"/>
      <c r="BK243" s="432"/>
      <c r="BL243" s="449"/>
      <c r="BM243" s="445"/>
      <c r="BN243" s="432"/>
      <c r="BO243" s="432"/>
      <c r="BP243" s="432"/>
      <c r="BQ243" s="449"/>
      <c r="BR243" s="445"/>
      <c r="BS243" s="432"/>
      <c r="BT243" s="432"/>
      <c r="BU243" s="432"/>
      <c r="BV243" s="432"/>
      <c r="BW243" s="43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11" customFormat="true" ht="15" customHeight="true" x14ac:dyDescent="0.2">
      <c r="A244" s="164"/>
      <c r="B244" s="135"/>
      <c r="C244" s="85"/>
      <c r="D244" s="156"/>
      <c r="E244" s="156"/>
      <c r="F244" s="156"/>
      <c r="G244" s="145"/>
      <c r="H244" s="84"/>
      <c r="I244" s="156"/>
      <c r="J244" s="156"/>
      <c r="K244" s="156"/>
      <c r="L244" s="151"/>
      <c r="M244" s="85"/>
      <c r="N244" s="156"/>
      <c r="O244" s="156"/>
      <c r="P244" s="156"/>
      <c r="Q244" s="145"/>
      <c r="R244" s="84"/>
      <c r="S244" s="156"/>
      <c r="T244" s="156"/>
      <c r="U244" s="156"/>
      <c r="V244" s="156"/>
      <c r="W244" s="151"/>
      <c r="X244" s="435"/>
      <c r="Y244" s="435"/>
      <c r="Z244" s="435"/>
      <c r="AA244" s="435"/>
      <c r="AB244" s="435"/>
      <c r="AC244" s="435"/>
      <c r="AD244" s="435"/>
      <c r="AE244" s="435"/>
      <c r="AF244" s="435"/>
      <c r="AG244" s="435"/>
      <c r="AH244" s="435"/>
      <c r="AI244" s="435"/>
      <c r="AJ244" s="435"/>
      <c r="AK244" s="435"/>
      <c r="AL244" s="435"/>
      <c r="AM244" s="435"/>
      <c r="AN244" s="435"/>
      <c r="AO244" s="435"/>
      <c r="AP244" s="435"/>
      <c r="AQ244" s="435"/>
      <c r="AR244" s="435"/>
      <c r="AS244" s="435"/>
      <c r="AT244" s="435"/>
      <c r="AU244" s="435"/>
      <c r="AV244" s="435"/>
      <c r="AW244" s="435"/>
      <c r="AX244" s="435"/>
      <c r="AY244" s="435"/>
      <c r="AZ244" s="827"/>
      <c r="BA244" s="830"/>
      <c r="BB244" s="594"/>
      <c r="BC244" s="445"/>
      <c r="BD244" s="432"/>
      <c r="BE244" s="432"/>
      <c r="BF244" s="432"/>
      <c r="BG244" s="449"/>
      <c r="BH244" s="445"/>
      <c r="BI244" s="432"/>
      <c r="BJ244" s="432"/>
      <c r="BK244" s="432"/>
      <c r="BL244" s="449"/>
      <c r="BM244" s="445"/>
      <c r="BN244" s="432"/>
      <c r="BO244" s="432"/>
      <c r="BP244" s="432"/>
      <c r="BQ244" s="449"/>
      <c r="BR244" s="445"/>
      <c r="BS244" s="432"/>
      <c r="BT244" s="432"/>
      <c r="BU244" s="432"/>
      <c r="BV244" s="432"/>
      <c r="BW244" s="43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11" customFormat="true" ht="15" customHeight="true" x14ac:dyDescent="0.2">
      <c r="A245" s="164"/>
      <c r="B245" s="135"/>
      <c r="C245" s="85"/>
      <c r="D245" s="156"/>
      <c r="E245" s="156"/>
      <c r="F245" s="156"/>
      <c r="G245" s="145"/>
      <c r="H245" s="84"/>
      <c r="I245" s="156"/>
      <c r="J245" s="156"/>
      <c r="K245" s="156"/>
      <c r="L245" s="151"/>
      <c r="M245" s="85"/>
      <c r="N245" s="156"/>
      <c r="O245" s="156"/>
      <c r="P245" s="156"/>
      <c r="Q245" s="145"/>
      <c r="R245" s="84"/>
      <c r="S245" s="156"/>
      <c r="T245" s="156"/>
      <c r="U245" s="156"/>
      <c r="V245" s="156"/>
      <c r="W245" s="151"/>
      <c r="X245" s="435"/>
      <c r="Y245" s="435"/>
      <c r="Z245" s="435"/>
      <c r="AA245" s="435"/>
      <c r="AB245" s="435"/>
      <c r="AC245" s="435"/>
      <c r="AD245" s="435"/>
      <c r="AE245" s="435"/>
      <c r="AF245" s="435"/>
      <c r="AG245" s="435"/>
      <c r="AH245" s="435"/>
      <c r="AI245" s="435"/>
      <c r="AJ245" s="435"/>
      <c r="AK245" s="435"/>
      <c r="AL245" s="435"/>
      <c r="AM245" s="435"/>
      <c r="AN245" s="435"/>
      <c r="AO245" s="435"/>
      <c r="AP245" s="435"/>
      <c r="AQ245" s="435"/>
      <c r="AR245" s="435"/>
      <c r="AS245" s="435"/>
      <c r="AT245" s="435"/>
      <c r="AU245" s="435"/>
      <c r="AV245" s="435"/>
      <c r="AW245" s="435"/>
      <c r="AX245" s="435"/>
      <c r="AY245" s="435"/>
      <c r="AZ245" s="827"/>
      <c r="BA245" s="830"/>
      <c r="BB245" s="594"/>
      <c r="BC245" s="445"/>
      <c r="BD245" s="432"/>
      <c r="BE245" s="432"/>
      <c r="BF245" s="432"/>
      <c r="BG245" s="449"/>
      <c r="BH245" s="445"/>
      <c r="BI245" s="432"/>
      <c r="BJ245" s="432"/>
      <c r="BK245" s="432"/>
      <c r="BL245" s="449"/>
      <c r="BM245" s="445"/>
      <c r="BN245" s="432"/>
      <c r="BO245" s="432"/>
      <c r="BP245" s="432"/>
      <c r="BQ245" s="449"/>
      <c r="BR245" s="445"/>
      <c r="BS245" s="432"/>
      <c r="BT245" s="432"/>
      <c r="BU245" s="432"/>
      <c r="BV245" s="432"/>
      <c r="BW245" s="43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11" customFormat="true" ht="15" customHeight="true" x14ac:dyDescent="0.2">
      <c r="A246" s="164"/>
      <c r="B246" s="135"/>
      <c r="C246" s="85"/>
      <c r="D246" s="156"/>
      <c r="E246" s="156"/>
      <c r="F246" s="156"/>
      <c r="G246" s="145"/>
      <c r="H246" s="84"/>
      <c r="I246" s="156"/>
      <c r="J246" s="156"/>
      <c r="K246" s="156"/>
      <c r="L246" s="151"/>
      <c r="M246" s="85"/>
      <c r="N246" s="156"/>
      <c r="O246" s="156"/>
      <c r="P246" s="156"/>
      <c r="Q246" s="145"/>
      <c r="R246" s="84"/>
      <c r="S246" s="156"/>
      <c r="T246" s="156"/>
      <c r="U246" s="156"/>
      <c r="V246" s="156"/>
      <c r="W246" s="151"/>
      <c r="X246" s="435"/>
      <c r="Y246" s="435"/>
      <c r="Z246" s="435"/>
      <c r="AA246" s="435"/>
      <c r="AB246" s="435"/>
      <c r="AC246" s="435"/>
      <c r="AD246" s="435"/>
      <c r="AE246" s="435"/>
      <c r="AF246" s="435"/>
      <c r="AG246" s="435"/>
      <c r="AH246" s="435"/>
      <c r="AI246" s="435"/>
      <c r="AJ246" s="435"/>
      <c r="AK246" s="435"/>
      <c r="AL246" s="435"/>
      <c r="AM246" s="435"/>
      <c r="AN246" s="435"/>
      <c r="AO246" s="435"/>
      <c r="AP246" s="435"/>
      <c r="AQ246" s="435"/>
      <c r="AR246" s="435"/>
      <c r="AS246" s="435"/>
      <c r="AT246" s="435"/>
      <c r="AU246" s="435"/>
      <c r="AV246" s="435"/>
      <c r="AW246" s="435"/>
      <c r="AX246" s="435"/>
      <c r="AY246" s="435"/>
      <c r="AZ246" s="827"/>
      <c r="BA246" s="830"/>
      <c r="BB246" s="594"/>
      <c r="BC246" s="445"/>
      <c r="BD246" s="432"/>
      <c r="BE246" s="432"/>
      <c r="BF246" s="432"/>
      <c r="BG246" s="449"/>
      <c r="BH246" s="445"/>
      <c r="BI246" s="432"/>
      <c r="BJ246" s="432"/>
      <c r="BK246" s="432"/>
      <c r="BL246" s="449"/>
      <c r="BM246" s="445"/>
      <c r="BN246" s="432"/>
      <c r="BO246" s="432"/>
      <c r="BP246" s="432"/>
      <c r="BQ246" s="449"/>
      <c r="BR246" s="445"/>
      <c r="BS246" s="432"/>
      <c r="BT246" s="432"/>
      <c r="BU246" s="432"/>
      <c r="BV246" s="432"/>
      <c r="BW246" s="43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11" customFormat="true" ht="15" customHeight="true" x14ac:dyDescent="0.2">
      <c r="A247" s="164"/>
      <c r="B247" s="135"/>
      <c r="C247" s="85"/>
      <c r="D247" s="156"/>
      <c r="E247" s="156"/>
      <c r="F247" s="156"/>
      <c r="G247" s="145"/>
      <c r="H247" s="84"/>
      <c r="I247" s="156"/>
      <c r="J247" s="156"/>
      <c r="K247" s="156"/>
      <c r="L247" s="151"/>
      <c r="M247" s="85"/>
      <c r="N247" s="156"/>
      <c r="O247" s="156"/>
      <c r="P247" s="156"/>
      <c r="Q247" s="145"/>
      <c r="R247" s="84"/>
      <c r="S247" s="156"/>
      <c r="T247" s="156"/>
      <c r="U247" s="156"/>
      <c r="V247" s="156"/>
      <c r="W247" s="151"/>
      <c r="X247" s="435"/>
      <c r="Y247" s="435"/>
      <c r="Z247" s="435"/>
      <c r="AA247" s="435"/>
      <c r="AB247" s="435"/>
      <c r="AC247" s="435"/>
      <c r="AD247" s="435"/>
      <c r="AE247" s="435"/>
      <c r="AF247" s="435"/>
      <c r="AG247" s="435"/>
      <c r="AH247" s="435"/>
      <c r="AI247" s="435"/>
      <c r="AJ247" s="435"/>
      <c r="AK247" s="435"/>
      <c r="AL247" s="435"/>
      <c r="AM247" s="435"/>
      <c r="AN247" s="435"/>
      <c r="AO247" s="435"/>
      <c r="AP247" s="435"/>
      <c r="AQ247" s="435"/>
      <c r="AR247" s="435"/>
      <c r="AS247" s="435"/>
      <c r="AT247" s="435"/>
      <c r="AU247" s="435"/>
      <c r="AV247" s="435"/>
      <c r="AW247" s="435"/>
      <c r="AX247" s="435"/>
      <c r="AY247" s="435"/>
      <c r="AZ247" s="827"/>
      <c r="BA247" s="830"/>
      <c r="BB247" s="594"/>
      <c r="BC247" s="445"/>
      <c r="BD247" s="432"/>
      <c r="BE247" s="432"/>
      <c r="BF247" s="432"/>
      <c r="BG247" s="449"/>
      <c r="BH247" s="445"/>
      <c r="BI247" s="432"/>
      <c r="BJ247" s="432"/>
      <c r="BK247" s="432"/>
      <c r="BL247" s="449"/>
      <c r="BM247" s="445"/>
      <c r="BN247" s="432"/>
      <c r="BO247" s="432"/>
      <c r="BP247" s="432"/>
      <c r="BQ247" s="449"/>
      <c r="BR247" s="445"/>
      <c r="BS247" s="432"/>
      <c r="BT247" s="432"/>
      <c r="BU247" s="432"/>
      <c r="BV247" s="432"/>
      <c r="BW247" s="43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11" customFormat="true" ht="15" customHeight="true" x14ac:dyDescent="0.2">
      <c r="A248" s="66"/>
      <c r="B248" s="125"/>
      <c r="C248" s="70"/>
      <c r="D248" s="109"/>
      <c r="E248" s="109"/>
      <c r="F248" s="109"/>
      <c r="G248" s="108"/>
      <c r="H248" s="69"/>
      <c r="I248" s="109"/>
      <c r="J248" s="109"/>
      <c r="K248" s="109"/>
      <c r="L248" s="68"/>
      <c r="M248" s="70"/>
      <c r="N248" s="109"/>
      <c r="O248" s="109"/>
      <c r="P248" s="109"/>
      <c r="Q248" s="108"/>
      <c r="R248" s="69"/>
      <c r="S248" s="109"/>
      <c r="T248" s="109"/>
      <c r="U248" s="109"/>
      <c r="V248" s="109"/>
      <c r="W248" s="68"/>
      <c r="X248" s="435"/>
      <c r="Y248" s="435"/>
      <c r="Z248" s="435"/>
      <c r="AA248" s="435"/>
      <c r="AB248" s="435"/>
      <c r="AC248" s="435"/>
      <c r="AD248" s="435"/>
      <c r="AE248" s="435"/>
      <c r="AF248" s="435"/>
      <c r="AG248" s="435"/>
      <c r="AH248" s="435"/>
      <c r="AI248" s="435"/>
      <c r="AJ248" s="435"/>
      <c r="AK248" s="435"/>
      <c r="AL248" s="435"/>
      <c r="AM248" s="435"/>
      <c r="AN248" s="435"/>
      <c r="AO248" s="435"/>
      <c r="AP248" s="435"/>
      <c r="AQ248" s="435"/>
      <c r="AR248" s="435"/>
      <c r="AS248" s="435"/>
      <c r="AT248" s="435"/>
      <c r="AU248" s="435"/>
      <c r="AV248" s="435"/>
      <c r="AW248" s="435"/>
      <c r="AX248" s="435"/>
      <c r="AY248" s="435"/>
      <c r="AZ248" s="827"/>
      <c r="BA248" s="830"/>
      <c r="BB248" s="594"/>
      <c r="BC248" s="448"/>
      <c r="BD248" s="447"/>
      <c r="BE248" s="447"/>
      <c r="BF248" s="447"/>
      <c r="BG248" s="451"/>
      <c r="BH248" s="448"/>
      <c r="BI248" s="447"/>
      <c r="BJ248" s="447"/>
      <c r="BK248" s="447"/>
      <c r="BL248" s="451"/>
      <c r="BM248" s="448"/>
      <c r="BN248" s="447"/>
      <c r="BO248" s="447"/>
      <c r="BP248" s="447"/>
      <c r="BQ248" s="451"/>
      <c r="BR248" s="448"/>
      <c r="BS248" s="447"/>
      <c r="BT248" s="447"/>
      <c r="BU248" s="447"/>
      <c r="BV248" s="447"/>
      <c r="BW248" s="450"/>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11" customFormat="true" ht="250.15" customHeight="true" x14ac:dyDescent="0.2">
      <c r="X249" s="827"/>
      <c r="Y249" s="827"/>
      <c r="Z249" s="827"/>
      <c r="AA249" s="827"/>
      <c r="AB249" s="827"/>
      <c r="AC249" s="827"/>
      <c r="AD249" s="827"/>
      <c r="AE249" s="827"/>
      <c r="AF249" s="827"/>
      <c r="AG249" s="827"/>
      <c r="AH249" s="827"/>
      <c r="AI249" s="827"/>
      <c r="AJ249" s="827"/>
      <c r="AK249" s="827"/>
      <c r="AL249" s="827"/>
      <c r="AM249" s="827"/>
      <c r="AN249" s="827"/>
      <c r="AO249" s="827"/>
      <c r="AP249" s="827"/>
      <c r="AQ249" s="827"/>
      <c r="AR249" s="827"/>
      <c r="AS249" s="827"/>
      <c r="AT249" s="827"/>
      <c r="AU249" s="827"/>
      <c r="AV249" s="827"/>
      <c r="AW249" s="827"/>
      <c r="AX249" s="827"/>
      <c r="AY249" s="827"/>
      <c r="AZ249" s="827"/>
      <c r="BA249" s="308"/>
      <c r="BB249" s="306"/>
      <c r="BC249" s="306"/>
      <c r="BD249" s="306"/>
      <c r="BE249" s="306"/>
      <c r="BF249" s="306"/>
      <c r="BG249" s="306"/>
      <c r="BH249" s="306"/>
      <c r="BI249" s="306"/>
      <c r="BJ249" s="306"/>
      <c r="BK249" s="306"/>
      <c r="BL249" s="306"/>
      <c r="BM249" s="306"/>
      <c r="BN249" s="306"/>
      <c r="BO249" s="306"/>
      <c r="BP249" s="306"/>
      <c r="BQ249" s="306"/>
      <c r="BR249" s="306"/>
      <c r="BS249" s="306"/>
      <c r="BT249" s="306"/>
      <c r="BU249" s="306"/>
      <c r="BV249" s="306"/>
      <c r="BW249" s="308"/>
      <c r="BX249" s="343"/>
      <c r="BY249" s="343"/>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506" customFormat="true" ht="19.15" customHeight="true" x14ac:dyDescent="0.2">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505"/>
      <c r="BB250" s="366"/>
      <c r="BC250" s="505"/>
      <c r="BD250" s="505"/>
      <c r="BE250" s="505"/>
      <c r="BF250" s="505"/>
      <c r="BG250" s="505"/>
      <c r="BH250" s="505"/>
      <c r="BI250" s="505"/>
      <c r="BJ250" s="505"/>
      <c r="BK250" s="505"/>
      <c r="BL250" s="505"/>
      <c r="BM250" s="505"/>
      <c r="BN250" s="505"/>
      <c r="BO250" s="505"/>
      <c r="BP250" s="505"/>
      <c r="BQ250" s="505"/>
      <c r="BR250" s="505"/>
      <c r="BS250" s="505"/>
      <c r="BT250" s="505"/>
      <c r="BU250" s="505"/>
      <c r="BV250" s="505"/>
      <c r="BW250" s="505"/>
      <c r="BX250" s="339"/>
      <c r="BY250" s="339"/>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506" customFormat="true" ht="12.75" x14ac:dyDescent="0.2">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505"/>
      <c r="BB251" s="366"/>
      <c r="BC251" s="505"/>
      <c r="BD251" s="505"/>
      <c r="BE251" s="505"/>
      <c r="BF251" s="505"/>
      <c r="BG251" s="505"/>
      <c r="BH251" s="505"/>
      <c r="BI251" s="505"/>
      <c r="BJ251" s="505"/>
      <c r="BK251" s="505"/>
      <c r="BL251" s="505"/>
      <c r="BM251" s="505"/>
      <c r="BN251" s="505"/>
      <c r="BO251" s="505"/>
      <c r="BP251" s="505"/>
      <c r="BQ251" s="505"/>
      <c r="BR251" s="505"/>
      <c r="BS251" s="505"/>
      <c r="BT251" s="505"/>
      <c r="BU251" s="505"/>
      <c r="BV251" s="505"/>
      <c r="BW251" s="505"/>
      <c r="BX251" s="339"/>
      <c r="BY251" s="339"/>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506" customFormat="true" ht="12.75" x14ac:dyDescent="0.2">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505"/>
      <c r="BB252" s="366"/>
      <c r="BC252" s="505"/>
      <c r="BD252" s="505"/>
      <c r="BE252" s="505"/>
      <c r="BF252" s="505"/>
      <c r="BG252" s="505"/>
      <c r="BH252" s="505"/>
      <c r="BI252" s="505"/>
      <c r="BJ252" s="505"/>
      <c r="BK252" s="505"/>
      <c r="BL252" s="505"/>
      <c r="BM252" s="505"/>
      <c r="BN252" s="505"/>
      <c r="BO252" s="505"/>
      <c r="BP252" s="505"/>
      <c r="BQ252" s="505"/>
      <c r="BR252" s="505"/>
      <c r="BS252" s="505"/>
      <c r="BT252" s="505"/>
      <c r="BU252" s="505"/>
      <c r="BV252" s="505"/>
      <c r="BW252" s="505"/>
      <c r="BX252" s="339"/>
      <c r="BY252" s="339"/>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506" customFormat="true" ht="12.75" x14ac:dyDescent="0.2">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505"/>
      <c r="BB253" s="366"/>
      <c r="BC253" s="505"/>
      <c r="BD253" s="505"/>
      <c r="BE253" s="505"/>
      <c r="BF253" s="505"/>
      <c r="BG253" s="505"/>
      <c r="BH253" s="505"/>
      <c r="BI253" s="505"/>
      <c r="BJ253" s="505"/>
      <c r="BK253" s="505"/>
      <c r="BL253" s="505"/>
      <c r="BM253" s="505"/>
      <c r="BN253" s="505"/>
      <c r="BO253" s="505"/>
      <c r="BP253" s="505"/>
      <c r="BQ253" s="505"/>
      <c r="BR253" s="505"/>
      <c r="BS253" s="505"/>
      <c r="BT253" s="505"/>
      <c r="BU253" s="505"/>
      <c r="BV253" s="505"/>
      <c r="BW253" s="505"/>
      <c r="BX253" s="339"/>
      <c r="BY253" s="339"/>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506" customFormat="true" ht="12.75" x14ac:dyDescent="0.2">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505"/>
      <c r="BB254" s="366"/>
      <c r="BC254" s="505"/>
      <c r="BD254" s="505"/>
      <c r="BE254" s="505"/>
      <c r="BF254" s="505"/>
      <c r="BG254" s="505"/>
      <c r="BH254" s="505"/>
      <c r="BI254" s="505"/>
      <c r="BJ254" s="505"/>
      <c r="BK254" s="505"/>
      <c r="BL254" s="505"/>
      <c r="BM254" s="505"/>
      <c r="BN254" s="505"/>
      <c r="BO254" s="505"/>
      <c r="BP254" s="505"/>
      <c r="BQ254" s="505"/>
      <c r="BR254" s="505"/>
      <c r="BS254" s="505"/>
      <c r="BT254" s="505"/>
      <c r="BU254" s="505"/>
      <c r="BV254" s="505"/>
      <c r="BW254" s="505"/>
      <c r="BX254" s="339"/>
      <c r="BY254" s="339"/>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506" customFormat="true" ht="12.75" x14ac:dyDescent="0.2">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505"/>
      <c r="BB255" s="366"/>
      <c r="BC255" s="505"/>
      <c r="BD255" s="505"/>
      <c r="BE255" s="505"/>
      <c r="BF255" s="505"/>
      <c r="BG255" s="505"/>
      <c r="BH255" s="505"/>
      <c r="BI255" s="505"/>
      <c r="BJ255" s="505"/>
      <c r="BK255" s="505"/>
      <c r="BL255" s="505"/>
      <c r="BM255" s="505"/>
      <c r="BN255" s="505"/>
      <c r="BO255" s="505"/>
      <c r="BP255" s="505"/>
      <c r="BQ255" s="505"/>
      <c r="BR255" s="505"/>
      <c r="BS255" s="505"/>
      <c r="BT255" s="505"/>
      <c r="BU255" s="505"/>
      <c r="BV255" s="505"/>
      <c r="BW255" s="505"/>
      <c r="BX255" s="339"/>
      <c r="BY255" s="339"/>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506" customFormat="true" ht="12.75" x14ac:dyDescent="0.2">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505"/>
      <c r="BB256" s="366"/>
      <c r="BC256" s="505"/>
      <c r="BD256" s="505"/>
      <c r="BE256" s="505"/>
      <c r="BF256" s="505"/>
      <c r="BG256" s="505"/>
      <c r="BH256" s="505"/>
      <c r="BI256" s="505"/>
      <c r="BJ256" s="505"/>
      <c r="BK256" s="505"/>
      <c r="BL256" s="505"/>
      <c r="BM256" s="505"/>
      <c r="BN256" s="505"/>
      <c r="BO256" s="505"/>
      <c r="BP256" s="505"/>
      <c r="BQ256" s="505"/>
      <c r="BR256" s="505"/>
      <c r="BS256" s="505"/>
      <c r="BT256" s="505"/>
      <c r="BU256" s="505"/>
      <c r="BV256" s="505"/>
      <c r="BW256" s="505"/>
      <c r="BX256" s="339"/>
      <c r="BY256" s="339"/>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506" customFormat="true" ht="18" customHeight="true" x14ac:dyDescent="0.2">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505"/>
      <c r="BB257" s="366"/>
      <c r="BC257" s="505"/>
      <c r="BD257" s="505"/>
      <c r="BE257" s="505"/>
      <c r="BF257" s="505"/>
      <c r="BG257" s="505"/>
      <c r="BH257" s="505"/>
      <c r="BI257" s="505"/>
      <c r="BJ257" s="505"/>
      <c r="BK257" s="505"/>
      <c r="BL257" s="505"/>
      <c r="BM257" s="505"/>
      <c r="BN257" s="505"/>
      <c r="BO257" s="505"/>
      <c r="BP257" s="505"/>
      <c r="BQ257" s="505"/>
      <c r="BR257" s="505"/>
      <c r="BS257" s="505"/>
      <c r="BT257" s="505"/>
      <c r="BU257" s="505"/>
      <c r="BV257" s="505"/>
      <c r="BW257" s="505"/>
      <c r="BX257" s="339"/>
      <c r="BY257" s="339"/>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506" customFormat="true" ht="18" customHeight="true" x14ac:dyDescent="0.2">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505"/>
      <c r="BB258" s="366"/>
      <c r="BC258" s="505"/>
      <c r="BD258" s="505"/>
      <c r="BE258" s="505"/>
      <c r="BF258" s="505"/>
      <c r="BG258" s="505"/>
      <c r="BH258" s="505"/>
      <c r="BI258" s="505"/>
      <c r="BJ258" s="505"/>
      <c r="BK258" s="505"/>
      <c r="BL258" s="505"/>
      <c r="BM258" s="505"/>
      <c r="BN258" s="505"/>
      <c r="BO258" s="505"/>
      <c r="BP258" s="505"/>
      <c r="BQ258" s="505"/>
      <c r="BR258" s="505"/>
      <c r="BS258" s="505"/>
      <c r="BT258" s="505"/>
      <c r="BU258" s="505"/>
      <c r="BV258" s="505"/>
      <c r="BW258" s="505"/>
      <c r="BX258" s="339"/>
      <c r="BY258" s="339"/>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311" customFormat="true" ht="15" customHeight="true" x14ac:dyDescent="0.2">
      <c r="X259" s="827"/>
      <c r="Y259" s="827"/>
      <c r="Z259" s="827"/>
      <c r="AA259" s="827"/>
      <c r="AB259" s="827"/>
      <c r="AC259" s="827"/>
      <c r="AD259" s="827"/>
      <c r="AE259" s="827"/>
      <c r="AF259" s="827"/>
      <c r="AG259" s="827"/>
      <c r="AH259" s="827"/>
      <c r="AI259" s="827"/>
      <c r="AJ259" s="827"/>
      <c r="AK259" s="827"/>
      <c r="AL259" s="827"/>
      <c r="AM259" s="827"/>
      <c r="AN259" s="827"/>
      <c r="AO259" s="827"/>
      <c r="AP259" s="827"/>
      <c r="AQ259" s="827"/>
      <c r="AR259" s="827"/>
      <c r="AS259" s="827"/>
      <c r="AT259" s="827"/>
      <c r="AU259" s="827"/>
      <c r="AV259" s="827"/>
      <c r="AW259" s="827"/>
      <c r="AX259" s="827"/>
      <c r="AY259" s="827"/>
      <c r="AZ259" s="827"/>
      <c r="BA259" s="345" t="s">
        <v>131</v>
      </c>
      <c r="BB259" s="313" t="s">
        <v>85</v>
      </c>
      <c r="BC259" s="996" t="s">
        <v>115</v>
      </c>
      <c r="BD259" s="997"/>
      <c r="BE259" s="997"/>
      <c r="BF259" s="997"/>
      <c r="BG259" s="1026"/>
      <c r="BH259" s="996" t="s">
        <v>38</v>
      </c>
      <c r="BI259" s="997"/>
      <c r="BJ259" s="997"/>
      <c r="BK259" s="997"/>
      <c r="BL259" s="1026"/>
      <c r="BM259" s="996" t="s">
        <v>37</v>
      </c>
      <c r="BN259" s="997"/>
      <c r="BO259" s="997"/>
      <c r="BP259" s="997"/>
      <c r="BQ259" s="998"/>
      <c r="BR259" s="16" t="s">
        <v>143</v>
      </c>
      <c r="BS259" s="424"/>
      <c r="BT259" s="424"/>
      <c r="BU259" s="424"/>
      <c r="BV259" s="424"/>
      <c r="BW259" s="424"/>
      <c r="BX259" s="5"/>
      <c r="BY259" s="5"/>
      <c r="BZ259" s="343"/>
      <c r="CA259" s="343"/>
      <c r="CB259" s="343"/>
      <c r="CC259" s="343"/>
      <c r="CD259" s="343"/>
      <c r="CE259" s="343"/>
      <c r="CF259" s="343"/>
      <c r="CG259" s="343"/>
      <c r="CH259" s="343"/>
      <c r="CI259" s="343"/>
      <c r="CJ259" s="343"/>
      <c r="CK259" s="343"/>
      <c r="CL259" s="343"/>
      <c r="CM259" s="343"/>
      <c r="CN259" s="343"/>
      <c r="CO259" s="343"/>
      <c r="CP259" s="343"/>
      <c r="CQ259" s="343"/>
      <c r="CR259" s="343"/>
      <c r="CS259" s="343"/>
      <c r="CT259" s="343"/>
      <c r="CU259" s="343"/>
      <c r="CV259" s="343"/>
      <c r="CW259" s="343"/>
      <c r="CX259" s="343"/>
      <c r="CY259" s="343"/>
      <c r="CZ259" s="343"/>
    </row>
    <row r="260" s="311" customFormat="true" ht="12.75" x14ac:dyDescent="0.2">
      <c r="X260" s="827"/>
      <c r="Y260" s="827"/>
      <c r="Z260" s="827"/>
      <c r="AA260" s="827"/>
      <c r="AB260" s="827"/>
      <c r="AC260" s="827"/>
      <c r="AD260" s="827"/>
      <c r="AE260" s="827"/>
      <c r="AF260" s="827"/>
      <c r="AG260" s="827"/>
      <c r="AH260" s="827"/>
      <c r="AI260" s="827"/>
      <c r="AJ260" s="827"/>
      <c r="AK260" s="827"/>
      <c r="AL260" s="827"/>
      <c r="AM260" s="827"/>
      <c r="AN260" s="827"/>
      <c r="AO260" s="827"/>
      <c r="AP260" s="827"/>
      <c r="AQ260" s="827"/>
      <c r="AR260" s="827"/>
      <c r="AS260" s="827"/>
      <c r="AT260" s="827"/>
      <c r="AU260" s="827"/>
      <c r="AV260" s="827"/>
      <c r="AW260" s="827"/>
      <c r="AX260" s="827"/>
      <c r="AY260" s="827"/>
      <c r="AZ260" s="827"/>
      <c r="BA260" s="331" t="s">
        <v>119</v>
      </c>
      <c r="BB260" s="330"/>
      <c r="BC260" s="453" t="s">
        <v>0</v>
      </c>
      <c r="BD260" s="559" t="s">
        <v>1</v>
      </c>
      <c r="BE260" s="559" t="s">
        <v>2</v>
      </c>
      <c r="BF260" s="559" t="s">
        <v>3</v>
      </c>
      <c r="BG260" s="454" t="s">
        <v>4</v>
      </c>
      <c r="BH260" s="453" t="s">
        <v>0</v>
      </c>
      <c r="BI260" s="559" t="s">
        <v>1</v>
      </c>
      <c r="BJ260" s="559" t="s">
        <v>2</v>
      </c>
      <c r="BK260" s="559" t="s">
        <v>3</v>
      </c>
      <c r="BL260" s="454" t="s">
        <v>4</v>
      </c>
      <c r="BM260" s="453" t="s">
        <v>0</v>
      </c>
      <c r="BN260" s="559" t="s">
        <v>1</v>
      </c>
      <c r="BO260" s="559" t="s">
        <v>2</v>
      </c>
      <c r="BP260" s="559" t="s">
        <v>3</v>
      </c>
      <c r="BQ260" s="454" t="s">
        <v>4</v>
      </c>
      <c r="BR260" s="453" t="s">
        <v>158</v>
      </c>
      <c r="BS260" s="559" t="s">
        <v>159</v>
      </c>
      <c r="BT260" s="559" t="s">
        <v>160</v>
      </c>
      <c r="BU260" s="559" t="s">
        <v>161</v>
      </c>
      <c r="BV260" s="559" t="s">
        <v>162</v>
      </c>
      <c r="BW260" s="560" t="s">
        <v>163</v>
      </c>
      <c r="BX260" s="831"/>
      <c r="BY260" s="831"/>
      <c r="BZ260" s="831"/>
      <c r="CA260" s="831"/>
      <c r="CB260" s="831"/>
      <c r="CC260" s="831"/>
      <c r="CD260" s="831"/>
      <c r="CE260" s="831"/>
      <c r="CF260" s="831"/>
      <c r="CG260" s="831"/>
      <c r="CH260" s="831"/>
      <c r="CI260" s="831"/>
      <c r="CJ260" s="831"/>
      <c r="CK260" s="831"/>
      <c r="CL260" s="831"/>
      <c r="CM260" s="831"/>
      <c r="CN260" s="831"/>
      <c r="CO260" s="831"/>
      <c r="CP260" s="831"/>
      <c r="CQ260" s="831"/>
      <c r="CR260" s="831"/>
      <c r="CS260" s="831"/>
      <c r="CT260" s="831"/>
      <c r="CU260" s="831"/>
      <c r="CV260" s="831"/>
      <c r="CW260" s="831"/>
      <c r="CX260" s="831"/>
      <c r="CY260" s="831"/>
      <c r="CZ260" s="831"/>
    </row>
    <row r="261" s="311" customFormat="true" ht="15" customHeight="true" x14ac:dyDescent="0.2">
      <c r="X261" s="827"/>
      <c r="Y261" s="827"/>
      <c r="Z261" s="827"/>
      <c r="AA261" s="827"/>
      <c r="AB261" s="827"/>
      <c r="AC261" s="827"/>
      <c r="AD261" s="827"/>
      <c r="AE261" s="827"/>
      <c r="AF261" s="827"/>
      <c r="AG261" s="827"/>
      <c r="AH261" s="827"/>
      <c r="AI261" s="827"/>
      <c r="AJ261" s="827"/>
      <c r="AK261" s="827"/>
      <c r="AL261" s="827"/>
      <c r="AM261" s="827"/>
      <c r="AN261" s="827"/>
      <c r="AO261" s="827"/>
      <c r="AP261" s="827"/>
      <c r="AQ261" s="827"/>
      <c r="AR261" s="827"/>
      <c r="AS261" s="827"/>
      <c r="AT261" s="827"/>
      <c r="AU261" s="827"/>
      <c r="AV261" s="827"/>
      <c r="AW261" s="827"/>
      <c r="AX261" s="827"/>
      <c r="AY261" s="827"/>
      <c r="AZ261" s="827"/>
      <c r="BA261" s="1025" t="s">
        <v>73</v>
      </c>
      <c r="BB261" s="595"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44" t="s">
        <v>35</v>
      </c>
      <c r="BW261" s="34" t="s">
        <v>35</v>
      </c>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11" customFormat="true" ht="15" customHeight="true" x14ac:dyDescent="0.2">
      <c r="X262" s="827"/>
      <c r="Y262" s="827"/>
      <c r="Z262" s="827"/>
      <c r="AA262" s="827"/>
      <c r="AB262" s="827"/>
      <c r="AC262" s="827"/>
      <c r="AD262" s="827"/>
      <c r="AE262" s="827"/>
      <c r="AF262" s="827"/>
      <c r="AG262" s="827"/>
      <c r="AH262" s="827"/>
      <c r="AI262" s="827"/>
      <c r="AJ262" s="827"/>
      <c r="AK262" s="827"/>
      <c r="AL262" s="827"/>
      <c r="AM262" s="827"/>
      <c r="AN262" s="827"/>
      <c r="AO262" s="827"/>
      <c r="AP262" s="827"/>
      <c r="AQ262" s="827"/>
      <c r="AR262" s="827"/>
      <c r="AS262" s="827"/>
      <c r="AT262" s="827"/>
      <c r="AU262" s="827"/>
      <c r="AV262" s="827"/>
      <c r="AW262" s="827"/>
      <c r="AX262" s="827"/>
      <c r="AY262" s="827"/>
      <c r="AZ262" s="827"/>
      <c r="BA262" s="1023"/>
      <c r="BB262" s="594"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43" t="s">
        <v>35</v>
      </c>
      <c r="BW262" s="33" t="s">
        <v>35</v>
      </c>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11" customFormat="true" ht="15" customHeight="true" x14ac:dyDescent="0.2">
      <c r="X263" s="827"/>
      <c r="Y263" s="827"/>
      <c r="Z263" s="827"/>
      <c r="AA263" s="827"/>
      <c r="AB263" s="827"/>
      <c r="AC263" s="827"/>
      <c r="AD263" s="827"/>
      <c r="AE263" s="827"/>
      <c r="AF263" s="827"/>
      <c r="AG263" s="827"/>
      <c r="AH263" s="827"/>
      <c r="AI263" s="827"/>
      <c r="AJ263" s="827"/>
      <c r="AK263" s="827"/>
      <c r="AL263" s="827"/>
      <c r="AM263" s="827"/>
      <c r="AN263" s="827"/>
      <c r="AO263" s="827"/>
      <c r="AP263" s="827"/>
      <c r="AQ263" s="827"/>
      <c r="AR263" s="827"/>
      <c r="AS263" s="827"/>
      <c r="AT263" s="827"/>
      <c r="AU263" s="827"/>
      <c r="AV263" s="827"/>
      <c r="AW263" s="827"/>
      <c r="AX263" s="827"/>
      <c r="AY263" s="827"/>
      <c r="AZ263" s="827"/>
      <c r="BA263" s="1023"/>
      <c r="BB263" s="594" t="s">
        <v>113</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43" t="s">
        <v>35</v>
      </c>
      <c r="BW263" s="33" t="s">
        <v>35</v>
      </c>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11" customFormat="true" ht="15" customHeight="true" x14ac:dyDescent="0.2">
      <c r="X264" s="827"/>
      <c r="Y264" s="827"/>
      <c r="Z264" s="827"/>
      <c r="AA264" s="827"/>
      <c r="AB264" s="827"/>
      <c r="AC264" s="827"/>
      <c r="AD264" s="827"/>
      <c r="AE264" s="827"/>
      <c r="AF264" s="827"/>
      <c r="AG264" s="827"/>
      <c r="AH264" s="827"/>
      <c r="AI264" s="827"/>
      <c r="AJ264" s="827"/>
      <c r="AK264" s="827"/>
      <c r="AL264" s="827"/>
      <c r="AM264" s="827"/>
      <c r="AN264" s="827"/>
      <c r="AO264" s="827"/>
      <c r="AP264" s="827"/>
      <c r="AQ264" s="827"/>
      <c r="AR264" s="827"/>
      <c r="AS264" s="827"/>
      <c r="AT264" s="827"/>
      <c r="AU264" s="827"/>
      <c r="AV264" s="827"/>
      <c r="AW264" s="827"/>
      <c r="AX264" s="827"/>
      <c r="AY264" s="827"/>
      <c r="AZ264" s="827"/>
      <c r="BA264" s="1023" t="s">
        <v>74</v>
      </c>
      <c r="BB264" s="594" t="s">
        <v>89</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43" t="s">
        <v>35</v>
      </c>
      <c r="BW264" s="33" t="s">
        <v>35</v>
      </c>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11" customFormat="true" ht="15" customHeight="true" x14ac:dyDescent="0.2">
      <c r="X265" s="827"/>
      <c r="Y265" s="827"/>
      <c r="Z265" s="827"/>
      <c r="AA265" s="827"/>
      <c r="AB265" s="827"/>
      <c r="AC265" s="827"/>
      <c r="AD265" s="827"/>
      <c r="AE265" s="827"/>
      <c r="AF265" s="827"/>
      <c r="AG265" s="827"/>
      <c r="AH265" s="827"/>
      <c r="AI265" s="827"/>
      <c r="AJ265" s="827"/>
      <c r="AK265" s="827"/>
      <c r="AL265" s="827"/>
      <c r="AM265" s="827"/>
      <c r="AN265" s="827"/>
      <c r="AO265" s="827"/>
      <c r="AP265" s="827"/>
      <c r="AQ265" s="827"/>
      <c r="AR265" s="827"/>
      <c r="AS265" s="827"/>
      <c r="AT265" s="827"/>
      <c r="AU265" s="827"/>
      <c r="AV265" s="827"/>
      <c r="AW265" s="827"/>
      <c r="AX265" s="827"/>
      <c r="AY265" s="827"/>
      <c r="AZ265" s="827"/>
      <c r="BA265" s="1023"/>
      <c r="BB265" s="594" t="s">
        <v>90</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43" t="s">
        <v>35</v>
      </c>
      <c r="BW265" s="33" t="s">
        <v>35</v>
      </c>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11" customFormat="true" ht="15" customHeight="true" x14ac:dyDescent="0.2">
      <c r="X266" s="827"/>
      <c r="Y266" s="827"/>
      <c r="Z266" s="827"/>
      <c r="AA266" s="827"/>
      <c r="AB266" s="827"/>
      <c r="AC266" s="827"/>
      <c r="AD266" s="827"/>
      <c r="AE266" s="827"/>
      <c r="AF266" s="827"/>
      <c r="AG266" s="827"/>
      <c r="AH266" s="827"/>
      <c r="AI266" s="827"/>
      <c r="AJ266" s="827"/>
      <c r="AK266" s="827"/>
      <c r="AL266" s="827"/>
      <c r="AM266" s="827"/>
      <c r="AN266" s="827"/>
      <c r="AO266" s="827"/>
      <c r="AP266" s="827"/>
      <c r="AQ266" s="827"/>
      <c r="AR266" s="827"/>
      <c r="AS266" s="827"/>
      <c r="AT266" s="827"/>
      <c r="AU266" s="827"/>
      <c r="AV266" s="827"/>
      <c r="AW266" s="827"/>
      <c r="AX266" s="827"/>
      <c r="AY266" s="827"/>
      <c r="AZ266" s="827"/>
      <c r="BA266" s="1023"/>
      <c r="BB266" s="594" t="s">
        <v>91</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43" t="s">
        <v>35</v>
      </c>
      <c r="BW266" s="33" t="s">
        <v>35</v>
      </c>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11" customFormat="true" ht="15" customHeight="true" x14ac:dyDescent="0.2">
      <c r="X267" s="827"/>
      <c r="Y267" s="827"/>
      <c r="Z267" s="827"/>
      <c r="AA267" s="827"/>
      <c r="AB267" s="827"/>
      <c r="AC267" s="827"/>
      <c r="AD267" s="827"/>
      <c r="AE267" s="827"/>
      <c r="AF267" s="827"/>
      <c r="AG267" s="827"/>
      <c r="AH267" s="827"/>
      <c r="AI267" s="827"/>
      <c r="AJ267" s="827"/>
      <c r="AK267" s="827"/>
      <c r="AL267" s="827"/>
      <c r="AM267" s="827"/>
      <c r="AN267" s="827"/>
      <c r="AO267" s="827"/>
      <c r="AP267" s="827"/>
      <c r="AQ267" s="827"/>
      <c r="AR267" s="827"/>
      <c r="AS267" s="827"/>
      <c r="AT267" s="827"/>
      <c r="AU267" s="827"/>
      <c r="AV267" s="827"/>
      <c r="AW267" s="827"/>
      <c r="AX267" s="827"/>
      <c r="AY267" s="827"/>
      <c r="AZ267" s="827"/>
      <c r="BA267" s="1023"/>
      <c r="BB267" s="594" t="s">
        <v>113</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43" t="s">
        <v>35</v>
      </c>
      <c r="BW267" s="33" t="s">
        <v>35</v>
      </c>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11" customFormat="true" ht="15" customHeight="true" x14ac:dyDescent="0.2">
      <c r="X268" s="827"/>
      <c r="Y268" s="827"/>
      <c r="Z268" s="827"/>
      <c r="AA268" s="827"/>
      <c r="AB268" s="827"/>
      <c r="AC268" s="827"/>
      <c r="AD268" s="827"/>
      <c r="AE268" s="827"/>
      <c r="AF268" s="827"/>
      <c r="AG268" s="827"/>
      <c r="AH268" s="827"/>
      <c r="AI268" s="827"/>
      <c r="AJ268" s="827"/>
      <c r="AK268" s="827"/>
      <c r="AL268" s="827"/>
      <c r="AM268" s="827"/>
      <c r="AN268" s="827"/>
      <c r="AO268" s="827"/>
      <c r="AP268" s="827"/>
      <c r="AQ268" s="827"/>
      <c r="AR268" s="827"/>
      <c r="AS268" s="827"/>
      <c r="AT268" s="827"/>
      <c r="AU268" s="827"/>
      <c r="AV268" s="827"/>
      <c r="AW268" s="827"/>
      <c r="AX268" s="827"/>
      <c r="AY268" s="827"/>
      <c r="AZ268" s="827"/>
      <c r="BA268" s="1023" t="s">
        <v>116</v>
      </c>
      <c r="BB268" s="594" t="s">
        <v>89</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43" t="s">
        <v>35</v>
      </c>
      <c r="BW268" s="33" t="s">
        <v>35</v>
      </c>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11" customFormat="true" ht="15" customHeight="true" x14ac:dyDescent="0.2">
      <c r="X269" s="827"/>
      <c r="Y269" s="827"/>
      <c r="Z269" s="827"/>
      <c r="AA269" s="827"/>
      <c r="AB269" s="827"/>
      <c r="AC269" s="827"/>
      <c r="AD269" s="827"/>
      <c r="AE269" s="827"/>
      <c r="AF269" s="827"/>
      <c r="AG269" s="827"/>
      <c r="AH269" s="827"/>
      <c r="AI269" s="827"/>
      <c r="AJ269" s="827"/>
      <c r="AK269" s="827"/>
      <c r="AL269" s="827"/>
      <c r="AM269" s="827"/>
      <c r="AN269" s="827"/>
      <c r="AO269" s="827"/>
      <c r="AP269" s="827"/>
      <c r="AQ269" s="827"/>
      <c r="AR269" s="827"/>
      <c r="AS269" s="827"/>
      <c r="AT269" s="827"/>
      <c r="AU269" s="827"/>
      <c r="AV269" s="827"/>
      <c r="AW269" s="827"/>
      <c r="AX269" s="827"/>
      <c r="AY269" s="827"/>
      <c r="AZ269" s="827"/>
      <c r="BA269" s="1023"/>
      <c r="BB269" s="594" t="s">
        <v>90</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43" t="s">
        <v>35</v>
      </c>
      <c r="BW269" s="33" t="s">
        <v>35</v>
      </c>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11" customFormat="true" ht="15" customHeight="true" x14ac:dyDescent="0.2">
      <c r="X270" s="827"/>
      <c r="Y270" s="827"/>
      <c r="Z270" s="827"/>
      <c r="AA270" s="827"/>
      <c r="AB270" s="827"/>
      <c r="AC270" s="827"/>
      <c r="AD270" s="827"/>
      <c r="AE270" s="827"/>
      <c r="AF270" s="827"/>
      <c r="AG270" s="827"/>
      <c r="AH270" s="827"/>
      <c r="AI270" s="827"/>
      <c r="AJ270" s="827"/>
      <c r="AK270" s="827"/>
      <c r="AL270" s="827"/>
      <c r="AM270" s="827"/>
      <c r="AN270" s="827"/>
      <c r="AO270" s="827"/>
      <c r="AP270" s="827"/>
      <c r="AQ270" s="827"/>
      <c r="AR270" s="827"/>
      <c r="AS270" s="827"/>
      <c r="AT270" s="827"/>
      <c r="AU270" s="827"/>
      <c r="AV270" s="827"/>
      <c r="AW270" s="827"/>
      <c r="AX270" s="827"/>
      <c r="AY270" s="827"/>
      <c r="AZ270" s="827"/>
      <c r="BA270" s="1023"/>
      <c r="BB270" s="594" t="s">
        <v>91</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43" t="s">
        <v>35</v>
      </c>
      <c r="BW270" s="33" t="s">
        <v>35</v>
      </c>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11" customFormat="true" ht="15" customHeight="true" x14ac:dyDescent="0.2">
      <c r="X271" s="827"/>
      <c r="Y271" s="827"/>
      <c r="Z271" s="827"/>
      <c r="AA271" s="827"/>
      <c r="AB271" s="827"/>
      <c r="AC271" s="827"/>
      <c r="AD271" s="827"/>
      <c r="AE271" s="827"/>
      <c r="AF271" s="827"/>
      <c r="AG271" s="827"/>
      <c r="AH271" s="827"/>
      <c r="AI271" s="827"/>
      <c r="AJ271" s="827"/>
      <c r="AK271" s="827"/>
      <c r="AL271" s="827"/>
      <c r="AM271" s="827"/>
      <c r="AN271" s="827"/>
      <c r="AO271" s="827"/>
      <c r="AP271" s="827"/>
      <c r="AQ271" s="827"/>
      <c r="AR271" s="827"/>
      <c r="AS271" s="827"/>
      <c r="AT271" s="827"/>
      <c r="AU271" s="827"/>
      <c r="AV271" s="827"/>
      <c r="AW271" s="827"/>
      <c r="AX271" s="827"/>
      <c r="AY271" s="827"/>
      <c r="AZ271" s="827"/>
      <c r="BA271" s="1023" t="s">
        <v>75</v>
      </c>
      <c r="BB271" s="594"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40" t="s">
        <v>35</v>
      </c>
      <c r="BW271" s="31" t="s">
        <v>35</v>
      </c>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11" customFormat="true" ht="15" customHeight="true" x14ac:dyDescent="0.2">
      <c r="X272" s="827"/>
      <c r="Y272" s="827"/>
      <c r="Z272" s="827"/>
      <c r="AA272" s="827"/>
      <c r="AB272" s="827"/>
      <c r="AC272" s="827"/>
      <c r="AD272" s="827"/>
      <c r="AE272" s="827"/>
      <c r="AF272" s="827"/>
      <c r="AG272" s="827"/>
      <c r="AH272" s="827"/>
      <c r="AI272" s="827"/>
      <c r="AJ272" s="827"/>
      <c r="AK272" s="827"/>
      <c r="AL272" s="827"/>
      <c r="AM272" s="827"/>
      <c r="AN272" s="827"/>
      <c r="AO272" s="827"/>
      <c r="AP272" s="827"/>
      <c r="AQ272" s="827"/>
      <c r="AR272" s="827"/>
      <c r="AS272" s="827"/>
      <c r="AT272" s="827"/>
      <c r="AU272" s="827"/>
      <c r="AV272" s="827"/>
      <c r="AW272" s="827"/>
      <c r="AX272" s="827"/>
      <c r="AY272" s="827"/>
      <c r="AZ272" s="827"/>
      <c r="BA272" s="1023"/>
      <c r="BB272" s="594"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40" t="s">
        <v>35</v>
      </c>
      <c r="BW272" s="31" t="s">
        <v>35</v>
      </c>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11" customFormat="true" ht="15" customHeight="true" x14ac:dyDescent="0.2">
      <c r="X273" s="827"/>
      <c r="Y273" s="827"/>
      <c r="Z273" s="827"/>
      <c r="AA273" s="827"/>
      <c r="AB273" s="827"/>
      <c r="AC273" s="827"/>
      <c r="AD273" s="827"/>
      <c r="AE273" s="827"/>
      <c r="AF273" s="827"/>
      <c r="AG273" s="827"/>
      <c r="AH273" s="827"/>
      <c r="AI273" s="827"/>
      <c r="AJ273" s="827"/>
      <c r="AK273" s="827"/>
      <c r="AL273" s="827"/>
      <c r="AM273" s="827"/>
      <c r="AN273" s="827"/>
      <c r="AO273" s="827"/>
      <c r="AP273" s="827"/>
      <c r="AQ273" s="827"/>
      <c r="AR273" s="827"/>
      <c r="AS273" s="827"/>
      <c r="AT273" s="827"/>
      <c r="AU273" s="827"/>
      <c r="AV273" s="827"/>
      <c r="AW273" s="827"/>
      <c r="AX273" s="827"/>
      <c r="AY273" s="827"/>
      <c r="AZ273" s="827"/>
      <c r="BA273" s="1023"/>
      <c r="BB273" s="594" t="s">
        <v>113</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40" t="s">
        <v>35</v>
      </c>
      <c r="BW273" s="31" t="s">
        <v>35</v>
      </c>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11" customFormat="true" ht="15" customHeight="true" x14ac:dyDescent="0.2">
      <c r="X274" s="827"/>
      <c r="Y274" s="827"/>
      <c r="Z274" s="827"/>
      <c r="AA274" s="827"/>
      <c r="AB274" s="827"/>
      <c r="AC274" s="827"/>
      <c r="AD274" s="827"/>
      <c r="AE274" s="827"/>
      <c r="AF274" s="827"/>
      <c r="AG274" s="827"/>
      <c r="AH274" s="827"/>
      <c r="AI274" s="827"/>
      <c r="AJ274" s="827"/>
      <c r="AK274" s="827"/>
      <c r="AL274" s="827"/>
      <c r="AM274" s="827"/>
      <c r="AN274" s="827"/>
      <c r="AO274" s="827"/>
      <c r="AP274" s="827"/>
      <c r="AQ274" s="827"/>
      <c r="AR274" s="827"/>
      <c r="AS274" s="827"/>
      <c r="AT274" s="827"/>
      <c r="AU274" s="827"/>
      <c r="AV274" s="827"/>
      <c r="AW274" s="827"/>
      <c r="AX274" s="827"/>
      <c r="AY274" s="827"/>
      <c r="AZ274" s="827"/>
      <c r="BA274" s="1023" t="s">
        <v>76</v>
      </c>
      <c r="BB274" s="594"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43" t="s">
        <v>35</v>
      </c>
      <c r="BW274" s="33" t="s">
        <v>35</v>
      </c>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11" customFormat="true" ht="15" customHeight="true" x14ac:dyDescent="0.2">
      <c r="X275" s="827"/>
      <c r="Y275" s="827"/>
      <c r="Z275" s="827"/>
      <c r="AA275" s="827"/>
      <c r="AB275" s="827"/>
      <c r="AC275" s="827"/>
      <c r="AD275" s="827"/>
      <c r="AE275" s="827"/>
      <c r="AF275" s="827"/>
      <c r="AG275" s="827"/>
      <c r="AH275" s="827"/>
      <c r="AI275" s="827"/>
      <c r="AJ275" s="827"/>
      <c r="AK275" s="827"/>
      <c r="AL275" s="827"/>
      <c r="AM275" s="827"/>
      <c r="AN275" s="827"/>
      <c r="AO275" s="827"/>
      <c r="AP275" s="827"/>
      <c r="AQ275" s="827"/>
      <c r="AR275" s="827"/>
      <c r="AS275" s="827"/>
      <c r="AT275" s="827"/>
      <c r="AU275" s="827"/>
      <c r="AV275" s="827"/>
      <c r="AW275" s="827"/>
      <c r="AX275" s="827"/>
      <c r="AY275" s="827"/>
      <c r="AZ275" s="827"/>
      <c r="BA275" s="1023"/>
      <c r="BB275" s="594"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43" t="s">
        <v>35</v>
      </c>
      <c r="BW275" s="33" t="s">
        <v>35</v>
      </c>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11" customFormat="true" ht="15" customHeight="true" x14ac:dyDescent="0.2">
      <c r="X276" s="827"/>
      <c r="Y276" s="827"/>
      <c r="Z276" s="827"/>
      <c r="AA276" s="827"/>
      <c r="AB276" s="827"/>
      <c r="AC276" s="827"/>
      <c r="AD276" s="827"/>
      <c r="AE276" s="827"/>
      <c r="AF276" s="827"/>
      <c r="AG276" s="827"/>
      <c r="AH276" s="827"/>
      <c r="AI276" s="827"/>
      <c r="AJ276" s="827"/>
      <c r="AK276" s="827"/>
      <c r="AL276" s="827"/>
      <c r="AM276" s="827"/>
      <c r="AN276" s="827"/>
      <c r="AO276" s="827"/>
      <c r="AP276" s="827"/>
      <c r="AQ276" s="827"/>
      <c r="AR276" s="827"/>
      <c r="AS276" s="827"/>
      <c r="AT276" s="827"/>
      <c r="AU276" s="827"/>
      <c r="AV276" s="827"/>
      <c r="AW276" s="827"/>
      <c r="AX276" s="827"/>
      <c r="AY276" s="827"/>
      <c r="AZ276" s="827"/>
      <c r="BA276" s="1023"/>
      <c r="BB276" s="594" t="s">
        <v>114</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43" t="s">
        <v>35</v>
      </c>
      <c r="BW276" s="33" t="s">
        <v>35</v>
      </c>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11" customFormat="true" ht="15" customHeight="true" x14ac:dyDescent="0.2">
      <c r="X277" s="827"/>
      <c r="Y277" s="827"/>
      <c r="Z277" s="827"/>
      <c r="AA277" s="827"/>
      <c r="AB277" s="827"/>
      <c r="AC277" s="827"/>
      <c r="AD277" s="827"/>
      <c r="AE277" s="827"/>
      <c r="AF277" s="827"/>
      <c r="AG277" s="827"/>
      <c r="AH277" s="827"/>
      <c r="AI277" s="827"/>
      <c r="AJ277" s="827"/>
      <c r="AK277" s="827"/>
      <c r="AL277" s="827"/>
      <c r="AM277" s="827"/>
      <c r="AN277" s="827"/>
      <c r="AO277" s="827"/>
      <c r="AP277" s="827"/>
      <c r="AQ277" s="827"/>
      <c r="AR277" s="827"/>
      <c r="AS277" s="827"/>
      <c r="AT277" s="827"/>
      <c r="AU277" s="827"/>
      <c r="AV277" s="827"/>
      <c r="AW277" s="827"/>
      <c r="AX277" s="827"/>
      <c r="AY277" s="827"/>
      <c r="AZ277" s="827"/>
      <c r="BA277" s="1023" t="s">
        <v>77</v>
      </c>
      <c r="BB277" s="594"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43" t="s">
        <v>35</v>
      </c>
      <c r="BW277" s="33" t="s">
        <v>35</v>
      </c>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11" customFormat="true" ht="15" customHeight="true" x14ac:dyDescent="0.2">
      <c r="X278" s="827"/>
      <c r="Y278" s="827"/>
      <c r="Z278" s="827"/>
      <c r="AA278" s="827"/>
      <c r="AB278" s="827"/>
      <c r="AC278" s="827"/>
      <c r="AD278" s="827"/>
      <c r="AE278" s="827"/>
      <c r="AF278" s="827"/>
      <c r="AG278" s="827"/>
      <c r="AH278" s="827"/>
      <c r="AI278" s="827"/>
      <c r="AJ278" s="827"/>
      <c r="AK278" s="827"/>
      <c r="AL278" s="827"/>
      <c r="AM278" s="827"/>
      <c r="AN278" s="827"/>
      <c r="AO278" s="827"/>
      <c r="AP278" s="827"/>
      <c r="AQ278" s="827"/>
      <c r="AR278" s="827"/>
      <c r="AS278" s="827"/>
      <c r="AT278" s="827"/>
      <c r="AU278" s="827"/>
      <c r="AV278" s="827"/>
      <c r="AW278" s="827"/>
      <c r="AX278" s="827"/>
      <c r="AY278" s="827"/>
      <c r="AZ278" s="827"/>
      <c r="BA278" s="1023"/>
      <c r="BB278" s="594"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43" t="s">
        <v>35</v>
      </c>
      <c r="BW278" s="33" t="s">
        <v>35</v>
      </c>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11" customFormat="true" ht="15" customHeight="true" x14ac:dyDescent="0.2">
      <c r="X279" s="827"/>
      <c r="Y279" s="827"/>
      <c r="Z279" s="827"/>
      <c r="AA279" s="827"/>
      <c r="AB279" s="827"/>
      <c r="AC279" s="827"/>
      <c r="AD279" s="827"/>
      <c r="AE279" s="827"/>
      <c r="AF279" s="827"/>
      <c r="AG279" s="827"/>
      <c r="AH279" s="827"/>
      <c r="AI279" s="827"/>
      <c r="AJ279" s="827"/>
      <c r="AK279" s="827"/>
      <c r="AL279" s="827"/>
      <c r="AM279" s="827"/>
      <c r="AN279" s="827"/>
      <c r="AO279" s="827"/>
      <c r="AP279" s="827"/>
      <c r="AQ279" s="827"/>
      <c r="AR279" s="827"/>
      <c r="AS279" s="827"/>
      <c r="AT279" s="827"/>
      <c r="AU279" s="827"/>
      <c r="AV279" s="827"/>
      <c r="AW279" s="827"/>
      <c r="AX279" s="827"/>
      <c r="AY279" s="827"/>
      <c r="AZ279" s="827"/>
      <c r="BA279" s="1023"/>
      <c r="BB279" s="594"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40" t="s">
        <v>35</v>
      </c>
      <c r="BW279" s="31" t="s">
        <v>35</v>
      </c>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558" customFormat="true" ht="15" customHeight="true" x14ac:dyDescent="0.2">
      <c r="B280" s="557"/>
      <c r="X280" s="344"/>
      <c r="Y280" s="344"/>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1023"/>
      <c r="BB280" s="594"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40" t="s">
        <v>35</v>
      </c>
      <c r="BW280" s="31" t="s">
        <v>35</v>
      </c>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558" customFormat="true" ht="15" customHeight="true" x14ac:dyDescent="0.2">
      <c r="B281" s="557"/>
      <c r="X281" s="344"/>
      <c r="Y281" s="344"/>
      <c r="Z281" s="344"/>
      <c r="AA281" s="344"/>
      <c r="AB281" s="344"/>
      <c r="AC281" s="344"/>
      <c r="AD281" s="344"/>
      <c r="AE281" s="344"/>
      <c r="AF281" s="344"/>
      <c r="AG281" s="344"/>
      <c r="AH281" s="344"/>
      <c r="AI281" s="344"/>
      <c r="AJ281" s="344"/>
      <c r="AK281" s="344"/>
      <c r="AL281" s="344"/>
      <c r="AM281" s="344"/>
      <c r="AN281" s="344"/>
      <c r="AO281" s="344"/>
      <c r="AP281" s="344"/>
      <c r="AQ281" s="344"/>
      <c r="AR281" s="344"/>
      <c r="AS281" s="344"/>
      <c r="AT281" s="344"/>
      <c r="AU281" s="344"/>
      <c r="AV281" s="344"/>
      <c r="AW281" s="344"/>
      <c r="AX281" s="344"/>
      <c r="AY281" s="344"/>
      <c r="AZ281" s="344"/>
      <c r="BA281" s="1023"/>
      <c r="BB281" s="594"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40" t="s">
        <v>35</v>
      </c>
      <c r="BW281" s="31" t="s">
        <v>35</v>
      </c>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558" customFormat="true" ht="15" customHeight="true" x14ac:dyDescent="0.2">
      <c r="B282" s="557"/>
      <c r="X282" s="344"/>
      <c r="Y282" s="344"/>
      <c r="Z282" s="344"/>
      <c r="AA282" s="344"/>
      <c r="AB282" s="344"/>
      <c r="AC282" s="344"/>
      <c r="AD282" s="344"/>
      <c r="AE282" s="344"/>
      <c r="AF282" s="344"/>
      <c r="AG282" s="344"/>
      <c r="AH282" s="344"/>
      <c r="AI282" s="344"/>
      <c r="AJ282" s="344"/>
      <c r="AK282" s="344"/>
      <c r="AL282" s="344"/>
      <c r="AM282" s="344"/>
      <c r="AN282" s="344"/>
      <c r="AO282" s="344"/>
      <c r="AP282" s="344"/>
      <c r="AQ282" s="344"/>
      <c r="AR282" s="344"/>
      <c r="AS282" s="344"/>
      <c r="AT282" s="344"/>
      <c r="AU282" s="344"/>
      <c r="AV282" s="344"/>
      <c r="AW282" s="344"/>
      <c r="AX282" s="344"/>
      <c r="AY282" s="344"/>
      <c r="AZ282" s="344"/>
      <c r="BA282" s="1023"/>
      <c r="BB282" s="594"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40" t="s">
        <v>35</v>
      </c>
      <c r="BW282" s="31" t="s">
        <v>35</v>
      </c>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558" customFormat="true" ht="15" customHeight="true" x14ac:dyDescent="0.2">
      <c r="B283" s="557"/>
      <c r="X283" s="344"/>
      <c r="Y283" s="344"/>
      <c r="Z283" s="344"/>
      <c r="AA283" s="344"/>
      <c r="AB283" s="344"/>
      <c r="AC283" s="344"/>
      <c r="AD283" s="344"/>
      <c r="AE283" s="344"/>
      <c r="AF283" s="344"/>
      <c r="AG283" s="344"/>
      <c r="AH283" s="344"/>
      <c r="AI283" s="344"/>
      <c r="AJ283" s="344"/>
      <c r="AK283" s="344"/>
      <c r="AL283" s="344"/>
      <c r="AM283" s="344"/>
      <c r="AN283" s="344"/>
      <c r="AO283" s="344"/>
      <c r="AP283" s="344"/>
      <c r="AQ283" s="344"/>
      <c r="AR283" s="344"/>
      <c r="AS283" s="344"/>
      <c r="AT283" s="344"/>
      <c r="AU283" s="344"/>
      <c r="AV283" s="344"/>
      <c r="AW283" s="344"/>
      <c r="AX283" s="344"/>
      <c r="AY283" s="344"/>
      <c r="AZ283" s="344"/>
      <c r="BA283" s="1023"/>
      <c r="BB283" s="594"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40" t="s">
        <v>35</v>
      </c>
      <c r="BW283" s="31" t="s">
        <v>35</v>
      </c>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558" customFormat="true" ht="15" customHeight="true" x14ac:dyDescent="0.2">
      <c r="B284" s="557"/>
      <c r="X284" s="344"/>
      <c r="Y284" s="344"/>
      <c r="Z284" s="344"/>
      <c r="AA284" s="344"/>
      <c r="AB284" s="344"/>
      <c r="AC284" s="344"/>
      <c r="AD284" s="344"/>
      <c r="AE284" s="344"/>
      <c r="AF284" s="344"/>
      <c r="AG284" s="344"/>
      <c r="AH284" s="344"/>
      <c r="AI284" s="344"/>
      <c r="AJ284" s="344"/>
      <c r="AK284" s="344"/>
      <c r="AL284" s="344"/>
      <c r="AM284" s="344"/>
      <c r="AN284" s="344"/>
      <c r="AO284" s="344"/>
      <c r="AP284" s="344"/>
      <c r="AQ284" s="344"/>
      <c r="AR284" s="344"/>
      <c r="AS284" s="344"/>
      <c r="AT284" s="344"/>
      <c r="AU284" s="344"/>
      <c r="AV284" s="344"/>
      <c r="AW284" s="344"/>
      <c r="AX284" s="344"/>
      <c r="AY284" s="344"/>
      <c r="AZ284" s="344"/>
      <c r="BA284" s="1024"/>
      <c r="BB284" s="596" t="s">
        <v>114</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42" t="s">
        <v>35</v>
      </c>
      <c r="BW284" s="32" t="s">
        <v>35</v>
      </c>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558" customFormat="true" ht="15" customHeight="true" x14ac:dyDescent="0.2">
      <c r="B285" s="557"/>
      <c r="X285" s="344"/>
      <c r="Y285" s="344"/>
      <c r="Z285" s="344"/>
      <c r="AA285" s="344"/>
      <c r="AB285" s="344"/>
      <c r="AC285" s="344"/>
      <c r="AD285" s="344"/>
      <c r="AE285" s="344"/>
      <c r="AF285" s="344"/>
      <c r="AG285" s="344"/>
      <c r="AH285" s="344"/>
      <c r="AI285" s="344"/>
      <c r="AJ285" s="344"/>
      <c r="AK285" s="344"/>
      <c r="AL285" s="344"/>
      <c r="AM285" s="344"/>
      <c r="AN285" s="344"/>
      <c r="AO285" s="344"/>
      <c r="AP285" s="344"/>
      <c r="AQ285" s="344"/>
      <c r="AR285" s="344"/>
      <c r="AS285" s="344"/>
      <c r="AT285" s="344"/>
      <c r="AU285" s="344"/>
      <c r="AV285" s="344"/>
      <c r="AW285" s="344"/>
      <c r="AX285" s="344"/>
      <c r="AY285" s="344"/>
      <c r="AZ285" s="344"/>
      <c r="BA285" s="308"/>
      <c r="BB285" s="306"/>
      <c r="BC285" s="306"/>
      <c r="BD285" s="306"/>
      <c r="BE285" s="306"/>
      <c r="BF285" s="306"/>
      <c r="BG285" s="306"/>
      <c r="BH285" s="306"/>
      <c r="BI285" s="306"/>
      <c r="BJ285" s="306"/>
      <c r="BK285" s="306"/>
      <c r="BL285" s="306"/>
      <c r="BM285" s="306"/>
      <c r="BN285" s="306"/>
      <c r="BO285" s="306"/>
      <c r="BP285" s="306"/>
      <c r="BQ285" s="306"/>
      <c r="BR285" s="306"/>
      <c r="BS285" s="306"/>
      <c r="BT285" s="306"/>
      <c r="BU285" s="306"/>
      <c r="BV285" s="306"/>
      <c r="BW285" s="308"/>
      <c r="BX285" s="343"/>
      <c r="BY285" s="343"/>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558" customFormat="true" ht="15" customHeight="true" x14ac:dyDescent="0.2">
      <c r="B286" s="557"/>
      <c r="X286" s="344"/>
      <c r="Y286" s="344"/>
      <c r="Z286" s="344"/>
      <c r="AA286" s="344"/>
      <c r="AB286" s="344"/>
      <c r="AC286" s="344"/>
      <c r="AD286" s="344"/>
      <c r="AE286" s="344"/>
      <c r="AF286" s="344"/>
      <c r="AG286" s="344"/>
      <c r="AH286" s="344"/>
      <c r="AI286" s="344"/>
      <c r="AJ286" s="344"/>
      <c r="AK286" s="344"/>
      <c r="AL286" s="344"/>
      <c r="AM286" s="344"/>
      <c r="AN286" s="344"/>
      <c r="AO286" s="344"/>
      <c r="AP286" s="344"/>
      <c r="AQ286" s="344"/>
      <c r="AR286" s="344"/>
      <c r="AS286" s="344"/>
      <c r="AT286" s="344"/>
      <c r="AU286" s="344"/>
      <c r="AV286" s="344"/>
      <c r="AW286" s="344"/>
      <c r="AX286" s="344"/>
      <c r="AY286" s="344"/>
      <c r="AZ286" s="344"/>
      <c r="BA286" s="308"/>
      <c r="BB286" s="306"/>
      <c r="BC286" s="306"/>
      <c r="BD286" s="306"/>
      <c r="BE286" s="306"/>
      <c r="BF286" s="306"/>
      <c r="BG286" s="306"/>
      <c r="BH286" s="306"/>
      <c r="BI286" s="306"/>
      <c r="BJ286" s="306"/>
      <c r="BK286" s="306"/>
      <c r="BL286" s="306"/>
      <c r="BM286" s="306"/>
      <c r="BN286" s="306"/>
      <c r="BO286" s="306"/>
      <c r="BP286" s="306"/>
      <c r="BQ286" s="306"/>
      <c r="BR286" s="306"/>
      <c r="BS286" s="306"/>
      <c r="BT286" s="306"/>
      <c r="BU286" s="306"/>
      <c r="BV286" s="306"/>
      <c r="BW286" s="308"/>
      <c r="BX286" s="343"/>
      <c r="BY286" s="343"/>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558" customFormat="true" ht="15" customHeight="true" x14ac:dyDescent="0.2">
      <c r="B287" s="557"/>
      <c r="X287" s="344"/>
      <c r="Y287" s="344"/>
      <c r="Z287" s="344"/>
      <c r="AA287" s="344"/>
      <c r="AB287" s="344"/>
      <c r="AC287" s="344"/>
      <c r="AD287" s="344"/>
      <c r="AE287" s="344"/>
      <c r="AF287" s="344"/>
      <c r="AG287" s="344"/>
      <c r="AH287" s="344"/>
      <c r="AI287" s="344"/>
      <c r="AJ287" s="344"/>
      <c r="AK287" s="344"/>
      <c r="AL287" s="344"/>
      <c r="AM287" s="344"/>
      <c r="AN287" s="344"/>
      <c r="AO287" s="344"/>
      <c r="AP287" s="344"/>
      <c r="AQ287" s="344"/>
      <c r="AR287" s="344"/>
      <c r="AS287" s="344"/>
      <c r="AT287" s="344"/>
      <c r="AU287" s="344"/>
      <c r="AV287" s="344"/>
      <c r="AW287" s="344"/>
      <c r="AX287" s="344"/>
      <c r="AY287" s="344"/>
      <c r="AZ287" s="344"/>
      <c r="BA287" s="308"/>
      <c r="BB287" s="306"/>
      <c r="BC287" s="306"/>
      <c r="BD287" s="306"/>
      <c r="BE287" s="306"/>
      <c r="BF287" s="306"/>
      <c r="BG287" s="306"/>
      <c r="BH287" s="306"/>
      <c r="BI287" s="306"/>
      <c r="BJ287" s="306"/>
      <c r="BK287" s="306"/>
      <c r="BL287" s="306"/>
      <c r="BM287" s="306"/>
      <c r="BN287" s="306"/>
      <c r="BO287" s="306"/>
      <c r="BP287" s="306"/>
      <c r="BQ287" s="306"/>
      <c r="BR287" s="306"/>
      <c r="BS287" s="306"/>
      <c r="BT287" s="306"/>
      <c r="BU287" s="306"/>
      <c r="BV287" s="306"/>
      <c r="BW287" s="308"/>
      <c r="BX287" s="343"/>
      <c r="BY287" s="343"/>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558" customFormat="true" ht="15" customHeight="true" x14ac:dyDescent="0.2">
      <c r="B288" s="557"/>
      <c r="X288" s="344"/>
      <c r="Y288" s="344"/>
      <c r="Z288" s="344"/>
      <c r="AA288" s="344"/>
      <c r="AB288" s="344"/>
      <c r="AC288" s="344"/>
      <c r="AD288" s="344"/>
      <c r="AE288" s="344"/>
      <c r="AF288" s="344"/>
      <c r="AG288" s="344"/>
      <c r="AH288" s="344"/>
      <c r="AI288" s="344"/>
      <c r="AJ288" s="344"/>
      <c r="AK288" s="344"/>
      <c r="AL288" s="344"/>
      <c r="AM288" s="344"/>
      <c r="AN288" s="344"/>
      <c r="AO288" s="344"/>
      <c r="AP288" s="344"/>
      <c r="AQ288" s="344"/>
      <c r="AR288" s="344"/>
      <c r="AS288" s="344"/>
      <c r="AT288" s="344"/>
      <c r="AU288" s="344"/>
      <c r="AV288" s="344"/>
      <c r="AW288" s="344"/>
      <c r="AX288" s="344"/>
      <c r="AY288" s="344"/>
      <c r="AZ288" s="344"/>
      <c r="BA288" s="308"/>
      <c r="BB288" s="306"/>
      <c r="BC288" s="306"/>
      <c r="BD288" s="306"/>
      <c r="BE288" s="306"/>
      <c r="BF288" s="306"/>
      <c r="BG288" s="306"/>
      <c r="BH288" s="306"/>
      <c r="BI288" s="306"/>
      <c r="BJ288" s="306"/>
      <c r="BK288" s="306"/>
      <c r="BL288" s="306"/>
      <c r="BM288" s="306"/>
      <c r="BN288" s="306"/>
      <c r="BO288" s="306"/>
      <c r="BP288" s="306"/>
      <c r="BQ288" s="306"/>
      <c r="BR288" s="306"/>
      <c r="BS288" s="306"/>
      <c r="BT288" s="306"/>
      <c r="BU288" s="306"/>
      <c r="BV288" s="306"/>
      <c r="BW288" s="308"/>
      <c r="BX288" s="343"/>
      <c r="BY288" s="343"/>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558" customFormat="true" ht="15" customHeight="true" x14ac:dyDescent="0.2">
      <c r="A289" s="519"/>
      <c r="B289" s="518"/>
      <c r="C289" s="519"/>
      <c r="X289" s="344"/>
      <c r="Y289" s="344"/>
      <c r="Z289" s="344"/>
      <c r="AA289" s="344"/>
      <c r="AB289" s="344"/>
      <c r="AC289" s="344"/>
      <c r="AD289" s="344"/>
      <c r="AE289" s="344"/>
      <c r="AF289" s="344"/>
      <c r="AG289" s="344"/>
      <c r="AH289" s="344"/>
      <c r="AI289" s="344"/>
      <c r="AJ289" s="344"/>
      <c r="AK289" s="344"/>
      <c r="AL289" s="344"/>
      <c r="AM289" s="344"/>
      <c r="AN289" s="344"/>
      <c r="AO289" s="344"/>
      <c r="AP289" s="344"/>
      <c r="AQ289" s="344"/>
      <c r="AR289" s="344"/>
      <c r="AS289" s="344"/>
      <c r="AT289" s="344"/>
      <c r="AU289" s="344"/>
      <c r="AV289" s="344"/>
      <c r="AW289" s="344"/>
      <c r="AX289" s="344"/>
      <c r="AY289" s="344"/>
      <c r="AZ289" s="344"/>
      <c r="BA289" s="308"/>
      <c r="BB289" s="306"/>
      <c r="BC289" s="306"/>
      <c r="BD289" s="306"/>
      <c r="BE289" s="306"/>
      <c r="BF289" s="306"/>
      <c r="BG289" s="306"/>
      <c r="BH289" s="306"/>
      <c r="BI289" s="306"/>
      <c r="BJ289" s="306"/>
      <c r="BK289" s="306"/>
      <c r="BL289" s="306"/>
      <c r="BM289" s="306"/>
      <c r="BN289" s="306"/>
      <c r="BO289" s="306"/>
      <c r="BP289" s="306"/>
      <c r="BQ289" s="306"/>
      <c r="BR289" s="306"/>
      <c r="BS289" s="306"/>
      <c r="BT289" s="306"/>
      <c r="BU289" s="306"/>
      <c r="BV289" s="306"/>
      <c r="BW289" s="308"/>
      <c r="BX289" s="343"/>
      <c r="BY289" s="343"/>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558" customFormat="true" ht="15" customHeight="true" x14ac:dyDescent="0.2">
      <c r="A290" s="168"/>
      <c r="B290" s="167"/>
      <c r="C290" s="165"/>
      <c r="X290" s="344"/>
      <c r="Y290" s="344"/>
      <c r="Z290" s="344"/>
      <c r="AA290" s="344"/>
      <c r="AB290" s="344"/>
      <c r="AC290" s="344"/>
      <c r="AD290" s="344"/>
      <c r="AE290" s="344"/>
      <c r="AF290" s="344"/>
      <c r="AG290" s="344"/>
      <c r="AH290" s="344"/>
      <c r="AI290" s="344"/>
      <c r="AJ290" s="344"/>
      <c r="AK290" s="344"/>
      <c r="AL290" s="344"/>
      <c r="AM290" s="344"/>
      <c r="AN290" s="344"/>
      <c r="AO290" s="344"/>
      <c r="AP290" s="344"/>
      <c r="AQ290" s="344"/>
      <c r="AR290" s="344"/>
      <c r="AS290" s="344"/>
      <c r="AT290" s="344"/>
      <c r="AU290" s="344"/>
      <c r="AV290" s="344"/>
      <c r="AW290" s="344"/>
      <c r="AX290" s="344"/>
      <c r="AY290" s="344"/>
      <c r="AZ290" s="344"/>
      <c r="BA290" s="308"/>
      <c r="BB290" s="306"/>
      <c r="BC290" s="306"/>
      <c r="BD290" s="306"/>
      <c r="BE290" s="306"/>
      <c r="BF290" s="306"/>
      <c r="BG290" s="306"/>
      <c r="BH290" s="306"/>
      <c r="BI290" s="306"/>
      <c r="BJ290" s="306"/>
      <c r="BK290" s="306"/>
      <c r="BL290" s="306"/>
      <c r="BM290" s="306"/>
      <c r="BN290" s="306"/>
      <c r="BO290" s="306"/>
      <c r="BP290" s="306"/>
      <c r="BQ290" s="306"/>
      <c r="BR290" s="306"/>
      <c r="BS290" s="306"/>
      <c r="BT290" s="306"/>
      <c r="BU290" s="306"/>
      <c r="BV290" s="306"/>
      <c r="BW290" s="308"/>
      <c r="BX290" s="343"/>
      <c r="BY290" s="343"/>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558" customFormat="true" ht="15" customHeight="true" x14ac:dyDescent="0.2">
      <c r="A291" s="168"/>
      <c r="B291" s="167"/>
      <c r="C291" s="165"/>
      <c r="X291" s="344"/>
      <c r="Y291" s="344"/>
      <c r="Z291" s="344"/>
      <c r="AA291" s="344"/>
      <c r="AB291" s="344"/>
      <c r="AC291" s="344"/>
      <c r="AD291" s="344"/>
      <c r="AE291" s="344"/>
      <c r="AF291" s="344"/>
      <c r="AG291" s="344"/>
      <c r="AH291" s="344"/>
      <c r="AI291" s="344"/>
      <c r="AJ291" s="344"/>
      <c r="AK291" s="344"/>
      <c r="AL291" s="344"/>
      <c r="AM291" s="344"/>
      <c r="AN291" s="344"/>
      <c r="AO291" s="344"/>
      <c r="AP291" s="344"/>
      <c r="AQ291" s="344"/>
      <c r="AR291" s="344"/>
      <c r="AS291" s="344"/>
      <c r="AT291" s="344"/>
      <c r="AU291" s="344"/>
      <c r="AV291" s="344"/>
      <c r="AW291" s="344"/>
      <c r="AX291" s="344"/>
      <c r="AY291" s="344"/>
      <c r="AZ291" s="344"/>
      <c r="BA291" s="308"/>
      <c r="BB291" s="306"/>
      <c r="BC291" s="306"/>
      <c r="BD291" s="306"/>
      <c r="BE291" s="306"/>
      <c r="BF291" s="306"/>
      <c r="BG291" s="306"/>
      <c r="BH291" s="306"/>
      <c r="BI291" s="306"/>
      <c r="BJ291" s="306"/>
      <c r="BK291" s="306"/>
      <c r="BL291" s="306"/>
      <c r="BM291" s="306"/>
      <c r="BN291" s="306"/>
      <c r="BO291" s="306"/>
      <c r="BP291" s="306"/>
      <c r="BQ291" s="306"/>
      <c r="BR291" s="306"/>
      <c r="BS291" s="306"/>
      <c r="BT291" s="306"/>
      <c r="BU291" s="306"/>
      <c r="BV291" s="306"/>
      <c r="BW291" s="308"/>
      <c r="BX291" s="343"/>
      <c r="BY291" s="343"/>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558" customFormat="true" ht="15" customHeight="true" x14ac:dyDescent="0.2">
      <c r="A292" s="168"/>
      <c r="B292" s="167"/>
      <c r="C292" s="165"/>
      <c r="X292" s="344"/>
      <c r="Y292" s="344"/>
      <c r="Z292" s="344"/>
      <c r="AA292" s="344"/>
      <c r="AB292" s="344"/>
      <c r="AC292" s="344"/>
      <c r="AD292" s="344"/>
      <c r="AE292" s="344"/>
      <c r="AF292" s="344"/>
      <c r="AG292" s="344"/>
      <c r="AH292" s="344"/>
      <c r="AI292" s="344"/>
      <c r="AJ292" s="344"/>
      <c r="AK292" s="344"/>
      <c r="AL292" s="344"/>
      <c r="AM292" s="344"/>
      <c r="AN292" s="344"/>
      <c r="AO292" s="344"/>
      <c r="AP292" s="344"/>
      <c r="AQ292" s="344"/>
      <c r="AR292" s="344"/>
      <c r="AS292" s="344"/>
      <c r="AT292" s="344"/>
      <c r="AU292" s="344"/>
      <c r="AV292" s="344"/>
      <c r="AW292" s="344"/>
      <c r="AX292" s="344"/>
      <c r="AY292" s="344"/>
      <c r="AZ292" s="344"/>
      <c r="BA292" s="308"/>
      <c r="BB292" s="306"/>
      <c r="BC292" s="306"/>
      <c r="BD292" s="306"/>
      <c r="BE292" s="306"/>
      <c r="BF292" s="306"/>
      <c r="BG292" s="306"/>
      <c r="BH292" s="306"/>
      <c r="BI292" s="306"/>
      <c r="BJ292" s="306"/>
      <c r="BK292" s="306"/>
      <c r="BL292" s="306"/>
      <c r="BM292" s="306"/>
      <c r="BN292" s="306"/>
      <c r="BO292" s="306"/>
      <c r="BP292" s="306"/>
      <c r="BQ292" s="306"/>
      <c r="BR292" s="306"/>
      <c r="BS292" s="306"/>
      <c r="BT292" s="306"/>
      <c r="BU292" s="306"/>
      <c r="BV292" s="306"/>
      <c r="BW292" s="308"/>
      <c r="BX292" s="343"/>
      <c r="BY292" s="343"/>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558" customFormat="true" ht="15" customHeight="true" x14ac:dyDescent="0.2">
      <c r="A293" s="168"/>
      <c r="B293" s="167"/>
      <c r="C293" s="166"/>
      <c r="X293" s="344"/>
      <c r="Y293" s="344"/>
      <c r="Z293" s="344"/>
      <c r="AA293" s="344"/>
      <c r="AB293" s="344"/>
      <c r="AC293" s="344"/>
      <c r="AD293" s="344"/>
      <c r="AE293" s="344"/>
      <c r="AF293" s="344"/>
      <c r="AG293" s="344"/>
      <c r="AH293" s="344"/>
      <c r="AI293" s="344"/>
      <c r="AJ293" s="344"/>
      <c r="AK293" s="344"/>
      <c r="AL293" s="344"/>
      <c r="AM293" s="344"/>
      <c r="AN293" s="344"/>
      <c r="AO293" s="344"/>
      <c r="AP293" s="344"/>
      <c r="AQ293" s="344"/>
      <c r="AR293" s="344"/>
      <c r="AS293" s="344"/>
      <c r="AT293" s="344"/>
      <c r="AU293" s="344"/>
      <c r="AV293" s="344"/>
      <c r="AW293" s="344"/>
      <c r="AX293" s="344"/>
      <c r="AY293" s="344"/>
      <c r="AZ293" s="344"/>
      <c r="BA293" s="308"/>
      <c r="BB293" s="306"/>
      <c r="BC293" s="306"/>
      <c r="BD293" s="306"/>
      <c r="BE293" s="306"/>
      <c r="BF293" s="306"/>
      <c r="BG293" s="306"/>
      <c r="BH293" s="306"/>
      <c r="BI293" s="306"/>
      <c r="BJ293" s="306"/>
      <c r="BK293" s="306"/>
      <c r="BL293" s="306"/>
      <c r="BM293" s="306"/>
      <c r="BN293" s="306"/>
      <c r="BO293" s="306"/>
      <c r="BP293" s="306"/>
      <c r="BQ293" s="306"/>
      <c r="BR293" s="306"/>
      <c r="BS293" s="306"/>
      <c r="BT293" s="306"/>
      <c r="BU293" s="306"/>
      <c r="BV293" s="306"/>
      <c r="BW293" s="308"/>
      <c r="BX293" s="343"/>
      <c r="BY293" s="343"/>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558" customFormat="true" ht="15" customHeight="true" x14ac:dyDescent="0.2">
      <c r="A294" s="168"/>
      <c r="B294" s="167"/>
      <c r="C294" s="166"/>
      <c r="X294" s="344"/>
      <c r="Y294" s="344"/>
      <c r="Z294" s="344"/>
      <c r="AA294" s="344"/>
      <c r="AB294" s="344"/>
      <c r="AC294" s="344"/>
      <c r="AD294" s="344"/>
      <c r="AE294" s="344"/>
      <c r="AF294" s="344"/>
      <c r="AG294" s="344"/>
      <c r="AH294" s="344"/>
      <c r="AI294" s="344"/>
      <c r="AJ294" s="344"/>
      <c r="AK294" s="344"/>
      <c r="AL294" s="344"/>
      <c r="AM294" s="344"/>
      <c r="AN294" s="344"/>
      <c r="AO294" s="344"/>
      <c r="AP294" s="344"/>
      <c r="AQ294" s="344"/>
      <c r="AR294" s="344"/>
      <c r="AS294" s="344"/>
      <c r="AT294" s="344"/>
      <c r="AU294" s="344"/>
      <c r="AV294" s="344"/>
      <c r="AW294" s="344"/>
      <c r="AX294" s="344"/>
      <c r="AY294" s="344"/>
      <c r="AZ294" s="344"/>
      <c r="BA294" s="308"/>
      <c r="BB294" s="306"/>
      <c r="BC294" s="306"/>
      <c r="BD294" s="306"/>
      <c r="BE294" s="306"/>
      <c r="BF294" s="306"/>
      <c r="BG294" s="306"/>
      <c r="BH294" s="306"/>
      <c r="BI294" s="306"/>
      <c r="BJ294" s="306"/>
      <c r="BK294" s="306"/>
      <c r="BL294" s="306"/>
      <c r="BM294" s="306"/>
      <c r="BN294" s="306"/>
      <c r="BO294" s="306"/>
      <c r="BP294" s="306"/>
      <c r="BQ294" s="306"/>
      <c r="BR294" s="306"/>
      <c r="BS294" s="306"/>
      <c r="BT294" s="306"/>
      <c r="BU294" s="306"/>
      <c r="BV294" s="306"/>
      <c r="BW294" s="308"/>
      <c r="BX294" s="343"/>
      <c r="BY294" s="343"/>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558" customFormat="true" ht="15" customHeight="true" x14ac:dyDescent="0.2">
      <c r="A295" s="168"/>
      <c r="B295" s="167"/>
      <c r="C295" s="166"/>
      <c r="X295" s="344"/>
      <c r="Y295" s="344"/>
      <c r="Z295" s="344"/>
      <c r="AA295" s="344"/>
      <c r="AB295" s="344"/>
      <c r="AC295" s="344"/>
      <c r="AD295" s="344"/>
      <c r="AE295" s="344"/>
      <c r="AF295" s="344"/>
      <c r="AG295" s="344"/>
      <c r="AH295" s="344"/>
      <c r="AI295" s="344"/>
      <c r="AJ295" s="344"/>
      <c r="AK295" s="344"/>
      <c r="AL295" s="344"/>
      <c r="AM295" s="344"/>
      <c r="AN295" s="344"/>
      <c r="AO295" s="344"/>
      <c r="AP295" s="344"/>
      <c r="AQ295" s="344"/>
      <c r="AR295" s="344"/>
      <c r="AS295" s="344"/>
      <c r="AT295" s="344"/>
      <c r="AU295" s="344"/>
      <c r="AV295" s="344"/>
      <c r="AW295" s="344"/>
      <c r="AX295" s="344"/>
      <c r="AY295" s="344"/>
      <c r="AZ295" s="344"/>
      <c r="BA295" s="308"/>
      <c r="BB295" s="306"/>
      <c r="BC295" s="306"/>
      <c r="BD295" s="306"/>
      <c r="BE295" s="306"/>
      <c r="BF295" s="306"/>
      <c r="BG295" s="306"/>
      <c r="BH295" s="306"/>
      <c r="BI295" s="306"/>
      <c r="BJ295" s="306"/>
      <c r="BK295" s="306"/>
      <c r="BL295" s="306"/>
      <c r="BM295" s="306"/>
      <c r="BN295" s="306"/>
      <c r="BO295" s="306"/>
      <c r="BP295" s="306"/>
      <c r="BQ295" s="306"/>
      <c r="BR295" s="306"/>
      <c r="BS295" s="306"/>
      <c r="BT295" s="306"/>
      <c r="BU295" s="306"/>
      <c r="BV295" s="306"/>
      <c r="BW295" s="308"/>
      <c r="BX295" s="343"/>
      <c r="BY295" s="343"/>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558" customFormat="true" ht="15" customHeight="true" x14ac:dyDescent="0.2">
      <c r="A296" s="168"/>
      <c r="B296" s="167"/>
      <c r="C296" s="166"/>
      <c r="X296" s="344"/>
      <c r="Y296" s="344"/>
      <c r="Z296" s="344"/>
      <c r="AA296" s="344"/>
      <c r="AB296" s="344"/>
      <c r="AC296" s="344"/>
      <c r="AD296" s="344"/>
      <c r="AE296" s="344"/>
      <c r="AF296" s="344"/>
      <c r="AG296" s="344"/>
      <c r="AH296" s="344"/>
      <c r="AI296" s="344"/>
      <c r="AJ296" s="344"/>
      <c r="AK296" s="344"/>
      <c r="AL296" s="344"/>
      <c r="AM296" s="344"/>
      <c r="AN296" s="344"/>
      <c r="AO296" s="344"/>
      <c r="AP296" s="344"/>
      <c r="AQ296" s="344"/>
      <c r="AR296" s="344"/>
      <c r="AS296" s="344"/>
      <c r="AT296" s="344"/>
      <c r="AU296" s="344"/>
      <c r="AV296" s="344"/>
      <c r="AW296" s="344"/>
      <c r="AX296" s="344"/>
      <c r="AY296" s="344"/>
      <c r="AZ296" s="344"/>
      <c r="BA296" s="308"/>
      <c r="BB296" s="306"/>
      <c r="BC296" s="306"/>
      <c r="BD296" s="306"/>
      <c r="BE296" s="306"/>
      <c r="BF296" s="306"/>
      <c r="BG296" s="306"/>
      <c r="BH296" s="306"/>
      <c r="BI296" s="306"/>
      <c r="BJ296" s="306"/>
      <c r="BK296" s="306"/>
      <c r="BL296" s="306"/>
      <c r="BM296" s="306"/>
      <c r="BN296" s="306"/>
      <c r="BO296" s="306"/>
      <c r="BP296" s="306"/>
      <c r="BQ296" s="306"/>
      <c r="BR296" s="306"/>
      <c r="BS296" s="306"/>
      <c r="BT296" s="306"/>
      <c r="BU296" s="306"/>
      <c r="BV296" s="306"/>
      <c r="BW296" s="308"/>
      <c r="BX296" s="343"/>
      <c r="BY296" s="343"/>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558" customFormat="true" ht="15" customHeight="true" x14ac:dyDescent="0.2">
      <c r="A297" s="168"/>
      <c r="B297" s="167"/>
      <c r="C297" s="166"/>
      <c r="X297" s="344"/>
      <c r="Y297" s="344"/>
      <c r="Z297" s="344"/>
      <c r="AA297" s="344"/>
      <c r="AB297" s="344"/>
      <c r="AC297" s="344"/>
      <c r="AD297" s="344"/>
      <c r="AE297" s="344"/>
      <c r="AF297" s="344"/>
      <c r="AG297" s="344"/>
      <c r="AH297" s="344"/>
      <c r="AI297" s="344"/>
      <c r="AJ297" s="344"/>
      <c r="AK297" s="344"/>
      <c r="AL297" s="344"/>
      <c r="AM297" s="344"/>
      <c r="AN297" s="344"/>
      <c r="AO297" s="344"/>
      <c r="AP297" s="344"/>
      <c r="AQ297" s="344"/>
      <c r="AR297" s="344"/>
      <c r="AS297" s="344"/>
      <c r="AT297" s="344"/>
      <c r="AU297" s="344"/>
      <c r="AV297" s="344"/>
      <c r="AW297" s="344"/>
      <c r="AX297" s="344"/>
      <c r="AY297" s="344"/>
      <c r="AZ297" s="344"/>
      <c r="BA297" s="308"/>
      <c r="BB297" s="306"/>
      <c r="BC297" s="306"/>
      <c r="BD297" s="306"/>
      <c r="BE297" s="306"/>
      <c r="BF297" s="306"/>
      <c r="BG297" s="306"/>
      <c r="BH297" s="306"/>
      <c r="BI297" s="306"/>
      <c r="BJ297" s="306"/>
      <c r="BK297" s="306"/>
      <c r="BL297" s="306"/>
      <c r="BM297" s="306"/>
      <c r="BN297" s="306"/>
      <c r="BO297" s="306"/>
      <c r="BP297" s="306"/>
      <c r="BQ297" s="306"/>
      <c r="BR297" s="306"/>
      <c r="BS297" s="306"/>
      <c r="BT297" s="306"/>
      <c r="BU297" s="306"/>
      <c r="BV297" s="306"/>
      <c r="BW297" s="308"/>
      <c r="BX297" s="343"/>
      <c r="BY297" s="343"/>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558" customFormat="true" ht="15" customHeight="true" x14ac:dyDescent="0.2">
      <c r="B298" s="557"/>
      <c r="X298" s="344"/>
      <c r="Y298" s="344"/>
      <c r="Z298" s="344"/>
      <c r="AA298" s="344"/>
      <c r="AB298" s="344"/>
      <c r="AC298" s="344"/>
      <c r="AD298" s="344"/>
      <c r="AE298" s="344"/>
      <c r="AF298" s="344"/>
      <c r="AG298" s="344"/>
      <c r="AH298" s="344"/>
      <c r="AI298" s="344"/>
      <c r="AJ298" s="344"/>
      <c r="AK298" s="344"/>
      <c r="AL298" s="344"/>
      <c r="AM298" s="344"/>
      <c r="AN298" s="344"/>
      <c r="AO298" s="344"/>
      <c r="AP298" s="344"/>
      <c r="AQ298" s="344"/>
      <c r="AR298" s="344"/>
      <c r="AS298" s="344"/>
      <c r="AT298" s="344"/>
      <c r="AU298" s="344"/>
      <c r="AV298" s="344"/>
      <c r="AW298" s="344"/>
      <c r="AX298" s="344"/>
      <c r="AY298" s="344"/>
      <c r="AZ298" s="344"/>
      <c r="BA298" s="308"/>
      <c r="BB298" s="306"/>
      <c r="BC298" s="306"/>
      <c r="BD298" s="306"/>
      <c r="BE298" s="306"/>
      <c r="BF298" s="306"/>
      <c r="BG298" s="306"/>
      <c r="BH298" s="306"/>
      <c r="BI298" s="306"/>
      <c r="BJ298" s="306"/>
      <c r="BK298" s="306"/>
      <c r="BL298" s="306"/>
      <c r="BM298" s="306"/>
      <c r="BN298" s="306"/>
      <c r="BO298" s="306"/>
      <c r="BP298" s="306"/>
      <c r="BQ298" s="306"/>
      <c r="BR298" s="306"/>
      <c r="BS298" s="306"/>
      <c r="BT298" s="306"/>
      <c r="BU298" s="306"/>
      <c r="BV298" s="306"/>
      <c r="BW298" s="308"/>
      <c r="BX298" s="343"/>
      <c r="BY298" s="343"/>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558" customFormat="true" ht="15" customHeight="true" x14ac:dyDescent="0.2">
      <c r="A299" s="519"/>
      <c r="B299" s="518"/>
      <c r="C299" s="519"/>
      <c r="D299" s="519"/>
      <c r="X299" s="344"/>
      <c r="Y299" s="344"/>
      <c r="Z299" s="344"/>
      <c r="AA299" s="344"/>
      <c r="AB299" s="344"/>
      <c r="AC299" s="344"/>
      <c r="AD299" s="344"/>
      <c r="AE299" s="344"/>
      <c r="AF299" s="344"/>
      <c r="AG299" s="344"/>
      <c r="AH299" s="344"/>
      <c r="AI299" s="344"/>
      <c r="AJ299" s="344"/>
      <c r="AK299" s="344"/>
      <c r="AL299" s="344"/>
      <c r="AM299" s="344"/>
      <c r="AN299" s="344"/>
      <c r="AO299" s="344"/>
      <c r="AP299" s="344"/>
      <c r="AQ299" s="344"/>
      <c r="AR299" s="344"/>
      <c r="AS299" s="344"/>
      <c r="AT299" s="344"/>
      <c r="AU299" s="344"/>
      <c r="AV299" s="344"/>
      <c r="AW299" s="344"/>
      <c r="AX299" s="344"/>
      <c r="AY299" s="344"/>
      <c r="AZ299" s="344"/>
      <c r="BA299" s="308"/>
      <c r="BB299" s="306"/>
      <c r="BC299" s="306"/>
      <c r="BD299" s="306"/>
      <c r="BE299" s="306"/>
      <c r="BF299" s="306"/>
      <c r="BG299" s="306"/>
      <c r="BH299" s="306"/>
      <c r="BI299" s="306"/>
      <c r="BJ299" s="306"/>
      <c r="BK299" s="306"/>
      <c r="BL299" s="306"/>
      <c r="BM299" s="306"/>
      <c r="BN299" s="306"/>
      <c r="BO299" s="306"/>
      <c r="BP299" s="306"/>
      <c r="BQ299" s="306"/>
      <c r="BR299" s="306"/>
      <c r="BS299" s="306"/>
      <c r="BT299" s="306"/>
      <c r="BU299" s="306"/>
      <c r="BV299" s="306"/>
      <c r="BW299" s="308"/>
      <c r="BX299" s="343"/>
      <c r="BY299" s="343"/>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558" customFormat="true" ht="15" customHeight="true" x14ac:dyDescent="0.2">
      <c r="A300" s="168"/>
      <c r="B300" s="167"/>
      <c r="C300" s="165"/>
      <c r="D300" s="165"/>
      <c r="X300" s="344"/>
      <c r="Y300" s="344"/>
      <c r="Z300" s="344"/>
      <c r="AA300" s="344"/>
      <c r="AB300" s="344"/>
      <c r="AC300" s="344"/>
      <c r="AD300" s="344"/>
      <c r="AE300" s="344"/>
      <c r="AF300" s="344"/>
      <c r="AG300" s="344"/>
      <c r="AH300" s="344"/>
      <c r="AI300" s="344"/>
      <c r="AJ300" s="344"/>
      <c r="AK300" s="344"/>
      <c r="AL300" s="344"/>
      <c r="AM300" s="344"/>
      <c r="AN300" s="344"/>
      <c r="AO300" s="344"/>
      <c r="AP300" s="344"/>
      <c r="AQ300" s="344"/>
      <c r="AR300" s="344"/>
      <c r="AS300" s="344"/>
      <c r="AT300" s="344"/>
      <c r="AU300" s="344"/>
      <c r="AV300" s="344"/>
      <c r="AW300" s="344"/>
      <c r="AX300" s="344"/>
      <c r="AY300" s="344"/>
      <c r="AZ300" s="344"/>
      <c r="BA300" s="308"/>
      <c r="BB300" s="306"/>
      <c r="BC300" s="306"/>
      <c r="BD300" s="306"/>
      <c r="BE300" s="306"/>
      <c r="BF300" s="306"/>
      <c r="BG300" s="306"/>
      <c r="BH300" s="306"/>
      <c r="BI300" s="306"/>
      <c r="BJ300" s="306"/>
      <c r="BK300" s="306"/>
      <c r="BL300" s="306"/>
      <c r="BM300" s="306"/>
      <c r="BN300" s="306"/>
      <c r="BO300" s="306"/>
      <c r="BP300" s="306"/>
      <c r="BQ300" s="306"/>
      <c r="BR300" s="306"/>
      <c r="BS300" s="306"/>
      <c r="BT300" s="306"/>
      <c r="BU300" s="306"/>
      <c r="BV300" s="306"/>
      <c r="BW300" s="308"/>
      <c r="BX300" s="343"/>
      <c r="BY300" s="343"/>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558" customFormat="true" ht="15" customHeight="true" x14ac:dyDescent="0.2">
      <c r="A301" s="168"/>
      <c r="B301" s="167"/>
      <c r="C301" s="165"/>
      <c r="D301" s="165"/>
      <c r="X301" s="344"/>
      <c r="Y301" s="344"/>
      <c r="Z301" s="344"/>
      <c r="AA301" s="344"/>
      <c r="AB301" s="344"/>
      <c r="AC301" s="344"/>
      <c r="AD301" s="344"/>
      <c r="AE301" s="344"/>
      <c r="AF301" s="344"/>
      <c r="AG301" s="344"/>
      <c r="AH301" s="344"/>
      <c r="AI301" s="344"/>
      <c r="AJ301" s="344"/>
      <c r="AK301" s="344"/>
      <c r="AL301" s="344"/>
      <c r="AM301" s="344"/>
      <c r="AN301" s="344"/>
      <c r="AO301" s="344"/>
      <c r="AP301" s="344"/>
      <c r="AQ301" s="344"/>
      <c r="AR301" s="344"/>
      <c r="AS301" s="344"/>
      <c r="AT301" s="344"/>
      <c r="AU301" s="344"/>
      <c r="AV301" s="344"/>
      <c r="AW301" s="344"/>
      <c r="AX301" s="344"/>
      <c r="AY301" s="344"/>
      <c r="AZ301" s="344"/>
      <c r="BA301" s="308"/>
      <c r="BB301" s="306"/>
      <c r="BC301" s="306"/>
      <c r="BD301" s="306"/>
      <c r="BE301" s="306"/>
      <c r="BF301" s="306"/>
      <c r="BG301" s="306"/>
      <c r="BH301" s="306"/>
      <c r="BI301" s="306"/>
      <c r="BJ301" s="306"/>
      <c r="BK301" s="306"/>
      <c r="BL301" s="306"/>
      <c r="BM301" s="306"/>
      <c r="BN301" s="306"/>
      <c r="BO301" s="306"/>
      <c r="BP301" s="306"/>
      <c r="BQ301" s="306"/>
      <c r="BR301" s="306"/>
      <c r="BS301" s="306"/>
      <c r="BT301" s="306"/>
      <c r="BU301" s="306"/>
      <c r="BV301" s="306"/>
      <c r="BW301" s="308"/>
      <c r="BX301" s="343"/>
      <c r="BY301" s="343"/>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558" customFormat="true" ht="15" customHeight="true" x14ac:dyDescent="0.2">
      <c r="A302" s="168"/>
      <c r="B302" s="167"/>
      <c r="C302" s="165"/>
      <c r="D302" s="165"/>
      <c r="X302" s="344"/>
      <c r="Y302" s="344"/>
      <c r="Z302" s="344"/>
      <c r="AA302" s="344"/>
      <c r="AB302" s="344"/>
      <c r="AC302" s="344"/>
      <c r="AD302" s="344"/>
      <c r="AE302" s="344"/>
      <c r="AF302" s="344"/>
      <c r="AG302" s="344"/>
      <c r="AH302" s="344"/>
      <c r="AI302" s="344"/>
      <c r="AJ302" s="344"/>
      <c r="AK302" s="344"/>
      <c r="AL302" s="344"/>
      <c r="AM302" s="344"/>
      <c r="AN302" s="344"/>
      <c r="AO302" s="344"/>
      <c r="AP302" s="344"/>
      <c r="AQ302" s="344"/>
      <c r="AR302" s="344"/>
      <c r="AS302" s="344"/>
      <c r="AT302" s="344"/>
      <c r="AU302" s="344"/>
      <c r="AV302" s="344"/>
      <c r="AW302" s="344"/>
      <c r="AX302" s="344"/>
      <c r="AY302" s="344"/>
      <c r="AZ302" s="344"/>
      <c r="BA302" s="308"/>
      <c r="BB302" s="306"/>
      <c r="BC302" s="306"/>
      <c r="BD302" s="306"/>
      <c r="BE302" s="306"/>
      <c r="BF302" s="306"/>
      <c r="BG302" s="306"/>
      <c r="BH302" s="306"/>
      <c r="BI302" s="306"/>
      <c r="BJ302" s="306"/>
      <c r="BK302" s="306"/>
      <c r="BL302" s="306"/>
      <c r="BM302" s="306"/>
      <c r="BN302" s="306"/>
      <c r="BO302" s="306"/>
      <c r="BP302" s="306"/>
      <c r="BQ302" s="306"/>
      <c r="BR302" s="306"/>
      <c r="BS302" s="306"/>
      <c r="BT302" s="306"/>
      <c r="BU302" s="306"/>
      <c r="BV302" s="306"/>
      <c r="BW302" s="308"/>
      <c r="BX302" s="343"/>
      <c r="BY302" s="343"/>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558" customFormat="true" ht="15" customHeight="true" x14ac:dyDescent="0.2">
      <c r="A303" s="168"/>
      <c r="B303" s="167"/>
      <c r="C303" s="166"/>
      <c r="D303" s="166"/>
      <c r="X303" s="344"/>
      <c r="Y303" s="344"/>
      <c r="Z303" s="344"/>
      <c r="AA303" s="344"/>
      <c r="AB303" s="344"/>
      <c r="AC303" s="344"/>
      <c r="AD303" s="344"/>
      <c r="AE303" s="344"/>
      <c r="AF303" s="344"/>
      <c r="AG303" s="344"/>
      <c r="AH303" s="344"/>
      <c r="AI303" s="344"/>
      <c r="AJ303" s="344"/>
      <c r="AK303" s="344"/>
      <c r="AL303" s="344"/>
      <c r="AM303" s="344"/>
      <c r="AN303" s="344"/>
      <c r="AO303" s="344"/>
      <c r="AP303" s="344"/>
      <c r="AQ303" s="344"/>
      <c r="AR303" s="344"/>
      <c r="AS303" s="344"/>
      <c r="AT303" s="344"/>
      <c r="AU303" s="344"/>
      <c r="AV303" s="344"/>
      <c r="AW303" s="344"/>
      <c r="AX303" s="344"/>
      <c r="AY303" s="344"/>
      <c r="AZ303" s="344"/>
      <c r="BA303" s="308"/>
      <c r="BB303" s="306"/>
      <c r="BC303" s="306"/>
      <c r="BD303" s="306"/>
      <c r="BE303" s="306"/>
      <c r="BF303" s="306"/>
      <c r="BG303" s="306"/>
      <c r="BH303" s="306"/>
      <c r="BI303" s="306"/>
      <c r="BJ303" s="306"/>
      <c r="BK303" s="306"/>
      <c r="BL303" s="306"/>
      <c r="BM303" s="306"/>
      <c r="BN303" s="306"/>
      <c r="BO303" s="306"/>
      <c r="BP303" s="306"/>
      <c r="BQ303" s="306"/>
      <c r="BR303" s="306"/>
      <c r="BS303" s="306"/>
      <c r="BT303" s="306"/>
      <c r="BU303" s="306"/>
      <c r="BV303" s="306"/>
      <c r="BW303" s="308"/>
      <c r="BX303" s="343"/>
      <c r="BY303" s="343"/>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558" customFormat="true" ht="15" customHeight="true" x14ac:dyDescent="0.2">
      <c r="A304" s="168"/>
      <c r="B304" s="167"/>
      <c r="C304" s="166"/>
      <c r="D304" s="166"/>
      <c r="X304" s="344"/>
      <c r="Y304" s="344"/>
      <c r="Z304" s="344"/>
      <c r="AA304" s="344"/>
      <c r="AB304" s="344"/>
      <c r="AC304" s="344"/>
      <c r="AD304" s="344"/>
      <c r="AE304" s="344"/>
      <c r="AF304" s="344"/>
      <c r="AG304" s="344"/>
      <c r="AH304" s="344"/>
      <c r="AI304" s="344"/>
      <c r="AJ304" s="344"/>
      <c r="AK304" s="344"/>
      <c r="AL304" s="344"/>
      <c r="AM304" s="344"/>
      <c r="AN304" s="344"/>
      <c r="AO304" s="344"/>
      <c r="AP304" s="344"/>
      <c r="AQ304" s="344"/>
      <c r="AR304" s="344"/>
      <c r="AS304" s="344"/>
      <c r="AT304" s="344"/>
      <c r="AU304" s="344"/>
      <c r="AV304" s="344"/>
      <c r="AW304" s="344"/>
      <c r="AX304" s="344"/>
      <c r="AY304" s="344"/>
      <c r="AZ304" s="344"/>
      <c r="BA304" s="308"/>
      <c r="BB304" s="306"/>
      <c r="BC304" s="306"/>
      <c r="BD304" s="306"/>
      <c r="BE304" s="306"/>
      <c r="BF304" s="306"/>
      <c r="BG304" s="306"/>
      <c r="BH304" s="306"/>
      <c r="BI304" s="306"/>
      <c r="BJ304" s="306"/>
      <c r="BK304" s="306"/>
      <c r="BL304" s="306"/>
      <c r="BM304" s="306"/>
      <c r="BN304" s="306"/>
      <c r="BO304" s="306"/>
      <c r="BP304" s="306"/>
      <c r="BQ304" s="306"/>
      <c r="BR304" s="306"/>
      <c r="BS304" s="306"/>
      <c r="BT304" s="306"/>
      <c r="BU304" s="306"/>
      <c r="BV304" s="306"/>
      <c r="BW304" s="308"/>
      <c r="BX304" s="343"/>
      <c r="BY304" s="343"/>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558" customFormat="true" ht="15" customHeight="true" x14ac:dyDescent="0.2">
      <c r="A305" s="168"/>
      <c r="B305" s="167"/>
      <c r="C305" s="166"/>
      <c r="D305" s="166"/>
      <c r="X305" s="344"/>
      <c r="Y305" s="344"/>
      <c r="Z305" s="344"/>
      <c r="AA305" s="344"/>
      <c r="AB305" s="344"/>
      <c r="AC305" s="344"/>
      <c r="AD305" s="344"/>
      <c r="AE305" s="344"/>
      <c r="AF305" s="344"/>
      <c r="AG305" s="344"/>
      <c r="AH305" s="344"/>
      <c r="AI305" s="344"/>
      <c r="AJ305" s="344"/>
      <c r="AK305" s="344"/>
      <c r="AL305" s="344"/>
      <c r="AM305" s="344"/>
      <c r="AN305" s="344"/>
      <c r="AO305" s="344"/>
      <c r="AP305" s="344"/>
      <c r="AQ305" s="344"/>
      <c r="AR305" s="344"/>
      <c r="AS305" s="344"/>
      <c r="AT305" s="344"/>
      <c r="AU305" s="344"/>
      <c r="AV305" s="344"/>
      <c r="AW305" s="344"/>
      <c r="AX305" s="344"/>
      <c r="AY305" s="344"/>
      <c r="AZ305" s="344"/>
      <c r="BA305" s="308"/>
      <c r="BB305" s="306"/>
      <c r="BC305" s="306"/>
      <c r="BD305" s="306"/>
      <c r="BE305" s="306"/>
      <c r="BF305" s="306"/>
      <c r="BG305" s="306"/>
      <c r="BH305" s="306"/>
      <c r="BI305" s="306"/>
      <c r="BJ305" s="306"/>
      <c r="BK305" s="306"/>
      <c r="BL305" s="306"/>
      <c r="BM305" s="306"/>
      <c r="BN305" s="306"/>
      <c r="BO305" s="306"/>
      <c r="BP305" s="306"/>
      <c r="BQ305" s="306"/>
      <c r="BR305" s="306"/>
      <c r="BS305" s="306"/>
      <c r="BT305" s="306"/>
      <c r="BU305" s="306"/>
      <c r="BV305" s="306"/>
      <c r="BW305" s="308"/>
      <c r="BX305" s="343"/>
      <c r="BY305" s="343"/>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558" customFormat="true" ht="15" customHeight="true" x14ac:dyDescent="0.2">
      <c r="B306" s="557"/>
      <c r="X306" s="344"/>
      <c r="Y306" s="344"/>
      <c r="Z306" s="344"/>
      <c r="AA306" s="344"/>
      <c r="AB306" s="344"/>
      <c r="AC306" s="344"/>
      <c r="AD306" s="344"/>
      <c r="AE306" s="344"/>
      <c r="AF306" s="344"/>
      <c r="AG306" s="344"/>
      <c r="AH306" s="344"/>
      <c r="AI306" s="344"/>
      <c r="AJ306" s="344"/>
      <c r="AK306" s="344"/>
      <c r="AL306" s="344"/>
      <c r="AM306" s="344"/>
      <c r="AN306" s="344"/>
      <c r="AO306" s="344"/>
      <c r="AP306" s="344"/>
      <c r="AQ306" s="344"/>
      <c r="AR306" s="344"/>
      <c r="AS306" s="344"/>
      <c r="AT306" s="344"/>
      <c r="AU306" s="344"/>
      <c r="AV306" s="344"/>
      <c r="AW306" s="344"/>
      <c r="AX306" s="344"/>
      <c r="AY306" s="344"/>
      <c r="AZ306" s="344"/>
      <c r="BA306" s="308"/>
      <c r="BB306" s="306"/>
      <c r="BC306" s="306"/>
      <c r="BD306" s="306"/>
      <c r="BE306" s="306"/>
      <c r="BF306" s="306"/>
      <c r="BG306" s="306"/>
      <c r="BH306" s="306"/>
      <c r="BI306" s="306"/>
      <c r="BJ306" s="306"/>
      <c r="BK306" s="306"/>
      <c r="BL306" s="306"/>
      <c r="BM306" s="306"/>
      <c r="BN306" s="306"/>
      <c r="BO306" s="306"/>
      <c r="BP306" s="306"/>
      <c r="BQ306" s="306"/>
      <c r="BR306" s="306"/>
      <c r="BS306" s="306"/>
      <c r="BT306" s="306"/>
      <c r="BU306" s="306"/>
      <c r="BV306" s="306"/>
      <c r="BW306" s="308"/>
      <c r="BX306" s="343"/>
      <c r="BY306" s="343"/>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558" customFormat="true" ht="15" customHeight="true" x14ac:dyDescent="0.2">
      <c r="B307" s="557"/>
      <c r="X307" s="344"/>
      <c r="Y307" s="344"/>
      <c r="Z307" s="344"/>
      <c r="AA307" s="344"/>
      <c r="AB307" s="344"/>
      <c r="AC307" s="344"/>
      <c r="AD307" s="344"/>
      <c r="AE307" s="344"/>
      <c r="AF307" s="344"/>
      <c r="AG307" s="344"/>
      <c r="AH307" s="344"/>
      <c r="AI307" s="344"/>
      <c r="AJ307" s="344"/>
      <c r="AK307" s="344"/>
      <c r="AL307" s="344"/>
      <c r="AM307" s="344"/>
      <c r="AN307" s="344"/>
      <c r="AO307" s="344"/>
      <c r="AP307" s="344"/>
      <c r="AQ307" s="344"/>
      <c r="AR307" s="344"/>
      <c r="AS307" s="344"/>
      <c r="AT307" s="344"/>
      <c r="AU307" s="344"/>
      <c r="AV307" s="344"/>
      <c r="AW307" s="344"/>
      <c r="AX307" s="344"/>
      <c r="AY307" s="344"/>
      <c r="AZ307" s="344"/>
      <c r="BA307" s="308"/>
      <c r="BB307" s="306"/>
      <c r="BC307" s="306"/>
      <c r="BD307" s="306"/>
      <c r="BE307" s="306"/>
      <c r="BF307" s="306"/>
      <c r="BG307" s="306"/>
      <c r="BH307" s="306"/>
      <c r="BI307" s="306"/>
      <c r="BJ307" s="306"/>
      <c r="BK307" s="306"/>
      <c r="BL307" s="306"/>
      <c r="BM307" s="306"/>
      <c r="BN307" s="306"/>
      <c r="BO307" s="306"/>
      <c r="BP307" s="306"/>
      <c r="BQ307" s="306"/>
      <c r="BR307" s="306"/>
      <c r="BS307" s="306"/>
      <c r="BT307" s="306"/>
      <c r="BU307" s="306"/>
      <c r="BV307" s="306"/>
      <c r="BW307" s="308"/>
      <c r="BX307" s="343"/>
      <c r="BY307" s="343"/>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558" customFormat="true" ht="15" customHeight="true" x14ac:dyDescent="0.2">
      <c r="B308" s="557"/>
      <c r="X308" s="344"/>
      <c r="Y308" s="344"/>
      <c r="Z308" s="344"/>
      <c r="AA308" s="344"/>
      <c r="AB308" s="344"/>
      <c r="AC308" s="344"/>
      <c r="AD308" s="344"/>
      <c r="AE308" s="344"/>
      <c r="AF308" s="344"/>
      <c r="AG308" s="344"/>
      <c r="AH308" s="344"/>
      <c r="AI308" s="344"/>
      <c r="AJ308" s="344"/>
      <c r="AK308" s="344"/>
      <c r="AL308" s="344"/>
      <c r="AM308" s="344"/>
      <c r="AN308" s="344"/>
      <c r="AO308" s="344"/>
      <c r="AP308" s="344"/>
      <c r="AQ308" s="344"/>
      <c r="AR308" s="344"/>
      <c r="AS308" s="344"/>
      <c r="AT308" s="344"/>
      <c r="AU308" s="344"/>
      <c r="AV308" s="344"/>
      <c r="AW308" s="344"/>
      <c r="AX308" s="344"/>
      <c r="AY308" s="344"/>
      <c r="AZ308" s="344"/>
      <c r="BA308" s="308"/>
      <c r="BB308" s="306"/>
      <c r="BC308" s="306"/>
      <c r="BD308" s="306"/>
      <c r="BE308" s="306"/>
      <c r="BF308" s="306"/>
      <c r="BG308" s="306"/>
      <c r="BH308" s="306"/>
      <c r="BI308" s="306"/>
      <c r="BJ308" s="306"/>
      <c r="BK308" s="306"/>
      <c r="BL308" s="306"/>
      <c r="BM308" s="306"/>
      <c r="BN308" s="306"/>
      <c r="BO308" s="306"/>
      <c r="BP308" s="306"/>
      <c r="BQ308" s="306"/>
      <c r="BR308" s="306"/>
      <c r="BS308" s="306"/>
      <c r="BT308" s="306"/>
      <c r="BU308" s="306"/>
      <c r="BV308" s="306"/>
      <c r="BW308" s="308"/>
      <c r="BX308" s="343"/>
      <c r="BY308" s="343"/>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558" customFormat="true" ht="15" customHeight="true" x14ac:dyDescent="0.2">
      <c r="B309" s="557"/>
      <c r="X309" s="344"/>
      <c r="Y309" s="344"/>
      <c r="Z309" s="344"/>
      <c r="AA309" s="344"/>
      <c r="AB309" s="344"/>
      <c r="AC309" s="344"/>
      <c r="AD309" s="344"/>
      <c r="AE309" s="344"/>
      <c r="AF309" s="344"/>
      <c r="AG309" s="344"/>
      <c r="AH309" s="344"/>
      <c r="AI309" s="344"/>
      <c r="AJ309" s="344"/>
      <c r="AK309" s="344"/>
      <c r="AL309" s="344"/>
      <c r="AM309" s="344"/>
      <c r="AN309" s="344"/>
      <c r="AO309" s="344"/>
      <c r="AP309" s="344"/>
      <c r="AQ309" s="344"/>
      <c r="AR309" s="344"/>
      <c r="AS309" s="344"/>
      <c r="AT309" s="344"/>
      <c r="AU309" s="344"/>
      <c r="AV309" s="344"/>
      <c r="AW309" s="344"/>
      <c r="AX309" s="344"/>
      <c r="AY309" s="344"/>
      <c r="AZ309" s="344"/>
      <c r="BA309" s="308"/>
      <c r="BB309" s="306"/>
      <c r="BC309" s="306"/>
      <c r="BD309" s="306"/>
      <c r="BE309" s="306"/>
      <c r="BF309" s="306"/>
      <c r="BG309" s="306"/>
      <c r="BH309" s="306"/>
      <c r="BI309" s="306"/>
      <c r="BJ309" s="306"/>
      <c r="BK309" s="306"/>
      <c r="BL309" s="306"/>
      <c r="BM309" s="306"/>
      <c r="BN309" s="306"/>
      <c r="BO309" s="306"/>
      <c r="BP309" s="306"/>
      <c r="BQ309" s="306"/>
      <c r="BR309" s="306"/>
      <c r="BS309" s="306"/>
      <c r="BT309" s="306"/>
      <c r="BU309" s="306"/>
      <c r="BV309" s="306"/>
      <c r="BW309" s="308"/>
      <c r="BX309" s="343"/>
      <c r="BY309" s="343"/>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558" customFormat="true" ht="15" customHeight="true" x14ac:dyDescent="0.2">
      <c r="B310" s="557"/>
      <c r="X310" s="344"/>
      <c r="Y310" s="344"/>
      <c r="Z310" s="344"/>
      <c r="AA310" s="344"/>
      <c r="AB310" s="344"/>
      <c r="AC310" s="344"/>
      <c r="AD310" s="344"/>
      <c r="AE310" s="344"/>
      <c r="AF310" s="344"/>
      <c r="AG310" s="344"/>
      <c r="AH310" s="344"/>
      <c r="AI310" s="344"/>
      <c r="AJ310" s="344"/>
      <c r="AK310" s="344"/>
      <c r="AL310" s="344"/>
      <c r="AM310" s="344"/>
      <c r="AN310" s="344"/>
      <c r="AO310" s="344"/>
      <c r="AP310" s="344"/>
      <c r="AQ310" s="344"/>
      <c r="AR310" s="344"/>
      <c r="AS310" s="344"/>
      <c r="AT310" s="344"/>
      <c r="AU310" s="344"/>
      <c r="AV310" s="344"/>
      <c r="AW310" s="344"/>
      <c r="AX310" s="344"/>
      <c r="AY310" s="344"/>
      <c r="AZ310" s="344"/>
      <c r="BA310" s="308"/>
      <c r="BB310" s="306"/>
      <c r="BC310" s="306"/>
      <c r="BD310" s="306"/>
      <c r="BE310" s="306"/>
      <c r="BF310" s="306"/>
      <c r="BG310" s="306"/>
      <c r="BH310" s="306"/>
      <c r="BI310" s="306"/>
      <c r="BJ310" s="306"/>
      <c r="BK310" s="306"/>
      <c r="BL310" s="306"/>
      <c r="BM310" s="306"/>
      <c r="BN310" s="306"/>
      <c r="BO310" s="306"/>
      <c r="BP310" s="306"/>
      <c r="BQ310" s="306"/>
      <c r="BR310" s="306"/>
      <c r="BS310" s="306"/>
      <c r="BT310" s="306"/>
      <c r="BU310" s="306"/>
      <c r="BV310" s="306"/>
      <c r="BW310" s="308"/>
      <c r="BX310" s="343"/>
      <c r="BY310" s="343"/>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558" customFormat="true" ht="15" customHeight="true" x14ac:dyDescent="0.2">
      <c r="B311" s="557"/>
      <c r="X311" s="344"/>
      <c r="Y311" s="344"/>
      <c r="Z311" s="344"/>
      <c r="AA311" s="344"/>
      <c r="AB311" s="344"/>
      <c r="AC311" s="344"/>
      <c r="AD311" s="344"/>
      <c r="AE311" s="344"/>
      <c r="AF311" s="344"/>
      <c r="AG311" s="344"/>
      <c r="AH311" s="344"/>
      <c r="AI311" s="344"/>
      <c r="AJ311" s="344"/>
      <c r="AK311" s="344"/>
      <c r="AL311" s="344"/>
      <c r="AM311" s="344"/>
      <c r="AN311" s="344"/>
      <c r="AO311" s="344"/>
      <c r="AP311" s="344"/>
      <c r="AQ311" s="344"/>
      <c r="AR311" s="344"/>
      <c r="AS311" s="344"/>
      <c r="AT311" s="344"/>
      <c r="AU311" s="344"/>
      <c r="AV311" s="344"/>
      <c r="AW311" s="344"/>
      <c r="AX311" s="344"/>
      <c r="AY311" s="344"/>
      <c r="AZ311" s="344"/>
      <c r="BA311" s="308"/>
      <c r="BB311" s="306"/>
      <c r="BC311" s="306"/>
      <c r="BD311" s="306"/>
      <c r="BE311" s="306"/>
      <c r="BF311" s="306"/>
      <c r="BG311" s="306"/>
      <c r="BH311" s="306"/>
      <c r="BI311" s="306"/>
      <c r="BJ311" s="306"/>
      <c r="BK311" s="306"/>
      <c r="BL311" s="306"/>
      <c r="BM311" s="306"/>
      <c r="BN311" s="306"/>
      <c r="BO311" s="306"/>
      <c r="BP311" s="306"/>
      <c r="BQ311" s="306"/>
      <c r="BR311" s="306"/>
      <c r="BS311" s="306"/>
      <c r="BT311" s="306"/>
      <c r="BU311" s="306"/>
      <c r="BV311" s="306"/>
      <c r="BW311" s="308"/>
      <c r="BX311" s="343"/>
      <c r="BY311" s="343"/>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558" customFormat="true" ht="15" customHeight="true" x14ac:dyDescent="0.2">
      <c r="B312" s="557"/>
      <c r="X312" s="344"/>
      <c r="Y312" s="344"/>
      <c r="Z312" s="344"/>
      <c r="AA312" s="344"/>
      <c r="AB312" s="344"/>
      <c r="AC312" s="344"/>
      <c r="AD312" s="344"/>
      <c r="AE312" s="344"/>
      <c r="AF312" s="344"/>
      <c r="AG312" s="344"/>
      <c r="AH312" s="344"/>
      <c r="AI312" s="344"/>
      <c r="AJ312" s="344"/>
      <c r="AK312" s="344"/>
      <c r="AL312" s="344"/>
      <c r="AM312" s="344"/>
      <c r="AN312" s="344"/>
      <c r="AO312" s="344"/>
      <c r="AP312" s="344"/>
      <c r="AQ312" s="344"/>
      <c r="AR312" s="344"/>
      <c r="AS312" s="344"/>
      <c r="AT312" s="344"/>
      <c r="AU312" s="344"/>
      <c r="AV312" s="344"/>
      <c r="AW312" s="344"/>
      <c r="AX312" s="344"/>
      <c r="AY312" s="344"/>
      <c r="AZ312" s="344"/>
      <c r="BA312" s="308"/>
      <c r="BB312" s="306"/>
      <c r="BC312" s="306"/>
      <c r="BD312" s="306"/>
      <c r="BE312" s="306"/>
      <c r="BF312" s="306"/>
      <c r="BG312" s="306"/>
      <c r="BH312" s="306"/>
      <c r="BI312" s="306"/>
      <c r="BJ312" s="306"/>
      <c r="BK312" s="306"/>
      <c r="BL312" s="306"/>
      <c r="BM312" s="306"/>
      <c r="BN312" s="306"/>
      <c r="BO312" s="306"/>
      <c r="BP312" s="306"/>
      <c r="BQ312" s="306"/>
      <c r="BR312" s="306"/>
      <c r="BS312" s="306"/>
      <c r="BT312" s="306"/>
      <c r="BU312" s="306"/>
      <c r="BV312" s="306"/>
      <c r="BW312" s="308"/>
      <c r="BX312" s="343"/>
      <c r="BY312" s="343"/>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558" customFormat="true" ht="15" customHeight="true" x14ac:dyDescent="0.2">
      <c r="B313" s="557"/>
      <c r="X313" s="344"/>
      <c r="Y313" s="344"/>
      <c r="Z313" s="344"/>
      <c r="AA313" s="344"/>
      <c r="AB313" s="344"/>
      <c r="AC313" s="344"/>
      <c r="AD313" s="344"/>
      <c r="AE313" s="344"/>
      <c r="AF313" s="344"/>
      <c r="AG313" s="344"/>
      <c r="AH313" s="344"/>
      <c r="AI313" s="344"/>
      <c r="AJ313" s="344"/>
      <c r="AK313" s="344"/>
      <c r="AL313" s="344"/>
      <c r="AM313" s="344"/>
      <c r="AN313" s="344"/>
      <c r="AO313" s="344"/>
      <c r="AP313" s="344"/>
      <c r="AQ313" s="344"/>
      <c r="AR313" s="344"/>
      <c r="AS313" s="344"/>
      <c r="AT313" s="344"/>
      <c r="AU313" s="344"/>
      <c r="AV313" s="344"/>
      <c r="AW313" s="344"/>
      <c r="AX313" s="344"/>
      <c r="AY313" s="344"/>
      <c r="AZ313" s="344"/>
      <c r="BA313" s="308"/>
      <c r="BB313" s="306"/>
      <c r="BC313" s="306"/>
      <c r="BD313" s="306"/>
      <c r="BE313" s="306"/>
      <c r="BF313" s="306"/>
      <c r="BG313" s="306"/>
      <c r="BH313" s="306"/>
      <c r="BI313" s="306"/>
      <c r="BJ313" s="306"/>
      <c r="BK313" s="306"/>
      <c r="BL313" s="306"/>
      <c r="BM313" s="306"/>
      <c r="BN313" s="306"/>
      <c r="BO313" s="306"/>
      <c r="BP313" s="306"/>
      <c r="BQ313" s="306"/>
      <c r="BR313" s="306"/>
      <c r="BS313" s="306"/>
      <c r="BT313" s="306"/>
      <c r="BU313" s="306"/>
      <c r="BV313" s="306"/>
      <c r="BW313" s="308"/>
      <c r="BX313" s="343"/>
      <c r="BY313" s="343"/>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558" customFormat="true" ht="15" customHeight="true" x14ac:dyDescent="0.2">
      <c r="B314" s="557"/>
      <c r="X314" s="344"/>
      <c r="Y314" s="344"/>
      <c r="Z314" s="344"/>
      <c r="AA314" s="344"/>
      <c r="AB314" s="344"/>
      <c r="AC314" s="344"/>
      <c r="AD314" s="344"/>
      <c r="AE314" s="344"/>
      <c r="AF314" s="344"/>
      <c r="AG314" s="344"/>
      <c r="AH314" s="344"/>
      <c r="AI314" s="344"/>
      <c r="AJ314" s="344"/>
      <c r="AK314" s="344"/>
      <c r="AL314" s="344"/>
      <c r="AM314" s="344"/>
      <c r="AN314" s="344"/>
      <c r="AO314" s="344"/>
      <c r="AP314" s="344"/>
      <c r="AQ314" s="344"/>
      <c r="AR314" s="344"/>
      <c r="AS314" s="344"/>
      <c r="AT314" s="344"/>
      <c r="AU314" s="344"/>
      <c r="AV314" s="344"/>
      <c r="AW314" s="344"/>
      <c r="AX314" s="344"/>
      <c r="AY314" s="344"/>
      <c r="AZ314" s="344"/>
      <c r="BA314" s="308"/>
      <c r="BB314" s="306"/>
      <c r="BC314" s="306"/>
      <c r="BD314" s="306"/>
      <c r="BE314" s="306"/>
      <c r="BF314" s="306"/>
      <c r="BG314" s="306"/>
      <c r="BH314" s="306"/>
      <c r="BI314" s="306"/>
      <c r="BJ314" s="306"/>
      <c r="BK314" s="306"/>
      <c r="BL314" s="306"/>
      <c r="BM314" s="306"/>
      <c r="BN314" s="306"/>
      <c r="BO314" s="306"/>
      <c r="BP314" s="306"/>
      <c r="BQ314" s="306"/>
      <c r="BR314" s="306"/>
      <c r="BS314" s="306"/>
      <c r="BT314" s="306"/>
      <c r="BU314" s="306"/>
      <c r="BV314" s="306"/>
      <c r="BW314" s="308"/>
      <c r="BX314" s="343"/>
      <c r="BY314" s="343"/>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558" customFormat="true" ht="15" customHeight="true" x14ac:dyDescent="0.2">
      <c r="B315" s="557"/>
      <c r="X315" s="344"/>
      <c r="Y315" s="344"/>
      <c r="Z315" s="344"/>
      <c r="AA315" s="344"/>
      <c r="AB315" s="344"/>
      <c r="AC315" s="344"/>
      <c r="AD315" s="344"/>
      <c r="AE315" s="344"/>
      <c r="AF315" s="344"/>
      <c r="AG315" s="344"/>
      <c r="AH315" s="344"/>
      <c r="AI315" s="344"/>
      <c r="AJ315" s="344"/>
      <c r="AK315" s="344"/>
      <c r="AL315" s="344"/>
      <c r="AM315" s="344"/>
      <c r="AN315" s="344"/>
      <c r="AO315" s="344"/>
      <c r="AP315" s="344"/>
      <c r="AQ315" s="344"/>
      <c r="AR315" s="344"/>
      <c r="AS315" s="344"/>
      <c r="AT315" s="344"/>
      <c r="AU315" s="344"/>
      <c r="AV315" s="344"/>
      <c r="AW315" s="344"/>
      <c r="AX315" s="344"/>
      <c r="AY315" s="344"/>
      <c r="AZ315" s="344"/>
      <c r="BA315" s="308"/>
      <c r="BB315" s="306"/>
      <c r="BC315" s="306"/>
      <c r="BD315" s="306"/>
      <c r="BE315" s="306"/>
      <c r="BF315" s="306"/>
      <c r="BG315" s="306"/>
      <c r="BH315" s="306"/>
      <c r="BI315" s="306"/>
      <c r="BJ315" s="306"/>
      <c r="BK315" s="306"/>
      <c r="BL315" s="306"/>
      <c r="BM315" s="306"/>
      <c r="BN315" s="306"/>
      <c r="BO315" s="306"/>
      <c r="BP315" s="306"/>
      <c r="BQ315" s="306"/>
      <c r="BR315" s="306"/>
      <c r="BS315" s="306"/>
      <c r="BT315" s="306"/>
      <c r="BU315" s="306"/>
      <c r="BV315" s="306"/>
      <c r="BW315" s="308"/>
      <c r="BX315" s="343"/>
      <c r="BY315" s="343"/>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558" customFormat="true" ht="15" customHeight="true" x14ac:dyDescent="0.2">
      <c r="B316" s="557"/>
      <c r="X316" s="344"/>
      <c r="Y316" s="344"/>
      <c r="Z316" s="344"/>
      <c r="AA316" s="344"/>
      <c r="AB316" s="344"/>
      <c r="AC316" s="344"/>
      <c r="AD316" s="344"/>
      <c r="AE316" s="344"/>
      <c r="AF316" s="344"/>
      <c r="AG316" s="344"/>
      <c r="AH316" s="344"/>
      <c r="AI316" s="344"/>
      <c r="AJ316" s="344"/>
      <c r="AK316" s="344"/>
      <c r="AL316" s="344"/>
      <c r="AM316" s="344"/>
      <c r="AN316" s="344"/>
      <c r="AO316" s="344"/>
      <c r="AP316" s="344"/>
      <c r="AQ316" s="344"/>
      <c r="AR316" s="344"/>
      <c r="AS316" s="344"/>
      <c r="AT316" s="344"/>
      <c r="AU316" s="344"/>
      <c r="AV316" s="344"/>
      <c r="AW316" s="344"/>
      <c r="AX316" s="344"/>
      <c r="AY316" s="344"/>
      <c r="AZ316" s="344"/>
      <c r="BA316" s="308"/>
      <c r="BB316" s="306"/>
      <c r="BC316" s="306"/>
      <c r="BD316" s="306"/>
      <c r="BE316" s="306"/>
      <c r="BF316" s="306"/>
      <c r="BG316" s="306"/>
      <c r="BH316" s="306"/>
      <c r="BI316" s="306"/>
      <c r="BJ316" s="306"/>
      <c r="BK316" s="306"/>
      <c r="BL316" s="306"/>
      <c r="BM316" s="306"/>
      <c r="BN316" s="306"/>
      <c r="BO316" s="306"/>
      <c r="BP316" s="306"/>
      <c r="BQ316" s="306"/>
      <c r="BR316" s="306"/>
      <c r="BS316" s="306"/>
      <c r="BT316" s="306"/>
      <c r="BU316" s="306"/>
      <c r="BV316" s="306"/>
      <c r="BW316" s="308"/>
      <c r="BX316" s="343"/>
      <c r="BY316" s="343"/>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558" customFormat="true" ht="15" customHeight="true" x14ac:dyDescent="0.2">
      <c r="B317" s="557"/>
      <c r="X317" s="344"/>
      <c r="Y317" s="344"/>
      <c r="Z317" s="344"/>
      <c r="AA317" s="344"/>
      <c r="AB317" s="344"/>
      <c r="AC317" s="344"/>
      <c r="AD317" s="344"/>
      <c r="AE317" s="344"/>
      <c r="AF317" s="344"/>
      <c r="AG317" s="344"/>
      <c r="AH317" s="344"/>
      <c r="AI317" s="344"/>
      <c r="AJ317" s="344"/>
      <c r="AK317" s="344"/>
      <c r="AL317" s="344"/>
      <c r="AM317" s="344"/>
      <c r="AN317" s="344"/>
      <c r="AO317" s="344"/>
      <c r="AP317" s="344"/>
      <c r="AQ317" s="344"/>
      <c r="AR317" s="344"/>
      <c r="AS317" s="344"/>
      <c r="AT317" s="344"/>
      <c r="AU317" s="344"/>
      <c r="AV317" s="344"/>
      <c r="AW317" s="344"/>
      <c r="AX317" s="344"/>
      <c r="AY317" s="344"/>
      <c r="AZ317" s="344"/>
      <c r="BA317" s="308"/>
      <c r="BB317" s="306"/>
      <c r="BC317" s="306"/>
      <c r="BD317" s="306"/>
      <c r="BE317" s="306"/>
      <c r="BF317" s="306"/>
      <c r="BG317" s="306"/>
      <c r="BH317" s="306"/>
      <c r="BI317" s="306"/>
      <c r="BJ317" s="306"/>
      <c r="BK317" s="306"/>
      <c r="BL317" s="306"/>
      <c r="BM317" s="306"/>
      <c r="BN317" s="306"/>
      <c r="BO317" s="306"/>
      <c r="BP317" s="306"/>
      <c r="BQ317" s="306"/>
      <c r="BR317" s="306"/>
      <c r="BS317" s="306"/>
      <c r="BT317" s="306"/>
      <c r="BU317" s="306"/>
      <c r="BV317" s="306"/>
      <c r="BW317" s="308"/>
      <c r="BX317" s="343"/>
      <c r="BY317" s="343"/>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558" customFormat="true" ht="15" customHeight="true" x14ac:dyDescent="0.2">
      <c r="B318" s="557"/>
      <c r="X318" s="344"/>
      <c r="Y318" s="344"/>
      <c r="Z318" s="344"/>
      <c r="AA318" s="344"/>
      <c r="AB318" s="344"/>
      <c r="AC318" s="344"/>
      <c r="AD318" s="344"/>
      <c r="AE318" s="344"/>
      <c r="AF318" s="344"/>
      <c r="AG318" s="344"/>
      <c r="AH318" s="344"/>
      <c r="AI318" s="344"/>
      <c r="AJ318" s="344"/>
      <c r="AK318" s="344"/>
      <c r="AL318" s="344"/>
      <c r="AM318" s="344"/>
      <c r="AN318" s="344"/>
      <c r="AO318" s="344"/>
      <c r="AP318" s="344"/>
      <c r="AQ318" s="344"/>
      <c r="AR318" s="344"/>
      <c r="AS318" s="344"/>
      <c r="AT318" s="344"/>
      <c r="AU318" s="344"/>
      <c r="AV318" s="344"/>
      <c r="AW318" s="344"/>
      <c r="AX318" s="344"/>
      <c r="AY318" s="344"/>
      <c r="AZ318" s="344"/>
      <c r="BA318" s="308"/>
      <c r="BB318" s="306"/>
      <c r="BC318" s="306"/>
      <c r="BD318" s="306"/>
      <c r="BE318" s="306"/>
      <c r="BF318" s="306"/>
      <c r="BG318" s="306"/>
      <c r="BH318" s="306"/>
      <c r="BI318" s="306"/>
      <c r="BJ318" s="306"/>
      <c r="BK318" s="306"/>
      <c r="BL318" s="306"/>
      <c r="BM318" s="306"/>
      <c r="BN318" s="306"/>
      <c r="BO318" s="306"/>
      <c r="BP318" s="306"/>
      <c r="BQ318" s="306"/>
      <c r="BR318" s="306"/>
      <c r="BS318" s="306"/>
      <c r="BT318" s="306"/>
      <c r="BU318" s="306"/>
      <c r="BV318" s="306"/>
      <c r="BW318" s="308"/>
      <c r="BX318" s="343"/>
      <c r="BY318" s="343"/>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558" customFormat="true" ht="15" customHeight="true" x14ac:dyDescent="0.2">
      <c r="B319" s="557"/>
      <c r="X319" s="344"/>
      <c r="Y319" s="344"/>
      <c r="Z319" s="344"/>
      <c r="AA319" s="344"/>
      <c r="AB319" s="344"/>
      <c r="AC319" s="344"/>
      <c r="AD319" s="344"/>
      <c r="AE319" s="344"/>
      <c r="AF319" s="344"/>
      <c r="AG319" s="344"/>
      <c r="AH319" s="344"/>
      <c r="AI319" s="344"/>
      <c r="AJ319" s="344"/>
      <c r="AK319" s="344"/>
      <c r="AL319" s="344"/>
      <c r="AM319" s="344"/>
      <c r="AN319" s="344"/>
      <c r="AO319" s="344"/>
      <c r="AP319" s="344"/>
      <c r="AQ319" s="344"/>
      <c r="AR319" s="344"/>
      <c r="AS319" s="344"/>
      <c r="AT319" s="344"/>
      <c r="AU319" s="344"/>
      <c r="AV319" s="344"/>
      <c r="AW319" s="344"/>
      <c r="AX319" s="344"/>
      <c r="AY319" s="344"/>
      <c r="AZ319" s="344"/>
      <c r="BA319" s="308"/>
      <c r="BB319" s="306"/>
      <c r="BC319" s="306"/>
      <c r="BD319" s="306"/>
      <c r="BE319" s="306"/>
      <c r="BF319" s="306"/>
      <c r="BG319" s="306"/>
      <c r="BH319" s="306"/>
      <c r="BI319" s="306"/>
      <c r="BJ319" s="306"/>
      <c r="BK319" s="306"/>
      <c r="BL319" s="306"/>
      <c r="BM319" s="306"/>
      <c r="BN319" s="306"/>
      <c r="BO319" s="306"/>
      <c r="BP319" s="306"/>
      <c r="BQ319" s="306"/>
      <c r="BR319" s="306"/>
      <c r="BS319" s="306"/>
      <c r="BT319" s="306"/>
      <c r="BU319" s="306"/>
      <c r="BV319" s="306"/>
      <c r="BW319" s="308"/>
      <c r="BX319" s="343"/>
      <c r="BY319" s="343"/>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558" customFormat="true" ht="15" customHeight="true" x14ac:dyDescent="0.2">
      <c r="B320" s="557"/>
      <c r="X320" s="344"/>
      <c r="Y320" s="344"/>
      <c r="Z320" s="344"/>
      <c r="AA320" s="344"/>
      <c r="AB320" s="344"/>
      <c r="AC320" s="344"/>
      <c r="AD320" s="344"/>
      <c r="AE320" s="344"/>
      <c r="AF320" s="344"/>
      <c r="AG320" s="344"/>
      <c r="AH320" s="344"/>
      <c r="AI320" s="344"/>
      <c r="AJ320" s="344"/>
      <c r="AK320" s="344"/>
      <c r="AL320" s="344"/>
      <c r="AM320" s="344"/>
      <c r="AN320" s="344"/>
      <c r="AO320" s="344"/>
      <c r="AP320" s="344"/>
      <c r="AQ320" s="344"/>
      <c r="AR320" s="344"/>
      <c r="AS320" s="344"/>
      <c r="AT320" s="344"/>
      <c r="AU320" s="344"/>
      <c r="AV320" s="344"/>
      <c r="AW320" s="344"/>
      <c r="AX320" s="344"/>
      <c r="AY320" s="344"/>
      <c r="AZ320" s="344"/>
      <c r="BA320" s="308"/>
      <c r="BB320" s="306"/>
      <c r="BC320" s="306"/>
      <c r="BD320" s="306"/>
      <c r="BE320" s="306"/>
      <c r="BF320" s="306"/>
      <c r="BG320" s="306"/>
      <c r="BH320" s="306"/>
      <c r="BI320" s="306"/>
      <c r="BJ320" s="306"/>
      <c r="BK320" s="306"/>
      <c r="BL320" s="306"/>
      <c r="BM320" s="306"/>
      <c r="BN320" s="306"/>
      <c r="BO320" s="306"/>
      <c r="BP320" s="306"/>
      <c r="BQ320" s="306"/>
      <c r="BR320" s="306"/>
      <c r="BS320" s="306"/>
      <c r="BT320" s="306"/>
      <c r="BU320" s="306"/>
      <c r="BV320" s="306"/>
      <c r="BW320" s="308"/>
      <c r="BX320" s="343"/>
      <c r="BY320" s="343"/>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558" customFormat="true" ht="15" customHeight="true" x14ac:dyDescent="0.2">
      <c r="B321" s="557"/>
      <c r="X321" s="344"/>
      <c r="Y321" s="344"/>
      <c r="Z321" s="344"/>
      <c r="AA321" s="344"/>
      <c r="AB321" s="344"/>
      <c r="AC321" s="344"/>
      <c r="AD321" s="344"/>
      <c r="AE321" s="344"/>
      <c r="AF321" s="344"/>
      <c r="AG321" s="344"/>
      <c r="AH321" s="344"/>
      <c r="AI321" s="344"/>
      <c r="AJ321" s="344"/>
      <c r="AK321" s="344"/>
      <c r="AL321" s="344"/>
      <c r="AM321" s="344"/>
      <c r="AN321" s="344"/>
      <c r="AO321" s="344"/>
      <c r="AP321" s="344"/>
      <c r="AQ321" s="344"/>
      <c r="AR321" s="344"/>
      <c r="AS321" s="344"/>
      <c r="AT321" s="344"/>
      <c r="AU321" s="344"/>
      <c r="AV321" s="344"/>
      <c r="AW321" s="344"/>
      <c r="AX321" s="344"/>
      <c r="AY321" s="344"/>
      <c r="AZ321" s="344"/>
      <c r="BA321" s="308"/>
      <c r="BB321" s="306"/>
      <c r="BC321" s="306"/>
      <c r="BD321" s="306"/>
      <c r="BE321" s="306"/>
      <c r="BF321" s="306"/>
      <c r="BG321" s="306"/>
      <c r="BH321" s="306"/>
      <c r="BI321" s="306"/>
      <c r="BJ321" s="306"/>
      <c r="BK321" s="306"/>
      <c r="BL321" s="306"/>
      <c r="BM321" s="306"/>
      <c r="BN321" s="306"/>
      <c r="BO321" s="306"/>
      <c r="BP321" s="306"/>
      <c r="BQ321" s="306"/>
      <c r="BR321" s="306"/>
      <c r="BS321" s="306"/>
      <c r="BT321" s="306"/>
      <c r="BU321" s="306"/>
      <c r="BV321" s="306"/>
      <c r="BW321" s="308"/>
      <c r="BX321" s="343"/>
      <c r="BY321" s="343"/>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558" customFormat="true" ht="15" customHeight="true" x14ac:dyDescent="0.2">
      <c r="B322" s="557"/>
      <c r="X322" s="344"/>
      <c r="Y322" s="344"/>
      <c r="Z322" s="344"/>
      <c r="AA322" s="344"/>
      <c r="AB322" s="344"/>
      <c r="AC322" s="344"/>
      <c r="AD322" s="344"/>
      <c r="AE322" s="344"/>
      <c r="AF322" s="344"/>
      <c r="AG322" s="344"/>
      <c r="AH322" s="344"/>
      <c r="AI322" s="344"/>
      <c r="AJ322" s="344"/>
      <c r="AK322" s="344"/>
      <c r="AL322" s="344"/>
      <c r="AM322" s="344"/>
      <c r="AN322" s="344"/>
      <c r="AO322" s="344"/>
      <c r="AP322" s="344"/>
      <c r="AQ322" s="344"/>
      <c r="AR322" s="344"/>
      <c r="AS322" s="344"/>
      <c r="AT322" s="344"/>
      <c r="AU322" s="344"/>
      <c r="AV322" s="344"/>
      <c r="AW322" s="344"/>
      <c r="AX322" s="344"/>
      <c r="AY322" s="344"/>
      <c r="AZ322" s="344"/>
      <c r="BA322" s="308"/>
      <c r="BB322" s="306"/>
      <c r="BC322" s="306"/>
      <c r="BD322" s="306"/>
      <c r="BE322" s="306"/>
      <c r="BF322" s="306"/>
      <c r="BG322" s="306"/>
      <c r="BH322" s="306"/>
      <c r="BI322" s="306"/>
      <c r="BJ322" s="306"/>
      <c r="BK322" s="306"/>
      <c r="BL322" s="306"/>
      <c r="BM322" s="306"/>
      <c r="BN322" s="306"/>
      <c r="BO322" s="306"/>
      <c r="BP322" s="306"/>
      <c r="BQ322" s="306"/>
      <c r="BR322" s="306"/>
      <c r="BS322" s="306"/>
      <c r="BT322" s="306"/>
      <c r="BU322" s="306"/>
      <c r="BV322" s="306"/>
      <c r="BW322" s="308"/>
      <c r="BX322" s="343"/>
      <c r="BY322" s="343"/>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558" customFormat="true" ht="15" customHeight="true" x14ac:dyDescent="0.2">
      <c r="B323" s="557"/>
      <c r="X323" s="344"/>
      <c r="Y323" s="344"/>
      <c r="Z323" s="344"/>
      <c r="AA323" s="344"/>
      <c r="AB323" s="344"/>
      <c r="AC323" s="344"/>
      <c r="AD323" s="344"/>
      <c r="AE323" s="344"/>
      <c r="AF323" s="344"/>
      <c r="AG323" s="344"/>
      <c r="AH323" s="344"/>
      <c r="AI323" s="344"/>
      <c r="AJ323" s="344"/>
      <c r="AK323" s="344"/>
      <c r="AL323" s="344"/>
      <c r="AM323" s="344"/>
      <c r="AN323" s="344"/>
      <c r="AO323" s="344"/>
      <c r="AP323" s="344"/>
      <c r="AQ323" s="344"/>
      <c r="AR323" s="344"/>
      <c r="AS323" s="344"/>
      <c r="AT323" s="344"/>
      <c r="AU323" s="344"/>
      <c r="AV323" s="344"/>
      <c r="AW323" s="344"/>
      <c r="AX323" s="344"/>
      <c r="AY323" s="344"/>
      <c r="AZ323" s="344"/>
      <c r="BA323" s="308"/>
      <c r="BB323" s="306"/>
      <c r="BC323" s="306"/>
      <c r="BD323" s="306"/>
      <c r="BE323" s="306"/>
      <c r="BF323" s="306"/>
      <c r="BG323" s="306"/>
      <c r="BH323" s="306"/>
      <c r="BI323" s="306"/>
      <c r="BJ323" s="306"/>
      <c r="BK323" s="306"/>
      <c r="BL323" s="306"/>
      <c r="BM323" s="306"/>
      <c r="BN323" s="306"/>
      <c r="BO323" s="306"/>
      <c r="BP323" s="306"/>
      <c r="BQ323" s="306"/>
      <c r="BR323" s="306"/>
      <c r="BS323" s="306"/>
      <c r="BT323" s="306"/>
      <c r="BU323" s="306"/>
      <c r="BV323" s="306"/>
      <c r="BW323" s="308"/>
      <c r="BX323" s="343"/>
      <c r="BY323" s="343"/>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558" customFormat="true" ht="15" customHeight="true" x14ac:dyDescent="0.2">
      <c r="B324" s="557"/>
      <c r="X324" s="344"/>
      <c r="Y324" s="344"/>
      <c r="Z324" s="344"/>
      <c r="AA324" s="344"/>
      <c r="AB324" s="344"/>
      <c r="AC324" s="344"/>
      <c r="AD324" s="344"/>
      <c r="AE324" s="344"/>
      <c r="AF324" s="344"/>
      <c r="AG324" s="344"/>
      <c r="AH324" s="344"/>
      <c r="AI324" s="344"/>
      <c r="AJ324" s="344"/>
      <c r="AK324" s="344"/>
      <c r="AL324" s="344"/>
      <c r="AM324" s="344"/>
      <c r="AN324" s="344"/>
      <c r="AO324" s="344"/>
      <c r="AP324" s="344"/>
      <c r="AQ324" s="344"/>
      <c r="AR324" s="344"/>
      <c r="AS324" s="344"/>
      <c r="AT324" s="344"/>
      <c r="AU324" s="344"/>
      <c r="AV324" s="344"/>
      <c r="AW324" s="344"/>
      <c r="AX324" s="344"/>
      <c r="AY324" s="344"/>
      <c r="AZ324" s="344"/>
      <c r="BA324" s="308"/>
      <c r="BB324" s="306"/>
      <c r="BC324" s="306"/>
      <c r="BD324" s="306"/>
      <c r="BE324" s="306"/>
      <c r="BF324" s="306"/>
      <c r="BG324" s="306"/>
      <c r="BH324" s="306"/>
      <c r="BI324" s="306"/>
      <c r="BJ324" s="306"/>
      <c r="BK324" s="306"/>
      <c r="BL324" s="306"/>
      <c r="BM324" s="306"/>
      <c r="BN324" s="306"/>
      <c r="BO324" s="306"/>
      <c r="BP324" s="306"/>
      <c r="BQ324" s="306"/>
      <c r="BR324" s="306"/>
      <c r="BS324" s="306"/>
      <c r="BT324" s="306"/>
      <c r="BU324" s="306"/>
      <c r="BV324" s="306"/>
      <c r="BW324" s="308"/>
      <c r="BX324" s="343"/>
      <c r="BY324" s="343"/>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558" customFormat="true" ht="15" customHeight="true" x14ac:dyDescent="0.2">
      <c r="B325" s="557"/>
      <c r="X325" s="344"/>
      <c r="Y325" s="344"/>
      <c r="Z325" s="344"/>
      <c r="AA325" s="344"/>
      <c r="AB325" s="344"/>
      <c r="AC325" s="344"/>
      <c r="AD325" s="344"/>
      <c r="AE325" s="344"/>
      <c r="AF325" s="344"/>
      <c r="AG325" s="344"/>
      <c r="AH325" s="344"/>
      <c r="AI325" s="344"/>
      <c r="AJ325" s="344"/>
      <c r="AK325" s="344"/>
      <c r="AL325" s="344"/>
      <c r="AM325" s="344"/>
      <c r="AN325" s="344"/>
      <c r="AO325" s="344"/>
      <c r="AP325" s="344"/>
      <c r="AQ325" s="344"/>
      <c r="AR325" s="344"/>
      <c r="AS325" s="344"/>
      <c r="AT325" s="344"/>
      <c r="AU325" s="344"/>
      <c r="AV325" s="344"/>
      <c r="AW325" s="344"/>
      <c r="AX325" s="344"/>
      <c r="AY325" s="344"/>
      <c r="AZ325" s="344"/>
      <c r="BA325" s="308"/>
      <c r="BB325" s="306"/>
      <c r="BC325" s="306"/>
      <c r="BD325" s="306"/>
      <c r="BE325" s="306"/>
      <c r="BF325" s="306"/>
      <c r="BG325" s="306"/>
      <c r="BH325" s="306"/>
      <c r="BI325" s="306"/>
      <c r="BJ325" s="306"/>
      <c r="BK325" s="306"/>
      <c r="BL325" s="306"/>
      <c r="BM325" s="306"/>
      <c r="BN325" s="306"/>
      <c r="BO325" s="306"/>
      <c r="BP325" s="306"/>
      <c r="BQ325" s="306"/>
      <c r="BR325" s="306"/>
      <c r="BS325" s="306"/>
      <c r="BT325" s="306"/>
      <c r="BU325" s="306"/>
      <c r="BV325" s="306"/>
      <c r="BW325" s="308"/>
      <c r="BX325" s="343"/>
      <c r="BY325" s="343"/>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558" customFormat="true" ht="15" customHeight="true" x14ac:dyDescent="0.2">
      <c r="B326" s="557"/>
      <c r="X326" s="344"/>
      <c r="Y326" s="344"/>
      <c r="Z326" s="344"/>
      <c r="AA326" s="344"/>
      <c r="AB326" s="344"/>
      <c r="AC326" s="344"/>
      <c r="AD326" s="344"/>
      <c r="AE326" s="344"/>
      <c r="AF326" s="344"/>
      <c r="AG326" s="344"/>
      <c r="AH326" s="344"/>
      <c r="AI326" s="344"/>
      <c r="AJ326" s="344"/>
      <c r="AK326" s="344"/>
      <c r="AL326" s="344"/>
      <c r="AM326" s="344"/>
      <c r="AN326" s="344"/>
      <c r="AO326" s="344"/>
      <c r="AP326" s="344"/>
      <c r="AQ326" s="344"/>
      <c r="AR326" s="344"/>
      <c r="AS326" s="344"/>
      <c r="AT326" s="344"/>
      <c r="AU326" s="344"/>
      <c r="AV326" s="344"/>
      <c r="AW326" s="344"/>
      <c r="AX326" s="344"/>
      <c r="AY326" s="344"/>
      <c r="AZ326" s="344"/>
      <c r="BA326" s="308"/>
      <c r="BB326" s="306"/>
      <c r="BC326" s="306"/>
      <c r="BD326" s="306"/>
      <c r="BE326" s="306"/>
      <c r="BF326" s="306"/>
      <c r="BG326" s="306"/>
      <c r="BH326" s="306"/>
      <c r="BI326" s="306"/>
      <c r="BJ326" s="306"/>
      <c r="BK326" s="306"/>
      <c r="BL326" s="306"/>
      <c r="BM326" s="306"/>
      <c r="BN326" s="306"/>
      <c r="BO326" s="306"/>
      <c r="BP326" s="306"/>
      <c r="BQ326" s="306"/>
      <c r="BR326" s="306"/>
      <c r="BS326" s="306"/>
      <c r="BT326" s="306"/>
      <c r="BU326" s="306"/>
      <c r="BV326" s="306"/>
      <c r="BW326" s="308"/>
      <c r="BX326" s="343"/>
      <c r="BY326" s="343"/>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558" customFormat="true" ht="15" customHeight="true" x14ac:dyDescent="0.2">
      <c r="B327" s="557"/>
      <c r="X327" s="344"/>
      <c r="Y327" s="344"/>
      <c r="Z327" s="344"/>
      <c r="AA327" s="344"/>
      <c r="AB327" s="344"/>
      <c r="AC327" s="344"/>
      <c r="AD327" s="344"/>
      <c r="AE327" s="344"/>
      <c r="AF327" s="344"/>
      <c r="AG327" s="344"/>
      <c r="AH327" s="344"/>
      <c r="AI327" s="344"/>
      <c r="AJ327" s="344"/>
      <c r="AK327" s="344"/>
      <c r="AL327" s="344"/>
      <c r="AM327" s="344"/>
      <c r="AN327" s="344"/>
      <c r="AO327" s="344"/>
      <c r="AP327" s="344"/>
      <c r="AQ327" s="344"/>
      <c r="AR327" s="344"/>
      <c r="AS327" s="344"/>
      <c r="AT327" s="344"/>
      <c r="AU327" s="344"/>
      <c r="AV327" s="344"/>
      <c r="AW327" s="344"/>
      <c r="AX327" s="344"/>
      <c r="AY327" s="344"/>
      <c r="AZ327" s="344"/>
      <c r="BA327" s="308"/>
      <c r="BB327" s="306"/>
      <c r="BC327" s="306"/>
      <c r="BD327" s="306"/>
      <c r="BE327" s="306"/>
      <c r="BF327" s="306"/>
      <c r="BG327" s="306"/>
      <c r="BH327" s="306"/>
      <c r="BI327" s="306"/>
      <c r="BJ327" s="306"/>
      <c r="BK327" s="306"/>
      <c r="BL327" s="306"/>
      <c r="BM327" s="306"/>
      <c r="BN327" s="306"/>
      <c r="BO327" s="306"/>
      <c r="BP327" s="306"/>
      <c r="BQ327" s="306"/>
      <c r="BR327" s="306"/>
      <c r="BS327" s="306"/>
      <c r="BT327" s="306"/>
      <c r="BU327" s="306"/>
      <c r="BV327" s="306"/>
      <c r="BW327" s="308"/>
      <c r="BX327" s="343"/>
      <c r="BY327" s="343"/>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558" customFormat="true" ht="15" customHeight="true" x14ac:dyDescent="0.2">
      <c r="B328" s="557"/>
      <c r="X328" s="344"/>
      <c r="Y328" s="344"/>
      <c r="Z328" s="344"/>
      <c r="AA328" s="344"/>
      <c r="AB328" s="344"/>
      <c r="AC328" s="344"/>
      <c r="AD328" s="344"/>
      <c r="AE328" s="344"/>
      <c r="AF328" s="344"/>
      <c r="AG328" s="344"/>
      <c r="AH328" s="344"/>
      <c r="AI328" s="344"/>
      <c r="AJ328" s="344"/>
      <c r="AK328" s="344"/>
      <c r="AL328" s="344"/>
      <c r="AM328" s="344"/>
      <c r="AN328" s="344"/>
      <c r="AO328" s="344"/>
      <c r="AP328" s="344"/>
      <c r="AQ328" s="344"/>
      <c r="AR328" s="344"/>
      <c r="AS328" s="344"/>
      <c r="AT328" s="344"/>
      <c r="AU328" s="344"/>
      <c r="AV328" s="344"/>
      <c r="AW328" s="344"/>
      <c r="AX328" s="344"/>
      <c r="AY328" s="344"/>
      <c r="AZ328" s="344"/>
      <c r="BA328" s="308"/>
      <c r="BB328" s="306"/>
      <c r="BC328" s="306"/>
      <c r="BD328" s="306"/>
      <c r="BE328" s="306"/>
      <c r="BF328" s="306"/>
      <c r="BG328" s="306"/>
      <c r="BH328" s="306"/>
      <c r="BI328" s="306"/>
      <c r="BJ328" s="306"/>
      <c r="BK328" s="306"/>
      <c r="BL328" s="306"/>
      <c r="BM328" s="306"/>
      <c r="BN328" s="306"/>
      <c r="BO328" s="306"/>
      <c r="BP328" s="306"/>
      <c r="BQ328" s="306"/>
      <c r="BR328" s="306"/>
      <c r="BS328" s="306"/>
      <c r="BT328" s="306"/>
      <c r="BU328" s="306"/>
      <c r="BV328" s="306"/>
      <c r="BW328" s="308"/>
      <c r="BX328" s="343"/>
      <c r="BY328" s="343"/>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558" customFormat="true" ht="250.15" customHeight="true" x14ac:dyDescent="0.2">
      <c r="B329" s="557"/>
      <c r="X329" s="344"/>
      <c r="Y329" s="344"/>
      <c r="Z329" s="344"/>
      <c r="AA329" s="344"/>
      <c r="AB329" s="344"/>
      <c r="AC329" s="344"/>
      <c r="AD329" s="344"/>
      <c r="AE329" s="344"/>
      <c r="AF329" s="344"/>
      <c r="AG329" s="344"/>
      <c r="AH329" s="344"/>
      <c r="AI329" s="344"/>
      <c r="AJ329" s="344"/>
      <c r="AK329" s="344"/>
      <c r="AL329" s="344"/>
      <c r="AM329" s="344"/>
      <c r="AN329" s="344"/>
      <c r="AO329" s="344"/>
      <c r="AP329" s="344"/>
      <c r="AQ329" s="344"/>
      <c r="AR329" s="344"/>
      <c r="AS329" s="344"/>
      <c r="AT329" s="344"/>
      <c r="AU329" s="344"/>
      <c r="AV329" s="344"/>
      <c r="AW329" s="344"/>
      <c r="AX329" s="344"/>
      <c r="AY329" s="344"/>
      <c r="AZ329" s="344"/>
      <c r="BA329" s="308"/>
      <c r="BB329" s="306"/>
      <c r="BC329" s="306"/>
      <c r="BD329" s="306"/>
      <c r="BE329" s="306"/>
      <c r="BF329" s="306"/>
      <c r="BG329" s="306"/>
      <c r="BH329" s="306"/>
      <c r="BI329" s="306"/>
      <c r="BJ329" s="306"/>
      <c r="BK329" s="306"/>
      <c r="BL329" s="306"/>
      <c r="BM329" s="306"/>
      <c r="BN329" s="306"/>
      <c r="BO329" s="306"/>
      <c r="BP329" s="306"/>
      <c r="BQ329" s="306"/>
      <c r="BR329" s="306"/>
      <c r="BS329" s="306"/>
      <c r="BT329" s="306"/>
      <c r="BU329" s="306"/>
      <c r="BV329" s="306"/>
      <c r="BW329" s="308"/>
      <c r="BX329" s="343"/>
      <c r="BY329" s="343"/>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507"/>
      <c r="X330" s="339"/>
      <c r="Y330" s="339"/>
      <c r="Z330" s="339"/>
      <c r="AA330" s="339"/>
      <c r="AB330" s="339"/>
      <c r="AC330" s="339"/>
      <c r="AD330" s="339"/>
      <c r="AE330" s="339"/>
      <c r="AF330" s="339"/>
      <c r="AG330" s="339"/>
      <c r="AH330" s="339"/>
      <c r="AI330" s="339"/>
      <c r="AJ330" s="339"/>
      <c r="AK330" s="339"/>
      <c r="AL330" s="339"/>
      <c r="AM330" s="339"/>
      <c r="AN330" s="339"/>
      <c r="AO330" s="339"/>
      <c r="AP330" s="339"/>
      <c r="AQ330" s="339"/>
      <c r="AR330" s="339"/>
      <c r="AS330" s="339"/>
      <c r="AT330" s="339"/>
      <c r="AU330" s="339"/>
      <c r="AV330" s="339"/>
      <c r="AW330" s="339"/>
      <c r="AX330" s="339"/>
      <c r="AY330" s="339"/>
      <c r="AZ330" s="339"/>
      <c r="BA330" s="311"/>
      <c r="BB330" s="311"/>
      <c r="BC330" s="505"/>
      <c r="BD330" s="505"/>
      <c r="BE330" s="505"/>
      <c r="BF330" s="505"/>
      <c r="BG330" s="505"/>
      <c r="BH330" s="505"/>
      <c r="BI330" s="505"/>
      <c r="BJ330" s="505"/>
      <c r="BK330" s="505"/>
      <c r="BL330" s="505"/>
      <c r="BM330" s="505"/>
      <c r="BN330" s="505"/>
      <c r="BO330" s="505"/>
      <c r="BP330" s="505"/>
      <c r="BQ330" s="505"/>
      <c r="BR330" s="505"/>
      <c r="BS330" s="505"/>
      <c r="BT330" s="505"/>
      <c r="BU330" s="505"/>
      <c r="BV330" s="505"/>
      <c r="BW330" s="505"/>
      <c r="BX330" s="339"/>
      <c r="BY330" s="339"/>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507"/>
      <c r="X331" s="339"/>
      <c r="Y331" s="339"/>
      <c r="Z331" s="339"/>
      <c r="AA331" s="339"/>
      <c r="AB331" s="339"/>
      <c r="AC331" s="339"/>
      <c r="AD331" s="339"/>
      <c r="AE331" s="339"/>
      <c r="AF331" s="339"/>
      <c r="AG331" s="339"/>
      <c r="AH331" s="339"/>
      <c r="AI331" s="339"/>
      <c r="AJ331" s="339"/>
      <c r="AK331" s="339"/>
      <c r="AL331" s="339"/>
      <c r="AM331" s="339"/>
      <c r="AN331" s="339"/>
      <c r="AO331" s="339"/>
      <c r="AP331" s="339"/>
      <c r="AQ331" s="339"/>
      <c r="AR331" s="339"/>
      <c r="AS331" s="339"/>
      <c r="AT331" s="339"/>
      <c r="AU331" s="339"/>
      <c r="AV331" s="339"/>
      <c r="AW331" s="339"/>
      <c r="AX331" s="339"/>
      <c r="AY331" s="339"/>
      <c r="AZ331" s="339"/>
      <c r="BA331" s="311"/>
      <c r="BB331" s="311"/>
      <c r="BC331" s="505"/>
      <c r="BD331" s="505"/>
      <c r="BE331" s="505"/>
      <c r="BF331" s="505"/>
      <c r="BG331" s="505"/>
      <c r="BH331" s="505"/>
      <c r="BI331" s="505"/>
      <c r="BJ331" s="505"/>
      <c r="BK331" s="505"/>
      <c r="BL331" s="505"/>
      <c r="BM331" s="505"/>
      <c r="BN331" s="505"/>
      <c r="BO331" s="505"/>
      <c r="BP331" s="505"/>
      <c r="BQ331" s="505"/>
      <c r="BR331" s="505"/>
      <c r="BS331" s="505"/>
      <c r="BT331" s="505"/>
      <c r="BU331" s="505"/>
      <c r="BV331" s="505"/>
      <c r="BW331" s="505"/>
      <c r="BX331" s="339"/>
      <c r="BY331" s="339"/>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507"/>
      <c r="X332" s="339"/>
      <c r="Y332" s="339"/>
      <c r="Z332" s="339"/>
      <c r="AA332" s="339"/>
      <c r="AB332" s="339"/>
      <c r="AC332" s="339"/>
      <c r="AD332" s="339"/>
      <c r="AE332" s="339"/>
      <c r="AF332" s="339"/>
      <c r="AG332" s="339"/>
      <c r="AH332" s="339"/>
      <c r="AI332" s="339"/>
      <c r="AJ332" s="339"/>
      <c r="AK332" s="339"/>
      <c r="AL332" s="339"/>
      <c r="AM332" s="339"/>
      <c r="AN332" s="339"/>
      <c r="AO332" s="339"/>
      <c r="AP332" s="339"/>
      <c r="AQ332" s="339"/>
      <c r="AR332" s="339"/>
      <c r="AS332" s="339"/>
      <c r="AT332" s="339"/>
      <c r="AU332" s="339"/>
      <c r="AV332" s="339"/>
      <c r="AW332" s="339"/>
      <c r="AX332" s="339"/>
      <c r="AY332" s="339"/>
      <c r="AZ332" s="339"/>
      <c r="BA332" s="311"/>
      <c r="BB332" s="311"/>
      <c r="BC332" s="505"/>
      <c r="BD332" s="505"/>
      <c r="BE332" s="505"/>
      <c r="BF332" s="505"/>
      <c r="BG332" s="505"/>
      <c r="BH332" s="505"/>
      <c r="BI332" s="505"/>
      <c r="BJ332" s="505"/>
      <c r="BK332" s="505"/>
      <c r="BL332" s="505"/>
      <c r="BM332" s="505"/>
      <c r="BN332" s="505"/>
      <c r="BO332" s="505"/>
      <c r="BP332" s="505"/>
      <c r="BQ332" s="505"/>
      <c r="BR332" s="505"/>
      <c r="BS332" s="505"/>
      <c r="BT332" s="505"/>
      <c r="BU332" s="505"/>
      <c r="BV332" s="505"/>
      <c r="BW332" s="505"/>
      <c r="BX332" s="339"/>
      <c r="BY332" s="339"/>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507"/>
      <c r="X333" s="339"/>
      <c r="Y333" s="339"/>
      <c r="Z333" s="339"/>
      <c r="AA333" s="339"/>
      <c r="AB333" s="339"/>
      <c r="AC333" s="339"/>
      <c r="AD333" s="339"/>
      <c r="AE333" s="339"/>
      <c r="AF333" s="339"/>
      <c r="AG333" s="339"/>
      <c r="AH333" s="339"/>
      <c r="AI333" s="339"/>
      <c r="AJ333" s="339"/>
      <c r="AK333" s="339"/>
      <c r="AL333" s="339"/>
      <c r="AM333" s="339"/>
      <c r="AN333" s="339"/>
      <c r="AO333" s="339"/>
      <c r="AP333" s="339"/>
      <c r="AQ333" s="339"/>
      <c r="AR333" s="339"/>
      <c r="AS333" s="339"/>
      <c r="AT333" s="339"/>
      <c r="AU333" s="339"/>
      <c r="AV333" s="339"/>
      <c r="AW333" s="339"/>
      <c r="AX333" s="339"/>
      <c r="AY333" s="339"/>
      <c r="AZ333" s="339"/>
      <c r="BA333" s="311"/>
      <c r="BB333" s="311"/>
      <c r="BC333" s="505"/>
      <c r="BD333" s="505"/>
      <c r="BE333" s="505"/>
      <c r="BF333" s="505"/>
      <c r="BG333" s="505"/>
      <c r="BH333" s="505"/>
      <c r="BI333" s="505"/>
      <c r="BJ333" s="505"/>
      <c r="BK333" s="505"/>
      <c r="BL333" s="505"/>
      <c r="BM333" s="505"/>
      <c r="BN333" s="505"/>
      <c r="BO333" s="505"/>
      <c r="BP333" s="505"/>
      <c r="BQ333" s="505"/>
      <c r="BR333" s="505"/>
      <c r="BS333" s="505"/>
      <c r="BT333" s="505"/>
      <c r="BU333" s="505"/>
      <c r="BV333" s="505"/>
      <c r="BW333" s="505"/>
      <c r="BX333" s="339"/>
      <c r="BY333" s="339"/>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507"/>
      <c r="X334" s="339"/>
      <c r="Y334" s="339"/>
      <c r="Z334" s="339"/>
      <c r="AA334" s="339"/>
      <c r="AB334" s="339"/>
      <c r="AC334" s="339"/>
      <c r="AD334" s="339"/>
      <c r="AE334" s="339"/>
      <c r="AF334" s="339"/>
      <c r="AG334" s="339"/>
      <c r="AH334" s="339"/>
      <c r="AI334" s="339"/>
      <c r="AJ334" s="339"/>
      <c r="AK334" s="339"/>
      <c r="AL334" s="339"/>
      <c r="AM334" s="339"/>
      <c r="AN334" s="339"/>
      <c r="AO334" s="339"/>
      <c r="AP334" s="339"/>
      <c r="AQ334" s="339"/>
      <c r="AR334" s="339"/>
      <c r="AS334" s="339"/>
      <c r="AT334" s="339"/>
      <c r="AU334" s="339"/>
      <c r="AV334" s="339"/>
      <c r="AW334" s="339"/>
      <c r="AX334" s="339"/>
      <c r="AY334" s="339"/>
      <c r="AZ334" s="339"/>
      <c r="BA334" s="311"/>
      <c r="BB334" s="311"/>
      <c r="BC334" s="505"/>
      <c r="BD334" s="505"/>
      <c r="BE334" s="505"/>
      <c r="BF334" s="505"/>
      <c r="BG334" s="505"/>
      <c r="BH334" s="505"/>
      <c r="BI334" s="505"/>
      <c r="BJ334" s="505"/>
      <c r="BK334" s="505"/>
      <c r="BL334" s="505"/>
      <c r="BM334" s="505"/>
      <c r="BN334" s="505"/>
      <c r="BO334" s="505"/>
      <c r="BP334" s="505"/>
      <c r="BQ334" s="505"/>
      <c r="BR334" s="505"/>
      <c r="BS334" s="505"/>
      <c r="BT334" s="505"/>
      <c r="BU334" s="505"/>
      <c r="BV334" s="505"/>
      <c r="BW334" s="505"/>
      <c r="BX334" s="339"/>
      <c r="BY334" s="339"/>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507"/>
      <c r="X335" s="339"/>
      <c r="Y335" s="339"/>
      <c r="Z335" s="339"/>
      <c r="AA335" s="339"/>
      <c r="AB335" s="339"/>
      <c r="AC335" s="339"/>
      <c r="AD335" s="339"/>
      <c r="AE335" s="339"/>
      <c r="AF335" s="339"/>
      <c r="AG335" s="339"/>
      <c r="AH335" s="339"/>
      <c r="AI335" s="339"/>
      <c r="AJ335" s="339"/>
      <c r="AK335" s="339"/>
      <c r="AL335" s="339"/>
      <c r="AM335" s="339"/>
      <c r="AN335" s="339"/>
      <c r="AO335" s="339"/>
      <c r="AP335" s="339"/>
      <c r="AQ335" s="339"/>
      <c r="AR335" s="339"/>
      <c r="AS335" s="339"/>
      <c r="AT335" s="339"/>
      <c r="AU335" s="339"/>
      <c r="AV335" s="339"/>
      <c r="AW335" s="339"/>
      <c r="AX335" s="339"/>
      <c r="AY335" s="339"/>
      <c r="AZ335" s="339"/>
      <c r="BA335" s="311"/>
      <c r="BB335" s="311"/>
      <c r="BC335" s="505"/>
      <c r="BD335" s="505"/>
      <c r="BE335" s="505"/>
      <c r="BF335" s="505"/>
      <c r="BG335" s="505"/>
      <c r="BH335" s="505"/>
      <c r="BI335" s="505"/>
      <c r="BJ335" s="505"/>
      <c r="BK335" s="505"/>
      <c r="BL335" s="505"/>
      <c r="BM335" s="505"/>
      <c r="BN335" s="505"/>
      <c r="BO335" s="505"/>
      <c r="BP335" s="505"/>
      <c r="BQ335" s="505"/>
      <c r="BR335" s="505"/>
      <c r="BS335" s="505"/>
      <c r="BT335" s="505"/>
      <c r="BU335" s="505"/>
      <c r="BV335" s="505"/>
      <c r="BW335" s="505"/>
      <c r="BX335" s="339"/>
      <c r="BY335" s="339"/>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507"/>
      <c r="X336" s="339"/>
      <c r="Y336" s="339"/>
      <c r="Z336" s="339"/>
      <c r="AA336" s="339"/>
      <c r="AB336" s="339"/>
      <c r="AC336" s="339"/>
      <c r="AD336" s="339"/>
      <c r="AE336" s="339"/>
      <c r="AF336" s="339"/>
      <c r="AG336" s="339"/>
      <c r="AH336" s="339"/>
      <c r="AI336" s="339"/>
      <c r="AJ336" s="339"/>
      <c r="AK336" s="339"/>
      <c r="AL336" s="339"/>
      <c r="AM336" s="339"/>
      <c r="AN336" s="339"/>
      <c r="AO336" s="339"/>
      <c r="AP336" s="339"/>
      <c r="AQ336" s="339"/>
      <c r="AR336" s="339"/>
      <c r="AS336" s="339"/>
      <c r="AT336" s="339"/>
      <c r="AU336" s="339"/>
      <c r="AV336" s="339"/>
      <c r="AW336" s="339"/>
      <c r="AX336" s="339"/>
      <c r="AY336" s="339"/>
      <c r="AZ336" s="339"/>
      <c r="BA336" s="311"/>
      <c r="BB336" s="311"/>
      <c r="BC336" s="505"/>
      <c r="BD336" s="505"/>
      <c r="BE336" s="505"/>
      <c r="BF336" s="505"/>
      <c r="BG336" s="505"/>
      <c r="BH336" s="505"/>
      <c r="BI336" s="505"/>
      <c r="BJ336" s="505"/>
      <c r="BK336" s="505"/>
      <c r="BL336" s="505"/>
      <c r="BM336" s="505"/>
      <c r="BN336" s="505"/>
      <c r="BO336" s="505"/>
      <c r="BP336" s="505"/>
      <c r="BQ336" s="505"/>
      <c r="BR336" s="505"/>
      <c r="BS336" s="505"/>
      <c r="BT336" s="505"/>
      <c r="BU336" s="505"/>
      <c r="BV336" s="505"/>
      <c r="BW336" s="505"/>
      <c r="BX336" s="339"/>
      <c r="BY336" s="339"/>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507"/>
      <c r="X337" s="339"/>
      <c r="Y337" s="339"/>
      <c r="Z337" s="339"/>
      <c r="AA337" s="339"/>
      <c r="AB337" s="339"/>
      <c r="AC337" s="339"/>
      <c r="AD337" s="339"/>
      <c r="AE337" s="339"/>
      <c r="AF337" s="339"/>
      <c r="AG337" s="339"/>
      <c r="AH337" s="339"/>
      <c r="AI337" s="339"/>
      <c r="AJ337" s="339"/>
      <c r="AK337" s="339"/>
      <c r="AL337" s="339"/>
      <c r="AM337" s="339"/>
      <c r="AN337" s="339"/>
      <c r="AO337" s="339"/>
      <c r="AP337" s="339"/>
      <c r="AQ337" s="339"/>
      <c r="AR337" s="339"/>
      <c r="AS337" s="339"/>
      <c r="AT337" s="339"/>
      <c r="AU337" s="339"/>
      <c r="AV337" s="339"/>
      <c r="AW337" s="339"/>
      <c r="AX337" s="339"/>
      <c r="AY337" s="339"/>
      <c r="AZ337" s="339"/>
      <c r="BA337" s="311"/>
      <c r="BB337" s="311"/>
      <c r="BC337" s="505"/>
      <c r="BD337" s="505"/>
      <c r="BE337" s="505"/>
      <c r="BF337" s="505"/>
      <c r="BG337" s="505"/>
      <c r="BH337" s="505"/>
      <c r="BI337" s="505"/>
      <c r="BJ337" s="505"/>
      <c r="BK337" s="505"/>
      <c r="BL337" s="505"/>
      <c r="BM337" s="505"/>
      <c r="BN337" s="505"/>
      <c r="BO337" s="505"/>
      <c r="BP337" s="505"/>
      <c r="BQ337" s="505"/>
      <c r="BR337" s="505"/>
      <c r="BS337" s="505"/>
      <c r="BT337" s="505"/>
      <c r="BU337" s="505"/>
      <c r="BV337" s="505"/>
      <c r="BW337" s="505"/>
      <c r="BX337" s="339"/>
      <c r="BY337" s="339"/>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507"/>
      <c r="X338" s="339"/>
      <c r="Y338" s="339"/>
      <c r="Z338" s="339"/>
      <c r="AA338" s="339"/>
      <c r="AB338" s="339"/>
      <c r="AC338" s="339"/>
      <c r="AD338" s="339"/>
      <c r="AE338" s="339"/>
      <c r="AF338" s="339"/>
      <c r="AG338" s="339"/>
      <c r="AH338" s="339"/>
      <c r="AI338" s="339"/>
      <c r="AJ338" s="339"/>
      <c r="AK338" s="339"/>
      <c r="AL338" s="339"/>
      <c r="AM338" s="339"/>
      <c r="AN338" s="339"/>
      <c r="AO338" s="339"/>
      <c r="AP338" s="339"/>
      <c r="AQ338" s="339"/>
      <c r="AR338" s="339"/>
      <c r="AS338" s="339"/>
      <c r="AT338" s="339"/>
      <c r="AU338" s="339"/>
      <c r="AV338" s="339"/>
      <c r="AW338" s="339"/>
      <c r="AX338" s="339"/>
      <c r="AY338" s="339"/>
      <c r="AZ338" s="339"/>
      <c r="BA338" s="311"/>
      <c r="BB338" s="311"/>
      <c r="BC338" s="505"/>
      <c r="BD338" s="505"/>
      <c r="BE338" s="505"/>
      <c r="BF338" s="505"/>
      <c r="BG338" s="505"/>
      <c r="BH338" s="505"/>
      <c r="BI338" s="505"/>
      <c r="BJ338" s="505"/>
      <c r="BK338" s="505"/>
      <c r="BL338" s="505"/>
      <c r="BM338" s="505"/>
      <c r="BN338" s="505"/>
      <c r="BO338" s="505"/>
      <c r="BP338" s="505"/>
      <c r="BQ338" s="505"/>
      <c r="BR338" s="505"/>
      <c r="BS338" s="505"/>
      <c r="BT338" s="505"/>
      <c r="BU338" s="505"/>
      <c r="BV338" s="505"/>
      <c r="BW338" s="505"/>
      <c r="BX338" s="339"/>
      <c r="BY338" s="339"/>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558" customFormat="true" ht="15" customHeight="true" x14ac:dyDescent="0.2">
      <c r="B339" s="557"/>
      <c r="X339" s="344"/>
      <c r="Y339" s="344"/>
      <c r="Z339" s="344"/>
      <c r="AA339" s="344"/>
      <c r="AB339" s="344"/>
      <c r="AC339" s="344"/>
      <c r="AD339" s="344"/>
      <c r="AE339" s="344"/>
      <c r="AF339" s="344"/>
      <c r="AG339" s="344"/>
      <c r="AH339" s="344"/>
      <c r="AI339" s="344"/>
      <c r="AJ339" s="344"/>
      <c r="AK339" s="344"/>
      <c r="AL339" s="344"/>
      <c r="AM339" s="344"/>
      <c r="AN339" s="344"/>
      <c r="AO339" s="344"/>
      <c r="AP339" s="344"/>
      <c r="AQ339" s="344"/>
      <c r="AR339" s="344"/>
      <c r="AS339" s="344"/>
      <c r="AT339" s="344"/>
      <c r="AU339" s="344"/>
      <c r="AV339" s="344"/>
      <c r="AW339" s="344"/>
      <c r="AX339" s="344"/>
      <c r="AY339" s="344"/>
      <c r="AZ339" s="344"/>
      <c r="BA339" s="345" t="s">
        <v>131</v>
      </c>
      <c r="BB339" s="293" t="s">
        <v>130</v>
      </c>
      <c r="BC339" s="996" t="s">
        <v>115</v>
      </c>
      <c r="BD339" s="997"/>
      <c r="BE339" s="997"/>
      <c r="BF339" s="997"/>
      <c r="BG339" s="1026"/>
      <c r="BH339" s="996" t="s">
        <v>38</v>
      </c>
      <c r="BI339" s="997"/>
      <c r="BJ339" s="997"/>
      <c r="BK339" s="997"/>
      <c r="BL339" s="1026"/>
      <c r="BM339" s="996" t="s">
        <v>37</v>
      </c>
      <c r="BN339" s="997"/>
      <c r="BO339" s="997"/>
      <c r="BP339" s="997"/>
      <c r="BQ339" s="998"/>
      <c r="BR339" s="16" t="s">
        <v>143</v>
      </c>
      <c r="BS339" s="424"/>
      <c r="BT339" s="424"/>
      <c r="BU339" s="424"/>
      <c r="BV339" s="424"/>
      <c r="BW339" s="424"/>
      <c r="BX339" s="5"/>
      <c r="BY339" s="5"/>
      <c r="BZ339" s="343"/>
      <c r="CA339" s="343"/>
      <c r="CB339" s="343"/>
      <c r="CC339" s="343"/>
      <c r="CD339" s="343"/>
      <c r="CE339" s="343"/>
      <c r="CF339" s="343"/>
      <c r="CG339" s="343"/>
      <c r="CH339" s="343"/>
      <c r="CI339" s="343"/>
      <c r="CJ339" s="343"/>
      <c r="CK339" s="343"/>
      <c r="CL339" s="343"/>
      <c r="CM339" s="343"/>
      <c r="CN339" s="343"/>
      <c r="CO339" s="343"/>
      <c r="CP339" s="343"/>
      <c r="CQ339" s="343"/>
      <c r="CR339" s="343"/>
      <c r="CS339" s="343"/>
      <c r="CT339" s="343"/>
      <c r="CU339" s="343"/>
      <c r="CV339" s="343"/>
      <c r="CW339" s="343"/>
      <c r="CX339" s="343"/>
      <c r="CY339" s="343"/>
      <c r="CZ339" s="343"/>
    </row>
    <row r="340" s="558" customFormat="true" ht="12.75" x14ac:dyDescent="0.2">
      <c r="B340" s="557"/>
      <c r="X340" s="344"/>
      <c r="Y340" s="344"/>
      <c r="Z340" s="344"/>
      <c r="AA340" s="344"/>
      <c r="AB340" s="344"/>
      <c r="AC340" s="344"/>
      <c r="AD340" s="344"/>
      <c r="AE340" s="344"/>
      <c r="AF340" s="344"/>
      <c r="AG340" s="344"/>
      <c r="AH340" s="344"/>
      <c r="AI340" s="344"/>
      <c r="AJ340" s="344"/>
      <c r="AK340" s="344"/>
      <c r="AL340" s="344"/>
      <c r="AM340" s="344"/>
      <c r="AN340" s="344"/>
      <c r="AO340" s="344"/>
      <c r="AP340" s="344"/>
      <c r="AQ340" s="344"/>
      <c r="AR340" s="344"/>
      <c r="AS340" s="344"/>
      <c r="AT340" s="344"/>
      <c r="AU340" s="344"/>
      <c r="AV340" s="344"/>
      <c r="AW340" s="344"/>
      <c r="AX340" s="344"/>
      <c r="AY340" s="344"/>
      <c r="AZ340" s="344"/>
      <c r="BA340" s="331" t="s">
        <v>127</v>
      </c>
      <c r="BB340" s="330"/>
      <c r="BC340" s="453" t="s">
        <v>0</v>
      </c>
      <c r="BD340" s="559" t="s">
        <v>1</v>
      </c>
      <c r="BE340" s="559" t="s">
        <v>2</v>
      </c>
      <c r="BF340" s="559" t="s">
        <v>3</v>
      </c>
      <c r="BG340" s="454" t="s">
        <v>4</v>
      </c>
      <c r="BH340" s="453" t="s">
        <v>0</v>
      </c>
      <c r="BI340" s="559" t="s">
        <v>1</v>
      </c>
      <c r="BJ340" s="559" t="s">
        <v>2</v>
      </c>
      <c r="BK340" s="559" t="s">
        <v>3</v>
      </c>
      <c r="BL340" s="454" t="s">
        <v>4</v>
      </c>
      <c r="BM340" s="453" t="s">
        <v>0</v>
      </c>
      <c r="BN340" s="559" t="s">
        <v>1</v>
      </c>
      <c r="BO340" s="559" t="s">
        <v>2</v>
      </c>
      <c r="BP340" s="559" t="s">
        <v>3</v>
      </c>
      <c r="BQ340" s="454" t="s">
        <v>4</v>
      </c>
      <c r="BR340" s="453" t="s">
        <v>158</v>
      </c>
      <c r="BS340" s="559" t="s">
        <v>159</v>
      </c>
      <c r="BT340" s="559" t="s">
        <v>160</v>
      </c>
      <c r="BU340" s="559" t="s">
        <v>161</v>
      </c>
      <c r="BV340" s="559" t="s">
        <v>162</v>
      </c>
      <c r="BW340" s="560" t="s">
        <v>163</v>
      </c>
      <c r="BX340" s="831"/>
      <c r="BY340" s="831"/>
      <c r="BZ340" s="831"/>
      <c r="CA340" s="831"/>
      <c r="CB340" s="831"/>
      <c r="CC340" s="831"/>
      <c r="CD340" s="831"/>
      <c r="CE340" s="831"/>
      <c r="CF340" s="831"/>
      <c r="CG340" s="831"/>
      <c r="CH340" s="831"/>
      <c r="CI340" s="831"/>
      <c r="CJ340" s="831"/>
      <c r="CK340" s="831"/>
      <c r="CL340" s="831"/>
      <c r="CM340" s="831"/>
      <c r="CN340" s="831"/>
      <c r="CO340" s="831"/>
      <c r="CP340" s="831"/>
      <c r="CQ340" s="831"/>
      <c r="CR340" s="831"/>
      <c r="CS340" s="831"/>
      <c r="CT340" s="831"/>
      <c r="CU340" s="831"/>
      <c r="CV340" s="831"/>
      <c r="CW340" s="831"/>
      <c r="CX340" s="831"/>
      <c r="CY340" s="831"/>
      <c r="CZ340" s="831"/>
    </row>
    <row r="341" s="558" customFormat="true" ht="15" customHeight="true" x14ac:dyDescent="0.2">
      <c r="B341" s="557"/>
      <c r="X341" s="344"/>
      <c r="Y341" s="344"/>
      <c r="Z341" s="344"/>
      <c r="AA341" s="344"/>
      <c r="AB341" s="344"/>
      <c r="AC341" s="344"/>
      <c r="AD341" s="344"/>
      <c r="AE341" s="344"/>
      <c r="AF341" s="344"/>
      <c r="AG341" s="344"/>
      <c r="AH341" s="344"/>
      <c r="AI341" s="344"/>
      <c r="AJ341" s="344"/>
      <c r="AK341" s="344"/>
      <c r="AL341" s="344"/>
      <c r="AM341" s="344"/>
      <c r="AN341" s="344"/>
      <c r="AO341" s="344"/>
      <c r="AP341" s="344"/>
      <c r="AQ341" s="344"/>
      <c r="AR341" s="344"/>
      <c r="AS341" s="344"/>
      <c r="AT341" s="344"/>
      <c r="AU341" s="344"/>
      <c r="AV341" s="344"/>
      <c r="AW341" s="344"/>
      <c r="AX341" s="344"/>
      <c r="AY341" s="344"/>
      <c r="AZ341" s="344"/>
      <c r="BA341" s="1028" t="s">
        <v>156</v>
      </c>
      <c r="BB341" s="595"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44" t="s">
        <v>35</v>
      </c>
      <c r="BW341" s="34" t="s">
        <v>35</v>
      </c>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558" customFormat="true" ht="15" customHeight="true" x14ac:dyDescent="0.2">
      <c r="B342" s="557"/>
      <c r="X342" s="344"/>
      <c r="Y342" s="344"/>
      <c r="Z342" s="344"/>
      <c r="AA342" s="344"/>
      <c r="AB342" s="344"/>
      <c r="AC342" s="344"/>
      <c r="AD342" s="344"/>
      <c r="AE342" s="344"/>
      <c r="AF342" s="344"/>
      <c r="AG342" s="344"/>
      <c r="AH342" s="344"/>
      <c r="AI342" s="344"/>
      <c r="AJ342" s="344"/>
      <c r="AK342" s="344"/>
      <c r="AL342" s="344"/>
      <c r="AM342" s="344"/>
      <c r="AN342" s="344"/>
      <c r="AO342" s="344"/>
      <c r="AP342" s="344"/>
      <c r="AQ342" s="344"/>
      <c r="AR342" s="344"/>
      <c r="AS342" s="344"/>
      <c r="AT342" s="344"/>
      <c r="AU342" s="344"/>
      <c r="AV342" s="344"/>
      <c r="AW342" s="344"/>
      <c r="AX342" s="344"/>
      <c r="AY342" s="344"/>
      <c r="AZ342" s="344"/>
      <c r="BA342" s="1023"/>
      <c r="BB342" s="594"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43" t="s">
        <v>35</v>
      </c>
      <c r="BW342" s="33" t="s">
        <v>35</v>
      </c>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558" customFormat="true" ht="15" customHeight="true" x14ac:dyDescent="0.2">
      <c r="B343" s="557"/>
      <c r="X343" s="344"/>
      <c r="Y343" s="344"/>
      <c r="Z343" s="344"/>
      <c r="AA343" s="344"/>
      <c r="AB343" s="344"/>
      <c r="AC343" s="344"/>
      <c r="AD343" s="344"/>
      <c r="AE343" s="344"/>
      <c r="AF343" s="344"/>
      <c r="AG343" s="344"/>
      <c r="AH343" s="344"/>
      <c r="AI343" s="344"/>
      <c r="AJ343" s="344"/>
      <c r="AK343" s="344"/>
      <c r="AL343" s="344"/>
      <c r="AM343" s="344"/>
      <c r="AN343" s="344"/>
      <c r="AO343" s="344"/>
      <c r="AP343" s="344"/>
      <c r="AQ343" s="344"/>
      <c r="AR343" s="344"/>
      <c r="AS343" s="344"/>
      <c r="AT343" s="344"/>
      <c r="AU343" s="344"/>
      <c r="AV343" s="344"/>
      <c r="AW343" s="344"/>
      <c r="AX343" s="344"/>
      <c r="AY343" s="344"/>
      <c r="AZ343" s="344"/>
      <c r="BA343" s="1029" t="s">
        <v>151</v>
      </c>
      <c r="BB343" s="594"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43" t="s">
        <v>35</v>
      </c>
      <c r="BW343" s="33" t="s">
        <v>35</v>
      </c>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558" customFormat="true" ht="15" customHeight="true" x14ac:dyDescent="0.2">
      <c r="B344" s="557"/>
      <c r="X344" s="344"/>
      <c r="Y344" s="344"/>
      <c r="Z344" s="344"/>
      <c r="AA344" s="344"/>
      <c r="AB344" s="344"/>
      <c r="AC344" s="344"/>
      <c r="AD344" s="344"/>
      <c r="AE344" s="344"/>
      <c r="AF344" s="344"/>
      <c r="AG344" s="344"/>
      <c r="AH344" s="344"/>
      <c r="AI344" s="344"/>
      <c r="AJ344" s="344"/>
      <c r="AK344" s="344"/>
      <c r="AL344" s="344"/>
      <c r="AM344" s="344"/>
      <c r="AN344" s="344"/>
      <c r="AO344" s="344"/>
      <c r="AP344" s="344"/>
      <c r="AQ344" s="344"/>
      <c r="AR344" s="344"/>
      <c r="AS344" s="344"/>
      <c r="AT344" s="344"/>
      <c r="AU344" s="344"/>
      <c r="AV344" s="344"/>
      <c r="AW344" s="344"/>
      <c r="AX344" s="344"/>
      <c r="AY344" s="344"/>
      <c r="AZ344" s="344"/>
      <c r="BA344" s="1023"/>
      <c r="BB344" s="594"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43" t="s">
        <v>35</v>
      </c>
      <c r="BW344" s="33" t="s">
        <v>35</v>
      </c>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558" customFormat="true" ht="15" customHeight="true" x14ac:dyDescent="0.2">
      <c r="B345" s="557"/>
      <c r="X345" s="344"/>
      <c r="Y345" s="344"/>
      <c r="Z345" s="344"/>
      <c r="AA345" s="344"/>
      <c r="AB345" s="344"/>
      <c r="AC345" s="344"/>
      <c r="AD345" s="344"/>
      <c r="AE345" s="344"/>
      <c r="AF345" s="344"/>
      <c r="AG345" s="344"/>
      <c r="AH345" s="344"/>
      <c r="AI345" s="344"/>
      <c r="AJ345" s="344"/>
      <c r="AK345" s="344"/>
      <c r="AL345" s="344"/>
      <c r="AM345" s="344"/>
      <c r="AN345" s="344"/>
      <c r="AO345" s="344"/>
      <c r="AP345" s="344"/>
      <c r="AQ345" s="344"/>
      <c r="AR345" s="344"/>
      <c r="AS345" s="344"/>
      <c r="AT345" s="344"/>
      <c r="AU345" s="344"/>
      <c r="AV345" s="344"/>
      <c r="AW345" s="344"/>
      <c r="AX345" s="344"/>
      <c r="AY345" s="344"/>
      <c r="AZ345" s="344"/>
      <c r="BA345" s="1029" t="s">
        <v>152</v>
      </c>
      <c r="BB345" s="594"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43" t="s">
        <v>35</v>
      </c>
      <c r="BW345" s="33" t="s">
        <v>35</v>
      </c>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558" customFormat="true" ht="15" customHeight="true" x14ac:dyDescent="0.2">
      <c r="B346" s="557"/>
      <c r="X346" s="344"/>
      <c r="Y346" s="344"/>
      <c r="Z346" s="344"/>
      <c r="AA346" s="344"/>
      <c r="AB346" s="344"/>
      <c r="AC346" s="344"/>
      <c r="AD346" s="344"/>
      <c r="AE346" s="344"/>
      <c r="AF346" s="344"/>
      <c r="AG346" s="344"/>
      <c r="AH346" s="344"/>
      <c r="AI346" s="344"/>
      <c r="AJ346" s="344"/>
      <c r="AK346" s="344"/>
      <c r="AL346" s="344"/>
      <c r="AM346" s="344"/>
      <c r="AN346" s="344"/>
      <c r="AO346" s="344"/>
      <c r="AP346" s="344"/>
      <c r="AQ346" s="344"/>
      <c r="AR346" s="344"/>
      <c r="AS346" s="344"/>
      <c r="AT346" s="344"/>
      <c r="AU346" s="344"/>
      <c r="AV346" s="344"/>
      <c r="AW346" s="344"/>
      <c r="AX346" s="344"/>
      <c r="AY346" s="344"/>
      <c r="AZ346" s="344"/>
      <c r="BA346" s="1023"/>
      <c r="BB346" s="594"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43" t="s">
        <v>35</v>
      </c>
      <c r="BW346" s="33" t="s">
        <v>35</v>
      </c>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558" customFormat="true" ht="15" customHeight="true" x14ac:dyDescent="0.2">
      <c r="B347" s="557"/>
      <c r="X347" s="344"/>
      <c r="Y347" s="344"/>
      <c r="Z347" s="344"/>
      <c r="AA347" s="344"/>
      <c r="AB347" s="344"/>
      <c r="AC347" s="344"/>
      <c r="AD347" s="344"/>
      <c r="AE347" s="344"/>
      <c r="AF347" s="344"/>
      <c r="AG347" s="344"/>
      <c r="AH347" s="344"/>
      <c r="AI347" s="344"/>
      <c r="AJ347" s="344"/>
      <c r="AK347" s="344"/>
      <c r="AL347" s="344"/>
      <c r="AM347" s="344"/>
      <c r="AN347" s="344"/>
      <c r="AO347" s="344"/>
      <c r="AP347" s="344"/>
      <c r="AQ347" s="344"/>
      <c r="AR347" s="344"/>
      <c r="AS347" s="344"/>
      <c r="AT347" s="344"/>
      <c r="AU347" s="344"/>
      <c r="AV347" s="344"/>
      <c r="AW347" s="344"/>
      <c r="AX347" s="344"/>
      <c r="AY347" s="344"/>
      <c r="AZ347" s="344"/>
      <c r="BA347" s="1029" t="s">
        <v>153</v>
      </c>
      <c r="BB347" s="594"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43" t="s">
        <v>35</v>
      </c>
      <c r="BW347" s="33" t="s">
        <v>35</v>
      </c>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558" customFormat="true" ht="15" customHeight="true" x14ac:dyDescent="0.2">
      <c r="B348" s="557"/>
      <c r="X348" s="344"/>
      <c r="Y348" s="344"/>
      <c r="Z348" s="344"/>
      <c r="AA348" s="344"/>
      <c r="AB348" s="344"/>
      <c r="AC348" s="344"/>
      <c r="AD348" s="344"/>
      <c r="AE348" s="344"/>
      <c r="AF348" s="344"/>
      <c r="AG348" s="344"/>
      <c r="AH348" s="344"/>
      <c r="AI348" s="344"/>
      <c r="AJ348" s="344"/>
      <c r="AK348" s="344"/>
      <c r="AL348" s="344"/>
      <c r="AM348" s="344"/>
      <c r="AN348" s="344"/>
      <c r="AO348" s="344"/>
      <c r="AP348" s="344"/>
      <c r="AQ348" s="344"/>
      <c r="AR348" s="344"/>
      <c r="AS348" s="344"/>
      <c r="AT348" s="344"/>
      <c r="AU348" s="344"/>
      <c r="AV348" s="344"/>
      <c r="AW348" s="344"/>
      <c r="AX348" s="344"/>
      <c r="AY348" s="344"/>
      <c r="AZ348" s="344"/>
      <c r="BA348" s="1023"/>
      <c r="BB348" s="594"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43" t="s">
        <v>35</v>
      </c>
      <c r="BW348" s="33" t="s">
        <v>35</v>
      </c>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558" customFormat="true" ht="15" customHeight="true" x14ac:dyDescent="0.2">
      <c r="B349" s="557"/>
      <c r="X349" s="344"/>
      <c r="Y349" s="344"/>
      <c r="Z349" s="344"/>
      <c r="AA349" s="344"/>
      <c r="AB349" s="344"/>
      <c r="AC349" s="344"/>
      <c r="AD349" s="344"/>
      <c r="AE349" s="344"/>
      <c r="AF349" s="344"/>
      <c r="AG349" s="344"/>
      <c r="AH349" s="344"/>
      <c r="AI349" s="344"/>
      <c r="AJ349" s="344"/>
      <c r="AK349" s="344"/>
      <c r="AL349" s="344"/>
      <c r="AM349" s="344"/>
      <c r="AN349" s="344"/>
      <c r="AO349" s="344"/>
      <c r="AP349" s="344"/>
      <c r="AQ349" s="344"/>
      <c r="AR349" s="344"/>
      <c r="AS349" s="344"/>
      <c r="AT349" s="344"/>
      <c r="AU349" s="344"/>
      <c r="AV349" s="344"/>
      <c r="AW349" s="344"/>
      <c r="AX349" s="344"/>
      <c r="AY349" s="344"/>
      <c r="AZ349" s="344"/>
      <c r="BA349" s="1029" t="s">
        <v>154</v>
      </c>
      <c r="BB349" s="594"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43" t="s">
        <v>35</v>
      </c>
      <c r="BW349" s="33" t="s">
        <v>35</v>
      </c>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558" customFormat="true" ht="15" customHeight="true" x14ac:dyDescent="0.2">
      <c r="B350" s="557"/>
      <c r="X350" s="344"/>
      <c r="Y350" s="344"/>
      <c r="Z350" s="344"/>
      <c r="AA350" s="344"/>
      <c r="AB350" s="344"/>
      <c r="AC350" s="344"/>
      <c r="AD350" s="344"/>
      <c r="AE350" s="344"/>
      <c r="AF350" s="344"/>
      <c r="AG350" s="344"/>
      <c r="AH350" s="344"/>
      <c r="AI350" s="344"/>
      <c r="AJ350" s="344"/>
      <c r="AK350" s="344"/>
      <c r="AL350" s="344"/>
      <c r="AM350" s="344"/>
      <c r="AN350" s="344"/>
      <c r="AO350" s="344"/>
      <c r="AP350" s="344"/>
      <c r="AQ350" s="344"/>
      <c r="AR350" s="344"/>
      <c r="AS350" s="344"/>
      <c r="AT350" s="344"/>
      <c r="AU350" s="344"/>
      <c r="AV350" s="344"/>
      <c r="AW350" s="344"/>
      <c r="AX350" s="344"/>
      <c r="AY350" s="344"/>
      <c r="AZ350" s="344"/>
      <c r="BA350" s="1023"/>
      <c r="BB350" s="594"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43" t="s">
        <v>35</v>
      </c>
      <c r="BW350" s="33" t="s">
        <v>35</v>
      </c>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558" customFormat="true" ht="15" customHeight="true" x14ac:dyDescent="0.2">
      <c r="B351" s="557"/>
      <c r="X351" s="344"/>
      <c r="Y351" s="344"/>
      <c r="Z351" s="344"/>
      <c r="AA351" s="344"/>
      <c r="AB351" s="344"/>
      <c r="AC351" s="344"/>
      <c r="AD351" s="344"/>
      <c r="AE351" s="344"/>
      <c r="AF351" s="344"/>
      <c r="AG351" s="344"/>
      <c r="AH351" s="344"/>
      <c r="AI351" s="344"/>
      <c r="AJ351" s="344"/>
      <c r="AK351" s="344"/>
      <c r="AL351" s="344"/>
      <c r="AM351" s="344"/>
      <c r="AN351" s="344"/>
      <c r="AO351" s="344"/>
      <c r="AP351" s="344"/>
      <c r="AQ351" s="344"/>
      <c r="AR351" s="344"/>
      <c r="AS351" s="344"/>
      <c r="AT351" s="344"/>
      <c r="AU351" s="344"/>
      <c r="AV351" s="344"/>
      <c r="AW351" s="344"/>
      <c r="AX351" s="344"/>
      <c r="AY351" s="344"/>
      <c r="AZ351" s="344"/>
      <c r="BA351" s="1029" t="s">
        <v>155</v>
      </c>
      <c r="BB351" s="594"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43" t="s">
        <v>35</v>
      </c>
      <c r="BW351" s="33" t="s">
        <v>35</v>
      </c>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558" customFormat="true" ht="15" customHeight="true" x14ac:dyDescent="0.2">
      <c r="B352" s="557"/>
      <c r="X352" s="344"/>
      <c r="Y352" s="344"/>
      <c r="Z352" s="344"/>
      <c r="AA352" s="344"/>
      <c r="AB352" s="344"/>
      <c r="AC352" s="344"/>
      <c r="AD352" s="344"/>
      <c r="AE352" s="344"/>
      <c r="AF352" s="344"/>
      <c r="AG352" s="344"/>
      <c r="AH352" s="344"/>
      <c r="AI352" s="344"/>
      <c r="AJ352" s="344"/>
      <c r="AK352" s="344"/>
      <c r="AL352" s="344"/>
      <c r="AM352" s="344"/>
      <c r="AN352" s="344"/>
      <c r="AO352" s="344"/>
      <c r="AP352" s="344"/>
      <c r="AQ352" s="344"/>
      <c r="AR352" s="344"/>
      <c r="AS352" s="344"/>
      <c r="AT352" s="344"/>
      <c r="AU352" s="344"/>
      <c r="AV352" s="344"/>
      <c r="AW352" s="344"/>
      <c r="AX352" s="344"/>
      <c r="AY352" s="344"/>
      <c r="AZ352" s="344"/>
      <c r="BA352" s="1023"/>
      <c r="BB352" s="594"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43" t="s">
        <v>35</v>
      </c>
      <c r="BW352" s="33" t="s">
        <v>35</v>
      </c>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558" customFormat="true" ht="15" customHeight="true" x14ac:dyDescent="0.2">
      <c r="B353" s="557"/>
      <c r="X353" s="344"/>
      <c r="Y353" s="344"/>
      <c r="Z353" s="344"/>
      <c r="AA353" s="344"/>
      <c r="AB353" s="344"/>
      <c r="AC353" s="344"/>
      <c r="AD353" s="344"/>
      <c r="AE353" s="344"/>
      <c r="AF353" s="344"/>
      <c r="AG353" s="344"/>
      <c r="AH353" s="344"/>
      <c r="AI353" s="344"/>
      <c r="AJ353" s="344"/>
      <c r="AK353" s="344"/>
      <c r="AL353" s="344"/>
      <c r="AM353" s="344"/>
      <c r="AN353" s="344"/>
      <c r="AO353" s="344"/>
      <c r="AP353" s="344"/>
      <c r="AQ353" s="344"/>
      <c r="AR353" s="344"/>
      <c r="AS353" s="344"/>
      <c r="AT353" s="344"/>
      <c r="AU353" s="344"/>
      <c r="AV353" s="344"/>
      <c r="AW353" s="344"/>
      <c r="AX353" s="344"/>
      <c r="AY353" s="344"/>
      <c r="AZ353" s="344"/>
      <c r="BA353" s="1029" t="s">
        <v>144</v>
      </c>
      <c r="BB353" s="594"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43" t="s">
        <v>35</v>
      </c>
      <c r="BW353" s="33" t="s">
        <v>35</v>
      </c>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558" customFormat="true" ht="15" customHeight="true" x14ac:dyDescent="0.2">
      <c r="B354" s="557"/>
      <c r="X354" s="344"/>
      <c r="Y354" s="344"/>
      <c r="Z354" s="344"/>
      <c r="AA354" s="344"/>
      <c r="AB354" s="344"/>
      <c r="AC354" s="344"/>
      <c r="AD354" s="344"/>
      <c r="AE354" s="344"/>
      <c r="AF354" s="344"/>
      <c r="AG354" s="344"/>
      <c r="AH354" s="344"/>
      <c r="AI354" s="344"/>
      <c r="AJ354" s="344"/>
      <c r="AK354" s="344"/>
      <c r="AL354" s="344"/>
      <c r="AM354" s="344"/>
      <c r="AN354" s="344"/>
      <c r="AO354" s="344"/>
      <c r="AP354" s="344"/>
      <c r="AQ354" s="344"/>
      <c r="AR354" s="344"/>
      <c r="AS354" s="344"/>
      <c r="AT354" s="344"/>
      <c r="AU354" s="344"/>
      <c r="AV354" s="344"/>
      <c r="AW354" s="344"/>
      <c r="AX354" s="344"/>
      <c r="AY354" s="344"/>
      <c r="AZ354" s="344"/>
      <c r="BA354" s="1024"/>
      <c r="BB354" s="596"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42" t="s">
        <v>35</v>
      </c>
      <c r="BW354" s="32" t="s">
        <v>35</v>
      </c>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558" customFormat="true" ht="15" customHeight="true" x14ac:dyDescent="0.2">
      <c r="B355" s="557"/>
      <c r="X355" s="344"/>
      <c r="Y355" s="344"/>
      <c r="Z355" s="344"/>
      <c r="AA355" s="344"/>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AZ355" s="344"/>
      <c r="BA355" s="370"/>
      <c r="BB355" s="311"/>
      <c r="BC355" s="434"/>
      <c r="BD355" s="434"/>
      <c r="BE355" s="434"/>
      <c r="BF355" s="434"/>
      <c r="BG355" s="434"/>
      <c r="BH355" s="434"/>
      <c r="BI355" s="434"/>
      <c r="BJ355" s="434"/>
      <c r="BK355" s="434"/>
      <c r="BL355" s="434"/>
      <c r="BM355" s="434"/>
      <c r="BN355" s="434"/>
      <c r="BO355" s="434"/>
      <c r="BP355" s="434"/>
      <c r="BQ355" s="434"/>
      <c r="BR355" s="434"/>
      <c r="BS355" s="434"/>
      <c r="BT355" s="434"/>
      <c r="BU355" s="434"/>
      <c r="BV355" s="434"/>
      <c r="BW355" s="434"/>
      <c r="BX355" s="435"/>
      <c r="BY355" s="435"/>
      <c r="BZ355" s="435"/>
      <c r="CA355" s="435"/>
      <c r="CB355" s="435"/>
      <c r="CC355" s="435"/>
      <c r="CD355" s="435"/>
      <c r="CE355" s="435"/>
      <c r="CF355" s="435"/>
      <c r="CG355" s="435"/>
      <c r="CH355" s="435"/>
      <c r="CI355" s="435"/>
      <c r="CJ355" s="435"/>
      <c r="CK355" s="435"/>
      <c r="CL355" s="435"/>
      <c r="CM355" s="435"/>
      <c r="CN355" s="435"/>
      <c r="CO355" s="435"/>
      <c r="CP355" s="435"/>
      <c r="CQ355" s="435"/>
      <c r="CR355" s="435"/>
      <c r="CS355" s="435"/>
      <c r="CT355" s="435"/>
      <c r="CU355" s="435"/>
      <c r="CV355" s="435"/>
      <c r="CW355" s="435"/>
      <c r="CX355" s="435"/>
      <c r="CY355" s="435"/>
      <c r="CZ355" s="435"/>
    </row>
    <row r="356" s="558" customFormat="true" ht="15" customHeight="true" x14ac:dyDescent="0.2">
      <c r="B356" s="557"/>
      <c r="X356" s="344"/>
      <c r="Y356" s="344"/>
      <c r="Z356" s="344"/>
      <c r="AA356" s="344"/>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AZ356" s="344"/>
      <c r="BA356" s="370"/>
      <c r="BB356" s="311"/>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70"/>
      <c r="BX356" s="344"/>
      <c r="BY356" s="34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07" customFormat="true" ht="15" customHeight="true" x14ac:dyDescent="0.2">
      <c r="B357" s="309"/>
      <c r="X357" s="344"/>
      <c r="Y357" s="344"/>
      <c r="Z357" s="344"/>
      <c r="AA357" s="344"/>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AZ357" s="344"/>
      <c r="BA357" s="370"/>
      <c r="BB357" s="311"/>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70"/>
      <c r="BX357" s="344"/>
      <c r="BY357" s="34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07" customFormat="true" ht="15" customHeight="true" x14ac:dyDescent="0.2">
      <c r="B358" s="309"/>
      <c r="X358" s="344"/>
      <c r="Y358" s="344"/>
      <c r="Z358" s="344"/>
      <c r="AA358" s="344"/>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AZ358" s="344"/>
      <c r="BA358" s="370"/>
      <c r="BB358" s="311"/>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70"/>
      <c r="BX358" s="344"/>
      <c r="BY358" s="34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07" customFormat="true" ht="15" customHeight="true" x14ac:dyDescent="0.2">
      <c r="B359" s="309"/>
      <c r="X359" s="344"/>
      <c r="Y359" s="344"/>
      <c r="Z359" s="344"/>
      <c r="AA359" s="344"/>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AZ359" s="344"/>
      <c r="BA359" s="370"/>
      <c r="BB359" s="311"/>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70"/>
      <c r="BX359" s="344"/>
      <c r="BY359" s="34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07" customFormat="true" ht="15" customHeight="true" x14ac:dyDescent="0.2">
      <c r="B360" s="309"/>
      <c r="X360" s="344"/>
      <c r="Y360" s="344"/>
      <c r="Z360" s="344"/>
      <c r="AA360" s="344"/>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AZ360" s="344"/>
      <c r="BA360" s="370"/>
      <c r="BB360" s="311"/>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70"/>
      <c r="BX360" s="344"/>
      <c r="BY360" s="34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07" customFormat="true" ht="15" customHeight="true" x14ac:dyDescent="0.2">
      <c r="B361" s="309"/>
      <c r="X361" s="344"/>
      <c r="Y361" s="344"/>
      <c r="Z361" s="344"/>
      <c r="AA361" s="344"/>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AZ361" s="344"/>
      <c r="BA361" s="370"/>
      <c r="BB361" s="311"/>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70"/>
      <c r="BX361" s="344"/>
      <c r="BY361" s="34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07" customFormat="true" ht="15" customHeight="true" x14ac:dyDescent="0.2">
      <c r="B362" s="309"/>
      <c r="X362" s="344"/>
      <c r="Y362" s="344"/>
      <c r="Z362" s="344"/>
      <c r="AA362" s="344"/>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AZ362" s="344"/>
      <c r="BA362" s="370"/>
      <c r="BB362" s="311"/>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70"/>
      <c r="BX362" s="344"/>
      <c r="BY362" s="34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07" customFormat="true" ht="15" customHeight="true" x14ac:dyDescent="0.2">
      <c r="B363" s="309"/>
      <c r="X363" s="344"/>
      <c r="Y363" s="344"/>
      <c r="Z363" s="344"/>
      <c r="AA363" s="344"/>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AZ363" s="344"/>
      <c r="BA363" s="370"/>
      <c r="BB363" s="311"/>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70"/>
      <c r="BX363" s="344"/>
      <c r="BY363" s="34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07" customFormat="true" ht="15" customHeight="true" x14ac:dyDescent="0.2">
      <c r="B364" s="309"/>
      <c r="X364" s="344"/>
      <c r="Y364" s="344"/>
      <c r="Z364" s="344"/>
      <c r="AA364" s="344"/>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AZ364" s="344"/>
      <c r="BA364" s="370"/>
      <c r="BB364" s="311"/>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70"/>
      <c r="BX364" s="344"/>
      <c r="BY364" s="34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07" customFormat="true" ht="15" customHeight="true" x14ac:dyDescent="0.2">
      <c r="B365" s="309"/>
      <c r="X365" s="344"/>
      <c r="Y365" s="344"/>
      <c r="Z365" s="344"/>
      <c r="AA365" s="344"/>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AZ365" s="344"/>
      <c r="BA365" s="370"/>
      <c r="BB365" s="311"/>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70"/>
      <c r="BX365" s="344"/>
      <c r="BY365" s="34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07" customFormat="true" ht="15" customHeight="true" x14ac:dyDescent="0.2">
      <c r="B366" s="309"/>
      <c r="X366" s="344"/>
      <c r="Y366" s="344"/>
      <c r="Z366" s="344"/>
      <c r="AA366" s="344"/>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AZ366" s="344"/>
      <c r="BA366" s="370"/>
      <c r="BB366" s="311"/>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70"/>
      <c r="BX366" s="344"/>
      <c r="BY366" s="34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07" customFormat="true" ht="15" customHeight="true" x14ac:dyDescent="0.2">
      <c r="B367" s="309"/>
      <c r="X367" s="344"/>
      <c r="Y367" s="344"/>
      <c r="Z367" s="344"/>
      <c r="AA367" s="344"/>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AZ367" s="344"/>
      <c r="BA367" s="370"/>
      <c r="BB367" s="311"/>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70"/>
      <c r="BX367" s="344"/>
      <c r="BY367" s="34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07" customFormat="true" ht="15" customHeight="true" x14ac:dyDescent="0.2">
      <c r="B368" s="309"/>
      <c r="X368" s="344"/>
      <c r="Y368" s="344"/>
      <c r="Z368" s="344"/>
      <c r="AA368" s="344"/>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AZ368" s="344"/>
      <c r="BA368" s="370"/>
      <c r="BB368" s="311"/>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70"/>
      <c r="BX368" s="344"/>
      <c r="BY368" s="34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07" customFormat="true" ht="15" customHeight="true" x14ac:dyDescent="0.2">
      <c r="B369" s="309"/>
      <c r="X369" s="344"/>
      <c r="Y369" s="344"/>
      <c r="Z369" s="344"/>
      <c r="AA369" s="344"/>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AZ369" s="344"/>
      <c r="BA369" s="370"/>
      <c r="BB369" s="311"/>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70"/>
      <c r="BX369" s="344"/>
      <c r="BY369" s="34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07" customFormat="true" ht="15" customHeight="true" x14ac:dyDescent="0.2">
      <c r="B370" s="309"/>
      <c r="X370" s="344"/>
      <c r="Y370" s="344"/>
      <c r="Z370" s="344"/>
      <c r="AA370" s="344"/>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AZ370" s="344"/>
      <c r="BA370" s="370"/>
      <c r="BB370" s="311"/>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70"/>
      <c r="BX370" s="344"/>
      <c r="BY370" s="34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07" customFormat="true" ht="15" customHeight="true" x14ac:dyDescent="0.2">
      <c r="B371" s="309"/>
      <c r="X371" s="344"/>
      <c r="Y371" s="344"/>
      <c r="Z371" s="344"/>
      <c r="AA371" s="344"/>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AZ371" s="344"/>
      <c r="BA371" s="370"/>
      <c r="BB371" s="311"/>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70"/>
      <c r="BX371" s="344"/>
      <c r="BY371" s="34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07" customFormat="true" ht="15" customHeight="true" x14ac:dyDescent="0.2">
      <c r="B372" s="309"/>
      <c r="X372" s="344"/>
      <c r="Y372" s="344"/>
      <c r="Z372" s="344"/>
      <c r="AA372" s="344"/>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AZ372" s="344"/>
      <c r="BA372" s="370"/>
      <c r="BB372" s="311"/>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70"/>
      <c r="BX372" s="344"/>
      <c r="BY372" s="34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07" customFormat="true" ht="15" customHeight="true" x14ac:dyDescent="0.2">
      <c r="B373" s="309"/>
      <c r="X373" s="344"/>
      <c r="Y373" s="344"/>
      <c r="Z373" s="344"/>
      <c r="AA373" s="344"/>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AZ373" s="344"/>
      <c r="BA373" s="370"/>
      <c r="BB373" s="311"/>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70"/>
      <c r="BX373" s="344"/>
      <c r="BY373" s="34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07" customFormat="true" ht="15" customHeight="true" x14ac:dyDescent="0.2">
      <c r="B374" s="309"/>
      <c r="X374" s="344"/>
      <c r="Y374" s="344"/>
      <c r="Z374" s="344"/>
      <c r="AA374" s="344"/>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AZ374" s="344"/>
      <c r="BA374" s="370"/>
      <c r="BB374" s="311"/>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70"/>
      <c r="BX374" s="344"/>
      <c r="BY374" s="34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07" customFormat="true" ht="15" customHeight="true" x14ac:dyDescent="0.2">
      <c r="B375" s="309"/>
      <c r="X375" s="344"/>
      <c r="Y375" s="344"/>
      <c r="Z375" s="344"/>
      <c r="AA375" s="344"/>
      <c r="AB375" s="344"/>
      <c r="AC375" s="344"/>
      <c r="AD375" s="344"/>
      <c r="AE375" s="344"/>
      <c r="AF375" s="344"/>
      <c r="AG375" s="344"/>
      <c r="AH375" s="344"/>
      <c r="AI375" s="344"/>
      <c r="AJ375" s="344"/>
      <c r="AK375" s="344"/>
      <c r="AL375" s="344"/>
      <c r="AM375" s="344"/>
      <c r="AN375" s="344"/>
      <c r="AO375" s="344"/>
      <c r="AP375" s="344"/>
      <c r="AQ375" s="344"/>
      <c r="AR375" s="344"/>
      <c r="AS375" s="344"/>
      <c r="AT375" s="344"/>
      <c r="AU375" s="344"/>
      <c r="AV375" s="344"/>
      <c r="AW375" s="344"/>
      <c r="AX375" s="344"/>
      <c r="AY375" s="344"/>
      <c r="AZ375" s="344"/>
      <c r="BA375" s="308"/>
      <c r="BB375" s="306"/>
      <c r="BC375" s="306"/>
      <c r="BD375" s="306"/>
      <c r="BE375" s="306"/>
      <c r="BF375" s="306"/>
      <c r="BG375" s="306"/>
      <c r="BH375" s="306"/>
      <c r="BI375" s="306"/>
      <c r="BJ375" s="306"/>
      <c r="BK375" s="306"/>
      <c r="BL375" s="306"/>
      <c r="BM375" s="306"/>
      <c r="BN375" s="306"/>
      <c r="BO375" s="306"/>
      <c r="BP375" s="306"/>
      <c r="BQ375" s="306"/>
      <c r="BR375" s="306"/>
      <c r="BS375" s="306"/>
      <c r="BT375" s="306"/>
      <c r="BU375" s="306"/>
      <c r="BV375" s="306"/>
      <c r="BW375" s="308"/>
      <c r="BX375" s="343"/>
      <c r="BY375" s="343"/>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07" customFormat="true" ht="15" customHeight="true" x14ac:dyDescent="0.2">
      <c r="B376" s="309"/>
      <c r="X376" s="344"/>
      <c r="Y376" s="344"/>
      <c r="Z376" s="344"/>
      <c r="AA376" s="344"/>
      <c r="AB376" s="344"/>
      <c r="AC376" s="344"/>
      <c r="AD376" s="344"/>
      <c r="AE376" s="344"/>
      <c r="AF376" s="344"/>
      <c r="AG376" s="344"/>
      <c r="AH376" s="344"/>
      <c r="AI376" s="344"/>
      <c r="AJ376" s="344"/>
      <c r="AK376" s="344"/>
      <c r="AL376" s="344"/>
      <c r="AM376" s="344"/>
      <c r="AN376" s="344"/>
      <c r="AO376" s="344"/>
      <c r="AP376" s="344"/>
      <c r="AQ376" s="344"/>
      <c r="AR376" s="344"/>
      <c r="AS376" s="344"/>
      <c r="AT376" s="344"/>
      <c r="AU376" s="344"/>
      <c r="AV376" s="344"/>
      <c r="AW376" s="344"/>
      <c r="AX376" s="344"/>
      <c r="AY376" s="344"/>
      <c r="AZ376" s="344"/>
      <c r="BA376" s="308"/>
      <c r="BB376" s="306"/>
      <c r="BC376" s="306"/>
      <c r="BD376" s="306"/>
      <c r="BE376" s="306"/>
      <c r="BF376" s="306"/>
      <c r="BG376" s="306"/>
      <c r="BH376" s="306"/>
      <c r="BI376" s="306"/>
      <c r="BJ376" s="306"/>
      <c r="BK376" s="306"/>
      <c r="BL376" s="306"/>
      <c r="BM376" s="306"/>
      <c r="BN376" s="306"/>
      <c r="BO376" s="306"/>
      <c r="BP376" s="306"/>
      <c r="BQ376" s="306"/>
      <c r="BR376" s="306"/>
      <c r="BS376" s="306"/>
      <c r="BT376" s="306"/>
      <c r="BU376" s="306"/>
      <c r="BV376" s="306"/>
      <c r="BW376" s="308"/>
      <c r="BX376" s="343"/>
      <c r="BY376" s="343"/>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07" customFormat="true" ht="15" customHeight="true" x14ac:dyDescent="0.2">
      <c r="B377" s="309"/>
      <c r="X377" s="344"/>
      <c r="Y377" s="344"/>
      <c r="Z377" s="344"/>
      <c r="AA377" s="344"/>
      <c r="AB377" s="344"/>
      <c r="AC377" s="344"/>
      <c r="AD377" s="344"/>
      <c r="AE377" s="344"/>
      <c r="AF377" s="344"/>
      <c r="AG377" s="344"/>
      <c r="AH377" s="344"/>
      <c r="AI377" s="344"/>
      <c r="AJ377" s="344"/>
      <c r="AK377" s="344"/>
      <c r="AL377" s="344"/>
      <c r="AM377" s="344"/>
      <c r="AN377" s="344"/>
      <c r="AO377" s="344"/>
      <c r="AP377" s="344"/>
      <c r="AQ377" s="344"/>
      <c r="AR377" s="344"/>
      <c r="AS377" s="344"/>
      <c r="AT377" s="344"/>
      <c r="AU377" s="344"/>
      <c r="AV377" s="344"/>
      <c r="AW377" s="344"/>
      <c r="AX377" s="344"/>
      <c r="AY377" s="344"/>
      <c r="AZ377" s="344"/>
      <c r="BA377" s="308"/>
      <c r="BB377" s="306"/>
      <c r="BC377" s="306"/>
      <c r="BD377" s="306"/>
      <c r="BE377" s="306"/>
      <c r="BF377" s="306"/>
      <c r="BG377" s="306"/>
      <c r="BH377" s="306"/>
      <c r="BI377" s="306"/>
      <c r="BJ377" s="306"/>
      <c r="BK377" s="306"/>
      <c r="BL377" s="306"/>
      <c r="BM377" s="306"/>
      <c r="BN377" s="306"/>
      <c r="BO377" s="306"/>
      <c r="BP377" s="306"/>
      <c r="BQ377" s="306"/>
      <c r="BR377" s="306"/>
      <c r="BS377" s="306"/>
      <c r="BT377" s="306"/>
      <c r="BU377" s="306"/>
      <c r="BV377" s="306"/>
      <c r="BW377" s="308"/>
      <c r="BX377" s="343"/>
      <c r="BY377" s="343"/>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07" customFormat="true" ht="15" customHeight="true" x14ac:dyDescent="0.2">
      <c r="B378" s="309"/>
      <c r="X378" s="344"/>
      <c r="Y378" s="344"/>
      <c r="Z378" s="344"/>
      <c r="AA378" s="344"/>
      <c r="AB378" s="344"/>
      <c r="AC378" s="344"/>
      <c r="AD378" s="344"/>
      <c r="AE378" s="344"/>
      <c r="AF378" s="344"/>
      <c r="AG378" s="344"/>
      <c r="AH378" s="344"/>
      <c r="AI378" s="344"/>
      <c r="AJ378" s="344"/>
      <c r="AK378" s="344"/>
      <c r="AL378" s="344"/>
      <c r="AM378" s="344"/>
      <c r="AN378" s="344"/>
      <c r="AO378" s="344"/>
      <c r="AP378" s="344"/>
      <c r="AQ378" s="344"/>
      <c r="AR378" s="344"/>
      <c r="AS378" s="344"/>
      <c r="AT378" s="344"/>
      <c r="AU378" s="344"/>
      <c r="AV378" s="344"/>
      <c r="AW378" s="344"/>
      <c r="AX378" s="344"/>
      <c r="AY378" s="344"/>
      <c r="AZ378" s="344"/>
      <c r="BA378" s="308"/>
      <c r="BB378" s="306"/>
      <c r="BC378" s="306"/>
      <c r="BD378" s="306"/>
      <c r="BE378" s="306"/>
      <c r="BF378" s="306"/>
      <c r="BG378" s="306"/>
      <c r="BH378" s="306"/>
      <c r="BI378" s="306"/>
      <c r="BJ378" s="306"/>
      <c r="BK378" s="306"/>
      <c r="BL378" s="306"/>
      <c r="BM378" s="306"/>
      <c r="BN378" s="306"/>
      <c r="BO378" s="306"/>
      <c r="BP378" s="306"/>
      <c r="BQ378" s="306"/>
      <c r="BR378" s="306"/>
      <c r="BS378" s="306"/>
      <c r="BT378" s="306"/>
      <c r="BU378" s="306"/>
      <c r="BV378" s="306"/>
      <c r="BW378" s="308"/>
      <c r="BX378" s="343"/>
      <c r="BY378" s="343"/>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07" customFormat="true" ht="15" customHeight="true" x14ac:dyDescent="0.2">
      <c r="B379" s="309"/>
      <c r="X379" s="344"/>
      <c r="Y379" s="344"/>
      <c r="Z379" s="344"/>
      <c r="AA379" s="344"/>
      <c r="AB379" s="344"/>
      <c r="AC379" s="344"/>
      <c r="AD379" s="344"/>
      <c r="AE379" s="344"/>
      <c r="AF379" s="344"/>
      <c r="AG379" s="344"/>
      <c r="AH379" s="344"/>
      <c r="AI379" s="344"/>
      <c r="AJ379" s="344"/>
      <c r="AK379" s="344"/>
      <c r="AL379" s="344"/>
      <c r="AM379" s="344"/>
      <c r="AN379" s="344"/>
      <c r="AO379" s="344"/>
      <c r="AP379" s="344"/>
      <c r="AQ379" s="344"/>
      <c r="AR379" s="344"/>
      <c r="AS379" s="344"/>
      <c r="AT379" s="344"/>
      <c r="AU379" s="344"/>
      <c r="AV379" s="344"/>
      <c r="AW379" s="344"/>
      <c r="AX379" s="344"/>
      <c r="AY379" s="344"/>
      <c r="AZ379" s="344"/>
      <c r="BA379" s="308"/>
      <c r="BB379" s="306"/>
      <c r="BC379" s="306"/>
      <c r="BD379" s="306"/>
      <c r="BE379" s="306"/>
      <c r="BF379" s="306"/>
      <c r="BG379" s="306"/>
      <c r="BH379" s="306"/>
      <c r="BI379" s="306"/>
      <c r="BJ379" s="306"/>
      <c r="BK379" s="306"/>
      <c r="BL379" s="306"/>
      <c r="BM379" s="306"/>
      <c r="BN379" s="306"/>
      <c r="BO379" s="306"/>
      <c r="BP379" s="306"/>
      <c r="BQ379" s="306"/>
      <c r="BR379" s="306"/>
      <c r="BS379" s="306"/>
      <c r="BT379" s="306"/>
      <c r="BU379" s="306"/>
      <c r="BV379" s="306"/>
      <c r="BW379" s="308"/>
      <c r="BX379" s="343"/>
      <c r="BY379" s="343"/>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07" customFormat="true" ht="15" customHeight="true" x14ac:dyDescent="0.2">
      <c r="B380" s="309"/>
      <c r="X380" s="344"/>
      <c r="Y380" s="344"/>
      <c r="Z380" s="344"/>
      <c r="AA380" s="344"/>
      <c r="AB380" s="344"/>
      <c r="AC380" s="344"/>
      <c r="AD380" s="344"/>
      <c r="AE380" s="344"/>
      <c r="AF380" s="344"/>
      <c r="AG380" s="344"/>
      <c r="AH380" s="344"/>
      <c r="AI380" s="344"/>
      <c r="AJ380" s="344"/>
      <c r="AK380" s="344"/>
      <c r="AL380" s="344"/>
      <c r="AM380" s="344"/>
      <c r="AN380" s="344"/>
      <c r="AO380" s="344"/>
      <c r="AP380" s="344"/>
      <c r="AQ380" s="344"/>
      <c r="AR380" s="344"/>
      <c r="AS380" s="344"/>
      <c r="AT380" s="344"/>
      <c r="AU380" s="344"/>
      <c r="AV380" s="344"/>
      <c r="AW380" s="344"/>
      <c r="AX380" s="344"/>
      <c r="AY380" s="344"/>
      <c r="AZ380" s="344"/>
      <c r="BA380" s="308"/>
      <c r="BB380" s="306"/>
      <c r="BC380" s="306"/>
      <c r="BD380" s="306"/>
      <c r="BE380" s="306"/>
      <c r="BF380" s="306"/>
      <c r="BG380" s="306"/>
      <c r="BH380" s="306"/>
      <c r="BI380" s="306"/>
      <c r="BJ380" s="306"/>
      <c r="BK380" s="306"/>
      <c r="BL380" s="306"/>
      <c r="BM380" s="306"/>
      <c r="BN380" s="306"/>
      <c r="BO380" s="306"/>
      <c r="BP380" s="306"/>
      <c r="BQ380" s="306"/>
      <c r="BR380" s="306"/>
      <c r="BS380" s="306"/>
      <c r="BT380" s="306"/>
      <c r="BU380" s="306"/>
      <c r="BV380" s="306"/>
      <c r="BW380" s="308"/>
      <c r="BX380" s="343"/>
      <c r="BY380" s="343"/>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07" customFormat="true" ht="15" customHeight="true" x14ac:dyDescent="0.2">
      <c r="B381" s="309"/>
      <c r="X381" s="344"/>
      <c r="Y381" s="344"/>
      <c r="Z381" s="344"/>
      <c r="AA381" s="344"/>
      <c r="AB381" s="344"/>
      <c r="AC381" s="344"/>
      <c r="AD381" s="344"/>
      <c r="AE381" s="344"/>
      <c r="AF381" s="344"/>
      <c r="AG381" s="344"/>
      <c r="AH381" s="344"/>
      <c r="AI381" s="344"/>
      <c r="AJ381" s="344"/>
      <c r="AK381" s="344"/>
      <c r="AL381" s="344"/>
      <c r="AM381" s="344"/>
      <c r="AN381" s="344"/>
      <c r="AO381" s="344"/>
      <c r="AP381" s="344"/>
      <c r="AQ381" s="344"/>
      <c r="AR381" s="344"/>
      <c r="AS381" s="344"/>
      <c r="AT381" s="344"/>
      <c r="AU381" s="344"/>
      <c r="AV381" s="344"/>
      <c r="AW381" s="344"/>
      <c r="AX381" s="344"/>
      <c r="AY381" s="344"/>
      <c r="AZ381" s="344"/>
      <c r="BA381" s="308"/>
      <c r="BB381" s="306"/>
      <c r="BC381" s="306"/>
      <c r="BD381" s="306"/>
      <c r="BE381" s="306"/>
      <c r="BF381" s="306"/>
      <c r="BG381" s="306"/>
      <c r="BH381" s="306"/>
      <c r="BI381" s="306"/>
      <c r="BJ381" s="306"/>
      <c r="BK381" s="306"/>
      <c r="BL381" s="306"/>
      <c r="BM381" s="306"/>
      <c r="BN381" s="306"/>
      <c r="BO381" s="306"/>
      <c r="BP381" s="306"/>
      <c r="BQ381" s="306"/>
      <c r="BR381" s="306"/>
      <c r="BS381" s="306"/>
      <c r="BT381" s="306"/>
      <c r="BU381" s="306"/>
      <c r="BV381" s="306"/>
      <c r="BW381" s="308"/>
      <c r="BX381" s="343"/>
      <c r="BY381" s="343"/>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07" customFormat="true" ht="15" customHeight="true" x14ac:dyDescent="0.2">
      <c r="B382" s="309"/>
      <c r="X382" s="344"/>
      <c r="Y382" s="344"/>
      <c r="Z382" s="344"/>
      <c r="AA382" s="344"/>
      <c r="AB382" s="344"/>
      <c r="AC382" s="344"/>
      <c r="AD382" s="344"/>
      <c r="AE382" s="344"/>
      <c r="AF382" s="344"/>
      <c r="AG382" s="344"/>
      <c r="AH382" s="344"/>
      <c r="AI382" s="344"/>
      <c r="AJ382" s="344"/>
      <c r="AK382" s="344"/>
      <c r="AL382" s="344"/>
      <c r="AM382" s="344"/>
      <c r="AN382" s="344"/>
      <c r="AO382" s="344"/>
      <c r="AP382" s="344"/>
      <c r="AQ382" s="344"/>
      <c r="AR382" s="344"/>
      <c r="AS382" s="344"/>
      <c r="AT382" s="344"/>
      <c r="AU382" s="344"/>
      <c r="AV382" s="344"/>
      <c r="AW382" s="344"/>
      <c r="AX382" s="344"/>
      <c r="AY382" s="344"/>
      <c r="AZ382" s="344"/>
      <c r="BA382" s="308"/>
      <c r="BB382" s="306"/>
      <c r="BC382" s="306"/>
      <c r="BD382" s="306"/>
      <c r="BE382" s="306"/>
      <c r="BF382" s="306"/>
      <c r="BG382" s="306"/>
      <c r="BH382" s="306"/>
      <c r="BI382" s="306"/>
      <c r="BJ382" s="306"/>
      <c r="BK382" s="306"/>
      <c r="BL382" s="306"/>
      <c r="BM382" s="306"/>
      <c r="BN382" s="306"/>
      <c r="BO382" s="306"/>
      <c r="BP382" s="306"/>
      <c r="BQ382" s="306"/>
      <c r="BR382" s="306"/>
      <c r="BS382" s="306"/>
      <c r="BT382" s="306"/>
      <c r="BU382" s="306"/>
      <c r="BV382" s="306"/>
      <c r="BW382" s="308"/>
      <c r="BX382" s="343"/>
      <c r="BY382" s="343"/>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07" customFormat="true" ht="15" customHeight="true" x14ac:dyDescent="0.2">
      <c r="B383" s="309"/>
      <c r="X383" s="344"/>
      <c r="Y383" s="344"/>
      <c r="Z383" s="344"/>
      <c r="AA383" s="344"/>
      <c r="AB383" s="344"/>
      <c r="AC383" s="344"/>
      <c r="AD383" s="344"/>
      <c r="AE383" s="344"/>
      <c r="AF383" s="344"/>
      <c r="AG383" s="344"/>
      <c r="AH383" s="344"/>
      <c r="AI383" s="344"/>
      <c r="AJ383" s="344"/>
      <c r="AK383" s="344"/>
      <c r="AL383" s="344"/>
      <c r="AM383" s="344"/>
      <c r="AN383" s="344"/>
      <c r="AO383" s="344"/>
      <c r="AP383" s="344"/>
      <c r="AQ383" s="344"/>
      <c r="AR383" s="344"/>
      <c r="AS383" s="344"/>
      <c r="AT383" s="344"/>
      <c r="AU383" s="344"/>
      <c r="AV383" s="344"/>
      <c r="AW383" s="344"/>
      <c r="AX383" s="344"/>
      <c r="AY383" s="344"/>
      <c r="AZ383" s="344"/>
      <c r="BA383" s="308"/>
      <c r="BB383" s="306"/>
      <c r="BC383" s="306"/>
      <c r="BD383" s="306"/>
      <c r="BE383" s="306"/>
      <c r="BF383" s="306"/>
      <c r="BG383" s="306"/>
      <c r="BH383" s="306"/>
      <c r="BI383" s="306"/>
      <c r="BJ383" s="306"/>
      <c r="BK383" s="306"/>
      <c r="BL383" s="306"/>
      <c r="BM383" s="306"/>
      <c r="BN383" s="306"/>
      <c r="BO383" s="306"/>
      <c r="BP383" s="306"/>
      <c r="BQ383" s="306"/>
      <c r="BR383" s="306"/>
      <c r="BS383" s="306"/>
      <c r="BT383" s="306"/>
      <c r="BU383" s="306"/>
      <c r="BV383" s="306"/>
      <c r="BW383" s="308"/>
      <c r="BX383" s="343"/>
      <c r="BY383" s="343"/>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07" customFormat="true" ht="15" customHeight="true" x14ac:dyDescent="0.2">
      <c r="B384" s="309"/>
      <c r="X384" s="344"/>
      <c r="Y384" s="344"/>
      <c r="Z384" s="344"/>
      <c r="AA384" s="344"/>
      <c r="AB384" s="344"/>
      <c r="AC384" s="344"/>
      <c r="AD384" s="344"/>
      <c r="AE384" s="344"/>
      <c r="AF384" s="344"/>
      <c r="AG384" s="344"/>
      <c r="AH384" s="344"/>
      <c r="AI384" s="344"/>
      <c r="AJ384" s="344"/>
      <c r="AK384" s="344"/>
      <c r="AL384" s="344"/>
      <c r="AM384" s="344"/>
      <c r="AN384" s="344"/>
      <c r="AO384" s="344"/>
      <c r="AP384" s="344"/>
      <c r="AQ384" s="344"/>
      <c r="AR384" s="344"/>
      <c r="AS384" s="344"/>
      <c r="AT384" s="344"/>
      <c r="AU384" s="344"/>
      <c r="AV384" s="344"/>
      <c r="AW384" s="344"/>
      <c r="AX384" s="344"/>
      <c r="AY384" s="344"/>
      <c r="AZ384" s="344"/>
      <c r="BA384" s="308"/>
      <c r="BB384" s="306"/>
      <c r="BC384" s="306"/>
      <c r="BD384" s="306"/>
      <c r="BE384" s="306"/>
      <c r="BF384" s="306"/>
      <c r="BG384" s="306"/>
      <c r="BH384" s="306"/>
      <c r="BI384" s="306"/>
      <c r="BJ384" s="306"/>
      <c r="BK384" s="306"/>
      <c r="BL384" s="306"/>
      <c r="BM384" s="306"/>
      <c r="BN384" s="306"/>
      <c r="BO384" s="306"/>
      <c r="BP384" s="306"/>
      <c r="BQ384" s="306"/>
      <c r="BR384" s="306"/>
      <c r="BS384" s="306"/>
      <c r="BT384" s="306"/>
      <c r="BU384" s="306"/>
      <c r="BV384" s="306"/>
      <c r="BW384" s="308"/>
      <c r="BX384" s="343"/>
      <c r="BY384" s="343"/>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07" customFormat="true" ht="15" customHeight="true" x14ac:dyDescent="0.2">
      <c r="B385" s="309"/>
      <c r="X385" s="344"/>
      <c r="Y385" s="344"/>
      <c r="Z385" s="344"/>
      <c r="AA385" s="344"/>
      <c r="AB385" s="344"/>
      <c r="AC385" s="344"/>
      <c r="AD385" s="344"/>
      <c r="AE385" s="344"/>
      <c r="AF385" s="344"/>
      <c r="AG385" s="344"/>
      <c r="AH385" s="344"/>
      <c r="AI385" s="344"/>
      <c r="AJ385" s="344"/>
      <c r="AK385" s="344"/>
      <c r="AL385" s="344"/>
      <c r="AM385" s="344"/>
      <c r="AN385" s="344"/>
      <c r="AO385" s="344"/>
      <c r="AP385" s="344"/>
      <c r="AQ385" s="344"/>
      <c r="AR385" s="344"/>
      <c r="AS385" s="344"/>
      <c r="AT385" s="344"/>
      <c r="AU385" s="344"/>
      <c r="AV385" s="344"/>
      <c r="AW385" s="344"/>
      <c r="AX385" s="344"/>
      <c r="AY385" s="344"/>
      <c r="AZ385" s="344"/>
      <c r="BA385" s="308"/>
      <c r="BB385" s="306"/>
      <c r="BC385" s="306"/>
      <c r="BD385" s="306"/>
      <c r="BE385" s="306"/>
      <c r="BF385" s="306"/>
      <c r="BG385" s="306"/>
      <c r="BH385" s="306"/>
      <c r="BI385" s="306"/>
      <c r="BJ385" s="306"/>
      <c r="BK385" s="306"/>
      <c r="BL385" s="306"/>
      <c r="BM385" s="306"/>
      <c r="BN385" s="306"/>
      <c r="BO385" s="306"/>
      <c r="BP385" s="306"/>
      <c r="BQ385" s="306"/>
      <c r="BR385" s="306"/>
      <c r="BS385" s="306"/>
      <c r="BT385" s="306"/>
      <c r="BU385" s="306"/>
      <c r="BV385" s="306"/>
      <c r="BW385" s="308"/>
      <c r="BX385" s="343"/>
      <c r="BY385" s="343"/>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07" customFormat="true" ht="15" customHeight="true" x14ac:dyDescent="0.2">
      <c r="B386" s="309"/>
      <c r="X386" s="344"/>
      <c r="Y386" s="344"/>
      <c r="Z386" s="344"/>
      <c r="AA386" s="344"/>
      <c r="AB386" s="344"/>
      <c r="AC386" s="344"/>
      <c r="AD386" s="344"/>
      <c r="AE386" s="344"/>
      <c r="AF386" s="344"/>
      <c r="AG386" s="344"/>
      <c r="AH386" s="344"/>
      <c r="AI386" s="344"/>
      <c r="AJ386" s="344"/>
      <c r="AK386" s="344"/>
      <c r="AL386" s="344"/>
      <c r="AM386" s="344"/>
      <c r="AN386" s="344"/>
      <c r="AO386" s="344"/>
      <c r="AP386" s="344"/>
      <c r="AQ386" s="344"/>
      <c r="AR386" s="344"/>
      <c r="AS386" s="344"/>
      <c r="AT386" s="344"/>
      <c r="AU386" s="344"/>
      <c r="AV386" s="344"/>
      <c r="AW386" s="344"/>
      <c r="AX386" s="344"/>
      <c r="AY386" s="344"/>
      <c r="AZ386" s="344"/>
      <c r="BA386" s="308"/>
      <c r="BB386" s="306"/>
      <c r="BC386" s="306"/>
      <c r="BD386" s="306"/>
      <c r="BE386" s="306"/>
      <c r="BF386" s="306"/>
      <c r="BG386" s="306"/>
      <c r="BH386" s="306"/>
      <c r="BI386" s="306"/>
      <c r="BJ386" s="306"/>
      <c r="BK386" s="306"/>
      <c r="BL386" s="306"/>
      <c r="BM386" s="306"/>
      <c r="BN386" s="306"/>
      <c r="BO386" s="306"/>
      <c r="BP386" s="306"/>
      <c r="BQ386" s="306"/>
      <c r="BR386" s="306"/>
      <c r="BS386" s="306"/>
      <c r="BT386" s="306"/>
      <c r="BU386" s="306"/>
      <c r="BV386" s="306"/>
      <c r="BW386" s="308"/>
      <c r="BX386" s="343"/>
      <c r="BY386" s="343"/>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07" customFormat="true" ht="15" customHeight="true" x14ac:dyDescent="0.2">
      <c r="B387" s="309"/>
      <c r="X387" s="344"/>
      <c r="Y387" s="344"/>
      <c r="Z387" s="344"/>
      <c r="AA387" s="344"/>
      <c r="AB387" s="344"/>
      <c r="AC387" s="344"/>
      <c r="AD387" s="344"/>
      <c r="AE387" s="344"/>
      <c r="AF387" s="344"/>
      <c r="AG387" s="344"/>
      <c r="AH387" s="344"/>
      <c r="AI387" s="344"/>
      <c r="AJ387" s="344"/>
      <c r="AK387" s="344"/>
      <c r="AL387" s="344"/>
      <c r="AM387" s="344"/>
      <c r="AN387" s="344"/>
      <c r="AO387" s="344"/>
      <c r="AP387" s="344"/>
      <c r="AQ387" s="344"/>
      <c r="AR387" s="344"/>
      <c r="AS387" s="344"/>
      <c r="AT387" s="344"/>
      <c r="AU387" s="344"/>
      <c r="AV387" s="344"/>
      <c r="AW387" s="344"/>
      <c r="AX387" s="344"/>
      <c r="AY387" s="344"/>
      <c r="AZ387" s="344"/>
      <c r="BA387" s="308"/>
      <c r="BB387" s="306"/>
      <c r="BC387" s="306"/>
      <c r="BD387" s="306"/>
      <c r="BE387" s="306"/>
      <c r="BF387" s="306"/>
      <c r="BG387" s="306"/>
      <c r="BH387" s="306"/>
      <c r="BI387" s="306"/>
      <c r="BJ387" s="306"/>
      <c r="BK387" s="306"/>
      <c r="BL387" s="306"/>
      <c r="BM387" s="306"/>
      <c r="BN387" s="306"/>
      <c r="BO387" s="306"/>
      <c r="BP387" s="306"/>
      <c r="BQ387" s="306"/>
      <c r="BR387" s="306"/>
      <c r="BS387" s="306"/>
      <c r="BT387" s="306"/>
      <c r="BU387" s="306"/>
      <c r="BV387" s="306"/>
      <c r="BW387" s="308"/>
      <c r="BX387" s="343"/>
      <c r="BY387" s="343"/>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07" customFormat="true" ht="15" customHeight="true" x14ac:dyDescent="0.2">
      <c r="B388" s="309"/>
      <c r="X388" s="344"/>
      <c r="Y388" s="344"/>
      <c r="Z388" s="344"/>
      <c r="AA388" s="344"/>
      <c r="AB388" s="344"/>
      <c r="AC388" s="344"/>
      <c r="AD388" s="344"/>
      <c r="AE388" s="344"/>
      <c r="AF388" s="344"/>
      <c r="AG388" s="344"/>
      <c r="AH388" s="344"/>
      <c r="AI388" s="344"/>
      <c r="AJ388" s="344"/>
      <c r="AK388" s="344"/>
      <c r="AL388" s="344"/>
      <c r="AM388" s="344"/>
      <c r="AN388" s="344"/>
      <c r="AO388" s="344"/>
      <c r="AP388" s="344"/>
      <c r="AQ388" s="344"/>
      <c r="AR388" s="344"/>
      <c r="AS388" s="344"/>
      <c r="AT388" s="344"/>
      <c r="AU388" s="344"/>
      <c r="AV388" s="344"/>
      <c r="AW388" s="344"/>
      <c r="AX388" s="344"/>
      <c r="AY388" s="344"/>
      <c r="AZ388" s="344"/>
      <c r="BA388" s="308"/>
      <c r="BB388" s="306"/>
      <c r="BC388" s="306"/>
      <c r="BD388" s="306"/>
      <c r="BE388" s="306"/>
      <c r="BF388" s="306"/>
      <c r="BG388" s="306"/>
      <c r="BH388" s="306"/>
      <c r="BI388" s="306"/>
      <c r="BJ388" s="306"/>
      <c r="BK388" s="306"/>
      <c r="BL388" s="306"/>
      <c r="BM388" s="306"/>
      <c r="BN388" s="306"/>
      <c r="BO388" s="306"/>
      <c r="BP388" s="306"/>
      <c r="BQ388" s="306"/>
      <c r="BR388" s="306"/>
      <c r="BS388" s="306"/>
      <c r="BT388" s="306"/>
      <c r="BU388" s="306"/>
      <c r="BV388" s="306"/>
      <c r="BW388" s="308"/>
      <c r="BX388" s="343"/>
      <c r="BY388" s="343"/>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07" customFormat="true" ht="15" customHeight="true" x14ac:dyDescent="0.2">
      <c r="B389" s="309"/>
      <c r="X389" s="344"/>
      <c r="Y389" s="344"/>
      <c r="Z389" s="344"/>
      <c r="AA389" s="344"/>
      <c r="AB389" s="344"/>
      <c r="AC389" s="344"/>
      <c r="AD389" s="344"/>
      <c r="AE389" s="344"/>
      <c r="AF389" s="344"/>
      <c r="AG389" s="344"/>
      <c r="AH389" s="344"/>
      <c r="AI389" s="344"/>
      <c r="AJ389" s="344"/>
      <c r="AK389" s="344"/>
      <c r="AL389" s="344"/>
      <c r="AM389" s="344"/>
      <c r="AN389" s="344"/>
      <c r="AO389" s="344"/>
      <c r="AP389" s="344"/>
      <c r="AQ389" s="344"/>
      <c r="AR389" s="344"/>
      <c r="AS389" s="344"/>
      <c r="AT389" s="344"/>
      <c r="AU389" s="344"/>
      <c r="AV389" s="344"/>
      <c r="AW389" s="344"/>
      <c r="AX389" s="344"/>
      <c r="AY389" s="344"/>
      <c r="AZ389" s="344"/>
      <c r="BA389" s="308"/>
      <c r="BB389" s="306"/>
      <c r="BC389" s="306"/>
      <c r="BD389" s="306"/>
      <c r="BE389" s="306"/>
      <c r="BF389" s="306"/>
      <c r="BG389" s="306"/>
      <c r="BH389" s="306"/>
      <c r="BI389" s="306"/>
      <c r="BJ389" s="306"/>
      <c r="BK389" s="306"/>
      <c r="BL389" s="306"/>
      <c r="BM389" s="306"/>
      <c r="BN389" s="306"/>
      <c r="BO389" s="306"/>
      <c r="BP389" s="306"/>
      <c r="BQ389" s="306"/>
      <c r="BR389" s="306"/>
      <c r="BS389" s="306"/>
      <c r="BT389" s="306"/>
      <c r="BU389" s="306"/>
      <c r="BV389" s="306"/>
      <c r="BW389" s="308"/>
      <c r="BX389" s="343"/>
      <c r="BY389" s="343"/>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558" customFormat="true" ht="15" customHeight="true" x14ac:dyDescent="0.2">
      <c r="B390" s="557"/>
      <c r="X390" s="344"/>
      <c r="Y390" s="344"/>
      <c r="Z390" s="344"/>
      <c r="AA390" s="344"/>
      <c r="AB390" s="344"/>
      <c r="AC390" s="344"/>
      <c r="AD390" s="344"/>
      <c r="AE390" s="344"/>
      <c r="AF390" s="344"/>
      <c r="AG390" s="344"/>
      <c r="AH390" s="344"/>
      <c r="AI390" s="344"/>
      <c r="AJ390" s="344"/>
      <c r="AK390" s="344"/>
      <c r="AL390" s="344"/>
      <c r="AM390" s="344"/>
      <c r="AN390" s="344"/>
      <c r="AO390" s="344"/>
      <c r="AP390" s="344"/>
      <c r="AQ390" s="344"/>
      <c r="AR390" s="344"/>
      <c r="AS390" s="344"/>
      <c r="AT390" s="344"/>
      <c r="AU390" s="344"/>
      <c r="AV390" s="344"/>
      <c r="AW390" s="344"/>
      <c r="AX390" s="344"/>
      <c r="AY390" s="344"/>
      <c r="AZ390" s="344"/>
      <c r="BA390" s="308"/>
      <c r="BB390" s="306"/>
      <c r="BC390" s="306"/>
      <c r="BD390" s="306"/>
      <c r="BE390" s="306"/>
      <c r="BF390" s="306"/>
      <c r="BG390" s="306"/>
      <c r="BH390" s="306"/>
      <c r="BI390" s="306"/>
      <c r="BJ390" s="306"/>
      <c r="BK390" s="306"/>
      <c r="BL390" s="306"/>
      <c r="BM390" s="306"/>
      <c r="BN390" s="306"/>
      <c r="BO390" s="306"/>
      <c r="BP390" s="306"/>
      <c r="BQ390" s="306"/>
      <c r="BR390" s="306"/>
      <c r="BS390" s="306"/>
      <c r="BT390" s="306"/>
      <c r="BU390" s="306"/>
      <c r="BV390" s="306"/>
      <c r="BW390" s="308"/>
      <c r="BX390" s="343"/>
      <c r="BY390" s="343"/>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558" customFormat="true" ht="15" customHeight="true" x14ac:dyDescent="0.2">
      <c r="B391" s="557"/>
      <c r="X391" s="344"/>
      <c r="Y391" s="344"/>
      <c r="Z391" s="344"/>
      <c r="AA391" s="344"/>
      <c r="AB391" s="344"/>
      <c r="AC391" s="344"/>
      <c r="AD391" s="344"/>
      <c r="AE391" s="344"/>
      <c r="AF391" s="344"/>
      <c r="AG391" s="344"/>
      <c r="AH391" s="344"/>
      <c r="AI391" s="344"/>
      <c r="AJ391" s="344"/>
      <c r="AK391" s="344"/>
      <c r="AL391" s="344"/>
      <c r="AM391" s="344"/>
      <c r="AN391" s="344"/>
      <c r="AO391" s="344"/>
      <c r="AP391" s="344"/>
      <c r="AQ391" s="344"/>
      <c r="AR391" s="344"/>
      <c r="AS391" s="344"/>
      <c r="AT391" s="344"/>
      <c r="AU391" s="344"/>
      <c r="AV391" s="344"/>
      <c r="AW391" s="344"/>
      <c r="AX391" s="344"/>
      <c r="AY391" s="344"/>
      <c r="AZ391" s="344"/>
      <c r="BA391" s="308"/>
      <c r="BB391" s="306"/>
      <c r="BC391" s="306"/>
      <c r="BD391" s="306"/>
      <c r="BE391" s="306"/>
      <c r="BF391" s="306"/>
      <c r="BG391" s="306"/>
      <c r="BH391" s="306"/>
      <c r="BI391" s="306"/>
      <c r="BJ391" s="306"/>
      <c r="BK391" s="306"/>
      <c r="BL391" s="306"/>
      <c r="BM391" s="306"/>
      <c r="BN391" s="306"/>
      <c r="BO391" s="306"/>
      <c r="BP391" s="306"/>
      <c r="BQ391" s="306"/>
      <c r="BR391" s="306"/>
      <c r="BS391" s="306"/>
      <c r="BT391" s="306"/>
      <c r="BU391" s="306"/>
      <c r="BV391" s="306"/>
      <c r="BW391" s="308"/>
      <c r="BX391" s="343"/>
      <c r="BY391" s="343"/>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558" customFormat="true" ht="15" customHeight="true" x14ac:dyDescent="0.2">
      <c r="X392" s="344"/>
      <c r="Y392" s="344"/>
      <c r="Z392" s="344"/>
      <c r="AA392" s="344"/>
      <c r="AB392" s="344"/>
      <c r="AC392" s="344"/>
      <c r="AD392" s="344"/>
      <c r="AE392" s="344"/>
      <c r="AF392" s="344"/>
      <c r="AG392" s="344"/>
      <c r="AH392" s="344"/>
      <c r="AI392" s="344"/>
      <c r="AJ392" s="344"/>
      <c r="AK392" s="344"/>
      <c r="AL392" s="344"/>
      <c r="AM392" s="344"/>
      <c r="AN392" s="344"/>
      <c r="AO392" s="344"/>
      <c r="AP392" s="344"/>
      <c r="AQ392" s="344"/>
      <c r="AR392" s="344"/>
      <c r="AS392" s="344"/>
      <c r="AT392" s="344"/>
      <c r="AU392" s="344"/>
      <c r="AV392" s="344"/>
      <c r="AW392" s="344"/>
      <c r="AX392" s="344"/>
      <c r="AY392" s="344"/>
      <c r="AZ392" s="344"/>
      <c r="BA392" s="308"/>
      <c r="BB392" s="306"/>
      <c r="BC392" s="306"/>
      <c r="BD392" s="306"/>
      <c r="BE392" s="306"/>
      <c r="BF392" s="306"/>
      <c r="BG392" s="306"/>
      <c r="BH392" s="306"/>
      <c r="BI392" s="306"/>
      <c r="BJ392" s="306"/>
      <c r="BK392" s="306"/>
      <c r="BL392" s="306"/>
      <c r="BM392" s="306"/>
      <c r="BN392" s="306"/>
      <c r="BO392" s="306"/>
      <c r="BP392" s="306"/>
      <c r="BQ392" s="306"/>
      <c r="BR392" s="306"/>
      <c r="BS392" s="306"/>
      <c r="BT392" s="306"/>
      <c r="BU392" s="306"/>
      <c r="BV392" s="306"/>
      <c r="BW392" s="308"/>
      <c r="BX392" s="343"/>
      <c r="BY392" s="343"/>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558" customFormat="true" ht="15" customHeight="true" x14ac:dyDescent="0.2">
      <c r="X393" s="344"/>
      <c r="Y393" s="344"/>
      <c r="Z393" s="344"/>
      <c r="AA393" s="344"/>
      <c r="AB393" s="344"/>
      <c r="AC393" s="344"/>
      <c r="AD393" s="344"/>
      <c r="AE393" s="344"/>
      <c r="AF393" s="344"/>
      <c r="AG393" s="344"/>
      <c r="AH393" s="344"/>
      <c r="AI393" s="344"/>
      <c r="AJ393" s="344"/>
      <c r="AK393" s="344"/>
      <c r="AL393" s="344"/>
      <c r="AM393" s="344"/>
      <c r="AN393" s="344"/>
      <c r="AO393" s="344"/>
      <c r="AP393" s="344"/>
      <c r="AQ393" s="344"/>
      <c r="AR393" s="344"/>
      <c r="AS393" s="344"/>
      <c r="AT393" s="344"/>
      <c r="AU393" s="344"/>
      <c r="AV393" s="344"/>
      <c r="AW393" s="344"/>
      <c r="AX393" s="344"/>
      <c r="AY393" s="344"/>
      <c r="AZ393" s="344"/>
      <c r="BA393" s="308"/>
      <c r="BB393" s="306"/>
      <c r="BC393" s="306"/>
      <c r="BD393" s="306"/>
      <c r="BE393" s="306"/>
      <c r="BF393" s="306"/>
      <c r="BG393" s="306"/>
      <c r="BH393" s="306"/>
      <c r="BI393" s="306"/>
      <c r="BJ393" s="306"/>
      <c r="BK393" s="306"/>
      <c r="BL393" s="306"/>
      <c r="BM393" s="306"/>
      <c r="BN393" s="306"/>
      <c r="BO393" s="306"/>
      <c r="BP393" s="306"/>
      <c r="BQ393" s="306"/>
      <c r="BR393" s="306"/>
      <c r="BS393" s="306"/>
      <c r="BT393" s="306"/>
      <c r="BU393" s="306"/>
      <c r="BV393" s="306"/>
      <c r="BW393" s="308"/>
      <c r="BX393" s="343"/>
      <c r="BY393" s="343"/>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558" customFormat="true" ht="15" customHeight="true" x14ac:dyDescent="0.2">
      <c r="X394" s="344"/>
      <c r="Y394" s="344"/>
      <c r="Z394" s="344"/>
      <c r="AA394" s="344"/>
      <c r="AB394" s="344"/>
      <c r="AC394" s="344"/>
      <c r="AD394" s="344"/>
      <c r="AE394" s="344"/>
      <c r="AF394" s="344"/>
      <c r="AG394" s="344"/>
      <c r="AH394" s="344"/>
      <c r="AI394" s="344"/>
      <c r="AJ394" s="344"/>
      <c r="AK394" s="344"/>
      <c r="AL394" s="344"/>
      <c r="AM394" s="344"/>
      <c r="AN394" s="344"/>
      <c r="AO394" s="344"/>
      <c r="AP394" s="344"/>
      <c r="AQ394" s="344"/>
      <c r="AR394" s="344"/>
      <c r="AS394" s="344"/>
      <c r="AT394" s="344"/>
      <c r="AU394" s="344"/>
      <c r="AV394" s="344"/>
      <c r="AW394" s="344"/>
      <c r="AX394" s="344"/>
      <c r="AY394" s="344"/>
      <c r="AZ394" s="344"/>
      <c r="BA394" s="308"/>
      <c r="BB394" s="306"/>
      <c r="BC394" s="306"/>
      <c r="BD394" s="306"/>
      <c r="BE394" s="306"/>
      <c r="BF394" s="306"/>
      <c r="BG394" s="306"/>
      <c r="BH394" s="306"/>
      <c r="BI394" s="306"/>
      <c r="BJ394" s="306"/>
      <c r="BK394" s="306"/>
      <c r="BL394" s="306"/>
      <c r="BM394" s="306"/>
      <c r="BN394" s="306"/>
      <c r="BO394" s="306"/>
      <c r="BP394" s="306"/>
      <c r="BQ394" s="306"/>
      <c r="BR394" s="306"/>
      <c r="BS394" s="306"/>
      <c r="BT394" s="306"/>
      <c r="BU394" s="306"/>
      <c r="BV394" s="306"/>
      <c r="BW394" s="308"/>
      <c r="BX394" s="343"/>
      <c r="BY394" s="343"/>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558" customFormat="true" ht="15" customHeight="true" x14ac:dyDescent="0.2">
      <c r="X395" s="344"/>
      <c r="Y395" s="344"/>
      <c r="Z395" s="344"/>
      <c r="AA395" s="344"/>
      <c r="AB395" s="344"/>
      <c r="AC395" s="344"/>
      <c r="AD395" s="344"/>
      <c r="AE395" s="344"/>
      <c r="AF395" s="344"/>
      <c r="AG395" s="344"/>
      <c r="AH395" s="344"/>
      <c r="AI395" s="344"/>
      <c r="AJ395" s="344"/>
      <c r="AK395" s="344"/>
      <c r="AL395" s="344"/>
      <c r="AM395" s="344"/>
      <c r="AN395" s="344"/>
      <c r="AO395" s="344"/>
      <c r="AP395" s="344"/>
      <c r="AQ395" s="344"/>
      <c r="AR395" s="344"/>
      <c r="AS395" s="344"/>
      <c r="AT395" s="344"/>
      <c r="AU395" s="344"/>
      <c r="AV395" s="344"/>
      <c r="AW395" s="344"/>
      <c r="AX395" s="344"/>
      <c r="AY395" s="344"/>
      <c r="AZ395" s="344"/>
      <c r="BA395" s="308"/>
      <c r="BB395" s="306"/>
      <c r="BC395" s="306"/>
      <c r="BD395" s="306"/>
      <c r="BE395" s="306"/>
      <c r="BF395" s="306"/>
      <c r="BG395" s="306"/>
      <c r="BH395" s="306"/>
      <c r="BI395" s="306"/>
      <c r="BJ395" s="306"/>
      <c r="BK395" s="306"/>
      <c r="BL395" s="306"/>
      <c r="BM395" s="306"/>
      <c r="BN395" s="306"/>
      <c r="BO395" s="306"/>
      <c r="BP395" s="306"/>
      <c r="BQ395" s="306"/>
      <c r="BR395" s="306"/>
      <c r="BS395" s="306"/>
      <c r="BT395" s="306"/>
      <c r="BU395" s="306"/>
      <c r="BV395" s="306"/>
      <c r="BW395" s="308"/>
      <c r="BX395" s="343"/>
      <c r="BY395" s="343"/>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558" customFormat="true" ht="15" customHeight="true" x14ac:dyDescent="0.2">
      <c r="X396" s="344"/>
      <c r="Y396" s="344"/>
      <c r="Z396" s="344"/>
      <c r="AA396" s="344"/>
      <c r="AB396" s="344"/>
      <c r="AC396" s="344"/>
      <c r="AD396" s="344"/>
      <c r="AE396" s="344"/>
      <c r="AF396" s="344"/>
      <c r="AG396" s="344"/>
      <c r="AH396" s="344"/>
      <c r="AI396" s="344"/>
      <c r="AJ396" s="344"/>
      <c r="AK396" s="344"/>
      <c r="AL396" s="344"/>
      <c r="AM396" s="344"/>
      <c r="AN396" s="344"/>
      <c r="AO396" s="344"/>
      <c r="AP396" s="344"/>
      <c r="AQ396" s="344"/>
      <c r="AR396" s="344"/>
      <c r="AS396" s="344"/>
      <c r="AT396" s="344"/>
      <c r="AU396" s="344"/>
      <c r="AV396" s="344"/>
      <c r="AW396" s="344"/>
      <c r="AX396" s="344"/>
      <c r="AY396" s="344"/>
      <c r="AZ396" s="344"/>
      <c r="BA396" s="308"/>
      <c r="BB396" s="306"/>
      <c r="BC396" s="306"/>
      <c r="BD396" s="306"/>
      <c r="BE396" s="306"/>
      <c r="BF396" s="306"/>
      <c r="BG396" s="306"/>
      <c r="BH396" s="306"/>
      <c r="BI396" s="306"/>
      <c r="BJ396" s="306"/>
      <c r="BK396" s="306"/>
      <c r="BL396" s="306"/>
      <c r="BM396" s="306"/>
      <c r="BN396" s="306"/>
      <c r="BO396" s="306"/>
      <c r="BP396" s="306"/>
      <c r="BQ396" s="306"/>
      <c r="BR396" s="306"/>
      <c r="BS396" s="306"/>
      <c r="BT396" s="306"/>
      <c r="BU396" s="306"/>
      <c r="BV396" s="306"/>
      <c r="BW396" s="308"/>
      <c r="BX396" s="343"/>
      <c r="BY396" s="343"/>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558" customFormat="true" ht="15" customHeight="true" x14ac:dyDescent="0.2">
      <c r="X397" s="344"/>
      <c r="Y397" s="344"/>
      <c r="Z397" s="344"/>
      <c r="AA397" s="344"/>
      <c r="AB397" s="344"/>
      <c r="AC397" s="344"/>
      <c r="AD397" s="344"/>
      <c r="AE397" s="344"/>
      <c r="AF397" s="344"/>
      <c r="AG397" s="344"/>
      <c r="AH397" s="344"/>
      <c r="AI397" s="344"/>
      <c r="AJ397" s="344"/>
      <c r="AK397" s="344"/>
      <c r="AL397" s="344"/>
      <c r="AM397" s="344"/>
      <c r="AN397" s="344"/>
      <c r="AO397" s="344"/>
      <c r="AP397" s="344"/>
      <c r="AQ397" s="344"/>
      <c r="AR397" s="344"/>
      <c r="AS397" s="344"/>
      <c r="AT397" s="344"/>
      <c r="AU397" s="344"/>
      <c r="AV397" s="344"/>
      <c r="AW397" s="344"/>
      <c r="AX397" s="344"/>
      <c r="AY397" s="344"/>
      <c r="AZ397" s="344"/>
      <c r="BA397" s="308"/>
      <c r="BB397" s="306"/>
      <c r="BC397" s="306"/>
      <c r="BD397" s="306"/>
      <c r="BE397" s="306"/>
      <c r="BF397" s="306"/>
      <c r="BG397" s="306"/>
      <c r="BH397" s="306"/>
      <c r="BI397" s="306"/>
      <c r="BJ397" s="306"/>
      <c r="BK397" s="306"/>
      <c r="BL397" s="306"/>
      <c r="BM397" s="306"/>
      <c r="BN397" s="306"/>
      <c r="BO397" s="306"/>
      <c r="BP397" s="306"/>
      <c r="BQ397" s="306"/>
      <c r="BR397" s="306"/>
      <c r="BS397" s="306"/>
      <c r="BT397" s="306"/>
      <c r="BU397" s="306"/>
      <c r="BV397" s="306"/>
      <c r="BW397" s="308"/>
      <c r="BX397" s="343"/>
      <c r="BY397" s="343"/>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558" customFormat="true" ht="15" customHeight="true" x14ac:dyDescent="0.2">
      <c r="X398" s="344"/>
      <c r="Y398" s="344"/>
      <c r="Z398" s="344"/>
      <c r="AA398" s="344"/>
      <c r="AB398" s="344"/>
      <c r="AC398" s="344"/>
      <c r="AD398" s="344"/>
      <c r="AE398" s="344"/>
      <c r="AF398" s="344"/>
      <c r="AG398" s="344"/>
      <c r="AH398" s="344"/>
      <c r="AI398" s="344"/>
      <c r="AJ398" s="344"/>
      <c r="AK398" s="344"/>
      <c r="AL398" s="344"/>
      <c r="AM398" s="344"/>
      <c r="AN398" s="344"/>
      <c r="AO398" s="344"/>
      <c r="AP398" s="344"/>
      <c r="AQ398" s="344"/>
      <c r="AR398" s="344"/>
      <c r="AS398" s="344"/>
      <c r="AT398" s="344"/>
      <c r="AU398" s="344"/>
      <c r="AV398" s="344"/>
      <c r="AW398" s="344"/>
      <c r="AX398" s="344"/>
      <c r="AY398" s="344"/>
      <c r="AZ398" s="344"/>
      <c r="BA398" s="308"/>
      <c r="BB398" s="306"/>
      <c r="BC398" s="306"/>
      <c r="BD398" s="306"/>
      <c r="BE398" s="306"/>
      <c r="BF398" s="306"/>
      <c r="BG398" s="306"/>
      <c r="BH398" s="306"/>
      <c r="BI398" s="306"/>
      <c r="BJ398" s="306"/>
      <c r="BK398" s="306"/>
      <c r="BL398" s="306"/>
      <c r="BM398" s="306"/>
      <c r="BN398" s="306"/>
      <c r="BO398" s="306"/>
      <c r="BP398" s="306"/>
      <c r="BQ398" s="306"/>
      <c r="BR398" s="306"/>
      <c r="BS398" s="306"/>
      <c r="BT398" s="306"/>
      <c r="BU398" s="306"/>
      <c r="BV398" s="306"/>
      <c r="BW398" s="308"/>
      <c r="BX398" s="343"/>
      <c r="BY398" s="343"/>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520" customFormat="true" ht="15" customHeight="true" x14ac:dyDescent="0.25">
      <c r="A399" s="312"/>
      <c r="B399" s="312"/>
      <c r="C399" s="991" t="s">
        <v>132</v>
      </c>
      <c r="D399" s="992"/>
      <c r="E399" s="992"/>
      <c r="F399" s="992"/>
      <c r="G399" s="312"/>
      <c r="H399" s="1008" t="s">
        <v>133</v>
      </c>
      <c r="I399" s="1009"/>
      <c r="J399" s="1009"/>
      <c r="K399" s="1009"/>
      <c r="M399" s="1008" t="s">
        <v>134</v>
      </c>
      <c r="N399" s="1009"/>
      <c r="O399" s="1009"/>
      <c r="P399" s="1009"/>
      <c r="X399" s="339"/>
      <c r="Y399" s="339"/>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12"/>
      <c r="BX399" s="339"/>
      <c r="BY399" s="339"/>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15" customHeight="true" x14ac:dyDescent="0.2">
      <c r="C400" s="1010" t="s">
        <v>202</v>
      </c>
      <c r="D400" s="907"/>
      <c r="E400" s="907"/>
      <c r="F400" s="506"/>
      <c r="G400" s="506"/>
      <c r="H400" s="1011" t="s">
        <v>202</v>
      </c>
      <c r="I400" s="1011"/>
      <c r="J400" s="1011"/>
      <c r="K400" s="506"/>
      <c r="L400" s="506"/>
      <c r="M400" s="1011" t="s">
        <v>202</v>
      </c>
      <c r="N400" s="1011"/>
      <c r="O400" s="1011"/>
      <c r="P400" s="506"/>
      <c r="Q400" s="506"/>
      <c r="X400" s="339"/>
      <c r="Y400" s="339"/>
      <c r="Z400" s="339"/>
      <c r="AA400" s="339"/>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AZ400" s="339"/>
      <c r="BA400" s="520"/>
      <c r="BB400" s="312"/>
      <c r="BC400" s="520"/>
      <c r="BD400" s="520"/>
      <c r="BE400" s="520"/>
      <c r="BF400" s="520"/>
      <c r="BG400" s="520"/>
      <c r="BH400" s="520"/>
      <c r="BI400" s="520"/>
      <c r="BJ400" s="520"/>
      <c r="BK400" s="520"/>
      <c r="BL400" s="520"/>
      <c r="BM400" s="520"/>
      <c r="BN400" s="520"/>
      <c r="BO400" s="520"/>
      <c r="BP400" s="520"/>
      <c r="BQ400" s="520"/>
      <c r="BR400" s="520"/>
      <c r="BS400" s="520"/>
      <c r="BT400" s="520"/>
      <c r="BU400" s="520"/>
      <c r="BV400" s="520"/>
      <c r="BW400" s="520"/>
      <c r="BX400" s="339"/>
      <c r="BY400" s="339"/>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10"/>
      <c r="D401" s="907"/>
      <c r="E401" s="521" t="s">
        <v>203</v>
      </c>
      <c r="F401" s="506"/>
      <c r="G401" s="506"/>
      <c r="H401" s="1011"/>
      <c r="I401" s="1011"/>
      <c r="J401" s="522" t="s">
        <v>203</v>
      </c>
      <c r="K401" s="506"/>
      <c r="L401" s="506"/>
      <c r="M401" s="1011"/>
      <c r="N401" s="1011"/>
      <c r="O401" s="523" t="s">
        <v>203</v>
      </c>
      <c r="P401" s="506"/>
      <c r="Q401" s="506"/>
      <c r="X401" s="339"/>
      <c r="Y401" s="339"/>
      <c r="Z401" s="339"/>
      <c r="AA401" s="339"/>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AZ401" s="339"/>
      <c r="BA401" s="520"/>
      <c r="BB401" s="312"/>
      <c r="BC401" s="520"/>
      <c r="BD401" s="520"/>
      <c r="BE401" s="520"/>
      <c r="BF401" s="520"/>
      <c r="BG401" s="520"/>
      <c r="BH401" s="520"/>
      <c r="BI401" s="520"/>
      <c r="BJ401" s="520"/>
      <c r="BK401" s="520"/>
      <c r="BL401" s="520"/>
      <c r="BM401" s="520"/>
      <c r="BN401" s="520"/>
      <c r="BO401" s="520"/>
      <c r="BP401" s="520"/>
      <c r="BQ401" s="520"/>
      <c r="BR401" s="520"/>
      <c r="BS401" s="520"/>
      <c r="BT401" s="520"/>
      <c r="BU401" s="520"/>
      <c r="BV401" s="520"/>
      <c r="BW401" s="520"/>
      <c r="BX401" s="339"/>
      <c r="BY401" s="339"/>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7" t="s">
        <v>141</v>
      </c>
      <c r="C402" s="907"/>
      <c r="D402" s="907"/>
      <c r="E402" s="524" t="s">
        <v>204</v>
      </c>
      <c r="F402" s="506"/>
      <c r="G402" s="506"/>
      <c r="H402" s="1011"/>
      <c r="I402" s="1011"/>
      <c r="J402" s="525" t="s">
        <v>204</v>
      </c>
      <c r="K402" s="506"/>
      <c r="L402" s="506"/>
      <c r="M402" s="1011"/>
      <c r="N402" s="1011"/>
      <c r="O402" s="526" t="s">
        <v>204</v>
      </c>
      <c r="P402" s="506"/>
      <c r="Q402" s="506"/>
      <c r="X402" s="339"/>
      <c r="Y402" s="339"/>
      <c r="Z402" s="339"/>
      <c r="AA402" s="339"/>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AZ402" s="339"/>
      <c r="BA402" s="520"/>
      <c r="BB402" s="312"/>
      <c r="BC402" s="520"/>
      <c r="BD402" s="520"/>
      <c r="BE402" s="520"/>
      <c r="BF402" s="520"/>
      <c r="BG402" s="520"/>
      <c r="BH402" s="520"/>
      <c r="BI402" s="520"/>
      <c r="BJ402" s="520"/>
      <c r="BK402" s="520"/>
      <c r="BL402" s="520"/>
      <c r="BM402" s="520"/>
      <c r="BN402" s="520"/>
      <c r="BO402" s="520"/>
      <c r="BP402" s="520"/>
      <c r="BQ402" s="520"/>
      <c r="BR402" s="520"/>
      <c r="BS402" s="520"/>
      <c r="BT402" s="520"/>
      <c r="BU402" s="520"/>
      <c r="BV402" s="520"/>
      <c r="BW402" s="520"/>
      <c r="BX402" s="339"/>
      <c r="BY402" s="339"/>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907"/>
      <c r="C403" s="986" t="s">
        <v>205</v>
      </c>
      <c r="D403" s="985"/>
      <c r="E403" s="614">
        <v>-0.93710790818806033</v>
      </c>
      <c r="F403" s="613"/>
      <c r="G403" s="613"/>
      <c r="H403" s="985" t="s">
        <v>206</v>
      </c>
      <c r="I403" s="985"/>
      <c r="J403" s="615">
        <v>-0.94882676542626132</v>
      </c>
      <c r="K403" s="613"/>
      <c r="L403" s="613"/>
      <c r="M403" s="985" t="s">
        <v>207</v>
      </c>
      <c r="N403" s="985"/>
      <c r="O403" s="616">
        <v>0.84799589064275782</v>
      </c>
      <c r="P403" s="613"/>
      <c r="Q403" s="613"/>
      <c r="X403" s="339"/>
      <c r="Y403" s="339"/>
      <c r="Z403" s="339"/>
      <c r="AA403" s="339"/>
      <c r="AB403" s="339"/>
      <c r="AC403" s="339"/>
      <c r="AD403" s="339"/>
      <c r="AE403" s="339"/>
      <c r="AF403" s="339"/>
      <c r="AG403" s="339"/>
      <c r="AH403" s="339"/>
      <c r="AI403" s="339"/>
      <c r="AJ403" s="339"/>
      <c r="AK403" s="339"/>
      <c r="AL403" s="339"/>
      <c r="AM403" s="339"/>
      <c r="AN403" s="339"/>
      <c r="AO403" s="339"/>
      <c r="AP403" s="339"/>
      <c r="AQ403" s="339"/>
      <c r="AR403" s="339"/>
      <c r="AS403" s="339"/>
      <c r="AT403" s="339"/>
      <c r="AU403" s="339"/>
      <c r="AV403" s="339"/>
      <c r="AW403" s="339"/>
      <c r="AX403" s="339"/>
      <c r="AY403" s="339"/>
      <c r="AZ403" s="339"/>
      <c r="BA403" s="341"/>
      <c r="BB403" s="417"/>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1"/>
      <c r="BX403" s="342"/>
      <c r="BY403" s="342"/>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907"/>
      <c r="C404" s="986" t="s">
        <v>207</v>
      </c>
      <c r="D404" s="985"/>
      <c r="E404" s="617">
        <v>0.93385629715351215</v>
      </c>
      <c r="F404" s="613"/>
      <c r="G404" s="613"/>
      <c r="H404" s="985" t="s">
        <v>205</v>
      </c>
      <c r="I404" s="985"/>
      <c r="J404" s="618">
        <v>0.94348618069490575</v>
      </c>
      <c r="K404" s="613"/>
      <c r="L404" s="613"/>
      <c r="M404" s="985" t="s">
        <v>205</v>
      </c>
      <c r="N404" s="985"/>
      <c r="O404" s="619">
        <v>-0.8257067147804219</v>
      </c>
      <c r="P404" s="613"/>
      <c r="Q404" s="613"/>
      <c r="X404" s="339"/>
      <c r="Y404" s="339"/>
      <c r="Z404" s="339"/>
      <c r="AA404" s="339"/>
      <c r="AB404" s="339"/>
      <c r="AC404" s="339"/>
      <c r="AD404" s="339"/>
      <c r="AE404" s="339"/>
      <c r="AF404" s="339"/>
      <c r="AG404" s="339"/>
      <c r="AH404" s="339"/>
      <c r="AI404" s="339"/>
      <c r="AJ404" s="339"/>
      <c r="AK404" s="339"/>
      <c r="AL404" s="339"/>
      <c r="AM404" s="339"/>
      <c r="AN404" s="339"/>
      <c r="AO404" s="339"/>
      <c r="AP404" s="339"/>
      <c r="AQ404" s="339"/>
      <c r="AR404" s="339"/>
      <c r="AS404" s="339"/>
      <c r="AT404" s="339"/>
      <c r="AU404" s="339"/>
      <c r="AV404" s="339"/>
      <c r="AW404" s="339"/>
      <c r="AX404" s="339"/>
      <c r="AY404" s="339"/>
      <c r="AZ404" s="339"/>
      <c r="BA404" s="341"/>
      <c r="BB404" s="417"/>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1"/>
      <c r="BX404" s="342"/>
      <c r="BY404" s="342"/>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907"/>
      <c r="C405" s="986" t="s">
        <v>206</v>
      </c>
      <c r="D405" s="985"/>
      <c r="E405" s="617">
        <v>0.9208301469613509</v>
      </c>
      <c r="F405" s="613"/>
      <c r="G405" s="613"/>
      <c r="H405" s="985" t="s">
        <v>207</v>
      </c>
      <c r="I405" s="985"/>
      <c r="J405" s="618">
        <v>-0.931566050506619</v>
      </c>
      <c r="K405" s="613"/>
      <c r="L405" s="613"/>
      <c r="M405" s="985" t="s">
        <v>208</v>
      </c>
      <c r="N405" s="985"/>
      <c r="O405" s="619">
        <v>0.7620770692298986</v>
      </c>
      <c r="P405" s="613"/>
      <c r="Q405" s="613"/>
      <c r="X405" s="339"/>
      <c r="Y405" s="339"/>
      <c r="Z405" s="339"/>
      <c r="AA405" s="339"/>
      <c r="AB405" s="339"/>
      <c r="AC405" s="339"/>
      <c r="AD405" s="339"/>
      <c r="AE405" s="339"/>
      <c r="AF405" s="339"/>
      <c r="AG405" s="339"/>
      <c r="AH405" s="339"/>
      <c r="AI405" s="339"/>
      <c r="AJ405" s="339"/>
      <c r="AK405" s="339"/>
      <c r="AL405" s="339"/>
      <c r="AM405" s="339"/>
      <c r="AN405" s="339"/>
      <c r="AO405" s="339"/>
      <c r="AP405" s="339"/>
      <c r="AQ405" s="339"/>
      <c r="AR405" s="339"/>
      <c r="AS405" s="339"/>
      <c r="AT405" s="339"/>
      <c r="AU405" s="339"/>
      <c r="AV405" s="339"/>
      <c r="AW405" s="339"/>
      <c r="AX405" s="339"/>
      <c r="AY405" s="339"/>
      <c r="AZ405" s="339"/>
      <c r="BA405" s="341"/>
      <c r="BB405" s="417"/>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1"/>
      <c r="BX405" s="342"/>
      <c r="BY405" s="342"/>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907"/>
      <c r="C406" s="986" t="s">
        <v>208</v>
      </c>
      <c r="D406" s="985"/>
      <c r="E406" s="617">
        <v>0.91234352359508919</v>
      </c>
      <c r="F406" s="613"/>
      <c r="G406" s="613"/>
      <c r="H406" s="985" t="s">
        <v>208</v>
      </c>
      <c r="I406" s="985"/>
      <c r="J406" s="618">
        <v>-0.92476729059680307</v>
      </c>
      <c r="K406" s="613"/>
      <c r="L406" s="613"/>
      <c r="M406" s="985" t="s">
        <v>209</v>
      </c>
      <c r="N406" s="985"/>
      <c r="O406" s="619">
        <v>0.7401246802213991</v>
      </c>
      <c r="P406" s="613"/>
      <c r="Q406" s="613"/>
      <c r="X406" s="339"/>
      <c r="Y406" s="339"/>
      <c r="Z406" s="339"/>
      <c r="AA406" s="339"/>
      <c r="AB406" s="339"/>
      <c r="AC406" s="339"/>
      <c r="AD406" s="339"/>
      <c r="AE406" s="339"/>
      <c r="AF406" s="339"/>
      <c r="AG406" s="339"/>
      <c r="AH406" s="339"/>
      <c r="AI406" s="339"/>
      <c r="AJ406" s="339"/>
      <c r="AK406" s="339"/>
      <c r="AL406" s="339"/>
      <c r="AM406" s="339"/>
      <c r="AN406" s="339"/>
      <c r="AO406" s="339"/>
      <c r="AP406" s="339"/>
      <c r="AQ406" s="339"/>
      <c r="AR406" s="339"/>
      <c r="AS406" s="339"/>
      <c r="AT406" s="339"/>
      <c r="AU406" s="339"/>
      <c r="AV406" s="339"/>
      <c r="AW406" s="339"/>
      <c r="AX406" s="339"/>
      <c r="AY406" s="339"/>
      <c r="AZ406" s="339"/>
      <c r="BA406" s="341"/>
      <c r="BB406" s="417"/>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1"/>
      <c r="BX406" s="342"/>
      <c r="BY406" s="342"/>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907"/>
      <c r="C407" s="986" t="s">
        <v>210</v>
      </c>
      <c r="D407" s="985"/>
      <c r="E407" s="617">
        <v>0.64482318791912718</v>
      </c>
      <c r="F407" s="613"/>
      <c r="G407" s="613"/>
      <c r="H407" s="985" t="s">
        <v>211</v>
      </c>
      <c r="I407" s="985"/>
      <c r="J407" s="618">
        <v>0.73314625095105523</v>
      </c>
      <c r="K407" s="613"/>
      <c r="L407" s="613"/>
      <c r="M407" s="985" t="s">
        <v>212</v>
      </c>
      <c r="N407" s="985"/>
      <c r="O407" s="619">
        <v>0.64143376507244987</v>
      </c>
      <c r="P407" s="613"/>
      <c r="Q407" s="613"/>
      <c r="X407" s="339"/>
      <c r="Y407" s="339"/>
      <c r="Z407" s="339"/>
      <c r="AA407" s="339"/>
      <c r="AB407" s="339"/>
      <c r="AC407" s="339"/>
      <c r="AD407" s="339"/>
      <c r="AE407" s="339"/>
      <c r="AF407" s="339"/>
      <c r="AG407" s="339"/>
      <c r="AH407" s="339"/>
      <c r="AI407" s="339"/>
      <c r="AJ407" s="339"/>
      <c r="AK407" s="339"/>
      <c r="AL407" s="339"/>
      <c r="AM407" s="339"/>
      <c r="AN407" s="339"/>
      <c r="AO407" s="339"/>
      <c r="AP407" s="339"/>
      <c r="AQ407" s="339"/>
      <c r="AR407" s="339"/>
      <c r="AS407" s="339"/>
      <c r="AT407" s="339"/>
      <c r="AU407" s="339"/>
      <c r="AV407" s="339"/>
      <c r="AW407" s="339"/>
      <c r="AX407" s="339"/>
      <c r="AY407" s="339"/>
      <c r="AZ407" s="339"/>
      <c r="BA407" s="341"/>
      <c r="BB407" s="417"/>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1"/>
      <c r="BX407" s="342"/>
      <c r="BY407" s="342"/>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907"/>
      <c r="C408" s="986" t="s">
        <v>212</v>
      </c>
      <c r="D408" s="985"/>
      <c r="E408" s="617">
        <v>0.62003050775962332</v>
      </c>
      <c r="F408" s="613"/>
      <c r="G408" s="613"/>
      <c r="H408" s="985" t="s">
        <v>213</v>
      </c>
      <c r="I408" s="985"/>
      <c r="J408" s="618">
        <v>0.64078289523580734</v>
      </c>
      <c r="K408" s="613"/>
      <c r="L408" s="613"/>
      <c r="M408" s="985" t="s">
        <v>214</v>
      </c>
      <c r="N408" s="985"/>
      <c r="O408" s="619">
        <v>0.58814601300031666</v>
      </c>
      <c r="P408" s="613"/>
      <c r="Q408" s="613"/>
      <c r="X408" s="339"/>
      <c r="Y408" s="339"/>
      <c r="Z408" s="339"/>
      <c r="AA408" s="339"/>
      <c r="AB408" s="339"/>
      <c r="AC408" s="339"/>
      <c r="AD408" s="339"/>
      <c r="AE408" s="339"/>
      <c r="AF408" s="339"/>
      <c r="AG408" s="339"/>
      <c r="AH408" s="339"/>
      <c r="AI408" s="339"/>
      <c r="AJ408" s="339"/>
      <c r="AK408" s="339"/>
      <c r="AL408" s="339"/>
      <c r="AM408" s="339"/>
      <c r="AN408" s="339"/>
      <c r="AO408" s="339"/>
      <c r="AP408" s="339"/>
      <c r="AQ408" s="339"/>
      <c r="AR408" s="339"/>
      <c r="AS408" s="339"/>
      <c r="AT408" s="339"/>
      <c r="AU408" s="339"/>
      <c r="AV408" s="339"/>
      <c r="AW408" s="339"/>
      <c r="AX408" s="339"/>
      <c r="AY408" s="339"/>
      <c r="AZ408" s="339"/>
      <c r="BA408" s="341"/>
      <c r="BB408" s="417"/>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1"/>
      <c r="BX408" s="342"/>
      <c r="BY408" s="342"/>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907"/>
      <c r="C409" s="986" t="s">
        <v>211</v>
      </c>
      <c r="D409" s="985"/>
      <c r="E409" s="617">
        <v>-0.6103298593059121</v>
      </c>
      <c r="F409" s="613"/>
      <c r="G409" s="613"/>
      <c r="H409" s="985" t="s">
        <v>212</v>
      </c>
      <c r="I409" s="985"/>
      <c r="J409" s="618">
        <v>-0.63264741824652371</v>
      </c>
      <c r="K409" s="613"/>
      <c r="L409" s="613"/>
      <c r="M409" s="985" t="s">
        <v>215</v>
      </c>
      <c r="N409" s="985"/>
      <c r="O409" s="619">
        <v>-0.58142260546599067</v>
      </c>
      <c r="P409" s="613"/>
      <c r="Q409" s="613"/>
      <c r="X409" s="339"/>
      <c r="Y409" s="339"/>
      <c r="Z409" s="339"/>
      <c r="AA409" s="339"/>
      <c r="AB409" s="339"/>
      <c r="AC409" s="339"/>
      <c r="AD409" s="339"/>
      <c r="AE409" s="339"/>
      <c r="AF409" s="339"/>
      <c r="AG409" s="339"/>
      <c r="AH409" s="339"/>
      <c r="AI409" s="339"/>
      <c r="AJ409" s="339"/>
      <c r="AK409" s="339"/>
      <c r="AL409" s="339"/>
      <c r="AM409" s="339"/>
      <c r="AN409" s="339"/>
      <c r="AO409" s="339"/>
      <c r="AP409" s="339"/>
      <c r="AQ409" s="339"/>
      <c r="AR409" s="339"/>
      <c r="AS409" s="339"/>
      <c r="AT409" s="339"/>
      <c r="AU409" s="339"/>
      <c r="AV409" s="339"/>
      <c r="AW409" s="339"/>
      <c r="AX409" s="339"/>
      <c r="AY409" s="339"/>
      <c r="AZ409" s="339"/>
      <c r="BA409" s="341"/>
      <c r="BB409" s="417"/>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1"/>
      <c r="BX409" s="342"/>
      <c r="BY409" s="342"/>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907"/>
      <c r="C410" s="986" t="s">
        <v>216</v>
      </c>
      <c r="D410" s="985"/>
      <c r="E410" s="617">
        <v>-0.59623294362028922</v>
      </c>
      <c r="F410" s="613"/>
      <c r="G410" s="613"/>
      <c r="H410" s="985" t="s">
        <v>217</v>
      </c>
      <c r="I410" s="985"/>
      <c r="J410" s="618">
        <v>-0.60812052468957511</v>
      </c>
      <c r="K410" s="613"/>
      <c r="L410" s="613"/>
      <c r="M410" s="985" t="s">
        <v>217</v>
      </c>
      <c r="N410" s="985"/>
      <c r="O410" s="619">
        <v>0.54649609120677001</v>
      </c>
      <c r="P410" s="613"/>
      <c r="Q410" s="613"/>
      <c r="X410" s="339"/>
      <c r="Y410" s="339"/>
      <c r="Z410" s="339"/>
      <c r="AA410" s="339"/>
      <c r="AB410" s="339"/>
      <c r="AC410" s="339"/>
      <c r="AD410" s="339"/>
      <c r="AE410" s="339"/>
      <c r="AF410" s="339"/>
      <c r="AG410" s="339"/>
      <c r="AH410" s="339"/>
      <c r="AI410" s="339"/>
      <c r="AJ410" s="339"/>
      <c r="AK410" s="339"/>
      <c r="AL410" s="339"/>
      <c r="AM410" s="339"/>
      <c r="AN410" s="339"/>
      <c r="AO410" s="339"/>
      <c r="AP410" s="339"/>
      <c r="AQ410" s="339"/>
      <c r="AR410" s="339"/>
      <c r="AS410" s="339"/>
      <c r="AT410" s="339"/>
      <c r="AU410" s="339"/>
      <c r="AV410" s="339"/>
      <c r="AW410" s="339"/>
      <c r="AX410" s="339"/>
      <c r="AY410" s="339"/>
      <c r="AZ410" s="339"/>
      <c r="BA410" s="341"/>
      <c r="BB410" s="417"/>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1"/>
      <c r="BX410" s="342"/>
      <c r="BY410" s="342"/>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907"/>
      <c r="C411" s="986" t="s">
        <v>217</v>
      </c>
      <c r="D411" s="985"/>
      <c r="E411" s="617">
        <v>0.5379082176295219</v>
      </c>
      <c r="F411" s="613"/>
      <c r="G411" s="613"/>
      <c r="H411" s="985" t="s">
        <v>218</v>
      </c>
      <c r="I411" s="985"/>
      <c r="J411" s="618">
        <v>0.58425825772960249</v>
      </c>
      <c r="K411" s="613"/>
      <c r="L411" s="613"/>
      <c r="M411" s="985" t="s">
        <v>216</v>
      </c>
      <c r="N411" s="985"/>
      <c r="O411" s="619">
        <v>-0.48582156547596522</v>
      </c>
      <c r="P411" s="613"/>
      <c r="Q411" s="613"/>
      <c r="X411" s="339"/>
      <c r="Y411" s="339"/>
      <c r="Z411" s="339"/>
      <c r="AA411" s="339"/>
      <c r="AB411" s="339"/>
      <c r="AC411" s="339"/>
      <c r="AD411" s="339"/>
      <c r="AE411" s="339"/>
      <c r="AF411" s="339"/>
      <c r="AG411" s="339"/>
      <c r="AH411" s="339"/>
      <c r="AI411" s="339"/>
      <c r="AJ411" s="339"/>
      <c r="AK411" s="339"/>
      <c r="AL411" s="339"/>
      <c r="AM411" s="339"/>
      <c r="AN411" s="339"/>
      <c r="AO411" s="339"/>
      <c r="AP411" s="339"/>
      <c r="AQ411" s="339"/>
      <c r="AR411" s="339"/>
      <c r="AS411" s="339"/>
      <c r="AT411" s="339"/>
      <c r="AU411" s="339"/>
      <c r="AV411" s="339"/>
      <c r="AW411" s="339"/>
      <c r="AX411" s="339"/>
      <c r="AY411" s="339"/>
      <c r="AZ411" s="339"/>
      <c r="BA411" s="341"/>
      <c r="BB411" s="417"/>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1"/>
      <c r="BX411" s="342"/>
      <c r="BY411" s="342"/>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907"/>
      <c r="C412" s="986" t="s">
        <v>219</v>
      </c>
      <c r="D412" s="985"/>
      <c r="E412" s="617">
        <v>0.52100935702785489</v>
      </c>
      <c r="F412" s="613"/>
      <c r="G412" s="613"/>
      <c r="H412" s="985" t="s">
        <v>220</v>
      </c>
      <c r="I412" s="985"/>
      <c r="J412" s="618">
        <v>0.56264150144024427</v>
      </c>
      <c r="K412" s="613"/>
      <c r="L412" s="613"/>
      <c r="M412" s="985" t="s">
        <v>211</v>
      </c>
      <c r="N412" s="985"/>
      <c r="O412" s="619">
        <v>-0.47789434030248523</v>
      </c>
      <c r="P412" s="613"/>
      <c r="Q412" s="613"/>
      <c r="X412" s="339"/>
      <c r="Y412" s="339"/>
      <c r="Z412" s="339"/>
      <c r="AA412" s="339"/>
      <c r="AB412" s="339"/>
      <c r="AC412" s="339"/>
      <c r="AD412" s="339"/>
      <c r="AE412" s="339"/>
      <c r="AF412" s="339"/>
      <c r="AG412" s="339"/>
      <c r="AH412" s="339"/>
      <c r="AI412" s="339"/>
      <c r="AJ412" s="339"/>
      <c r="AK412" s="339"/>
      <c r="AL412" s="339"/>
      <c r="AM412" s="339"/>
      <c r="AN412" s="339"/>
      <c r="AO412" s="339"/>
      <c r="AP412" s="339"/>
      <c r="AQ412" s="339"/>
      <c r="AR412" s="339"/>
      <c r="AS412" s="339"/>
      <c r="AT412" s="339"/>
      <c r="AU412" s="339"/>
      <c r="AV412" s="339"/>
      <c r="AW412" s="339"/>
      <c r="AX412" s="339"/>
      <c r="AY412" s="339"/>
      <c r="AZ412" s="339"/>
      <c r="BA412" s="341"/>
      <c r="BB412" s="417"/>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1"/>
      <c r="BX412" s="342"/>
      <c r="BY412" s="342"/>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907"/>
      <c r="C413" s="986" t="s">
        <v>221</v>
      </c>
      <c r="D413" s="985"/>
      <c r="E413" s="617">
        <v>0.50929217562126394</v>
      </c>
      <c r="F413" s="613"/>
      <c r="G413" s="613"/>
      <c r="H413" s="985" t="s">
        <v>216</v>
      </c>
      <c r="I413" s="985"/>
      <c r="J413" s="618">
        <v>0.4288483461975503</v>
      </c>
      <c r="K413" s="613"/>
      <c r="L413" s="613"/>
      <c r="M413" s="985" t="s">
        <v>219</v>
      </c>
      <c r="N413" s="985"/>
      <c r="O413" s="619">
        <v>0.39672768082386661</v>
      </c>
      <c r="P413" s="613"/>
      <c r="Q413" s="613"/>
      <c r="X413" s="339"/>
      <c r="Y413" s="339"/>
      <c r="Z413" s="339"/>
      <c r="AA413" s="339"/>
      <c r="AB413" s="339"/>
      <c r="AC413" s="339"/>
      <c r="AD413" s="339"/>
      <c r="AE413" s="339"/>
      <c r="AF413" s="339"/>
      <c r="AG413" s="339"/>
      <c r="AH413" s="339"/>
      <c r="AI413" s="339"/>
      <c r="AJ413" s="339"/>
      <c r="AK413" s="339"/>
      <c r="AL413" s="339"/>
      <c r="AM413" s="339"/>
      <c r="AN413" s="339"/>
      <c r="AO413" s="339"/>
      <c r="AP413" s="339"/>
      <c r="AQ413" s="339"/>
      <c r="AR413" s="339"/>
      <c r="AS413" s="339"/>
      <c r="AT413" s="339"/>
      <c r="AU413" s="339"/>
      <c r="AV413" s="339"/>
      <c r="AW413" s="339"/>
      <c r="AX413" s="339"/>
      <c r="AY413" s="339"/>
      <c r="AZ413" s="339"/>
      <c r="BA413" s="341"/>
      <c r="BB413" s="417"/>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1"/>
      <c r="BX413" s="342"/>
      <c r="BY413" s="342"/>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907"/>
      <c r="C414" s="986" t="s">
        <v>220</v>
      </c>
      <c r="D414" s="985"/>
      <c r="E414" s="617">
        <v>-0.39895849316470777</v>
      </c>
      <c r="F414" s="613"/>
      <c r="G414" s="613"/>
      <c r="H414" s="985" t="s">
        <v>222</v>
      </c>
      <c r="I414" s="985"/>
      <c r="J414" s="618">
        <v>0.41873892221897868</v>
      </c>
      <c r="K414" s="613"/>
      <c r="L414" s="613"/>
      <c r="M414" s="985" t="s">
        <v>206</v>
      </c>
      <c r="N414" s="985"/>
      <c r="O414" s="619">
        <v>0.39606595455828736</v>
      </c>
      <c r="P414" s="613"/>
      <c r="Q414" s="613"/>
      <c r="X414" s="339"/>
      <c r="Y414" s="339"/>
      <c r="Z414" s="339"/>
      <c r="AA414" s="339"/>
      <c r="AB414" s="339"/>
      <c r="AC414" s="339"/>
      <c r="AD414" s="339"/>
      <c r="AE414" s="339"/>
      <c r="AF414" s="339"/>
      <c r="AG414" s="339"/>
      <c r="AH414" s="339"/>
      <c r="AI414" s="339"/>
      <c r="AJ414" s="339"/>
      <c r="AK414" s="339"/>
      <c r="AL414" s="339"/>
      <c r="AM414" s="339"/>
      <c r="AN414" s="339"/>
      <c r="AO414" s="339"/>
      <c r="AP414" s="339"/>
      <c r="AQ414" s="339"/>
      <c r="AR414" s="339"/>
      <c r="AS414" s="339"/>
      <c r="AT414" s="339"/>
      <c r="AU414" s="339"/>
      <c r="AV414" s="339"/>
      <c r="AW414" s="339"/>
      <c r="AX414" s="339"/>
      <c r="AY414" s="339"/>
      <c r="AZ414" s="339"/>
      <c r="BA414" s="341"/>
      <c r="BB414" s="417"/>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1"/>
      <c r="BX414" s="342"/>
      <c r="BY414" s="342"/>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907"/>
      <c r="C415" s="986" t="s">
        <v>223</v>
      </c>
      <c r="D415" s="985"/>
      <c r="E415" s="617">
        <v>-0.38399076566172424</v>
      </c>
      <c r="F415" s="613"/>
      <c r="G415" s="613"/>
      <c r="H415" s="985" t="s">
        <v>215</v>
      </c>
      <c r="I415" s="985"/>
      <c r="J415" s="618">
        <v>0.29417685965231372</v>
      </c>
      <c r="K415" s="613"/>
      <c r="L415" s="613"/>
      <c r="M415" s="985" t="s">
        <v>224</v>
      </c>
      <c r="N415" s="985"/>
      <c r="O415" s="619">
        <v>-0.26985903015651164</v>
      </c>
      <c r="P415" s="613"/>
      <c r="Q415" s="613"/>
      <c r="X415" s="339"/>
      <c r="Y415" s="339"/>
      <c r="Z415" s="339"/>
      <c r="AA415" s="339"/>
      <c r="AB415" s="339"/>
      <c r="AC415" s="339"/>
      <c r="AD415" s="339"/>
      <c r="AE415" s="339"/>
      <c r="AF415" s="339"/>
      <c r="AG415" s="339"/>
      <c r="AH415" s="339"/>
      <c r="AI415" s="339"/>
      <c r="AJ415" s="339"/>
      <c r="AK415" s="339"/>
      <c r="AL415" s="339"/>
      <c r="AM415" s="339"/>
      <c r="AN415" s="339"/>
      <c r="AO415" s="339"/>
      <c r="AP415" s="339"/>
      <c r="AQ415" s="339"/>
      <c r="AR415" s="339"/>
      <c r="AS415" s="339"/>
      <c r="AT415" s="339"/>
      <c r="AU415" s="339"/>
      <c r="AV415" s="339"/>
      <c r="AW415" s="339"/>
      <c r="AX415" s="339"/>
      <c r="AY415" s="339"/>
      <c r="AZ415" s="339"/>
      <c r="BA415" s="341"/>
      <c r="BB415" s="417"/>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1"/>
      <c r="BX415" s="342"/>
      <c r="BY415" s="342"/>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907"/>
      <c r="C416" s="986" t="s">
        <v>215</v>
      </c>
      <c r="D416" s="985"/>
      <c r="E416" s="617">
        <v>-0.35836462084972659</v>
      </c>
      <c r="F416" s="613"/>
      <c r="G416" s="613"/>
      <c r="H416" s="985" t="s">
        <v>225</v>
      </c>
      <c r="I416" s="985"/>
      <c r="J416" s="618">
        <v>0.2800528777768253</v>
      </c>
      <c r="K416" s="613"/>
      <c r="L416" s="613"/>
      <c r="M416" s="985" t="s">
        <v>226</v>
      </c>
      <c r="N416" s="985"/>
      <c r="O416" s="619">
        <v>0.26229886455039381</v>
      </c>
      <c r="P416" s="613"/>
      <c r="Q416" s="613"/>
      <c r="X416" s="339"/>
      <c r="Y416" s="339"/>
      <c r="Z416" s="339"/>
      <c r="AA416" s="339"/>
      <c r="AB416" s="339"/>
      <c r="AC416" s="339"/>
      <c r="AD416" s="339"/>
      <c r="AE416" s="339"/>
      <c r="AF416" s="339"/>
      <c r="AG416" s="339"/>
      <c r="AH416" s="339"/>
      <c r="AI416" s="339"/>
      <c r="AJ416" s="339"/>
      <c r="AK416" s="339"/>
      <c r="AL416" s="339"/>
      <c r="AM416" s="339"/>
      <c r="AN416" s="339"/>
      <c r="AO416" s="339"/>
      <c r="AP416" s="339"/>
      <c r="AQ416" s="339"/>
      <c r="AR416" s="339"/>
      <c r="AS416" s="339"/>
      <c r="AT416" s="339"/>
      <c r="AU416" s="339"/>
      <c r="AV416" s="339"/>
      <c r="AW416" s="339"/>
      <c r="AX416" s="339"/>
      <c r="AY416" s="339"/>
      <c r="AZ416" s="339"/>
      <c r="BA416" s="341"/>
      <c r="BB416" s="417"/>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1"/>
      <c r="BX416" s="342"/>
      <c r="BY416" s="342"/>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907"/>
      <c r="C417" s="986" t="s">
        <v>214</v>
      </c>
      <c r="D417" s="985"/>
      <c r="E417" s="617">
        <v>0.3378661672914417</v>
      </c>
      <c r="F417" s="613"/>
      <c r="G417" s="613"/>
      <c r="H417" s="985" t="s">
        <v>214</v>
      </c>
      <c r="I417" s="985"/>
      <c r="J417" s="618">
        <v>-0.27088211193615963</v>
      </c>
      <c r="K417" s="613"/>
      <c r="L417" s="613"/>
      <c r="M417" s="985" t="s">
        <v>223</v>
      </c>
      <c r="N417" s="985"/>
      <c r="O417" s="619">
        <v>-0.25289313994569379</v>
      </c>
      <c r="P417" s="613"/>
      <c r="Q417" s="613"/>
      <c r="X417" s="339"/>
      <c r="Y417" s="339"/>
      <c r="Z417" s="339"/>
      <c r="AA417" s="339"/>
      <c r="AB417" s="339"/>
      <c r="AC417" s="339"/>
      <c r="AD417" s="339"/>
      <c r="AE417" s="339"/>
      <c r="AF417" s="339"/>
      <c r="AG417" s="339"/>
      <c r="AH417" s="339"/>
      <c r="AI417" s="339"/>
      <c r="AJ417" s="339"/>
      <c r="AK417" s="339"/>
      <c r="AL417" s="339"/>
      <c r="AM417" s="339"/>
      <c r="AN417" s="339"/>
      <c r="AO417" s="339"/>
      <c r="AP417" s="339"/>
      <c r="AQ417" s="339"/>
      <c r="AR417" s="339"/>
      <c r="AS417" s="339"/>
      <c r="AT417" s="339"/>
      <c r="AU417" s="339"/>
      <c r="AV417" s="339"/>
      <c r="AW417" s="339"/>
      <c r="AX417" s="339"/>
      <c r="AY417" s="339"/>
      <c r="AZ417" s="339"/>
      <c r="BA417" s="341"/>
      <c r="BB417" s="417"/>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1"/>
      <c r="BX417" s="342"/>
      <c r="BY417" s="342"/>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907"/>
      <c r="C418" s="986" t="s">
        <v>224</v>
      </c>
      <c r="D418" s="985"/>
      <c r="E418" s="617">
        <v>-0.32074245871796908</v>
      </c>
      <c r="F418" s="613"/>
      <c r="G418" s="613"/>
      <c r="H418" s="985" t="s">
        <v>227</v>
      </c>
      <c r="I418" s="985"/>
      <c r="J418" s="618">
        <v>0.26385072274810401</v>
      </c>
      <c r="K418" s="613"/>
      <c r="L418" s="613"/>
      <c r="M418" s="985" t="s">
        <v>228</v>
      </c>
      <c r="N418" s="985"/>
      <c r="O418" s="619">
        <v>0.20973085575542916</v>
      </c>
      <c r="P418" s="613"/>
      <c r="Q418" s="613"/>
      <c r="X418" s="339"/>
      <c r="Y418" s="339"/>
      <c r="Z418" s="339"/>
      <c r="AA418" s="339"/>
      <c r="AB418" s="339"/>
      <c r="AC418" s="339"/>
      <c r="AD418" s="339"/>
      <c r="AE418" s="339"/>
      <c r="AF418" s="339"/>
      <c r="AG418" s="339"/>
      <c r="AH418" s="339"/>
      <c r="AI418" s="339"/>
      <c r="AJ418" s="339"/>
      <c r="AK418" s="339"/>
      <c r="AL418" s="339"/>
      <c r="AM418" s="339"/>
      <c r="AN418" s="339"/>
      <c r="AO418" s="339"/>
      <c r="AP418" s="339"/>
      <c r="AQ418" s="339"/>
      <c r="AR418" s="339"/>
      <c r="AS418" s="339"/>
      <c r="AT418" s="339"/>
      <c r="AU418" s="339"/>
      <c r="AV418" s="339"/>
      <c r="AW418" s="339"/>
      <c r="AX418" s="339"/>
      <c r="AY418" s="339"/>
      <c r="AZ418" s="339"/>
      <c r="BA418" s="341"/>
      <c r="BB418" s="417"/>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1"/>
      <c r="BX418" s="342"/>
      <c r="BY418" s="342"/>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907"/>
      <c r="C419" s="986" t="s">
        <v>225</v>
      </c>
      <c r="D419" s="985"/>
      <c r="E419" s="617">
        <v>-0.30959502296164182</v>
      </c>
      <c r="F419" s="613"/>
      <c r="G419" s="613"/>
      <c r="H419" s="985" t="s">
        <v>226</v>
      </c>
      <c r="I419" s="985"/>
      <c r="J419" s="618">
        <v>-0.22915708871602111</v>
      </c>
      <c r="K419" s="613"/>
      <c r="L419" s="613"/>
      <c r="M419" s="985" t="s">
        <v>225</v>
      </c>
      <c r="N419" s="985"/>
      <c r="O419" s="619">
        <v>-0.17934175920805293</v>
      </c>
      <c r="P419" s="613"/>
      <c r="Q419" s="613"/>
      <c r="X419" s="339"/>
      <c r="Y419" s="339"/>
      <c r="Z419" s="339"/>
      <c r="AA419" s="339"/>
      <c r="AB419" s="339"/>
      <c r="AC419" s="339"/>
      <c r="AD419" s="339"/>
      <c r="AE419" s="339"/>
      <c r="AF419" s="339"/>
      <c r="AG419" s="339"/>
      <c r="AH419" s="339"/>
      <c r="AI419" s="339"/>
      <c r="AJ419" s="339"/>
      <c r="AK419" s="339"/>
      <c r="AL419" s="339"/>
      <c r="AM419" s="339"/>
      <c r="AN419" s="339"/>
      <c r="AO419" s="339"/>
      <c r="AP419" s="339"/>
      <c r="AQ419" s="339"/>
      <c r="AR419" s="339"/>
      <c r="AS419" s="339"/>
      <c r="AT419" s="339"/>
      <c r="AU419" s="339"/>
      <c r="AV419" s="339"/>
      <c r="AW419" s="339"/>
      <c r="AX419" s="339"/>
      <c r="AY419" s="339"/>
      <c r="AZ419" s="339"/>
      <c r="BA419" s="341"/>
      <c r="BB419" s="417"/>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1"/>
      <c r="BX419" s="342"/>
      <c r="BY419" s="342"/>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907"/>
      <c r="C420" s="986" t="s">
        <v>226</v>
      </c>
      <c r="D420" s="985"/>
      <c r="E420" s="617">
        <v>0.24587517022973499</v>
      </c>
      <c r="F420" s="613"/>
      <c r="G420" s="613"/>
      <c r="H420" s="985" t="s">
        <v>229</v>
      </c>
      <c r="I420" s="985"/>
      <c r="J420" s="618">
        <v>0.19543450524960762</v>
      </c>
      <c r="K420" s="613"/>
      <c r="L420" s="613"/>
      <c r="M420" s="985" t="s">
        <v>230</v>
      </c>
      <c r="N420" s="985"/>
      <c r="O420" s="619">
        <v>0.162790367145357</v>
      </c>
      <c r="P420" s="613"/>
      <c r="Q420" s="613"/>
      <c r="X420" s="339"/>
      <c r="Y420" s="339"/>
      <c r="Z420" s="339"/>
      <c r="AA420" s="339"/>
      <c r="AB420" s="339"/>
      <c r="AC420" s="339"/>
      <c r="AD420" s="339"/>
      <c r="AE420" s="339"/>
      <c r="AF420" s="339"/>
      <c r="AG420" s="339"/>
      <c r="AH420" s="339"/>
      <c r="AI420" s="339"/>
      <c r="AJ420" s="339"/>
      <c r="AK420" s="339"/>
      <c r="AL420" s="339"/>
      <c r="AM420" s="339"/>
      <c r="AN420" s="339"/>
      <c r="AO420" s="339"/>
      <c r="AP420" s="339"/>
      <c r="AQ420" s="339"/>
      <c r="AR420" s="339"/>
      <c r="AS420" s="339"/>
      <c r="AT420" s="339"/>
      <c r="AU420" s="339"/>
      <c r="AV420" s="339"/>
      <c r="AW420" s="339"/>
      <c r="AX420" s="339"/>
      <c r="AY420" s="339"/>
      <c r="AZ420" s="339"/>
      <c r="BA420" s="341"/>
      <c r="BB420" s="417"/>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1"/>
      <c r="BX420" s="342"/>
      <c r="BY420" s="342"/>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907"/>
      <c r="C421" s="986" t="s">
        <v>231</v>
      </c>
      <c r="D421" s="985"/>
      <c r="E421" s="617">
        <v>-0.2304998979448005</v>
      </c>
      <c r="F421" s="613"/>
      <c r="G421" s="613"/>
      <c r="H421" s="985" t="s">
        <v>223</v>
      </c>
      <c r="I421" s="985"/>
      <c r="J421" s="618">
        <v>0.16338677245276348</v>
      </c>
      <c r="K421" s="613"/>
      <c r="L421" s="613"/>
      <c r="M421" s="985" t="s">
        <v>232</v>
      </c>
      <c r="N421" s="985"/>
      <c r="O421" s="619">
        <v>-0.12246333036785137</v>
      </c>
      <c r="P421" s="613"/>
      <c r="Q421" s="613"/>
      <c r="X421" s="339"/>
      <c r="Y421" s="339"/>
      <c r="Z421" s="339"/>
      <c r="AA421" s="339"/>
      <c r="AB421" s="339"/>
      <c r="AC421" s="339"/>
      <c r="AD421" s="339"/>
      <c r="AE421" s="339"/>
      <c r="AF421" s="339"/>
      <c r="AG421" s="339"/>
      <c r="AH421" s="339"/>
      <c r="AI421" s="339"/>
      <c r="AJ421" s="339"/>
      <c r="AK421" s="339"/>
      <c r="AL421" s="339"/>
      <c r="AM421" s="339"/>
      <c r="AN421" s="339"/>
      <c r="AO421" s="339"/>
      <c r="AP421" s="339"/>
      <c r="AQ421" s="339"/>
      <c r="AR421" s="339"/>
      <c r="AS421" s="339"/>
      <c r="AT421" s="339"/>
      <c r="AU421" s="339"/>
      <c r="AV421" s="339"/>
      <c r="AW421" s="339"/>
      <c r="AX421" s="339"/>
      <c r="AY421" s="339"/>
      <c r="AZ421" s="339"/>
      <c r="BA421" s="341"/>
      <c r="BB421" s="417"/>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1"/>
      <c r="BX421" s="342"/>
      <c r="BY421" s="342"/>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907"/>
      <c r="C422" s="986" t="s">
        <v>233</v>
      </c>
      <c r="D422" s="985"/>
      <c r="E422" s="617">
        <v>0.21516715393780755</v>
      </c>
      <c r="F422" s="613"/>
      <c r="G422" s="613"/>
      <c r="H422" s="985" t="s">
        <v>234</v>
      </c>
      <c r="I422" s="985"/>
      <c r="J422" s="618">
        <v>-0.15906430251001932</v>
      </c>
      <c r="K422" s="613"/>
      <c r="L422" s="613"/>
      <c r="M422" s="985" t="s">
        <v>235</v>
      </c>
      <c r="N422" s="985"/>
      <c r="O422" s="619">
        <v>0.11926637819353271</v>
      </c>
      <c r="P422" s="613"/>
      <c r="Q422" s="613"/>
      <c r="X422" s="339"/>
      <c r="Y422" s="339"/>
      <c r="Z422" s="339"/>
      <c r="AA422" s="339"/>
      <c r="AB422" s="339"/>
      <c r="AC422" s="339"/>
      <c r="AD422" s="339"/>
      <c r="AE422" s="339"/>
      <c r="AF422" s="339"/>
      <c r="AG422" s="339"/>
      <c r="AH422" s="339"/>
      <c r="AI422" s="339"/>
      <c r="AJ422" s="339"/>
      <c r="AK422" s="339"/>
      <c r="AL422" s="339"/>
      <c r="AM422" s="339"/>
      <c r="AN422" s="339"/>
      <c r="AO422" s="339"/>
      <c r="AP422" s="339"/>
      <c r="AQ422" s="339"/>
      <c r="AR422" s="339"/>
      <c r="AS422" s="339"/>
      <c r="AT422" s="339"/>
      <c r="AU422" s="339"/>
      <c r="AV422" s="339"/>
      <c r="AW422" s="339"/>
      <c r="AX422" s="339"/>
      <c r="AY422" s="339"/>
      <c r="AZ422" s="339"/>
      <c r="BA422" s="341"/>
      <c r="BB422" s="417"/>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1"/>
      <c r="BX422" s="342"/>
      <c r="BY422" s="342"/>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907"/>
      <c r="C423" s="986" t="s">
        <v>218</v>
      </c>
      <c r="D423" s="985"/>
      <c r="E423" s="617">
        <v>-0.20813694071621552</v>
      </c>
      <c r="F423" s="613"/>
      <c r="G423" s="613"/>
      <c r="H423" s="985" t="s">
        <v>236</v>
      </c>
      <c r="I423" s="985"/>
      <c r="J423" s="618">
        <v>0.14386013996808081</v>
      </c>
      <c r="K423" s="613"/>
      <c r="L423" s="613"/>
      <c r="M423" s="985" t="s">
        <v>237</v>
      </c>
      <c r="N423" s="985"/>
      <c r="O423" s="619">
        <v>-0.11449580361630592</v>
      </c>
      <c r="P423" s="613"/>
      <c r="Q423" s="613"/>
      <c r="X423" s="339"/>
      <c r="Y423" s="339"/>
      <c r="Z423" s="339"/>
      <c r="AA423" s="339"/>
      <c r="AB423" s="339"/>
      <c r="AC423" s="339"/>
      <c r="AD423" s="339"/>
      <c r="AE423" s="339"/>
      <c r="AF423" s="339"/>
      <c r="AG423" s="339"/>
      <c r="AH423" s="339"/>
      <c r="AI423" s="339"/>
      <c r="AJ423" s="339"/>
      <c r="AK423" s="339"/>
      <c r="AL423" s="339"/>
      <c r="AM423" s="339"/>
      <c r="AN423" s="339"/>
      <c r="AO423" s="339"/>
      <c r="AP423" s="339"/>
      <c r="AQ423" s="339"/>
      <c r="AR423" s="339"/>
      <c r="AS423" s="339"/>
      <c r="AT423" s="339"/>
      <c r="AU423" s="339"/>
      <c r="AV423" s="339"/>
      <c r="AW423" s="339"/>
      <c r="AX423" s="339"/>
      <c r="AY423" s="339"/>
      <c r="AZ423" s="339"/>
      <c r="BA423" s="341"/>
      <c r="BB423" s="417"/>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1"/>
      <c r="BX423" s="342"/>
      <c r="BY423" s="342"/>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907"/>
      <c r="C424" s="986" t="s">
        <v>213</v>
      </c>
      <c r="D424" s="985"/>
      <c r="E424" s="617">
        <v>-0.17711812762042936</v>
      </c>
      <c r="F424" s="613"/>
      <c r="G424" s="613"/>
      <c r="H424" s="985" t="s">
        <v>219</v>
      </c>
      <c r="I424" s="985"/>
      <c r="J424" s="618">
        <v>-0.10755885019373156</v>
      </c>
      <c r="K424" s="613"/>
      <c r="L424" s="613"/>
      <c r="M424" s="985" t="s">
        <v>238</v>
      </c>
      <c r="N424" s="985"/>
      <c r="O424" s="619">
        <v>-0.11446338055929439</v>
      </c>
      <c r="P424" s="613"/>
      <c r="Q424" s="613"/>
      <c r="X424" s="339"/>
      <c r="Y424" s="339"/>
      <c r="Z424" s="339"/>
      <c r="AA424" s="339"/>
      <c r="AB424" s="339"/>
      <c r="AC424" s="339"/>
      <c r="AD424" s="339"/>
      <c r="AE424" s="339"/>
      <c r="AF424" s="339"/>
      <c r="AG424" s="339"/>
      <c r="AH424" s="339"/>
      <c r="AI424" s="339"/>
      <c r="AJ424" s="339"/>
      <c r="AK424" s="339"/>
      <c r="AL424" s="339"/>
      <c r="AM424" s="339"/>
      <c r="AN424" s="339"/>
      <c r="AO424" s="339"/>
      <c r="AP424" s="339"/>
      <c r="AQ424" s="339"/>
      <c r="AR424" s="339"/>
      <c r="AS424" s="339"/>
      <c r="AT424" s="339"/>
      <c r="AU424" s="339"/>
      <c r="AV424" s="339"/>
      <c r="AW424" s="339"/>
      <c r="AX424" s="339"/>
      <c r="AY424" s="339"/>
      <c r="AZ424" s="339"/>
      <c r="BA424" s="341"/>
      <c r="BB424" s="417"/>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1"/>
      <c r="BX424" s="342"/>
      <c r="BY424" s="342"/>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907"/>
      <c r="C425" s="986" t="s">
        <v>234</v>
      </c>
      <c r="D425" s="985"/>
      <c r="E425" s="617">
        <v>0.15545112771526318</v>
      </c>
      <c r="F425" s="613"/>
      <c r="G425" s="613"/>
      <c r="H425" s="985" t="s">
        <v>235</v>
      </c>
      <c r="I425" s="985"/>
      <c r="J425" s="618">
        <v>-0.10668444808003477</v>
      </c>
      <c r="K425" s="613"/>
      <c r="L425" s="613"/>
      <c r="M425" s="985" t="s">
        <v>227</v>
      </c>
      <c r="N425" s="985"/>
      <c r="O425" s="619">
        <v>0.10948244530036486</v>
      </c>
      <c r="P425" s="613"/>
      <c r="Q425" s="613"/>
      <c r="X425" s="339"/>
      <c r="Y425" s="339"/>
      <c r="Z425" s="339"/>
      <c r="AA425" s="339"/>
      <c r="AB425" s="339"/>
      <c r="AC425" s="339"/>
      <c r="AD425" s="339"/>
      <c r="AE425" s="339"/>
      <c r="AF425" s="339"/>
      <c r="AG425" s="339"/>
      <c r="AH425" s="339"/>
      <c r="AI425" s="339"/>
      <c r="AJ425" s="339"/>
      <c r="AK425" s="339"/>
      <c r="AL425" s="339"/>
      <c r="AM425" s="339"/>
      <c r="AN425" s="339"/>
      <c r="AO425" s="339"/>
      <c r="AP425" s="339"/>
      <c r="AQ425" s="339"/>
      <c r="AR425" s="339"/>
      <c r="AS425" s="339"/>
      <c r="AT425" s="339"/>
      <c r="AU425" s="339"/>
      <c r="AV425" s="339"/>
      <c r="AW425" s="339"/>
      <c r="AX425" s="339"/>
      <c r="AY425" s="339"/>
      <c r="AZ425" s="339"/>
      <c r="BA425" s="341"/>
      <c r="BB425" s="417"/>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1"/>
      <c r="BX425" s="342"/>
      <c r="BY425" s="342"/>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907"/>
      <c r="C426" s="986" t="s">
        <v>209</v>
      </c>
      <c r="D426" s="985"/>
      <c r="E426" s="617">
        <v>0.14201850423364112</v>
      </c>
      <c r="F426" s="613"/>
      <c r="G426" s="613"/>
      <c r="H426" s="985" t="s">
        <v>228</v>
      </c>
      <c r="I426" s="985"/>
      <c r="J426" s="618">
        <v>-0.10656455491355059</v>
      </c>
      <c r="K426" s="613"/>
      <c r="L426" s="613"/>
      <c r="M426" s="985" t="s">
        <v>222</v>
      </c>
      <c r="N426" s="985"/>
      <c r="O426" s="619">
        <v>0.10708879571314664</v>
      </c>
      <c r="P426" s="613"/>
      <c r="Q426" s="613"/>
      <c r="X426" s="339"/>
      <c r="Y426" s="339"/>
      <c r="Z426" s="339"/>
      <c r="AA426" s="339"/>
      <c r="AB426" s="339"/>
      <c r="AC426" s="339"/>
      <c r="AD426" s="339"/>
      <c r="AE426" s="339"/>
      <c r="AF426" s="339"/>
      <c r="AG426" s="339"/>
      <c r="AH426" s="339"/>
      <c r="AI426" s="339"/>
      <c r="AJ426" s="339"/>
      <c r="AK426" s="339"/>
      <c r="AL426" s="339"/>
      <c r="AM426" s="339"/>
      <c r="AN426" s="339"/>
      <c r="AO426" s="339"/>
      <c r="AP426" s="339"/>
      <c r="AQ426" s="339"/>
      <c r="AR426" s="339"/>
      <c r="AS426" s="339"/>
      <c r="AT426" s="339"/>
      <c r="AU426" s="339"/>
      <c r="AV426" s="339"/>
      <c r="AW426" s="339"/>
      <c r="AX426" s="339"/>
      <c r="AY426" s="339"/>
      <c r="AZ426" s="339"/>
      <c r="BA426" s="341"/>
      <c r="BB426" s="417"/>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1"/>
      <c r="BX426" s="342"/>
      <c r="BY426" s="342"/>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907"/>
      <c r="C427" s="986" t="s">
        <v>229</v>
      </c>
      <c r="D427" s="985"/>
      <c r="E427" s="617">
        <v>-0.13697140094721247</v>
      </c>
      <c r="F427" s="613"/>
      <c r="G427" s="613"/>
      <c r="H427" s="985" t="s">
        <v>238</v>
      </c>
      <c r="I427" s="985"/>
      <c r="J427" s="618">
        <v>6.3905346662008727E-2</v>
      </c>
      <c r="K427" s="613"/>
      <c r="L427" s="613"/>
      <c r="M427" s="985" t="s">
        <v>213</v>
      </c>
      <c r="N427" s="985"/>
      <c r="O427" s="619">
        <v>0.10444190878991055</v>
      </c>
      <c r="P427" s="613"/>
      <c r="Q427" s="613"/>
      <c r="X427" s="339"/>
      <c r="Y427" s="339"/>
      <c r="Z427" s="339"/>
      <c r="AA427" s="339"/>
      <c r="AB427" s="339"/>
      <c r="AC427" s="339"/>
      <c r="AD427" s="339"/>
      <c r="AE427" s="339"/>
      <c r="AF427" s="339"/>
      <c r="AG427" s="339"/>
      <c r="AH427" s="339"/>
      <c r="AI427" s="339"/>
      <c r="AJ427" s="339"/>
      <c r="AK427" s="339"/>
      <c r="AL427" s="339"/>
      <c r="AM427" s="339"/>
      <c r="AN427" s="339"/>
      <c r="AO427" s="339"/>
      <c r="AP427" s="339"/>
      <c r="AQ427" s="339"/>
      <c r="AR427" s="339"/>
      <c r="AS427" s="339"/>
      <c r="AT427" s="339"/>
      <c r="AU427" s="339"/>
      <c r="AV427" s="339"/>
      <c r="AW427" s="339"/>
      <c r="AX427" s="339"/>
      <c r="AY427" s="339"/>
      <c r="AZ427" s="339"/>
      <c r="BA427" s="341"/>
      <c r="BB427" s="417"/>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1"/>
      <c r="BX427" s="342"/>
      <c r="BY427" s="342"/>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907"/>
      <c r="C428" s="986" t="s">
        <v>235</v>
      </c>
      <c r="D428" s="985"/>
      <c r="E428" s="617">
        <v>0.12644002128653734</v>
      </c>
      <c r="F428" s="613"/>
      <c r="G428" s="613"/>
      <c r="H428" s="985" t="s">
        <v>224</v>
      </c>
      <c r="I428" s="985"/>
      <c r="J428" s="618">
        <v>4.3271349878305117E-2</v>
      </c>
      <c r="K428" s="613"/>
      <c r="L428" s="613"/>
      <c r="M428" s="985" t="s">
        <v>218</v>
      </c>
      <c r="N428" s="985"/>
      <c r="O428" s="619">
        <v>8.9045936122471372E-2</v>
      </c>
      <c r="P428" s="613"/>
      <c r="Q428" s="613"/>
      <c r="X428" s="339"/>
      <c r="Y428" s="339"/>
      <c r="Z428" s="339"/>
      <c r="AA428" s="339"/>
      <c r="AB428" s="339"/>
      <c r="AC428" s="339"/>
      <c r="AD428" s="339"/>
      <c r="AE428" s="339"/>
      <c r="AF428" s="339"/>
      <c r="AG428" s="339"/>
      <c r="AH428" s="339"/>
      <c r="AI428" s="339"/>
      <c r="AJ428" s="339"/>
      <c r="AK428" s="339"/>
      <c r="AL428" s="339"/>
      <c r="AM428" s="339"/>
      <c r="AN428" s="339"/>
      <c r="AO428" s="339"/>
      <c r="AP428" s="339"/>
      <c r="AQ428" s="339"/>
      <c r="AR428" s="339"/>
      <c r="AS428" s="339"/>
      <c r="AT428" s="339"/>
      <c r="AU428" s="339"/>
      <c r="AV428" s="339"/>
      <c r="AW428" s="339"/>
      <c r="AX428" s="339"/>
      <c r="AY428" s="339"/>
      <c r="AZ428" s="339"/>
      <c r="BA428" s="341"/>
      <c r="BB428" s="417"/>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1"/>
      <c r="BX428" s="342"/>
      <c r="BY428" s="342"/>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907"/>
      <c r="C429" s="986" t="s">
        <v>228</v>
      </c>
      <c r="D429" s="985"/>
      <c r="E429" s="617">
        <v>0.12559827698696766</v>
      </c>
      <c r="F429" s="613"/>
      <c r="G429" s="613"/>
      <c r="H429" s="985" t="s">
        <v>232</v>
      </c>
      <c r="I429" s="985"/>
      <c r="J429" s="618">
        <v>3.7344633691268309E-2</v>
      </c>
      <c r="K429" s="613"/>
      <c r="L429" s="613"/>
      <c r="M429" s="985" t="s">
        <v>220</v>
      </c>
      <c r="N429" s="985"/>
      <c r="O429" s="619">
        <v>-6.5897309428240097E-2</v>
      </c>
      <c r="P429" s="613"/>
      <c r="Q429" s="613"/>
      <c r="X429" s="339"/>
      <c r="Y429" s="339"/>
      <c r="Z429" s="339"/>
      <c r="AA429" s="339"/>
      <c r="AB429" s="339"/>
      <c r="AC429" s="339"/>
      <c r="AD429" s="339"/>
      <c r="AE429" s="339"/>
      <c r="AF429" s="339"/>
      <c r="AG429" s="339"/>
      <c r="AH429" s="339"/>
      <c r="AI429" s="339"/>
      <c r="AJ429" s="339"/>
      <c r="AK429" s="339"/>
      <c r="AL429" s="339"/>
      <c r="AM429" s="339"/>
      <c r="AN429" s="339"/>
      <c r="AO429" s="339"/>
      <c r="AP429" s="339"/>
      <c r="AQ429" s="339"/>
      <c r="AR429" s="339"/>
      <c r="AS429" s="339"/>
      <c r="AT429" s="339"/>
      <c r="AU429" s="339"/>
      <c r="AV429" s="339"/>
      <c r="AW429" s="339"/>
      <c r="AX429" s="339"/>
      <c r="AY429" s="339"/>
      <c r="AZ429" s="339"/>
      <c r="BA429" s="341"/>
      <c r="BB429" s="417"/>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1"/>
      <c r="BX429" s="342"/>
      <c r="BY429" s="342"/>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907"/>
      <c r="C430" s="986" t="s">
        <v>239</v>
      </c>
      <c r="D430" s="985"/>
      <c r="E430" s="617">
        <v>0.11211268257871965</v>
      </c>
      <c r="F430" s="613"/>
      <c r="G430" s="613"/>
      <c r="H430" s="985" t="s">
        <v>240</v>
      </c>
      <c r="I430" s="985"/>
      <c r="J430" s="618">
        <v>-3.6810079935336575E-2</v>
      </c>
      <c r="K430" s="613"/>
      <c r="L430" s="613"/>
      <c r="M430" s="985" t="s">
        <v>241</v>
      </c>
      <c r="N430" s="985"/>
      <c r="O430" s="619">
        <v>6.5032675617293284E-2</v>
      </c>
      <c r="P430" s="613"/>
      <c r="Q430" s="613"/>
      <c r="X430" s="339"/>
      <c r="Y430" s="339"/>
      <c r="Z430" s="339"/>
      <c r="AA430" s="339"/>
      <c r="AB430" s="339"/>
      <c r="AC430" s="339"/>
      <c r="AD430" s="339"/>
      <c r="AE430" s="339"/>
      <c r="AF430" s="339"/>
      <c r="AG430" s="339"/>
      <c r="AH430" s="339"/>
      <c r="AI430" s="339"/>
      <c r="AJ430" s="339"/>
      <c r="AK430" s="339"/>
      <c r="AL430" s="339"/>
      <c r="AM430" s="339"/>
      <c r="AN430" s="339"/>
      <c r="AO430" s="339"/>
      <c r="AP430" s="339"/>
      <c r="AQ430" s="339"/>
      <c r="AR430" s="339"/>
      <c r="AS430" s="339"/>
      <c r="AT430" s="339"/>
      <c r="AU430" s="339"/>
      <c r="AV430" s="339"/>
      <c r="AW430" s="339"/>
      <c r="AX430" s="339"/>
      <c r="AY430" s="339"/>
      <c r="AZ430" s="339"/>
      <c r="BA430" s="341"/>
      <c r="BB430" s="417"/>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1"/>
      <c r="BX430" s="342"/>
      <c r="BY430" s="342"/>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907"/>
      <c r="C431" s="986" t="s">
        <v>222</v>
      </c>
      <c r="D431" s="985"/>
      <c r="E431" s="617">
        <v>-8.6246802271058187E-2</v>
      </c>
      <c r="F431" s="613"/>
      <c r="G431" s="613"/>
      <c r="H431" s="985" t="s">
        <v>242</v>
      </c>
      <c r="I431" s="985"/>
      <c r="J431" s="618">
        <v>3.3163439098458931E-2</v>
      </c>
      <c r="K431" s="613"/>
      <c r="L431" s="613"/>
      <c r="M431" s="985" t="s">
        <v>243</v>
      </c>
      <c r="N431" s="985"/>
      <c r="O431" s="619">
        <v>5.0801009065806167E-2</v>
      </c>
      <c r="P431" s="613"/>
      <c r="Q431" s="613"/>
      <c r="X431" s="339"/>
      <c r="Y431" s="339"/>
      <c r="Z431" s="339"/>
      <c r="AA431" s="339"/>
      <c r="AB431" s="339"/>
      <c r="AC431" s="339"/>
      <c r="AD431" s="339"/>
      <c r="AE431" s="339"/>
      <c r="AF431" s="339"/>
      <c r="AG431" s="339"/>
      <c r="AH431" s="339"/>
      <c r="AI431" s="339"/>
      <c r="AJ431" s="339"/>
      <c r="AK431" s="339"/>
      <c r="AL431" s="339"/>
      <c r="AM431" s="339"/>
      <c r="AN431" s="339"/>
      <c r="AO431" s="339"/>
      <c r="AP431" s="339"/>
      <c r="AQ431" s="339"/>
      <c r="AR431" s="339"/>
      <c r="AS431" s="339"/>
      <c r="AT431" s="339"/>
      <c r="AU431" s="339"/>
      <c r="AV431" s="339"/>
      <c r="AW431" s="339"/>
      <c r="AX431" s="339"/>
      <c r="AY431" s="339"/>
      <c r="AZ431" s="339"/>
      <c r="BA431" s="341"/>
      <c r="BB431" s="417"/>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1"/>
      <c r="BX431" s="342"/>
      <c r="BY431" s="342"/>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907"/>
      <c r="C432" s="986" t="s">
        <v>242</v>
      </c>
      <c r="D432" s="985"/>
      <c r="E432" s="617">
        <v>-4.9366943132491181E-2</v>
      </c>
      <c r="F432" s="613"/>
      <c r="G432" s="613"/>
      <c r="H432" s="985" t="s">
        <v>244</v>
      </c>
      <c r="I432" s="985"/>
      <c r="J432" s="618">
        <v>2.8103912791492235E-2</v>
      </c>
      <c r="K432" s="613"/>
      <c r="L432" s="613"/>
      <c r="M432" s="985" t="s">
        <v>244</v>
      </c>
      <c r="N432" s="985"/>
      <c r="O432" s="619">
        <v>3.1523606241517024E-2</v>
      </c>
      <c r="P432" s="613"/>
      <c r="Q432" s="613"/>
      <c r="X432" s="339"/>
      <c r="Y432" s="339"/>
      <c r="Z432" s="339"/>
      <c r="AA432" s="339"/>
      <c r="AB432" s="339"/>
      <c r="AC432" s="339"/>
      <c r="AD432" s="339"/>
      <c r="AE432" s="339"/>
      <c r="AF432" s="339"/>
      <c r="AG432" s="339"/>
      <c r="AH432" s="339"/>
      <c r="AI432" s="339"/>
      <c r="AJ432" s="339"/>
      <c r="AK432" s="339"/>
      <c r="AL432" s="339"/>
      <c r="AM432" s="339"/>
      <c r="AN432" s="339"/>
      <c r="AO432" s="339"/>
      <c r="AP432" s="339"/>
      <c r="AQ432" s="339"/>
      <c r="AR432" s="339"/>
      <c r="AS432" s="339"/>
      <c r="AT432" s="339"/>
      <c r="AU432" s="339"/>
      <c r="AV432" s="339"/>
      <c r="AW432" s="339"/>
      <c r="AX432" s="339"/>
      <c r="AY432" s="339"/>
      <c r="AZ432" s="339"/>
      <c r="BA432" s="341"/>
      <c r="BB432" s="417"/>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1"/>
      <c r="BX432" s="342"/>
      <c r="BY432" s="342"/>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907"/>
      <c r="C433" s="986" t="s">
        <v>241</v>
      </c>
      <c r="D433" s="985"/>
      <c r="E433" s="617">
        <v>4.7001893722418565E-2</v>
      </c>
      <c r="F433" s="613"/>
      <c r="G433" s="613"/>
      <c r="H433" s="985" t="s">
        <v>230</v>
      </c>
      <c r="I433" s="985"/>
      <c r="J433" s="618">
        <v>2.0515422888492136E-2</v>
      </c>
      <c r="K433" s="613"/>
      <c r="L433" s="613"/>
      <c r="M433" s="985" t="s">
        <v>245</v>
      </c>
      <c r="N433" s="985"/>
      <c r="O433" s="619">
        <v>2.7268234321530176E-2</v>
      </c>
      <c r="P433" s="613"/>
      <c r="Q433" s="613"/>
      <c r="X433" s="339"/>
      <c r="Y433" s="339"/>
      <c r="Z433" s="339"/>
      <c r="AA433" s="339"/>
      <c r="AB433" s="339"/>
      <c r="AC433" s="339"/>
      <c r="AD433" s="339"/>
      <c r="AE433" s="339"/>
      <c r="AF433" s="339"/>
      <c r="AG433" s="339"/>
      <c r="AH433" s="339"/>
      <c r="AI433" s="339"/>
      <c r="AJ433" s="339"/>
      <c r="AK433" s="339"/>
      <c r="AL433" s="339"/>
      <c r="AM433" s="339"/>
      <c r="AN433" s="339"/>
      <c r="AO433" s="339"/>
      <c r="AP433" s="339"/>
      <c r="AQ433" s="339"/>
      <c r="AR433" s="339"/>
      <c r="AS433" s="339"/>
      <c r="AT433" s="339"/>
      <c r="AU433" s="339"/>
      <c r="AV433" s="339"/>
      <c r="AW433" s="339"/>
      <c r="AX433" s="339"/>
      <c r="AY433" s="339"/>
      <c r="AZ433" s="339"/>
      <c r="BA433" s="341"/>
      <c r="BB433" s="417"/>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1"/>
      <c r="BX433" s="342"/>
      <c r="BY433" s="342"/>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907"/>
      <c r="C434" s="986" t="s">
        <v>230</v>
      </c>
      <c r="D434" s="985"/>
      <c r="E434" s="617">
        <v>3.7348119486476282E-2</v>
      </c>
      <c r="F434" s="613"/>
      <c r="G434" s="613"/>
      <c r="H434" s="985" t="s">
        <v>246</v>
      </c>
      <c r="I434" s="985"/>
      <c r="J434" s="618">
        <v>1.9198037377915401E-2</v>
      </c>
      <c r="K434" s="613"/>
      <c r="L434" s="613"/>
      <c r="M434" s="985" t="s">
        <v>242</v>
      </c>
      <c r="N434" s="985"/>
      <c r="O434" s="619">
        <v>2.7249466237663229E-2</v>
      </c>
      <c r="P434" s="613"/>
      <c r="Q434" s="613"/>
      <c r="X434" s="339"/>
      <c r="Y434" s="339"/>
      <c r="Z434" s="339"/>
      <c r="AA434" s="339"/>
      <c r="AB434" s="339"/>
      <c r="AC434" s="339"/>
      <c r="AD434" s="339"/>
      <c r="AE434" s="339"/>
      <c r="AF434" s="339"/>
      <c r="AG434" s="339"/>
      <c r="AH434" s="339"/>
      <c r="AI434" s="339"/>
      <c r="AJ434" s="339"/>
      <c r="AK434" s="339"/>
      <c r="AL434" s="339"/>
      <c r="AM434" s="339"/>
      <c r="AN434" s="339"/>
      <c r="AO434" s="339"/>
      <c r="AP434" s="339"/>
      <c r="AQ434" s="339"/>
      <c r="AR434" s="339"/>
      <c r="AS434" s="339"/>
      <c r="AT434" s="339"/>
      <c r="AU434" s="339"/>
      <c r="AV434" s="339"/>
      <c r="AW434" s="339"/>
      <c r="AX434" s="339"/>
      <c r="AY434" s="339"/>
      <c r="AZ434" s="339"/>
      <c r="BA434" s="341"/>
      <c r="BB434" s="417"/>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1"/>
      <c r="BX434" s="342"/>
      <c r="BY434" s="342"/>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907"/>
      <c r="C435" s="986" t="s">
        <v>246</v>
      </c>
      <c r="D435" s="985"/>
      <c r="E435" s="617">
        <v>-2.0128408038500186E-2</v>
      </c>
      <c r="F435" s="613"/>
      <c r="G435" s="613"/>
      <c r="H435" s="985" t="s">
        <v>245</v>
      </c>
      <c r="I435" s="985"/>
      <c r="J435" s="618">
        <v>-1.7130121235381986E-2</v>
      </c>
      <c r="K435" s="613"/>
      <c r="L435" s="613"/>
      <c r="M435" s="985" t="s">
        <v>229</v>
      </c>
      <c r="N435" s="985"/>
      <c r="O435" s="619">
        <v>-2.7221555993689316E-2</v>
      </c>
      <c r="P435" s="613"/>
      <c r="Q435" s="613"/>
      <c r="X435" s="339"/>
      <c r="Y435" s="339"/>
      <c r="Z435" s="339"/>
      <c r="AA435" s="339"/>
      <c r="AB435" s="339"/>
      <c r="AC435" s="339"/>
      <c r="AD435" s="339"/>
      <c r="AE435" s="339"/>
      <c r="AF435" s="339"/>
      <c r="AG435" s="339"/>
      <c r="AH435" s="339"/>
      <c r="AI435" s="339"/>
      <c r="AJ435" s="339"/>
      <c r="AK435" s="339"/>
      <c r="AL435" s="339"/>
      <c r="AM435" s="339"/>
      <c r="AN435" s="339"/>
      <c r="AO435" s="339"/>
      <c r="AP435" s="339"/>
      <c r="AQ435" s="339"/>
      <c r="AR435" s="339"/>
      <c r="AS435" s="339"/>
      <c r="AT435" s="339"/>
      <c r="AU435" s="339"/>
      <c r="AV435" s="339"/>
      <c r="AW435" s="339"/>
      <c r="AX435" s="339"/>
      <c r="AY435" s="339"/>
      <c r="AZ435" s="339"/>
      <c r="BA435" s="341"/>
      <c r="BB435" s="417"/>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1"/>
      <c r="BX435" s="342"/>
      <c r="BY435" s="342"/>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907"/>
      <c r="C436" s="986" t="s">
        <v>244</v>
      </c>
      <c r="D436" s="985"/>
      <c r="E436" s="617">
        <v>-9.396362986806267E-3</v>
      </c>
      <c r="F436" s="613"/>
      <c r="G436" s="613"/>
      <c r="H436" s="985" t="s">
        <v>241</v>
      </c>
      <c r="I436" s="985"/>
      <c r="J436" s="618">
        <v>1.6848825623572875E-2</v>
      </c>
      <c r="K436" s="613"/>
      <c r="L436" s="613"/>
      <c r="M436" s="985" t="s">
        <v>240</v>
      </c>
      <c r="N436" s="985"/>
      <c r="O436" s="619">
        <v>2.5957701186732587E-2</v>
      </c>
      <c r="P436" s="613"/>
      <c r="Q436" s="613"/>
      <c r="X436" s="339"/>
      <c r="Y436" s="339"/>
      <c r="Z436" s="339"/>
      <c r="AA436" s="339"/>
      <c r="AB436" s="339"/>
      <c r="AC436" s="339"/>
      <c r="AD436" s="339"/>
      <c r="AE436" s="339"/>
      <c r="AF436" s="339"/>
      <c r="AG436" s="339"/>
      <c r="AH436" s="339"/>
      <c r="AI436" s="339"/>
      <c r="AJ436" s="339"/>
      <c r="AK436" s="339"/>
      <c r="AL436" s="339"/>
      <c r="AM436" s="339"/>
      <c r="AN436" s="339"/>
      <c r="AO436" s="339"/>
      <c r="AP436" s="339"/>
      <c r="AQ436" s="339"/>
      <c r="AR436" s="339"/>
      <c r="AS436" s="339"/>
      <c r="AT436" s="339"/>
      <c r="AU436" s="339"/>
      <c r="AV436" s="339"/>
      <c r="AW436" s="339"/>
      <c r="AX436" s="339"/>
      <c r="AY436" s="339"/>
      <c r="AZ436" s="339"/>
      <c r="BA436" s="341"/>
      <c r="BB436" s="417"/>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1"/>
      <c r="BX436" s="342"/>
      <c r="BY436" s="342"/>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907"/>
      <c r="C437" s="986" t="s">
        <v>247</v>
      </c>
      <c r="D437" s="985"/>
      <c r="E437" s="617">
        <v>-8.3857385324864996E-3</v>
      </c>
      <c r="F437" s="613"/>
      <c r="G437" s="613"/>
      <c r="H437" s="985" t="s">
        <v>209</v>
      </c>
      <c r="I437" s="985"/>
      <c r="J437" s="618">
        <v>1.5829687816148592E-2</v>
      </c>
      <c r="K437" s="613"/>
      <c r="L437" s="613"/>
      <c r="M437" s="985" t="s">
        <v>248</v>
      </c>
      <c r="N437" s="985"/>
      <c r="O437" s="619">
        <v>2.3155636661978948E-2</v>
      </c>
      <c r="P437" s="613"/>
      <c r="Q437" s="613"/>
      <c r="X437" s="339"/>
      <c r="Y437" s="339"/>
      <c r="Z437" s="339"/>
      <c r="AA437" s="339"/>
      <c r="AB437" s="339"/>
      <c r="AC437" s="339"/>
      <c r="AD437" s="339"/>
      <c r="AE437" s="339"/>
      <c r="AF437" s="339"/>
      <c r="AG437" s="339"/>
      <c r="AH437" s="339"/>
      <c r="AI437" s="339"/>
      <c r="AJ437" s="339"/>
      <c r="AK437" s="339"/>
      <c r="AL437" s="339"/>
      <c r="AM437" s="339"/>
      <c r="AN437" s="339"/>
      <c r="AO437" s="339"/>
      <c r="AP437" s="339"/>
      <c r="AQ437" s="339"/>
      <c r="AR437" s="339"/>
      <c r="AS437" s="339"/>
      <c r="AT437" s="339"/>
      <c r="AU437" s="339"/>
      <c r="AV437" s="339"/>
      <c r="AW437" s="339"/>
      <c r="AX437" s="339"/>
      <c r="AY437" s="339"/>
      <c r="AZ437" s="339"/>
      <c r="BA437" s="341"/>
      <c r="BB437" s="417"/>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1"/>
      <c r="BX437" s="342"/>
      <c r="BY437" s="342"/>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907"/>
      <c r="C438" s="986" t="s">
        <v>249</v>
      </c>
      <c r="D438" s="985"/>
      <c r="E438" s="617">
        <v>-7.167874592381775E-3</v>
      </c>
      <c r="F438" s="613"/>
      <c r="G438" s="613"/>
      <c r="H438" s="985" t="s">
        <v>249</v>
      </c>
      <c r="I438" s="985"/>
      <c r="J438" s="618">
        <v>9.9855580421392091E-3</v>
      </c>
      <c r="K438" s="613"/>
      <c r="L438" s="613"/>
      <c r="M438" s="985" t="s">
        <v>236</v>
      </c>
      <c r="N438" s="985"/>
      <c r="O438" s="619">
        <v>-2.1715336138715367E-2</v>
      </c>
      <c r="P438" s="613"/>
      <c r="Q438" s="613"/>
      <c r="X438" s="339"/>
      <c r="Y438" s="339"/>
      <c r="Z438" s="339"/>
      <c r="AA438" s="339"/>
      <c r="AB438" s="339"/>
      <c r="AC438" s="339"/>
      <c r="AD438" s="339"/>
      <c r="AE438" s="339"/>
      <c r="AF438" s="339"/>
      <c r="AG438" s="339"/>
      <c r="AH438" s="339"/>
      <c r="AI438" s="339"/>
      <c r="AJ438" s="339"/>
      <c r="AK438" s="339"/>
      <c r="AL438" s="339"/>
      <c r="AM438" s="339"/>
      <c r="AN438" s="339"/>
      <c r="AO438" s="339"/>
      <c r="AP438" s="339"/>
      <c r="AQ438" s="339"/>
      <c r="AR438" s="339"/>
      <c r="AS438" s="339"/>
      <c r="AT438" s="339"/>
      <c r="AU438" s="339"/>
      <c r="AV438" s="339"/>
      <c r="AW438" s="339"/>
      <c r="AX438" s="339"/>
      <c r="AY438" s="339"/>
      <c r="AZ438" s="339"/>
      <c r="BA438" s="341"/>
      <c r="BB438" s="417"/>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1"/>
      <c r="BX438" s="342"/>
      <c r="BY438" s="342"/>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907"/>
      <c r="C439" s="986" t="s">
        <v>248</v>
      </c>
      <c r="D439" s="985"/>
      <c r="E439" s="617">
        <v>-6.6723307556271526E-3</v>
      </c>
      <c r="F439" s="613"/>
      <c r="G439" s="613"/>
      <c r="H439" s="985" t="s">
        <v>237</v>
      </c>
      <c r="I439" s="985"/>
      <c r="J439" s="618">
        <v>8.1543873449432709E-3</v>
      </c>
      <c r="K439" s="613"/>
      <c r="L439" s="613"/>
      <c r="M439" s="985" t="s">
        <v>246</v>
      </c>
      <c r="N439" s="985"/>
      <c r="O439" s="619">
        <v>-8.3045312370710941E-3</v>
      </c>
      <c r="P439" s="613"/>
      <c r="Q439" s="613"/>
      <c r="X439" s="339"/>
      <c r="Y439" s="339"/>
      <c r="Z439" s="339"/>
      <c r="AA439" s="339"/>
      <c r="AB439" s="339"/>
      <c r="AC439" s="339"/>
      <c r="AD439" s="339"/>
      <c r="AE439" s="339"/>
      <c r="AF439" s="339"/>
      <c r="AG439" s="339"/>
      <c r="AH439" s="339"/>
      <c r="AI439" s="339"/>
      <c r="AJ439" s="339"/>
      <c r="AK439" s="339"/>
      <c r="AL439" s="339"/>
      <c r="AM439" s="339"/>
      <c r="AN439" s="339"/>
      <c r="AO439" s="339"/>
      <c r="AP439" s="339"/>
      <c r="AQ439" s="339"/>
      <c r="AR439" s="339"/>
      <c r="AS439" s="339"/>
      <c r="AT439" s="339"/>
      <c r="AU439" s="339"/>
      <c r="AV439" s="339"/>
      <c r="AW439" s="339"/>
      <c r="AX439" s="339"/>
      <c r="AY439" s="339"/>
      <c r="AZ439" s="339"/>
      <c r="BA439" s="341"/>
      <c r="BB439" s="417"/>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1"/>
      <c r="BX439" s="342"/>
      <c r="BY439" s="342"/>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907"/>
      <c r="C440" s="986" t="s">
        <v>245</v>
      </c>
      <c r="D440" s="985"/>
      <c r="E440" s="620">
        <v>2.7051036399648792E-3</v>
      </c>
      <c r="F440" s="613"/>
      <c r="G440" s="613"/>
      <c r="H440" s="985" t="s">
        <v>248</v>
      </c>
      <c r="I440" s="985"/>
      <c r="J440" s="618">
        <v>7.708261324279723E-3</v>
      </c>
      <c r="K440" s="613"/>
      <c r="L440" s="613"/>
      <c r="M440" s="985" t="s">
        <v>234</v>
      </c>
      <c r="N440" s="985"/>
      <c r="O440" s="619">
        <v>4.4238361942604823E-3</v>
      </c>
      <c r="P440" s="613"/>
      <c r="Q440" s="613"/>
      <c r="X440" s="339"/>
      <c r="Y440" s="339"/>
      <c r="Z440" s="339"/>
      <c r="AA440" s="339"/>
      <c r="AB440" s="339"/>
      <c r="AC440" s="339"/>
      <c r="AD440" s="339"/>
      <c r="AE440" s="339"/>
      <c r="AF440" s="339"/>
      <c r="AG440" s="339"/>
      <c r="AH440" s="339"/>
      <c r="AI440" s="339"/>
      <c r="AJ440" s="339"/>
      <c r="AK440" s="339"/>
      <c r="AL440" s="339"/>
      <c r="AM440" s="339"/>
      <c r="AN440" s="339"/>
      <c r="AO440" s="339"/>
      <c r="AP440" s="339"/>
      <c r="AQ440" s="339"/>
      <c r="AR440" s="339"/>
      <c r="AS440" s="339"/>
      <c r="AT440" s="339"/>
      <c r="AU440" s="339"/>
      <c r="AV440" s="339"/>
      <c r="AW440" s="339"/>
      <c r="AX440" s="339"/>
      <c r="AY440" s="339"/>
      <c r="AZ440" s="339"/>
      <c r="BA440" s="341"/>
      <c r="BB440" s="417"/>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1"/>
      <c r="BX440" s="342"/>
      <c r="BY440" s="342"/>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907"/>
      <c r="C441" s="986"/>
      <c r="D441" s="985"/>
      <c r="E441" s="613"/>
      <c r="F441" s="613"/>
      <c r="G441" s="613"/>
      <c r="H441" s="985" t="s">
        <v>243</v>
      </c>
      <c r="I441" s="985"/>
      <c r="J441" s="621">
        <v>-2.2683683330240942E-3</v>
      </c>
      <c r="K441" s="613"/>
      <c r="L441" s="613"/>
      <c r="M441" s="985" t="s">
        <v>247</v>
      </c>
      <c r="N441" s="985"/>
      <c r="O441" s="622">
        <v>-1.2607684981043791E-3</v>
      </c>
      <c r="P441" s="613"/>
      <c r="Q441" s="613"/>
      <c r="X441" s="339"/>
      <c r="Y441" s="339"/>
      <c r="Z441" s="339"/>
      <c r="AA441" s="339"/>
      <c r="AB441" s="339"/>
      <c r="AC441" s="339"/>
      <c r="AD441" s="339"/>
      <c r="AE441" s="339"/>
      <c r="AF441" s="339"/>
      <c r="AG441" s="339"/>
      <c r="AH441" s="339"/>
      <c r="AI441" s="339"/>
      <c r="AJ441" s="339"/>
      <c r="AK441" s="339"/>
      <c r="AL441" s="339"/>
      <c r="AM441" s="339"/>
      <c r="AN441" s="339"/>
      <c r="AO441" s="339"/>
      <c r="AP441" s="339"/>
      <c r="AQ441" s="339"/>
      <c r="AR441" s="339"/>
      <c r="AS441" s="339"/>
      <c r="AT441" s="339"/>
      <c r="AU441" s="339"/>
      <c r="AV441" s="339"/>
      <c r="AW441" s="339"/>
      <c r="AX441" s="339"/>
      <c r="AY441" s="339"/>
      <c r="AZ441" s="339"/>
      <c r="BA441" s="341"/>
      <c r="BB441" s="417"/>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1"/>
      <c r="BX441" s="342"/>
      <c r="BY441" s="342"/>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907"/>
      <c r="C442" s="986"/>
      <c r="D442" s="985"/>
      <c r="E442" s="613"/>
      <c r="F442" s="613"/>
      <c r="G442" s="613"/>
      <c r="H442" s="985"/>
      <c r="I442" s="985"/>
      <c r="J442" s="613"/>
      <c r="K442" s="613"/>
      <c r="L442" s="613"/>
      <c r="M442" s="985"/>
      <c r="N442" s="985"/>
      <c r="O442" s="613"/>
      <c r="P442" s="613"/>
      <c r="Q442" s="613"/>
      <c r="X442" s="339"/>
      <c r="Y442" s="339"/>
      <c r="Z442" s="339"/>
      <c r="AA442" s="339"/>
      <c r="AB442" s="339"/>
      <c r="AC442" s="339"/>
      <c r="AD442" s="339"/>
      <c r="AE442" s="339"/>
      <c r="AF442" s="339"/>
      <c r="AG442" s="339"/>
      <c r="AH442" s="339"/>
      <c r="AI442" s="339"/>
      <c r="AJ442" s="339"/>
      <c r="AK442" s="339"/>
      <c r="AL442" s="339"/>
      <c r="AM442" s="339"/>
      <c r="AN442" s="339"/>
      <c r="AO442" s="339"/>
      <c r="AP442" s="339"/>
      <c r="AQ442" s="339"/>
      <c r="AR442" s="339"/>
      <c r="AS442" s="339"/>
      <c r="AT442" s="339"/>
      <c r="AU442" s="339"/>
      <c r="AV442" s="339"/>
      <c r="AW442" s="339"/>
      <c r="AX442" s="339"/>
      <c r="AY442" s="339"/>
      <c r="AZ442" s="339"/>
      <c r="BA442" s="341"/>
      <c r="BB442" s="417"/>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1"/>
      <c r="BX442" s="342"/>
      <c r="BY442" s="342"/>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907"/>
      <c r="C443" s="986"/>
      <c r="D443" s="985"/>
      <c r="E443" s="613"/>
      <c r="F443" s="613"/>
      <c r="G443" s="613"/>
      <c r="H443" s="985"/>
      <c r="I443" s="985"/>
      <c r="J443" s="613"/>
      <c r="K443" s="613"/>
      <c r="L443" s="613"/>
      <c r="M443" s="985"/>
      <c r="N443" s="985"/>
      <c r="O443" s="613"/>
      <c r="P443" s="613"/>
      <c r="Q443" s="613"/>
      <c r="X443" s="339"/>
      <c r="Y443" s="339"/>
      <c r="Z443" s="339"/>
      <c r="AA443" s="339"/>
      <c r="AB443" s="339"/>
      <c r="AC443" s="339"/>
      <c r="AD443" s="339"/>
      <c r="AE443" s="339"/>
      <c r="AF443" s="339"/>
      <c r="AG443" s="339"/>
      <c r="AH443" s="339"/>
      <c r="AI443" s="339"/>
      <c r="AJ443" s="339"/>
      <c r="AK443" s="339"/>
      <c r="AL443" s="339"/>
      <c r="AM443" s="339"/>
      <c r="AN443" s="339"/>
      <c r="AO443" s="339"/>
      <c r="AP443" s="339"/>
      <c r="AQ443" s="339"/>
      <c r="AR443" s="339"/>
      <c r="AS443" s="339"/>
      <c r="AT443" s="339"/>
      <c r="AU443" s="339"/>
      <c r="AV443" s="339"/>
      <c r="AW443" s="339"/>
      <c r="AX443" s="339"/>
      <c r="AY443" s="339"/>
      <c r="AZ443" s="339"/>
      <c r="BA443" s="341"/>
      <c r="BB443" s="417"/>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1"/>
      <c r="BX443" s="342"/>
      <c r="BY443" s="342"/>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907"/>
      <c r="C444" s="986" t="s">
        <v>250</v>
      </c>
      <c r="D444" s="985"/>
      <c r="E444" s="985"/>
      <c r="F444" s="613"/>
      <c r="G444" s="613"/>
      <c r="H444" s="985"/>
      <c r="I444" s="985"/>
      <c r="J444" s="613"/>
      <c r="K444" s="613"/>
      <c r="L444" s="613"/>
      <c r="M444" s="985"/>
      <c r="N444" s="985"/>
      <c r="O444" s="613"/>
      <c r="P444" s="613"/>
      <c r="Q444" s="613"/>
      <c r="X444" s="339"/>
      <c r="Y444" s="339"/>
      <c r="Z444" s="339"/>
      <c r="AA444" s="339"/>
      <c r="AB444" s="339"/>
      <c r="AC444" s="339"/>
      <c r="AD444" s="339"/>
      <c r="AE444" s="339"/>
      <c r="AF444" s="339"/>
      <c r="AG444" s="339"/>
      <c r="AH444" s="339"/>
      <c r="AI444" s="339"/>
      <c r="AJ444" s="339"/>
      <c r="AK444" s="339"/>
      <c r="AL444" s="339"/>
      <c r="AM444" s="339"/>
      <c r="AN444" s="339"/>
      <c r="AO444" s="339"/>
      <c r="AP444" s="339"/>
      <c r="AQ444" s="339"/>
      <c r="AR444" s="339"/>
      <c r="AS444" s="339"/>
      <c r="AT444" s="339"/>
      <c r="AU444" s="339"/>
      <c r="AV444" s="339"/>
      <c r="AW444" s="339"/>
      <c r="AX444" s="339"/>
      <c r="AY444" s="339"/>
      <c r="AZ444" s="339"/>
      <c r="BA444" s="341"/>
      <c r="BB444" s="417"/>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1"/>
      <c r="BX444" s="342"/>
      <c r="BY444" s="342"/>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907"/>
      <c r="C445" s="986"/>
      <c r="D445" s="985"/>
      <c r="E445" s="597" t="s">
        <v>251</v>
      </c>
      <c r="F445" s="613"/>
      <c r="G445" s="613"/>
      <c r="H445" s="985" t="s">
        <v>250</v>
      </c>
      <c r="I445" s="985"/>
      <c r="J445" s="985"/>
      <c r="K445" s="613"/>
      <c r="L445" s="613"/>
      <c r="M445" s="985" t="s">
        <v>250</v>
      </c>
      <c r="N445" s="985"/>
      <c r="O445" s="985"/>
      <c r="P445" s="613"/>
      <c r="Q445" s="613"/>
      <c r="X445" s="339"/>
      <c r="Y445" s="339"/>
      <c r="Z445" s="339"/>
      <c r="AA445" s="339"/>
      <c r="AB445" s="339"/>
      <c r="AC445" s="339"/>
      <c r="AD445" s="339"/>
      <c r="AE445" s="339"/>
      <c r="AF445" s="339"/>
      <c r="AG445" s="339"/>
      <c r="AH445" s="339"/>
      <c r="AI445" s="339"/>
      <c r="AJ445" s="339"/>
      <c r="AK445" s="339"/>
      <c r="AL445" s="339"/>
      <c r="AM445" s="339"/>
      <c r="AN445" s="339"/>
      <c r="AO445" s="339"/>
      <c r="AP445" s="339"/>
      <c r="AQ445" s="339"/>
      <c r="AR445" s="339"/>
      <c r="AS445" s="339"/>
      <c r="AT445" s="339"/>
      <c r="AU445" s="339"/>
      <c r="AV445" s="339"/>
      <c r="AW445" s="339"/>
      <c r="AX445" s="339"/>
      <c r="AY445" s="339"/>
      <c r="AZ445" s="339"/>
      <c r="BA445" s="341"/>
      <c r="BB445" s="417"/>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1"/>
      <c r="BX445" s="342"/>
      <c r="BY445" s="342"/>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986" t="s">
        <v>225</v>
      </c>
      <c r="D446" s="985"/>
      <c r="E446" s="614">
        <v>9.5849078242619526E-2</v>
      </c>
      <c r="F446" s="613"/>
      <c r="G446" s="613"/>
      <c r="H446" s="985"/>
      <c r="I446" s="985"/>
      <c r="J446" s="598" t="s">
        <v>251</v>
      </c>
      <c r="K446" s="613"/>
      <c r="L446" s="613"/>
      <c r="M446" s="985"/>
      <c r="N446" s="985"/>
      <c r="O446" s="599" t="s">
        <v>251</v>
      </c>
      <c r="P446" s="613"/>
      <c r="Q446" s="613"/>
      <c r="X446" s="339"/>
      <c r="Y446" s="339"/>
      <c r="Z446" s="339"/>
      <c r="AA446" s="339"/>
      <c r="AB446" s="339"/>
      <c r="AC446" s="339"/>
      <c r="AD446" s="339"/>
      <c r="AE446" s="339"/>
      <c r="AF446" s="339"/>
      <c r="AG446" s="339"/>
      <c r="AH446" s="339"/>
      <c r="AI446" s="339"/>
      <c r="AJ446" s="339"/>
      <c r="AK446" s="339"/>
      <c r="AL446" s="339"/>
      <c r="AM446" s="339"/>
      <c r="AN446" s="339"/>
      <c r="AO446" s="339"/>
      <c r="AP446" s="339"/>
      <c r="AQ446" s="339"/>
      <c r="AR446" s="339"/>
      <c r="AS446" s="339"/>
      <c r="AT446" s="339"/>
      <c r="AU446" s="339"/>
      <c r="AV446" s="339"/>
      <c r="AW446" s="339"/>
      <c r="AX446" s="339"/>
      <c r="AY446" s="339"/>
      <c r="AZ446" s="339"/>
      <c r="BA446" s="341"/>
      <c r="BB446" s="417"/>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1"/>
      <c r="BX446" s="342"/>
      <c r="BY446" s="342"/>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986" t="s">
        <v>228</v>
      </c>
      <c r="D447" s="985"/>
      <c r="E447" s="617">
        <v>1.5774927182095048E-2</v>
      </c>
      <c r="F447" s="613"/>
      <c r="G447" s="613"/>
      <c r="H447" s="985" t="s">
        <v>225</v>
      </c>
      <c r="I447" s="985"/>
      <c r="J447" s="615">
        <v>7.842961435108145E-2</v>
      </c>
      <c r="K447" s="613"/>
      <c r="L447" s="613"/>
      <c r="M447" s="985" t="s">
        <v>225</v>
      </c>
      <c r="N447" s="985"/>
      <c r="O447" s="616">
        <v>3.2163466595839234E-2</v>
      </c>
      <c r="P447" s="613"/>
      <c r="Q447" s="613"/>
      <c r="X447" s="339"/>
      <c r="Y447" s="339"/>
      <c r="Z447" s="339"/>
      <c r="AA447" s="339"/>
      <c r="AB447" s="339"/>
      <c r="AC447" s="339"/>
      <c r="AD447" s="339"/>
      <c r="AE447" s="339"/>
      <c r="AF447" s="339"/>
      <c r="AG447" s="339"/>
      <c r="AH447" s="339"/>
      <c r="AI447" s="339"/>
      <c r="AJ447" s="339"/>
      <c r="AK447" s="339"/>
      <c r="AL447" s="339"/>
      <c r="AM447" s="339"/>
      <c r="AN447" s="339"/>
      <c r="AO447" s="339"/>
      <c r="AP447" s="339"/>
      <c r="AQ447" s="339"/>
      <c r="AR447" s="339"/>
      <c r="AS447" s="339"/>
      <c r="AT447" s="339"/>
      <c r="AU447" s="339"/>
      <c r="AV447" s="339"/>
      <c r="AW447" s="339"/>
      <c r="AX447" s="339"/>
      <c r="AY447" s="339"/>
      <c r="AZ447" s="339"/>
      <c r="BA447" s="341"/>
      <c r="BB447" s="417"/>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1"/>
      <c r="BX447" s="342"/>
      <c r="BY447" s="342"/>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986" t="s">
        <v>212</v>
      </c>
      <c r="D448" s="985"/>
      <c r="E448" s="617">
        <v>0.38443783055265629</v>
      </c>
      <c r="F448" s="613"/>
      <c r="G448" s="613"/>
      <c r="H448" s="985" t="s">
        <v>228</v>
      </c>
      <c r="I448" s="985"/>
      <c r="J448" s="618">
        <v>1.1356004363923139E-2</v>
      </c>
      <c r="K448" s="613"/>
      <c r="L448" s="613"/>
      <c r="M448" s="985" t="s">
        <v>228</v>
      </c>
      <c r="N448" s="985"/>
      <c r="O448" s="619">
        <v>4.3987031855904635E-2</v>
      </c>
      <c r="P448" s="613"/>
      <c r="Q448" s="613"/>
      <c r="X448" s="339"/>
      <c r="Y448" s="339"/>
      <c r="Z448" s="339"/>
      <c r="AA448" s="339"/>
      <c r="AB448" s="339"/>
      <c r="AC448" s="339"/>
      <c r="AD448" s="339"/>
      <c r="AE448" s="339"/>
      <c r="AF448" s="339"/>
      <c r="AG448" s="339"/>
      <c r="AH448" s="339"/>
      <c r="AI448" s="339"/>
      <c r="AJ448" s="339"/>
      <c r="AK448" s="339"/>
      <c r="AL448" s="339"/>
      <c r="AM448" s="339"/>
      <c r="AN448" s="339"/>
      <c r="AO448" s="339"/>
      <c r="AP448" s="339"/>
      <c r="AQ448" s="339"/>
      <c r="AR448" s="339"/>
      <c r="AS448" s="339"/>
      <c r="AT448" s="339"/>
      <c r="AU448" s="339"/>
      <c r="AV448" s="339"/>
      <c r="AW448" s="339"/>
      <c r="AX448" s="339"/>
      <c r="AY448" s="339"/>
      <c r="AZ448" s="339"/>
      <c r="BA448" s="341"/>
      <c r="BB448" s="417"/>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1"/>
      <c r="BX448" s="342"/>
      <c r="BY448" s="342"/>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986" t="s">
        <v>247</v>
      </c>
      <c r="D449" s="985"/>
      <c r="E449" s="617">
        <v>7.0320610735228833E-5</v>
      </c>
      <c r="F449" s="613"/>
      <c r="G449" s="613"/>
      <c r="H449" s="985" t="s">
        <v>212</v>
      </c>
      <c r="I449" s="985"/>
      <c r="J449" s="618">
        <v>0.40024275581399188</v>
      </c>
      <c r="K449" s="613"/>
      <c r="L449" s="613"/>
      <c r="M449" s="985" t="s">
        <v>212</v>
      </c>
      <c r="N449" s="985"/>
      <c r="O449" s="619">
        <v>0.41143727497501881</v>
      </c>
      <c r="P449" s="613"/>
      <c r="Q449" s="613"/>
      <c r="X449" s="339"/>
      <c r="Y449" s="339"/>
      <c r="Z449" s="339"/>
      <c r="AA449" s="339"/>
      <c r="AB449" s="339"/>
      <c r="AC449" s="339"/>
      <c r="AD449" s="339"/>
      <c r="AE449" s="339"/>
      <c r="AF449" s="339"/>
      <c r="AG449" s="339"/>
      <c r="AH449" s="339"/>
      <c r="AI449" s="339"/>
      <c r="AJ449" s="339"/>
      <c r="AK449" s="339"/>
      <c r="AL449" s="339"/>
      <c r="AM449" s="339"/>
      <c r="AN449" s="339"/>
      <c r="AO449" s="339"/>
      <c r="AP449" s="339"/>
      <c r="AQ449" s="339"/>
      <c r="AR449" s="339"/>
      <c r="AS449" s="339"/>
      <c r="AT449" s="339"/>
      <c r="AU449" s="339"/>
      <c r="AV449" s="339"/>
      <c r="AW449" s="339"/>
      <c r="AX449" s="339"/>
      <c r="AY449" s="339"/>
      <c r="AZ449" s="339"/>
      <c r="BA449" s="341"/>
      <c r="BB449" s="417"/>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1"/>
      <c r="BX449" s="342"/>
      <c r="BY449" s="342"/>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986" t="s">
        <v>213</v>
      </c>
      <c r="D450" s="985"/>
      <c r="E450" s="617">
        <v>3.1370831131766704E-2</v>
      </c>
      <c r="F450" s="613"/>
      <c r="G450" s="613"/>
      <c r="H450" s="985" t="s">
        <v>213</v>
      </c>
      <c r="I450" s="985"/>
      <c r="J450" s="618">
        <v>0.41060271882678362</v>
      </c>
      <c r="K450" s="613"/>
      <c r="L450" s="613"/>
      <c r="M450" s="985" t="s">
        <v>247</v>
      </c>
      <c r="N450" s="985"/>
      <c r="O450" s="619">
        <v>1.5895372058123719E-6</v>
      </c>
      <c r="P450" s="613"/>
      <c r="Q450" s="613"/>
      <c r="X450" s="339"/>
      <c r="Y450" s="339"/>
      <c r="Z450" s="339"/>
      <c r="AA450" s="339"/>
      <c r="AB450" s="339"/>
      <c r="AC450" s="339"/>
      <c r="AD450" s="339"/>
      <c r="AE450" s="339"/>
      <c r="AF450" s="339"/>
      <c r="AG450" s="339"/>
      <c r="AH450" s="339"/>
      <c r="AI450" s="339"/>
      <c r="AJ450" s="339"/>
      <c r="AK450" s="339"/>
      <c r="AL450" s="339"/>
      <c r="AM450" s="339"/>
      <c r="AN450" s="339"/>
      <c r="AO450" s="339"/>
      <c r="AP450" s="339"/>
      <c r="AQ450" s="339"/>
      <c r="AR450" s="339"/>
      <c r="AS450" s="339"/>
      <c r="AT450" s="339"/>
      <c r="AU450" s="339"/>
      <c r="AV450" s="339"/>
      <c r="AW450" s="339"/>
      <c r="AX450" s="339"/>
      <c r="AY450" s="339"/>
      <c r="AZ450" s="339"/>
      <c r="BA450" s="341"/>
      <c r="BB450" s="417"/>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1"/>
      <c r="BX450" s="342"/>
      <c r="BY450" s="342"/>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986" t="s">
        <v>249</v>
      </c>
      <c r="D451" s="985"/>
      <c r="E451" s="617">
        <v>5.1378426172112196E-5</v>
      </c>
      <c r="F451" s="613"/>
      <c r="G451" s="613"/>
      <c r="H451" s="985" t="s">
        <v>249</v>
      </c>
      <c r="I451" s="985"/>
      <c r="J451" s="618">
        <v>9.9711369412931039E-5</v>
      </c>
      <c r="K451" s="613"/>
      <c r="L451" s="613"/>
      <c r="M451" s="985" t="s">
        <v>213</v>
      </c>
      <c r="N451" s="985"/>
      <c r="O451" s="619">
        <v>1.0908112311679995E-2</v>
      </c>
      <c r="P451" s="613"/>
      <c r="Q451" s="613"/>
      <c r="X451" s="339"/>
      <c r="Y451" s="339"/>
      <c r="Z451" s="339"/>
      <c r="AA451" s="339"/>
      <c r="AB451" s="339"/>
      <c r="AC451" s="339"/>
      <c r="AD451" s="339"/>
      <c r="AE451" s="339"/>
      <c r="AF451" s="339"/>
      <c r="AG451" s="339"/>
      <c r="AH451" s="339"/>
      <c r="AI451" s="339"/>
      <c r="AJ451" s="339"/>
      <c r="AK451" s="339"/>
      <c r="AL451" s="339"/>
      <c r="AM451" s="339"/>
      <c r="AN451" s="339"/>
      <c r="AO451" s="339"/>
      <c r="AP451" s="339"/>
      <c r="AQ451" s="339"/>
      <c r="AR451" s="339"/>
      <c r="AS451" s="339"/>
      <c r="AT451" s="339"/>
      <c r="AU451" s="339"/>
      <c r="AV451" s="339"/>
      <c r="AW451" s="339"/>
      <c r="AX451" s="339"/>
      <c r="AY451" s="339"/>
      <c r="AZ451" s="339"/>
      <c r="BA451" s="341"/>
      <c r="BB451" s="417"/>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1"/>
      <c r="BX451" s="342"/>
      <c r="BY451" s="342"/>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986" t="s">
        <v>224</v>
      </c>
      <c r="D452" s="985"/>
      <c r="E452" s="617">
        <v>0.10287572482444809</v>
      </c>
      <c r="F452" s="613"/>
      <c r="G452" s="613"/>
      <c r="H452" s="985" t="s">
        <v>224</v>
      </c>
      <c r="I452" s="985"/>
      <c r="J452" s="618">
        <v>1.8724097202906962E-3</v>
      </c>
      <c r="K452" s="613"/>
      <c r="L452" s="613"/>
      <c r="M452" s="985" t="s">
        <v>224</v>
      </c>
      <c r="N452" s="985"/>
      <c r="O452" s="619">
        <v>7.2823896157013054E-2</v>
      </c>
      <c r="P452" s="613"/>
      <c r="Q452" s="613"/>
      <c r="X452" s="339"/>
      <c r="Y452" s="339"/>
      <c r="Z452" s="339"/>
      <c r="AA452" s="339"/>
      <c r="AB452" s="339"/>
      <c r="AC452" s="339"/>
      <c r="AD452" s="339"/>
      <c r="AE452" s="339"/>
      <c r="AF452" s="339"/>
      <c r="AG452" s="339"/>
      <c r="AH452" s="339"/>
      <c r="AI452" s="339"/>
      <c r="AJ452" s="339"/>
      <c r="AK452" s="339"/>
      <c r="AL452" s="339"/>
      <c r="AM452" s="339"/>
      <c r="AN452" s="339"/>
      <c r="AO452" s="339"/>
      <c r="AP452" s="339"/>
      <c r="AQ452" s="339"/>
      <c r="AR452" s="339"/>
      <c r="AS452" s="339"/>
      <c r="AT452" s="339"/>
      <c r="AU452" s="339"/>
      <c r="AV452" s="339"/>
      <c r="AW452" s="339"/>
      <c r="AX452" s="339"/>
      <c r="AY452" s="339"/>
      <c r="AZ452" s="339"/>
      <c r="BA452" s="341"/>
      <c r="BB452" s="417"/>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1"/>
      <c r="BX452" s="342"/>
      <c r="BY452" s="342"/>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986" t="s">
        <v>234</v>
      </c>
      <c r="D453" s="985"/>
      <c r="E453" s="617">
        <v>2.4165053107947063E-2</v>
      </c>
      <c r="F453" s="613"/>
      <c r="G453" s="613"/>
      <c r="H453" s="985" t="s">
        <v>234</v>
      </c>
      <c r="I453" s="985"/>
      <c r="J453" s="618">
        <v>2.530145233299894E-2</v>
      </c>
      <c r="K453" s="613"/>
      <c r="L453" s="613"/>
      <c r="M453" s="985" t="s">
        <v>234</v>
      </c>
      <c r="N453" s="985"/>
      <c r="O453" s="619">
        <v>1.9570326673649066E-5</v>
      </c>
      <c r="P453" s="613"/>
      <c r="Q453" s="613"/>
      <c r="X453" s="339"/>
      <c r="Y453" s="339"/>
      <c r="Z453" s="339"/>
      <c r="AA453" s="339"/>
      <c r="AB453" s="339"/>
      <c r="AC453" s="339"/>
      <c r="AD453" s="339"/>
      <c r="AE453" s="339"/>
      <c r="AF453" s="339"/>
      <c r="AG453" s="339"/>
      <c r="AH453" s="339"/>
      <c r="AI453" s="339"/>
      <c r="AJ453" s="339"/>
      <c r="AK453" s="339"/>
      <c r="AL453" s="339"/>
      <c r="AM453" s="339"/>
      <c r="AN453" s="339"/>
      <c r="AO453" s="339"/>
      <c r="AP453" s="339"/>
      <c r="AQ453" s="339"/>
      <c r="AR453" s="339"/>
      <c r="AS453" s="339"/>
      <c r="AT453" s="339"/>
      <c r="AU453" s="339"/>
      <c r="AV453" s="339"/>
      <c r="AW453" s="339"/>
      <c r="AX453" s="339"/>
      <c r="AY453" s="339"/>
      <c r="AZ453" s="339"/>
      <c r="BA453" s="341"/>
      <c r="BB453" s="417"/>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1"/>
      <c r="BX453" s="342"/>
      <c r="BY453" s="342"/>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986" t="s">
        <v>226</v>
      </c>
      <c r="D454" s="985"/>
      <c r="E454" s="617">
        <v>6.0454599335501159E-2</v>
      </c>
      <c r="F454" s="613"/>
      <c r="G454" s="613"/>
      <c r="H454" s="985" t="s">
        <v>226</v>
      </c>
      <c r="I454" s="985"/>
      <c r="J454" s="618">
        <v>5.2512971308802371E-2</v>
      </c>
      <c r="K454" s="613"/>
      <c r="L454" s="613"/>
      <c r="M454" s="985" t="s">
        <v>226</v>
      </c>
      <c r="N454" s="985"/>
      <c r="O454" s="619">
        <v>6.8800694344425831E-2</v>
      </c>
      <c r="P454" s="613"/>
      <c r="Q454" s="613"/>
      <c r="X454" s="339"/>
      <c r="Y454" s="339"/>
      <c r="Z454" s="339"/>
      <c r="AA454" s="339"/>
      <c r="AB454" s="339"/>
      <c r="AC454" s="339"/>
      <c r="AD454" s="339"/>
      <c r="AE454" s="339"/>
      <c r="AF454" s="339"/>
      <c r="AG454" s="339"/>
      <c r="AH454" s="339"/>
      <c r="AI454" s="339"/>
      <c r="AJ454" s="339"/>
      <c r="AK454" s="339"/>
      <c r="AL454" s="339"/>
      <c r="AM454" s="339"/>
      <c r="AN454" s="339"/>
      <c r="AO454" s="339"/>
      <c r="AP454" s="339"/>
      <c r="AQ454" s="339"/>
      <c r="AR454" s="339"/>
      <c r="AS454" s="339"/>
      <c r="AT454" s="339"/>
      <c r="AU454" s="339"/>
      <c r="AV454" s="339"/>
      <c r="AW454" s="339"/>
      <c r="AX454" s="339"/>
      <c r="AY454" s="339"/>
      <c r="AZ454" s="339"/>
      <c r="BA454" s="341"/>
      <c r="BB454" s="417"/>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1"/>
      <c r="BX454" s="342"/>
      <c r="BY454" s="342"/>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986" t="s">
        <v>217</v>
      </c>
      <c r="D455" s="985"/>
      <c r="E455" s="617">
        <v>0.28934525059336907</v>
      </c>
      <c r="F455" s="613"/>
      <c r="G455" s="613"/>
      <c r="H455" s="985" t="s">
        <v>217</v>
      </c>
      <c r="I455" s="985"/>
      <c r="J455" s="618">
        <v>0.36981057254872413</v>
      </c>
      <c r="K455" s="613"/>
      <c r="L455" s="613"/>
      <c r="M455" s="985" t="s">
        <v>217</v>
      </c>
      <c r="N455" s="985"/>
      <c r="O455" s="619">
        <v>0.29865797770427827</v>
      </c>
      <c r="P455" s="613"/>
      <c r="Q455" s="613"/>
      <c r="X455" s="339"/>
      <c r="Y455" s="339"/>
      <c r="Z455" s="339"/>
      <c r="AA455" s="339"/>
      <c r="AB455" s="339"/>
      <c r="AC455" s="339"/>
      <c r="AD455" s="339"/>
      <c r="AE455" s="339"/>
      <c r="AF455" s="339"/>
      <c r="AG455" s="339"/>
      <c r="AH455" s="339"/>
      <c r="AI455" s="339"/>
      <c r="AJ455" s="339"/>
      <c r="AK455" s="339"/>
      <c r="AL455" s="339"/>
      <c r="AM455" s="339"/>
      <c r="AN455" s="339"/>
      <c r="AO455" s="339"/>
      <c r="AP455" s="339"/>
      <c r="AQ455" s="339"/>
      <c r="AR455" s="339"/>
      <c r="AS455" s="339"/>
      <c r="AT455" s="339"/>
      <c r="AU455" s="339"/>
      <c r="AV455" s="339"/>
      <c r="AW455" s="339"/>
      <c r="AX455" s="339"/>
      <c r="AY455" s="339"/>
      <c r="AZ455" s="339"/>
      <c r="BA455" s="341"/>
      <c r="BB455" s="417"/>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1"/>
      <c r="BX455" s="342"/>
      <c r="BY455" s="342"/>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986" t="s">
        <v>242</v>
      </c>
      <c r="D456" s="985"/>
      <c r="E456" s="617">
        <v>2.4370950742466182E-3</v>
      </c>
      <c r="F456" s="613"/>
      <c r="G456" s="613"/>
      <c r="H456" s="985" t="s">
        <v>242</v>
      </c>
      <c r="I456" s="985"/>
      <c r="J456" s="618">
        <v>1.0998136928371946E-3</v>
      </c>
      <c r="K456" s="613"/>
      <c r="L456" s="613"/>
      <c r="M456" s="985" t="s">
        <v>242</v>
      </c>
      <c r="N456" s="985"/>
      <c r="O456" s="619">
        <v>7.4253341023754822E-4</v>
      </c>
      <c r="P456" s="613"/>
      <c r="Q456" s="613"/>
      <c r="X456" s="339"/>
      <c r="Y456" s="339"/>
      <c r="Z456" s="339"/>
      <c r="AA456" s="339"/>
      <c r="AB456" s="339"/>
      <c r="AC456" s="339"/>
      <c r="AD456" s="339"/>
      <c r="AE456" s="339"/>
      <c r="AF456" s="339"/>
      <c r="AG456" s="339"/>
      <c r="AH456" s="339"/>
      <c r="AI456" s="339"/>
      <c r="AJ456" s="339"/>
      <c r="AK456" s="339"/>
      <c r="AL456" s="339"/>
      <c r="AM456" s="339"/>
      <c r="AN456" s="339"/>
      <c r="AO456" s="339"/>
      <c r="AP456" s="339"/>
      <c r="AQ456" s="339"/>
      <c r="AR456" s="339"/>
      <c r="AS456" s="339"/>
      <c r="AT456" s="339"/>
      <c r="AU456" s="339"/>
      <c r="AV456" s="339"/>
      <c r="AW456" s="339"/>
      <c r="AX456" s="339"/>
      <c r="AY456" s="339"/>
      <c r="AZ456" s="339"/>
      <c r="BA456" s="341"/>
      <c r="BB456" s="417"/>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1"/>
      <c r="BX456" s="342"/>
      <c r="BY456" s="342"/>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986" t="s">
        <v>211</v>
      </c>
      <c r="D457" s="985"/>
      <c r="E457" s="617">
        <v>0.37250253716037446</v>
      </c>
      <c r="F457" s="613"/>
      <c r="G457" s="613"/>
      <c r="H457" s="985" t="s">
        <v>211</v>
      </c>
      <c r="I457" s="985"/>
      <c r="J457" s="618">
        <v>0.53750342528358763</v>
      </c>
      <c r="K457" s="613"/>
      <c r="L457" s="613"/>
      <c r="M457" s="985" t="s">
        <v>211</v>
      </c>
      <c r="N457" s="985"/>
      <c r="O457" s="619">
        <v>0.22838300049314755</v>
      </c>
      <c r="P457" s="613"/>
      <c r="Q457" s="613"/>
      <c r="X457" s="339"/>
      <c r="Y457" s="339"/>
      <c r="Z457" s="339"/>
      <c r="AA457" s="339"/>
      <c r="AB457" s="339"/>
      <c r="AC457" s="339"/>
      <c r="AD457" s="339"/>
      <c r="AE457" s="339"/>
      <c r="AF457" s="339"/>
      <c r="AG457" s="339"/>
      <c r="AH457" s="339"/>
      <c r="AI457" s="339"/>
      <c r="AJ457" s="339"/>
      <c r="AK457" s="339"/>
      <c r="AL457" s="339"/>
      <c r="AM457" s="339"/>
      <c r="AN457" s="339"/>
      <c r="AO457" s="339"/>
      <c r="AP457" s="339"/>
      <c r="AQ457" s="339"/>
      <c r="AR457" s="339"/>
      <c r="AS457" s="339"/>
      <c r="AT457" s="339"/>
      <c r="AU457" s="339"/>
      <c r="AV457" s="339"/>
      <c r="AW457" s="339"/>
      <c r="AX457" s="339"/>
      <c r="AY457" s="339"/>
      <c r="AZ457" s="339"/>
      <c r="BA457" s="341"/>
      <c r="BB457" s="417"/>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1"/>
      <c r="BX457" s="342"/>
      <c r="BY457" s="342"/>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986" t="s">
        <v>229</v>
      </c>
      <c r="D458" s="985"/>
      <c r="E458" s="617">
        <v>1.8761164677442037E-2</v>
      </c>
      <c r="F458" s="613"/>
      <c r="G458" s="613"/>
      <c r="H458" s="985" t="s">
        <v>229</v>
      </c>
      <c r="I458" s="985"/>
      <c r="J458" s="618">
        <v>3.8194645842158911E-2</v>
      </c>
      <c r="K458" s="613"/>
      <c r="L458" s="613"/>
      <c r="M458" s="985" t="s">
        <v>229</v>
      </c>
      <c r="N458" s="985"/>
      <c r="O458" s="619">
        <v>7.4101311071756272E-4</v>
      </c>
      <c r="P458" s="613"/>
      <c r="Q458" s="613"/>
      <c r="X458" s="339"/>
      <c r="Y458" s="339"/>
      <c r="Z458" s="339"/>
      <c r="AA458" s="339"/>
      <c r="AB458" s="339"/>
      <c r="AC458" s="339"/>
      <c r="AD458" s="339"/>
      <c r="AE458" s="339"/>
      <c r="AF458" s="339"/>
      <c r="AG458" s="339"/>
      <c r="AH458" s="339"/>
      <c r="AI458" s="339"/>
      <c r="AJ458" s="339"/>
      <c r="AK458" s="339"/>
      <c r="AL458" s="339"/>
      <c r="AM458" s="339"/>
      <c r="AN458" s="339"/>
      <c r="AO458" s="339"/>
      <c r="AP458" s="339"/>
      <c r="AQ458" s="339"/>
      <c r="AR458" s="339"/>
      <c r="AS458" s="339"/>
      <c r="AT458" s="339"/>
      <c r="AU458" s="339"/>
      <c r="AV458" s="339"/>
      <c r="AW458" s="339"/>
      <c r="AX458" s="339"/>
      <c r="AY458" s="339"/>
      <c r="AZ458" s="339"/>
      <c r="BA458" s="341"/>
      <c r="BB458" s="417"/>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1"/>
      <c r="BX458" s="342"/>
      <c r="BY458" s="342"/>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986" t="s">
        <v>207</v>
      </c>
      <c r="D459" s="985"/>
      <c r="E459" s="617">
        <v>0.87208758373326878</v>
      </c>
      <c r="F459" s="613"/>
      <c r="G459" s="613"/>
      <c r="H459" s="985" t="s">
        <v>207</v>
      </c>
      <c r="I459" s="985"/>
      <c r="J459" s="618">
        <v>0.86781530645650062</v>
      </c>
      <c r="K459" s="613"/>
      <c r="L459" s="613"/>
      <c r="M459" s="985" t="s">
        <v>207</v>
      </c>
      <c r="N459" s="985"/>
      <c r="O459" s="619">
        <v>0.71909703054700413</v>
      </c>
      <c r="P459" s="613"/>
      <c r="Q459" s="613"/>
      <c r="X459" s="339"/>
      <c r="Y459" s="339"/>
      <c r="Z459" s="339"/>
      <c r="AA459" s="339"/>
      <c r="AB459" s="339"/>
      <c r="AC459" s="339"/>
      <c r="AD459" s="339"/>
      <c r="AE459" s="339"/>
      <c r="AF459" s="339"/>
      <c r="AG459" s="339"/>
      <c r="AH459" s="339"/>
      <c r="AI459" s="339"/>
      <c r="AJ459" s="339"/>
      <c r="AK459" s="339"/>
      <c r="AL459" s="339"/>
      <c r="AM459" s="339"/>
      <c r="AN459" s="339"/>
      <c r="AO459" s="339"/>
      <c r="AP459" s="339"/>
      <c r="AQ459" s="339"/>
      <c r="AR459" s="339"/>
      <c r="AS459" s="339"/>
      <c r="AT459" s="339"/>
      <c r="AU459" s="339"/>
      <c r="AV459" s="339"/>
      <c r="AW459" s="339"/>
      <c r="AX459" s="339"/>
      <c r="AY459" s="339"/>
      <c r="AZ459" s="339"/>
      <c r="BA459" s="341"/>
      <c r="BB459" s="417"/>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1"/>
      <c r="BX459" s="342"/>
      <c r="BY459" s="342"/>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986" t="s">
        <v>222</v>
      </c>
      <c r="D460" s="985"/>
      <c r="E460" s="617">
        <v>7.438510901983008E-3</v>
      </c>
      <c r="F460" s="613"/>
      <c r="G460" s="613"/>
      <c r="H460" s="985" t="s">
        <v>222</v>
      </c>
      <c r="I460" s="985"/>
      <c r="J460" s="618">
        <v>0.17534228498111187</v>
      </c>
      <c r="K460" s="613"/>
      <c r="L460" s="613"/>
      <c r="M460" s="985" t="s">
        <v>222</v>
      </c>
      <c r="N460" s="985"/>
      <c r="O460" s="619">
        <v>1.1468010167292054E-2</v>
      </c>
      <c r="P460" s="613"/>
      <c r="Q460" s="613"/>
      <c r="X460" s="339"/>
      <c r="Y460" s="339"/>
      <c r="Z460" s="339"/>
      <c r="AA460" s="339"/>
      <c r="AB460" s="339"/>
      <c r="AC460" s="339"/>
      <c r="AD460" s="339"/>
      <c r="AE460" s="339"/>
      <c r="AF460" s="339"/>
      <c r="AG460" s="339"/>
      <c r="AH460" s="339"/>
      <c r="AI460" s="339"/>
      <c r="AJ460" s="339"/>
      <c r="AK460" s="339"/>
      <c r="AL460" s="339"/>
      <c r="AM460" s="339"/>
      <c r="AN460" s="339"/>
      <c r="AO460" s="339"/>
      <c r="AP460" s="339"/>
      <c r="AQ460" s="339"/>
      <c r="AR460" s="339"/>
      <c r="AS460" s="339"/>
      <c r="AT460" s="339"/>
      <c r="AU460" s="339"/>
      <c r="AV460" s="339"/>
      <c r="AW460" s="339"/>
      <c r="AX460" s="339"/>
      <c r="AY460" s="339"/>
      <c r="AZ460" s="339"/>
      <c r="BA460" s="341"/>
      <c r="BB460" s="417"/>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1"/>
      <c r="BX460" s="342"/>
      <c r="BY460" s="342"/>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986" t="s">
        <v>220</v>
      </c>
      <c r="D461" s="985"/>
      <c r="E461" s="617">
        <v>0.15916787926825418</v>
      </c>
      <c r="F461" s="613"/>
      <c r="G461" s="613"/>
      <c r="H461" s="985" t="s">
        <v>220</v>
      </c>
      <c r="I461" s="985"/>
      <c r="J461" s="618">
        <v>0.31656545914293238</v>
      </c>
      <c r="K461" s="613"/>
      <c r="L461" s="613"/>
      <c r="M461" s="985" t="s">
        <v>220</v>
      </c>
      <c r="N461" s="985"/>
      <c r="O461" s="619">
        <v>4.3424553898812213E-3</v>
      </c>
      <c r="P461" s="613"/>
      <c r="Q461" s="613"/>
      <c r="X461" s="339"/>
      <c r="Y461" s="339"/>
      <c r="Z461" s="339"/>
      <c r="AA461" s="339"/>
      <c r="AB461" s="339"/>
      <c r="AC461" s="339"/>
      <c r="AD461" s="339"/>
      <c r="AE461" s="339"/>
      <c r="AF461" s="339"/>
      <c r="AG461" s="339"/>
      <c r="AH461" s="339"/>
      <c r="AI461" s="339"/>
      <c r="AJ461" s="339"/>
      <c r="AK461" s="339"/>
      <c r="AL461" s="339"/>
      <c r="AM461" s="339"/>
      <c r="AN461" s="339"/>
      <c r="AO461" s="339"/>
      <c r="AP461" s="339"/>
      <c r="AQ461" s="339"/>
      <c r="AR461" s="339"/>
      <c r="AS461" s="339"/>
      <c r="AT461" s="339"/>
      <c r="AU461" s="339"/>
      <c r="AV461" s="339"/>
      <c r="AW461" s="339"/>
      <c r="AX461" s="339"/>
      <c r="AY461" s="339"/>
      <c r="AZ461" s="339"/>
      <c r="BA461" s="341"/>
      <c r="BB461" s="417"/>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1"/>
      <c r="BX461" s="342"/>
      <c r="BY461" s="342"/>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986" t="s">
        <v>223</v>
      </c>
      <c r="D462" s="985"/>
      <c r="E462" s="617">
        <v>0.14744890811347722</v>
      </c>
      <c r="F462" s="613"/>
      <c r="G462" s="613"/>
      <c r="H462" s="985" t="s">
        <v>223</v>
      </c>
      <c r="I462" s="985"/>
      <c r="J462" s="618">
        <v>2.669523741253111E-2</v>
      </c>
      <c r="K462" s="613"/>
      <c r="L462" s="613"/>
      <c r="M462" s="985" t="s">
        <v>223</v>
      </c>
      <c r="N462" s="985"/>
      <c r="O462" s="619">
        <v>6.3954940231592261E-2</v>
      </c>
      <c r="P462" s="613"/>
      <c r="Q462" s="613"/>
      <c r="X462" s="339"/>
      <c r="Y462" s="339"/>
      <c r="Z462" s="339"/>
      <c r="AA462" s="339"/>
      <c r="AB462" s="339"/>
      <c r="AC462" s="339"/>
      <c r="AD462" s="339"/>
      <c r="AE462" s="339"/>
      <c r="AF462" s="339"/>
      <c r="AG462" s="339"/>
      <c r="AH462" s="339"/>
      <c r="AI462" s="339"/>
      <c r="AJ462" s="339"/>
      <c r="AK462" s="339"/>
      <c r="AL462" s="339"/>
      <c r="AM462" s="339"/>
      <c r="AN462" s="339"/>
      <c r="AO462" s="339"/>
      <c r="AP462" s="339"/>
      <c r="AQ462" s="339"/>
      <c r="AR462" s="339"/>
      <c r="AS462" s="339"/>
      <c r="AT462" s="339"/>
      <c r="AU462" s="339"/>
      <c r="AV462" s="339"/>
      <c r="AW462" s="339"/>
      <c r="AX462" s="339"/>
      <c r="AY462" s="339"/>
      <c r="AZ462" s="339"/>
      <c r="BA462" s="341"/>
      <c r="BB462" s="417"/>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1"/>
      <c r="BX462" s="342"/>
      <c r="BY462" s="342"/>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986" t="s">
        <v>246</v>
      </c>
      <c r="D463" s="985"/>
      <c r="E463" s="617">
        <v>4.0515281016435893E-4</v>
      </c>
      <c r="F463" s="613"/>
      <c r="G463" s="613"/>
      <c r="H463" s="985" t="s">
        <v>246</v>
      </c>
      <c r="I463" s="985"/>
      <c r="J463" s="618">
        <v>3.6856463916383686E-4</v>
      </c>
      <c r="K463" s="613"/>
      <c r="L463" s="613"/>
      <c r="M463" s="985" t="s">
        <v>246</v>
      </c>
      <c r="N463" s="985"/>
      <c r="O463" s="619">
        <v>6.8965239067489561E-5</v>
      </c>
      <c r="P463" s="613"/>
      <c r="Q463" s="613"/>
      <c r="X463" s="339"/>
      <c r="Y463" s="339"/>
      <c r="Z463" s="339"/>
      <c r="AA463" s="339"/>
      <c r="AB463" s="339"/>
      <c r="AC463" s="339"/>
      <c r="AD463" s="339"/>
      <c r="AE463" s="339"/>
      <c r="AF463" s="339"/>
      <c r="AG463" s="339"/>
      <c r="AH463" s="339"/>
      <c r="AI463" s="339"/>
      <c r="AJ463" s="339"/>
      <c r="AK463" s="339"/>
      <c r="AL463" s="339"/>
      <c r="AM463" s="339"/>
      <c r="AN463" s="339"/>
      <c r="AO463" s="339"/>
      <c r="AP463" s="339"/>
      <c r="AQ463" s="339"/>
      <c r="AR463" s="339"/>
      <c r="AS463" s="339"/>
      <c r="AT463" s="339"/>
      <c r="AU463" s="339"/>
      <c r="AV463" s="339"/>
      <c r="AW463" s="339"/>
      <c r="AX463" s="339"/>
      <c r="AY463" s="339"/>
      <c r="AZ463" s="339"/>
      <c r="BA463" s="341"/>
      <c r="BB463" s="417"/>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1"/>
      <c r="BX463" s="342"/>
      <c r="BY463" s="342"/>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986" t="s">
        <v>206</v>
      </c>
      <c r="D464" s="985"/>
      <c r="E464" s="617">
        <v>0.84792815955286305</v>
      </c>
      <c r="F464" s="613"/>
      <c r="G464" s="613"/>
      <c r="H464" s="985" t="s">
        <v>206</v>
      </c>
      <c r="I464" s="985"/>
      <c r="J464" s="618">
        <v>0.90027223078926155</v>
      </c>
      <c r="K464" s="613"/>
      <c r="L464" s="613"/>
      <c r="M464" s="985" t="s">
        <v>206</v>
      </c>
      <c r="N464" s="985"/>
      <c r="O464" s="619">
        <v>0.15686824036016736</v>
      </c>
      <c r="P464" s="613"/>
      <c r="Q464" s="613"/>
      <c r="X464" s="339"/>
      <c r="Y464" s="339"/>
      <c r="Z464" s="339"/>
      <c r="AA464" s="339"/>
      <c r="AB464" s="339"/>
      <c r="AC464" s="339"/>
      <c r="AD464" s="339"/>
      <c r="AE464" s="339"/>
      <c r="AF464" s="339"/>
      <c r="AG464" s="339"/>
      <c r="AH464" s="339"/>
      <c r="AI464" s="339"/>
      <c r="AJ464" s="339"/>
      <c r="AK464" s="339"/>
      <c r="AL464" s="339"/>
      <c r="AM464" s="339"/>
      <c r="AN464" s="339"/>
      <c r="AO464" s="339"/>
      <c r="AP464" s="339"/>
      <c r="AQ464" s="339"/>
      <c r="AR464" s="339"/>
      <c r="AS464" s="339"/>
      <c r="AT464" s="339"/>
      <c r="AU464" s="339"/>
      <c r="AV464" s="339"/>
      <c r="AW464" s="339"/>
      <c r="AX464" s="339"/>
      <c r="AY464" s="339"/>
      <c r="AZ464" s="339"/>
      <c r="BA464" s="341"/>
      <c r="BB464" s="417"/>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1"/>
      <c r="BX464" s="342"/>
      <c r="BY464" s="342"/>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986" t="s">
        <v>209</v>
      </c>
      <c r="D465" s="985"/>
      <c r="E465" s="617">
        <v>2.0169255544760741E-2</v>
      </c>
      <c r="F465" s="613"/>
      <c r="G465" s="613"/>
      <c r="H465" s="985" t="s">
        <v>209</v>
      </c>
      <c r="I465" s="985"/>
      <c r="J465" s="618">
        <v>2.5057901635672317E-4</v>
      </c>
      <c r="K465" s="613"/>
      <c r="L465" s="613"/>
      <c r="M465" s="985" t="s">
        <v>209</v>
      </c>
      <c r="N465" s="985"/>
      <c r="O465" s="619">
        <v>0.54778454227282825</v>
      </c>
      <c r="P465" s="613"/>
      <c r="Q465" s="613"/>
      <c r="X465" s="339"/>
      <c r="Y465" s="339"/>
      <c r="Z465" s="339"/>
      <c r="AA465" s="339"/>
      <c r="AB465" s="339"/>
      <c r="AC465" s="339"/>
      <c r="AD465" s="339"/>
      <c r="AE465" s="339"/>
      <c r="AF465" s="339"/>
      <c r="AG465" s="339"/>
      <c r="AH465" s="339"/>
      <c r="AI465" s="339"/>
      <c r="AJ465" s="339"/>
      <c r="AK465" s="339"/>
      <c r="AL465" s="339"/>
      <c r="AM465" s="339"/>
      <c r="AN465" s="339"/>
      <c r="AO465" s="339"/>
      <c r="AP465" s="339"/>
      <c r="AQ465" s="339"/>
      <c r="AR465" s="339"/>
      <c r="AS465" s="339"/>
      <c r="AT465" s="339"/>
      <c r="AU465" s="339"/>
      <c r="AV465" s="339"/>
      <c r="AW465" s="339"/>
      <c r="AX465" s="339"/>
      <c r="AY465" s="339"/>
      <c r="AZ465" s="339"/>
      <c r="BA465" s="341"/>
      <c r="BB465" s="417"/>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1"/>
      <c r="BX465" s="342"/>
      <c r="BY465" s="342"/>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986" t="s">
        <v>205</v>
      </c>
      <c r="D466" s="985"/>
      <c r="E466" s="617">
        <v>0.87817123158860211</v>
      </c>
      <c r="F466" s="613"/>
      <c r="G466" s="613"/>
      <c r="H466" s="985" t="s">
        <v>205</v>
      </c>
      <c r="I466" s="985"/>
      <c r="J466" s="618">
        <v>0.89016617316226032</v>
      </c>
      <c r="K466" s="613"/>
      <c r="L466" s="613"/>
      <c r="M466" s="985" t="s">
        <v>205</v>
      </c>
      <c r="N466" s="985"/>
      <c r="O466" s="619">
        <v>0.68179157883347696</v>
      </c>
      <c r="P466" s="613"/>
      <c r="Q466" s="613"/>
      <c r="X466" s="339"/>
      <c r="Y466" s="339"/>
      <c r="Z466" s="339"/>
      <c r="AA466" s="339"/>
      <c r="AB466" s="339"/>
      <c r="AC466" s="339"/>
      <c r="AD466" s="339"/>
      <c r="AE466" s="339"/>
      <c r="AF466" s="339"/>
      <c r="AG466" s="339"/>
      <c r="AH466" s="339"/>
      <c r="AI466" s="339"/>
      <c r="AJ466" s="339"/>
      <c r="AK466" s="339"/>
      <c r="AL466" s="339"/>
      <c r="AM466" s="339"/>
      <c r="AN466" s="339"/>
      <c r="AO466" s="339"/>
      <c r="AP466" s="339"/>
      <c r="AQ466" s="339"/>
      <c r="AR466" s="339"/>
      <c r="AS466" s="339"/>
      <c r="AT466" s="339"/>
      <c r="AU466" s="339"/>
      <c r="AV466" s="339"/>
      <c r="AW466" s="339"/>
      <c r="AX466" s="339"/>
      <c r="AY466" s="339"/>
      <c r="AZ466" s="339"/>
      <c r="BA466" s="341"/>
      <c r="BB466" s="417"/>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1"/>
      <c r="BX466" s="342"/>
      <c r="BY466" s="342"/>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986" t="s">
        <v>208</v>
      </c>
      <c r="D467" s="985"/>
      <c r="E467" s="617">
        <v>0.83237070504590305</v>
      </c>
      <c r="F467" s="613"/>
      <c r="G467" s="613"/>
      <c r="H467" s="985" t="s">
        <v>208</v>
      </c>
      <c r="I467" s="985"/>
      <c r="J467" s="618">
        <v>0.855194541757752</v>
      </c>
      <c r="K467" s="613"/>
      <c r="L467" s="613"/>
      <c r="M467" s="985" t="s">
        <v>208</v>
      </c>
      <c r="N467" s="985"/>
      <c r="O467" s="619">
        <v>0.58076145944603164</v>
      </c>
      <c r="P467" s="613"/>
      <c r="Q467" s="613"/>
      <c r="X467" s="339"/>
      <c r="Y467" s="339"/>
      <c r="Z467" s="339"/>
      <c r="AA467" s="339"/>
      <c r="AB467" s="339"/>
      <c r="AC467" s="339"/>
      <c r="AD467" s="339"/>
      <c r="AE467" s="339"/>
      <c r="AF467" s="339"/>
      <c r="AG467" s="339"/>
      <c r="AH467" s="339"/>
      <c r="AI467" s="339"/>
      <c r="AJ467" s="339"/>
      <c r="AK467" s="339"/>
      <c r="AL467" s="339"/>
      <c r="AM467" s="339"/>
      <c r="AN467" s="339"/>
      <c r="AO467" s="339"/>
      <c r="AP467" s="339"/>
      <c r="AQ467" s="339"/>
      <c r="AR467" s="339"/>
      <c r="AS467" s="339"/>
      <c r="AT467" s="339"/>
      <c r="AU467" s="339"/>
      <c r="AV467" s="339"/>
      <c r="AW467" s="339"/>
      <c r="AX467" s="339"/>
      <c r="AY467" s="339"/>
      <c r="AZ467" s="339"/>
      <c r="BA467" s="341"/>
      <c r="BB467" s="417"/>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1"/>
      <c r="BX467" s="342"/>
      <c r="BY467" s="342"/>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986" t="s">
        <v>218</v>
      </c>
      <c r="D468" s="985"/>
      <c r="E468" s="617">
        <v>4.3320986090705414E-2</v>
      </c>
      <c r="F468" s="613"/>
      <c r="G468" s="613"/>
      <c r="H468" s="985" t="s">
        <v>218</v>
      </c>
      <c r="I468" s="985"/>
      <c r="J468" s="618">
        <v>0.34135771172523061</v>
      </c>
      <c r="K468" s="613"/>
      <c r="L468" s="613"/>
      <c r="M468" s="985" t="s">
        <v>218</v>
      </c>
      <c r="N468" s="985"/>
      <c r="O468" s="619">
        <v>7.9291787399272517E-3</v>
      </c>
      <c r="P468" s="613"/>
      <c r="Q468" s="613"/>
      <c r="X468" s="339"/>
      <c r="Y468" s="339"/>
      <c r="Z468" s="339"/>
      <c r="AA468" s="339"/>
      <c r="AB468" s="339"/>
      <c r="AC468" s="339"/>
      <c r="AD468" s="339"/>
      <c r="AE468" s="339"/>
      <c r="AF468" s="339"/>
      <c r="AG468" s="339"/>
      <c r="AH468" s="339"/>
      <c r="AI468" s="339"/>
      <c r="AJ468" s="339"/>
      <c r="AK468" s="339"/>
      <c r="AL468" s="339"/>
      <c r="AM468" s="339"/>
      <c r="AN468" s="339"/>
      <c r="AO468" s="339"/>
      <c r="AP468" s="339"/>
      <c r="AQ468" s="339"/>
      <c r="AR468" s="339"/>
      <c r="AS468" s="339"/>
      <c r="AT468" s="339"/>
      <c r="AU468" s="339"/>
      <c r="AV468" s="339"/>
      <c r="AW468" s="339"/>
      <c r="AX468" s="339"/>
      <c r="AY468" s="339"/>
      <c r="AZ468" s="339"/>
      <c r="BA468" s="341"/>
      <c r="BB468" s="417"/>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1"/>
      <c r="BX468" s="342"/>
      <c r="BY468" s="342"/>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986" t="s">
        <v>230</v>
      </c>
      <c r="D469" s="985"/>
      <c r="E469" s="617">
        <v>1.3948820291761093E-3</v>
      </c>
      <c r="F469" s="613"/>
      <c r="G469" s="613"/>
      <c r="H469" s="985" t="s">
        <v>230</v>
      </c>
      <c r="I469" s="985"/>
      <c r="J469" s="618">
        <v>4.20882576293667E-4</v>
      </c>
      <c r="K469" s="613"/>
      <c r="L469" s="613"/>
      <c r="M469" s="985" t="s">
        <v>230</v>
      </c>
      <c r="N469" s="985"/>
      <c r="O469" s="619">
        <v>2.6500703635320127E-2</v>
      </c>
      <c r="P469" s="613"/>
      <c r="Q469" s="613"/>
      <c r="X469" s="339"/>
      <c r="Y469" s="339"/>
      <c r="Z469" s="339"/>
      <c r="AA469" s="339"/>
      <c r="AB469" s="339"/>
      <c r="AC469" s="339"/>
      <c r="AD469" s="339"/>
      <c r="AE469" s="339"/>
      <c r="AF469" s="339"/>
      <c r="AG469" s="339"/>
      <c r="AH469" s="339"/>
      <c r="AI469" s="339"/>
      <c r="AJ469" s="339"/>
      <c r="AK469" s="339"/>
      <c r="AL469" s="339"/>
      <c r="AM469" s="339"/>
      <c r="AN469" s="339"/>
      <c r="AO469" s="339"/>
      <c r="AP469" s="339"/>
      <c r="AQ469" s="339"/>
      <c r="AR469" s="339"/>
      <c r="AS469" s="339"/>
      <c r="AT469" s="339"/>
      <c r="AU469" s="339"/>
      <c r="AV469" s="339"/>
      <c r="AW469" s="339"/>
      <c r="AX469" s="339"/>
      <c r="AY469" s="339"/>
      <c r="AZ469" s="339"/>
      <c r="BA469" s="341"/>
      <c r="BB469" s="417"/>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1"/>
      <c r="BX469" s="342"/>
      <c r="BY469" s="342"/>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986" t="s">
        <v>216</v>
      </c>
      <c r="D470" s="985"/>
      <c r="E470" s="617">
        <v>0.355493723058115</v>
      </c>
      <c r="F470" s="613"/>
      <c r="G470" s="613"/>
      <c r="H470" s="985" t="s">
        <v>216</v>
      </c>
      <c r="I470" s="985"/>
      <c r="J470" s="618">
        <v>0.18391090403637395</v>
      </c>
      <c r="K470" s="613"/>
      <c r="L470" s="613"/>
      <c r="M470" s="985" t="s">
        <v>216</v>
      </c>
      <c r="N470" s="985"/>
      <c r="O470" s="619">
        <v>0.23602259348151755</v>
      </c>
      <c r="P470" s="613"/>
      <c r="Q470" s="613"/>
      <c r="X470" s="339"/>
      <c r="Y470" s="339"/>
      <c r="Z470" s="339"/>
      <c r="AA470" s="339"/>
      <c r="AB470" s="339"/>
      <c r="AC470" s="339"/>
      <c r="AD470" s="339"/>
      <c r="AE470" s="339"/>
      <c r="AF470" s="339"/>
      <c r="AG470" s="339"/>
      <c r="AH470" s="339"/>
      <c r="AI470" s="339"/>
      <c r="AJ470" s="339"/>
      <c r="AK470" s="339"/>
      <c r="AL470" s="339"/>
      <c r="AM470" s="339"/>
      <c r="AN470" s="339"/>
      <c r="AO470" s="339"/>
      <c r="AP470" s="339"/>
      <c r="AQ470" s="339"/>
      <c r="AR470" s="339"/>
      <c r="AS470" s="339"/>
      <c r="AT470" s="339"/>
      <c r="AU470" s="339"/>
      <c r="AV470" s="339"/>
      <c r="AW470" s="339"/>
      <c r="AX470" s="339"/>
      <c r="AY470" s="339"/>
      <c r="AZ470" s="339"/>
      <c r="BA470" s="341"/>
      <c r="BB470" s="417"/>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1"/>
      <c r="BX470" s="342"/>
      <c r="BY470" s="342"/>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986" t="s">
        <v>244</v>
      </c>
      <c r="D471" s="985"/>
      <c r="E471" s="617">
        <v>8.8291637379822789E-5</v>
      </c>
      <c r="F471" s="613"/>
      <c r="G471" s="613"/>
      <c r="H471" s="985" t="s">
        <v>244</v>
      </c>
      <c r="I471" s="985"/>
      <c r="J471" s="618">
        <v>7.8982991419180085E-4</v>
      </c>
      <c r="K471" s="613"/>
      <c r="L471" s="613"/>
      <c r="M471" s="985" t="s">
        <v>244</v>
      </c>
      <c r="N471" s="985"/>
      <c r="O471" s="619">
        <v>9.9373775047021111E-4</v>
      </c>
      <c r="P471" s="613"/>
      <c r="Q471" s="613"/>
      <c r="X471" s="339"/>
      <c r="Y471" s="339"/>
      <c r="Z471" s="339"/>
      <c r="AA471" s="339"/>
      <c r="AB471" s="339"/>
      <c r="AC471" s="339"/>
      <c r="AD471" s="339"/>
      <c r="AE471" s="339"/>
      <c r="AF471" s="339"/>
      <c r="AG471" s="339"/>
      <c r="AH471" s="339"/>
      <c r="AI471" s="339"/>
      <c r="AJ471" s="339"/>
      <c r="AK471" s="339"/>
      <c r="AL471" s="339"/>
      <c r="AM471" s="339"/>
      <c r="AN471" s="339"/>
      <c r="AO471" s="339"/>
      <c r="AP471" s="339"/>
      <c r="AQ471" s="339"/>
      <c r="AR471" s="339"/>
      <c r="AS471" s="339"/>
      <c r="AT471" s="339"/>
      <c r="AU471" s="339"/>
      <c r="AV471" s="339"/>
      <c r="AW471" s="339"/>
      <c r="AX471" s="339"/>
      <c r="AY471" s="339"/>
      <c r="AZ471" s="339"/>
      <c r="BA471" s="341"/>
      <c r="BB471" s="417"/>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1"/>
      <c r="BX471" s="342"/>
      <c r="BY471" s="342"/>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986" t="s">
        <v>214</v>
      </c>
      <c r="D472" s="985"/>
      <c r="E472" s="617">
        <v>0.11415354700020847</v>
      </c>
      <c r="F472" s="613"/>
      <c r="G472" s="613"/>
      <c r="H472" s="985" t="s">
        <v>214</v>
      </c>
      <c r="I472" s="985"/>
      <c r="J472" s="618">
        <v>7.337711856699411E-2</v>
      </c>
      <c r="K472" s="613"/>
      <c r="L472" s="613"/>
      <c r="M472" s="985" t="s">
        <v>214</v>
      </c>
      <c r="N472" s="985"/>
      <c r="O472" s="619">
        <v>0.34591573260816866</v>
      </c>
      <c r="P472" s="613"/>
      <c r="Q472" s="613"/>
      <c r="X472" s="339"/>
      <c r="Y472" s="339"/>
      <c r="Z472" s="339"/>
      <c r="AA472" s="339"/>
      <c r="AB472" s="339"/>
      <c r="AC472" s="339"/>
      <c r="AD472" s="339"/>
      <c r="AE472" s="339"/>
      <c r="AF472" s="339"/>
      <c r="AG472" s="339"/>
      <c r="AH472" s="339"/>
      <c r="AI472" s="339"/>
      <c r="AJ472" s="339"/>
      <c r="AK472" s="339"/>
      <c r="AL472" s="339"/>
      <c r="AM472" s="339"/>
      <c r="AN472" s="339"/>
      <c r="AO472" s="339"/>
      <c r="AP472" s="339"/>
      <c r="AQ472" s="339"/>
      <c r="AR472" s="339"/>
      <c r="AS472" s="339"/>
      <c r="AT472" s="339"/>
      <c r="AU472" s="339"/>
      <c r="AV472" s="339"/>
      <c r="AW472" s="339"/>
      <c r="AX472" s="339"/>
      <c r="AY472" s="339"/>
      <c r="AZ472" s="339"/>
      <c r="BA472" s="341"/>
      <c r="BB472" s="417"/>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1"/>
      <c r="BX472" s="342"/>
      <c r="BY472" s="342"/>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986" t="s">
        <v>215</v>
      </c>
      <c r="D473" s="985"/>
      <c r="E473" s="617">
        <v>0.12842520147676828</v>
      </c>
      <c r="F473" s="613"/>
      <c r="G473" s="613"/>
      <c r="H473" s="985" t="s">
        <v>215</v>
      </c>
      <c r="I473" s="985"/>
      <c r="J473" s="618">
        <v>8.6540024754897082E-2</v>
      </c>
      <c r="K473" s="613"/>
      <c r="L473" s="613"/>
      <c r="M473" s="985" t="s">
        <v>215</v>
      </c>
      <c r="N473" s="985"/>
      <c r="O473" s="619">
        <v>0.33805224614686102</v>
      </c>
      <c r="P473" s="613"/>
      <c r="Q473" s="613"/>
      <c r="X473" s="339"/>
      <c r="Y473" s="339"/>
      <c r="Z473" s="339"/>
      <c r="AA473" s="339"/>
      <c r="AB473" s="339"/>
      <c r="AC473" s="339"/>
      <c r="AD473" s="339"/>
      <c r="AE473" s="339"/>
      <c r="AF473" s="339"/>
      <c r="AG473" s="339"/>
      <c r="AH473" s="339"/>
      <c r="AI473" s="339"/>
      <c r="AJ473" s="339"/>
      <c r="AK473" s="339"/>
      <c r="AL473" s="339"/>
      <c r="AM473" s="339"/>
      <c r="AN473" s="339"/>
      <c r="AO473" s="339"/>
      <c r="AP473" s="339"/>
      <c r="AQ473" s="339"/>
      <c r="AR473" s="339"/>
      <c r="AS473" s="339"/>
      <c r="AT473" s="339"/>
      <c r="AU473" s="339"/>
      <c r="AV473" s="339"/>
      <c r="AW473" s="339"/>
      <c r="AX473" s="339"/>
      <c r="AY473" s="339"/>
      <c r="AZ473" s="339"/>
      <c r="BA473" s="341"/>
      <c r="BB473" s="417"/>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1"/>
      <c r="BX473" s="342"/>
      <c r="BY473" s="342"/>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986" t="s">
        <v>245</v>
      </c>
      <c r="D474" s="985"/>
      <c r="E474" s="617">
        <v>7.3175857029512384E-6</v>
      </c>
      <c r="F474" s="613"/>
      <c r="G474" s="613"/>
      <c r="H474" s="985" t="s">
        <v>245</v>
      </c>
      <c r="I474" s="985"/>
      <c r="J474" s="618">
        <v>2.9344105353888488E-4</v>
      </c>
      <c r="K474" s="613"/>
      <c r="L474" s="613"/>
      <c r="M474" s="985" t="s">
        <v>245</v>
      </c>
      <c r="N474" s="985"/>
      <c r="O474" s="619">
        <v>7.4355660301387628E-4</v>
      </c>
      <c r="P474" s="613"/>
      <c r="Q474" s="613"/>
      <c r="X474" s="339"/>
      <c r="Y474" s="339"/>
      <c r="Z474" s="339"/>
      <c r="AA474" s="339"/>
      <c r="AB474" s="339"/>
      <c r="AC474" s="339"/>
      <c r="AD474" s="339"/>
      <c r="AE474" s="339"/>
      <c r="AF474" s="339"/>
      <c r="AG474" s="339"/>
      <c r="AH474" s="339"/>
      <c r="AI474" s="339"/>
      <c r="AJ474" s="339"/>
      <c r="AK474" s="339"/>
      <c r="AL474" s="339"/>
      <c r="AM474" s="339"/>
      <c r="AN474" s="339"/>
      <c r="AO474" s="339"/>
      <c r="AP474" s="339"/>
      <c r="AQ474" s="339"/>
      <c r="AR474" s="339"/>
      <c r="AS474" s="339"/>
      <c r="AT474" s="339"/>
      <c r="AU474" s="339"/>
      <c r="AV474" s="339"/>
      <c r="AW474" s="339"/>
      <c r="AX474" s="339"/>
      <c r="AY474" s="339"/>
      <c r="AZ474" s="339"/>
      <c r="BA474" s="341"/>
      <c r="BB474" s="417"/>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1"/>
      <c r="BX474" s="342"/>
      <c r="BY474" s="342"/>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986" t="s">
        <v>248</v>
      </c>
      <c r="D475" s="985"/>
      <c r="E475" s="617">
        <v>4.451999771248801E-5</v>
      </c>
      <c r="F475" s="613"/>
      <c r="G475" s="613"/>
      <c r="H475" s="985" t="s">
        <v>248</v>
      </c>
      <c r="I475" s="985"/>
      <c r="J475" s="618">
        <v>5.9417292643386592E-5</v>
      </c>
      <c r="K475" s="613"/>
      <c r="L475" s="613"/>
      <c r="M475" s="985" t="s">
        <v>248</v>
      </c>
      <c r="N475" s="985"/>
      <c r="O475" s="619">
        <v>5.3618350922158349E-4</v>
      </c>
      <c r="P475" s="613"/>
      <c r="Q475" s="613"/>
      <c r="X475" s="339"/>
      <c r="Y475" s="339"/>
      <c r="Z475" s="339"/>
      <c r="AA475" s="339"/>
      <c r="AB475" s="339"/>
      <c r="AC475" s="339"/>
      <c r="AD475" s="339"/>
      <c r="AE475" s="339"/>
      <c r="AF475" s="339"/>
      <c r="AG475" s="339"/>
      <c r="AH475" s="339"/>
      <c r="AI475" s="339"/>
      <c r="AJ475" s="339"/>
      <c r="AK475" s="339"/>
      <c r="AL475" s="339"/>
      <c r="AM475" s="339"/>
      <c r="AN475" s="339"/>
      <c r="AO475" s="339"/>
      <c r="AP475" s="339"/>
      <c r="AQ475" s="339"/>
      <c r="AR475" s="339"/>
      <c r="AS475" s="339"/>
      <c r="AT475" s="339"/>
      <c r="AU475" s="339"/>
      <c r="AV475" s="339"/>
      <c r="AW475" s="339"/>
      <c r="AX475" s="339"/>
      <c r="AY475" s="339"/>
      <c r="AZ475" s="339"/>
      <c r="BA475" s="341"/>
      <c r="BB475" s="417"/>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1"/>
      <c r="BX475" s="342"/>
      <c r="BY475" s="342"/>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986" t="s">
        <v>235</v>
      </c>
      <c r="D476" s="985"/>
      <c r="E476" s="617">
        <v>1.5987078982940016E-2</v>
      </c>
      <c r="F476" s="613"/>
      <c r="G476" s="613"/>
      <c r="H476" s="985" t="s">
        <v>235</v>
      </c>
      <c r="I476" s="985"/>
      <c r="J476" s="618">
        <v>1.1381571462141634E-2</v>
      </c>
      <c r="K476" s="613"/>
      <c r="L476" s="613"/>
      <c r="M476" s="985" t="s">
        <v>235</v>
      </c>
      <c r="N476" s="985"/>
      <c r="O476" s="619">
        <v>1.4224468967402775E-2</v>
      </c>
      <c r="P476" s="613"/>
      <c r="Q476" s="613"/>
      <c r="X476" s="339"/>
      <c r="Y476" s="339"/>
      <c r="Z476" s="339"/>
      <c r="AA476" s="339"/>
      <c r="AB476" s="339"/>
      <c r="AC476" s="339"/>
      <c r="AD476" s="339"/>
      <c r="AE476" s="339"/>
      <c r="AF476" s="339"/>
      <c r="AG476" s="339"/>
      <c r="AH476" s="339"/>
      <c r="AI476" s="339"/>
      <c r="AJ476" s="339"/>
      <c r="AK476" s="339"/>
      <c r="AL476" s="339"/>
      <c r="AM476" s="339"/>
      <c r="AN476" s="339"/>
      <c r="AO476" s="339"/>
      <c r="AP476" s="339"/>
      <c r="AQ476" s="339"/>
      <c r="AR476" s="339"/>
      <c r="AS476" s="339"/>
      <c r="AT476" s="339"/>
      <c r="AU476" s="339"/>
      <c r="AV476" s="339"/>
      <c r="AW476" s="339"/>
      <c r="AX476" s="339"/>
      <c r="AY476" s="339"/>
      <c r="AZ476" s="339"/>
      <c r="BA476" s="341"/>
      <c r="BB476" s="417"/>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1"/>
      <c r="BX476" s="342"/>
      <c r="BY476" s="342"/>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986" t="s">
        <v>219</v>
      </c>
      <c r="D477" s="985"/>
      <c r="E477" s="617">
        <v>0.27145075011057879</v>
      </c>
      <c r="F477" s="613"/>
      <c r="G477" s="613"/>
      <c r="H477" s="985" t="s">
        <v>219</v>
      </c>
      <c r="I477" s="985"/>
      <c r="J477" s="618">
        <v>1.1568906254997588E-2</v>
      </c>
      <c r="K477" s="613"/>
      <c r="L477" s="613"/>
      <c r="M477" s="985" t="s">
        <v>219</v>
      </c>
      <c r="N477" s="985"/>
      <c r="O477" s="619">
        <v>0.15739285273188378</v>
      </c>
      <c r="P477" s="613"/>
      <c r="Q477" s="613"/>
      <c r="X477" s="339"/>
      <c r="Y477" s="339"/>
      <c r="Z477" s="339"/>
      <c r="AA477" s="339"/>
      <c r="AB477" s="339"/>
      <c r="AC477" s="339"/>
      <c r="AD477" s="339"/>
      <c r="AE477" s="339"/>
      <c r="AF477" s="339"/>
      <c r="AG477" s="339"/>
      <c r="AH477" s="339"/>
      <c r="AI477" s="339"/>
      <c r="AJ477" s="339"/>
      <c r="AK477" s="339"/>
      <c r="AL477" s="339"/>
      <c r="AM477" s="339"/>
      <c r="AN477" s="339"/>
      <c r="AO477" s="339"/>
      <c r="AP477" s="339"/>
      <c r="AQ477" s="339"/>
      <c r="AR477" s="339"/>
      <c r="AS477" s="339"/>
      <c r="AT477" s="339"/>
      <c r="AU477" s="339"/>
      <c r="AV477" s="339"/>
      <c r="AW477" s="339"/>
      <c r="AX477" s="339"/>
      <c r="AY477" s="339"/>
      <c r="AZ477" s="339"/>
      <c r="BA477" s="341"/>
      <c r="BB477" s="417"/>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1"/>
      <c r="BX477" s="342"/>
      <c r="BY477" s="342"/>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986" t="s">
        <v>233</v>
      </c>
      <c r="D478" s="985"/>
      <c r="E478" s="617">
        <v>4.6296904133696172E-2</v>
      </c>
      <c r="F478" s="613"/>
      <c r="G478" s="613"/>
      <c r="H478" s="985" t="s">
        <v>241</v>
      </c>
      <c r="I478" s="985"/>
      <c r="J478" s="618">
        <v>2.8388292489356587E-4</v>
      </c>
      <c r="K478" s="613"/>
      <c r="L478" s="613"/>
      <c r="M478" s="985" t="s">
        <v>241</v>
      </c>
      <c r="N478" s="985"/>
      <c r="O478" s="619">
        <v>4.229248897944092E-3</v>
      </c>
      <c r="P478" s="613"/>
      <c r="Q478" s="613"/>
      <c r="X478" s="339"/>
      <c r="Y478" s="339"/>
      <c r="Z478" s="339"/>
      <c r="AA478" s="339"/>
      <c r="AB478" s="339"/>
      <c r="AC478" s="339"/>
      <c r="AD478" s="339"/>
      <c r="AE478" s="339"/>
      <c r="AF478" s="339"/>
      <c r="AG478" s="339"/>
      <c r="AH478" s="339"/>
      <c r="AI478" s="339"/>
      <c r="AJ478" s="339"/>
      <c r="AK478" s="339"/>
      <c r="AL478" s="339"/>
      <c r="AM478" s="339"/>
      <c r="AN478" s="339"/>
      <c r="AO478" s="339"/>
      <c r="AP478" s="339"/>
      <c r="AQ478" s="339"/>
      <c r="AR478" s="339"/>
      <c r="AS478" s="339"/>
      <c r="AT478" s="339"/>
      <c r="AU478" s="339"/>
      <c r="AV478" s="339"/>
      <c r="AW478" s="339"/>
      <c r="AX478" s="339"/>
      <c r="AY478" s="339"/>
      <c r="AZ478" s="339"/>
      <c r="BA478" s="341"/>
      <c r="BB478" s="417"/>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1"/>
      <c r="BX478" s="342"/>
      <c r="BY478" s="342"/>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986" t="s">
        <v>221</v>
      </c>
      <c r="D479" s="985"/>
      <c r="E479" s="617">
        <v>0.25937852014904034</v>
      </c>
      <c r="F479" s="613"/>
      <c r="G479" s="613"/>
      <c r="H479" s="985" t="s">
        <v>236</v>
      </c>
      <c r="I479" s="985"/>
      <c r="J479" s="618">
        <v>2.0695739871635799E-2</v>
      </c>
      <c r="K479" s="613"/>
      <c r="L479" s="613"/>
      <c r="M479" s="985" t="s">
        <v>236</v>
      </c>
      <c r="N479" s="985"/>
      <c r="O479" s="619">
        <v>4.7155582361739767E-4</v>
      </c>
      <c r="P479" s="613"/>
      <c r="Q479" s="613"/>
      <c r="X479" s="339"/>
      <c r="Y479" s="339"/>
      <c r="Z479" s="339"/>
      <c r="AA479" s="339"/>
      <c r="AB479" s="339"/>
      <c r="AC479" s="339"/>
      <c r="AD479" s="339"/>
      <c r="AE479" s="339"/>
      <c r="AF479" s="339"/>
      <c r="AG479" s="339"/>
      <c r="AH479" s="339"/>
      <c r="AI479" s="339"/>
      <c r="AJ479" s="339"/>
      <c r="AK479" s="339"/>
      <c r="AL479" s="339"/>
      <c r="AM479" s="339"/>
      <c r="AN479" s="339"/>
      <c r="AO479" s="339"/>
      <c r="AP479" s="339"/>
      <c r="AQ479" s="339"/>
      <c r="AR479" s="339"/>
      <c r="AS479" s="339"/>
      <c r="AT479" s="339"/>
      <c r="AU479" s="339"/>
      <c r="AV479" s="339"/>
      <c r="AW479" s="339"/>
      <c r="AX479" s="339"/>
      <c r="AY479" s="339"/>
      <c r="AZ479" s="339"/>
      <c r="BA479" s="341"/>
      <c r="BB479" s="417"/>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1"/>
      <c r="BX479" s="342"/>
      <c r="BY479" s="342"/>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986" t="s">
        <v>210</v>
      </c>
      <c r="D480" s="985"/>
      <c r="E480" s="617">
        <v>0.41579694367818598</v>
      </c>
      <c r="F480" s="613"/>
      <c r="G480" s="613"/>
      <c r="H480" s="985" t="s">
        <v>238</v>
      </c>
      <c r="I480" s="985"/>
      <c r="J480" s="618">
        <v>4.0838933319915097E-3</v>
      </c>
      <c r="K480" s="613"/>
      <c r="L480" s="613"/>
      <c r="M480" s="985" t="s">
        <v>238</v>
      </c>
      <c r="N480" s="985"/>
      <c r="O480" s="619">
        <v>1.3101865489061853E-2</v>
      </c>
      <c r="P480" s="613"/>
      <c r="Q480" s="613"/>
      <c r="X480" s="339"/>
      <c r="Y480" s="339"/>
      <c r="Z480" s="339"/>
      <c r="AA480" s="339"/>
      <c r="AB480" s="339"/>
      <c r="AC480" s="339"/>
      <c r="AD480" s="339"/>
      <c r="AE480" s="339"/>
      <c r="AF480" s="339"/>
      <c r="AG480" s="339"/>
      <c r="AH480" s="339"/>
      <c r="AI480" s="339"/>
      <c r="AJ480" s="339"/>
      <c r="AK480" s="339"/>
      <c r="AL480" s="339"/>
      <c r="AM480" s="339"/>
      <c r="AN480" s="339"/>
      <c r="AO480" s="339"/>
      <c r="AP480" s="339"/>
      <c r="AQ480" s="339"/>
      <c r="AR480" s="339"/>
      <c r="AS480" s="339"/>
      <c r="AT480" s="339"/>
      <c r="AU480" s="339"/>
      <c r="AV480" s="339"/>
      <c r="AW480" s="339"/>
      <c r="AX480" s="339"/>
      <c r="AY480" s="339"/>
      <c r="AZ480" s="339"/>
      <c r="BA480" s="341"/>
      <c r="BB480" s="417"/>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1"/>
      <c r="BX480" s="342"/>
      <c r="BY480" s="342"/>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986" t="s">
        <v>241</v>
      </c>
      <c r="D481" s="985"/>
      <c r="E481" s="617">
        <v>2.2091780134935297E-3</v>
      </c>
      <c r="F481" s="613"/>
      <c r="G481" s="613"/>
      <c r="H481" s="985" t="s">
        <v>232</v>
      </c>
      <c r="I481" s="985"/>
      <c r="J481" s="618">
        <v>1.3946216655350121E-3</v>
      </c>
      <c r="K481" s="613"/>
      <c r="L481" s="613"/>
      <c r="M481" s="985" t="s">
        <v>232</v>
      </c>
      <c r="N481" s="985"/>
      <c r="O481" s="619">
        <v>1.4997267284785508E-2</v>
      </c>
      <c r="P481" s="613"/>
      <c r="Q481" s="613"/>
      <c r="X481" s="339"/>
      <c r="Y481" s="339"/>
      <c r="Z481" s="339"/>
      <c r="AA481" s="339"/>
      <c r="AB481" s="339"/>
      <c r="AC481" s="339"/>
      <c r="AD481" s="339"/>
      <c r="AE481" s="339"/>
      <c r="AF481" s="339"/>
      <c r="AG481" s="339"/>
      <c r="AH481" s="339"/>
      <c r="AI481" s="339"/>
      <c r="AJ481" s="339"/>
      <c r="AK481" s="339"/>
      <c r="AL481" s="339"/>
      <c r="AM481" s="339"/>
      <c r="AN481" s="339"/>
      <c r="AO481" s="339"/>
      <c r="AP481" s="339"/>
      <c r="AQ481" s="339"/>
      <c r="AR481" s="339"/>
      <c r="AS481" s="339"/>
      <c r="AT481" s="339"/>
      <c r="AU481" s="339"/>
      <c r="AV481" s="339"/>
      <c r="AW481" s="339"/>
      <c r="AX481" s="339"/>
      <c r="AY481" s="339"/>
      <c r="AZ481" s="339"/>
      <c r="BA481" s="341"/>
      <c r="BB481" s="417"/>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1"/>
      <c r="BX481" s="342"/>
      <c r="BY481" s="342"/>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986" t="s">
        <v>231</v>
      </c>
      <c r="D482" s="985"/>
      <c r="E482" s="617">
        <v>5.3130202952563446E-2</v>
      </c>
      <c r="F482" s="613"/>
      <c r="G482" s="613"/>
      <c r="H482" s="985" t="s">
        <v>237</v>
      </c>
      <c r="I482" s="985"/>
      <c r="J482" s="618">
        <v>6.6494032971370972E-5</v>
      </c>
      <c r="K482" s="613"/>
      <c r="L482" s="613"/>
      <c r="M482" s="985" t="s">
        <v>237</v>
      </c>
      <c r="N482" s="985"/>
      <c r="O482" s="619">
        <v>1.3109289045743691E-2</v>
      </c>
      <c r="P482" s="613"/>
      <c r="Q482" s="613"/>
      <c r="X482" s="339"/>
      <c r="Y482" s="339"/>
      <c r="Z482" s="339"/>
      <c r="AA482" s="339"/>
      <c r="AB482" s="339"/>
      <c r="AC482" s="339"/>
      <c r="AD482" s="339"/>
      <c r="AE482" s="339"/>
      <c r="AF482" s="339"/>
      <c r="AG482" s="339"/>
      <c r="AH482" s="339"/>
      <c r="AI482" s="339"/>
      <c r="AJ482" s="339"/>
      <c r="AK482" s="339"/>
      <c r="AL482" s="339"/>
      <c r="AM482" s="339"/>
      <c r="AN482" s="339"/>
      <c r="AO482" s="339"/>
      <c r="AP482" s="339"/>
      <c r="AQ482" s="339"/>
      <c r="AR482" s="339"/>
      <c r="AS482" s="339"/>
      <c r="AT482" s="339"/>
      <c r="AU482" s="339"/>
      <c r="AV482" s="339"/>
      <c r="AW482" s="339"/>
      <c r="AX482" s="339"/>
      <c r="AY482" s="339"/>
      <c r="AZ482" s="339"/>
      <c r="BA482" s="341"/>
      <c r="BB482" s="417"/>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1"/>
      <c r="BX482" s="342"/>
      <c r="BY482" s="342"/>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986" t="s">
        <v>239</v>
      </c>
      <c r="D483" s="985"/>
      <c r="E483" s="620">
        <v>1.2569253594996747E-2</v>
      </c>
      <c r="F483" s="613"/>
      <c r="G483" s="613"/>
      <c r="H483" s="985" t="s">
        <v>227</v>
      </c>
      <c r="I483" s="985"/>
      <c r="J483" s="618">
        <v>6.9617203894696847E-2</v>
      </c>
      <c r="K483" s="613"/>
      <c r="L483" s="613"/>
      <c r="M483" s="985" t="s">
        <v>227</v>
      </c>
      <c r="N483" s="985"/>
      <c r="O483" s="619">
        <v>1.1986405828947383E-2</v>
      </c>
      <c r="P483" s="613"/>
      <c r="Q483" s="613"/>
      <c r="X483" s="339"/>
      <c r="Y483" s="339"/>
      <c r="Z483" s="339"/>
      <c r="AA483" s="339"/>
      <c r="AB483" s="339"/>
      <c r="AC483" s="339"/>
      <c r="AD483" s="339"/>
      <c r="AE483" s="339"/>
      <c r="AF483" s="339"/>
      <c r="AG483" s="339"/>
      <c r="AH483" s="339"/>
      <c r="AI483" s="339"/>
      <c r="AJ483" s="339"/>
      <c r="AK483" s="339"/>
      <c r="AL483" s="339"/>
      <c r="AM483" s="339"/>
      <c r="AN483" s="339"/>
      <c r="AO483" s="339"/>
      <c r="AP483" s="339"/>
      <c r="AQ483" s="339"/>
      <c r="AR483" s="339"/>
      <c r="AS483" s="339"/>
      <c r="AT483" s="339"/>
      <c r="AU483" s="339"/>
      <c r="AV483" s="339"/>
      <c r="AW483" s="339"/>
      <c r="AX483" s="339"/>
      <c r="AY483" s="339"/>
      <c r="AZ483" s="339"/>
      <c r="BA483" s="341"/>
      <c r="BB483" s="417"/>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1"/>
      <c r="BX483" s="342"/>
      <c r="BY483" s="342"/>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986"/>
      <c r="D484" s="985"/>
      <c r="E484" s="613"/>
      <c r="F484" s="613"/>
      <c r="G484" s="613"/>
      <c r="H484" s="985" t="s">
        <v>243</v>
      </c>
      <c r="I484" s="985"/>
      <c r="J484" s="618">
        <v>5.1454948942665075E-6</v>
      </c>
      <c r="K484" s="613"/>
      <c r="L484" s="613"/>
      <c r="M484" s="985" t="s">
        <v>243</v>
      </c>
      <c r="N484" s="985"/>
      <c r="O484" s="619">
        <v>2.5807425221041204E-3</v>
      </c>
      <c r="P484" s="613"/>
      <c r="Q484" s="613"/>
      <c r="X484" s="339"/>
      <c r="Y484" s="339"/>
      <c r="Z484" s="339"/>
      <c r="AA484" s="339"/>
      <c r="AB484" s="339"/>
      <c r="AC484" s="339"/>
      <c r="AD484" s="339"/>
      <c r="AE484" s="339"/>
      <c r="AF484" s="339"/>
      <c r="AG484" s="339"/>
      <c r="AH484" s="339"/>
      <c r="AI484" s="339"/>
      <c r="AJ484" s="339"/>
      <c r="AK484" s="339"/>
      <c r="AL484" s="339"/>
      <c r="AM484" s="339"/>
      <c r="AN484" s="339"/>
      <c r="AO484" s="339"/>
      <c r="AP484" s="339"/>
      <c r="AQ484" s="339"/>
      <c r="AR484" s="339"/>
      <c r="AS484" s="339"/>
      <c r="AT484" s="339"/>
      <c r="AU484" s="339"/>
      <c r="AV484" s="339"/>
      <c r="AW484" s="339"/>
      <c r="AX484" s="339"/>
      <c r="AY484" s="339"/>
      <c r="AZ484" s="339"/>
      <c r="BA484" s="341"/>
      <c r="BB484" s="417"/>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1"/>
      <c r="BX484" s="342"/>
      <c r="BY484" s="342"/>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986"/>
      <c r="D485" s="985"/>
      <c r="E485" s="613"/>
      <c r="F485" s="613"/>
      <c r="G485" s="613"/>
      <c r="H485" s="985" t="s">
        <v>240</v>
      </c>
      <c r="I485" s="985"/>
      <c r="J485" s="621">
        <v>1.3549819848458684E-3</v>
      </c>
      <c r="K485" s="613"/>
      <c r="L485" s="613"/>
      <c r="M485" s="985" t="s">
        <v>240</v>
      </c>
      <c r="N485" s="985"/>
      <c r="O485" s="622">
        <v>6.7380225089969841E-4</v>
      </c>
      <c r="P485" s="613"/>
      <c r="Q485" s="613"/>
      <c r="X485" s="339"/>
      <c r="Y485" s="339"/>
      <c r="Z485" s="339"/>
      <c r="AA485" s="339"/>
      <c r="AB485" s="339"/>
      <c r="AC485" s="339"/>
      <c r="AD485" s="339"/>
      <c r="AE485" s="339"/>
      <c r="AF485" s="339"/>
      <c r="AG485" s="339"/>
      <c r="AH485" s="339"/>
      <c r="AI485" s="339"/>
      <c r="AJ485" s="339"/>
      <c r="AK485" s="339"/>
      <c r="AL485" s="339"/>
      <c r="AM485" s="339"/>
      <c r="AN485" s="339"/>
      <c r="AO485" s="339"/>
      <c r="AP485" s="339"/>
      <c r="AQ485" s="339"/>
      <c r="AR485" s="339"/>
      <c r="AS485" s="339"/>
      <c r="AT485" s="339"/>
      <c r="AU485" s="339"/>
      <c r="AV485" s="339"/>
      <c r="AW485" s="339"/>
      <c r="AX485" s="339"/>
      <c r="AY485" s="339"/>
      <c r="AZ485" s="339"/>
      <c r="BA485" s="341"/>
      <c r="BB485" s="417"/>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1"/>
      <c r="BX485" s="342"/>
      <c r="BY485" s="342"/>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986" t="s">
        <v>252</v>
      </c>
      <c r="D486" s="985"/>
      <c r="E486" s="985"/>
      <c r="F486" s="985"/>
      <c r="G486" s="985"/>
      <c r="H486" s="985"/>
      <c r="I486" s="985"/>
      <c r="J486" s="613"/>
      <c r="K486" s="613"/>
      <c r="L486" s="613"/>
      <c r="M486" s="985"/>
      <c r="N486" s="985"/>
      <c r="O486" s="613"/>
      <c r="P486" s="613"/>
      <c r="Q486" s="613"/>
      <c r="X486" s="339"/>
      <c r="Y486" s="339"/>
      <c r="Z486" s="339"/>
      <c r="AA486" s="339"/>
      <c r="AB486" s="339"/>
      <c r="AC486" s="339"/>
      <c r="AD486" s="339"/>
      <c r="AE486" s="339"/>
      <c r="AF486" s="339"/>
      <c r="AG486" s="339"/>
      <c r="AH486" s="339"/>
      <c r="AI486" s="339"/>
      <c r="AJ486" s="339"/>
      <c r="AK486" s="339"/>
      <c r="AL486" s="339"/>
      <c r="AM486" s="339"/>
      <c r="AN486" s="339"/>
      <c r="AO486" s="339"/>
      <c r="AP486" s="339"/>
      <c r="AQ486" s="339"/>
      <c r="AR486" s="339"/>
      <c r="AS486" s="339"/>
      <c r="AT486" s="339"/>
      <c r="AU486" s="339"/>
      <c r="AV486" s="339"/>
      <c r="AW486" s="339"/>
      <c r="AX486" s="339"/>
      <c r="AY486" s="339"/>
      <c r="AZ486" s="339"/>
      <c r="BA486" s="341"/>
      <c r="BB486" s="417"/>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1"/>
      <c r="BX486" s="342"/>
      <c r="BY486" s="342"/>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986" t="s">
        <v>203</v>
      </c>
      <c r="D487" s="985"/>
      <c r="E487" s="987" t="s">
        <v>253</v>
      </c>
      <c r="F487" s="988"/>
      <c r="G487" s="989"/>
      <c r="H487" s="985"/>
      <c r="I487" s="985"/>
      <c r="J487" s="613"/>
      <c r="K487" s="613"/>
      <c r="L487" s="613"/>
      <c r="M487" s="985"/>
      <c r="N487" s="985"/>
      <c r="O487" s="613"/>
      <c r="P487" s="613"/>
      <c r="Q487" s="613"/>
      <c r="X487" s="339"/>
      <c r="Y487" s="339"/>
      <c r="Z487" s="339"/>
      <c r="AA487" s="339"/>
      <c r="AB487" s="339"/>
      <c r="AC487" s="339"/>
      <c r="AD487" s="339"/>
      <c r="AE487" s="339"/>
      <c r="AF487" s="339"/>
      <c r="AG487" s="339"/>
      <c r="AH487" s="339"/>
      <c r="AI487" s="339"/>
      <c r="AJ487" s="339"/>
      <c r="AK487" s="339"/>
      <c r="AL487" s="339"/>
      <c r="AM487" s="339"/>
      <c r="AN487" s="339"/>
      <c r="AO487" s="339"/>
      <c r="AP487" s="339"/>
      <c r="AQ487" s="339"/>
      <c r="AR487" s="339"/>
      <c r="AS487" s="339"/>
      <c r="AT487" s="339"/>
      <c r="AU487" s="339"/>
      <c r="AV487" s="339"/>
      <c r="AW487" s="339"/>
      <c r="AX487" s="339"/>
      <c r="AY487" s="339"/>
      <c r="AZ487" s="339"/>
      <c r="BA487" s="341"/>
      <c r="BB487" s="417"/>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1"/>
      <c r="BX487" s="342"/>
      <c r="BY487" s="342"/>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985"/>
      <c r="D488" s="985"/>
      <c r="E488" s="600" t="s">
        <v>188</v>
      </c>
      <c r="F488" s="601" t="s">
        <v>254</v>
      </c>
      <c r="G488" s="602" t="s">
        <v>255</v>
      </c>
      <c r="H488" s="985" t="s">
        <v>252</v>
      </c>
      <c r="I488" s="985"/>
      <c r="J488" s="985"/>
      <c r="K488" s="985"/>
      <c r="L488" s="985"/>
      <c r="M488" s="985" t="s">
        <v>252</v>
      </c>
      <c r="N488" s="985"/>
      <c r="O488" s="985"/>
      <c r="P488" s="985"/>
      <c r="Q488" s="985"/>
      <c r="X488" s="339"/>
      <c r="Y488" s="339"/>
      <c r="Z488" s="339"/>
      <c r="AA488" s="339"/>
      <c r="AB488" s="339"/>
      <c r="AC488" s="339"/>
      <c r="AD488" s="339"/>
      <c r="AE488" s="339"/>
      <c r="AF488" s="339"/>
      <c r="AG488" s="339"/>
      <c r="AH488" s="339"/>
      <c r="AI488" s="339"/>
      <c r="AJ488" s="339"/>
      <c r="AK488" s="339"/>
      <c r="AL488" s="339"/>
      <c r="AM488" s="339"/>
      <c r="AN488" s="339"/>
      <c r="AO488" s="339"/>
      <c r="AP488" s="339"/>
      <c r="AQ488" s="339"/>
      <c r="AR488" s="339"/>
      <c r="AS488" s="339"/>
      <c r="AT488" s="339"/>
      <c r="AU488" s="339"/>
      <c r="AV488" s="339"/>
      <c r="AW488" s="339"/>
      <c r="AX488" s="339"/>
      <c r="AY488" s="339"/>
      <c r="AZ488" s="339"/>
      <c r="BA488" s="341"/>
      <c r="BB488" s="417"/>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1"/>
      <c r="BX488" s="342"/>
      <c r="BY488" s="342"/>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986" t="s">
        <v>204</v>
      </c>
      <c r="D489" s="985"/>
      <c r="E489" s="623">
        <v>6.8830304779699132</v>
      </c>
      <c r="F489" s="624">
        <v>18.113238099920824</v>
      </c>
      <c r="G489" s="625">
        <v>18.113238099920824</v>
      </c>
      <c r="H489" s="985" t="s">
        <v>203</v>
      </c>
      <c r="I489" s="985"/>
      <c r="J489" s="987" t="s">
        <v>253</v>
      </c>
      <c r="K489" s="988"/>
      <c r="L489" s="989"/>
      <c r="M489" s="985" t="s">
        <v>203</v>
      </c>
      <c r="N489" s="985"/>
      <c r="O489" s="987" t="s">
        <v>253</v>
      </c>
      <c r="P489" s="988"/>
      <c r="Q489" s="989"/>
      <c r="X489" s="339"/>
      <c r="Y489" s="339"/>
      <c r="Z489" s="339"/>
      <c r="AA489" s="339"/>
      <c r="AB489" s="339"/>
      <c r="AC489" s="339"/>
      <c r="AD489" s="339"/>
      <c r="AE489" s="339"/>
      <c r="AF489" s="339"/>
      <c r="AG489" s="339"/>
      <c r="AH489" s="339"/>
      <c r="AI489" s="339"/>
      <c r="AJ489" s="339"/>
      <c r="AK489" s="339"/>
      <c r="AL489" s="339"/>
      <c r="AM489" s="339"/>
      <c r="AN489" s="339"/>
      <c r="AO489" s="339"/>
      <c r="AP489" s="339"/>
      <c r="AQ489" s="339"/>
      <c r="AR489" s="339"/>
      <c r="AS489" s="339"/>
      <c r="AT489" s="339"/>
      <c r="AU489" s="339"/>
      <c r="AV489" s="339"/>
      <c r="AW489" s="339"/>
      <c r="AX489" s="339"/>
      <c r="AY489" s="339"/>
      <c r="AZ489" s="339"/>
      <c r="BA489" s="341"/>
      <c r="BB489" s="417"/>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1"/>
      <c r="BX489" s="342"/>
      <c r="BY489" s="342"/>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986"/>
      <c r="D490" s="985"/>
      <c r="E490" s="613"/>
      <c r="F490" s="613"/>
      <c r="G490" s="613"/>
      <c r="H490" s="985"/>
      <c r="I490" s="985"/>
      <c r="J490" s="603" t="s">
        <v>188</v>
      </c>
      <c r="K490" s="604" t="s">
        <v>254</v>
      </c>
      <c r="L490" s="605" t="s">
        <v>255</v>
      </c>
      <c r="M490" s="985"/>
      <c r="N490" s="985"/>
      <c r="O490" s="606" t="s">
        <v>188</v>
      </c>
      <c r="P490" s="607" t="s">
        <v>254</v>
      </c>
      <c r="Q490" s="608" t="s">
        <v>255</v>
      </c>
      <c r="X490" s="339"/>
      <c r="Y490" s="339"/>
      <c r="Z490" s="339"/>
      <c r="AA490" s="339"/>
      <c r="AB490" s="339"/>
      <c r="AC490" s="339"/>
      <c r="AD490" s="339"/>
      <c r="AE490" s="339"/>
      <c r="AF490" s="339"/>
      <c r="AG490" s="339"/>
      <c r="AH490" s="339"/>
      <c r="AI490" s="339"/>
      <c r="AJ490" s="339"/>
      <c r="AK490" s="339"/>
      <c r="AL490" s="339"/>
      <c r="AM490" s="339"/>
      <c r="AN490" s="339"/>
      <c r="AO490" s="339"/>
      <c r="AP490" s="339"/>
      <c r="AQ490" s="339"/>
      <c r="AR490" s="339"/>
      <c r="AS490" s="339"/>
      <c r="AT490" s="339"/>
      <c r="AU490" s="339"/>
      <c r="AV490" s="339"/>
      <c r="AW490" s="339"/>
      <c r="AX490" s="339"/>
      <c r="AY490" s="339"/>
      <c r="AZ490" s="339"/>
      <c r="BA490" s="341"/>
      <c r="BB490" s="417"/>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1"/>
      <c r="BX490" s="342"/>
      <c r="BY490" s="342"/>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986"/>
      <c r="D491" s="985"/>
      <c r="E491" s="613"/>
      <c r="F491" s="613"/>
      <c r="G491" s="613"/>
      <c r="H491" s="985" t="s">
        <v>204</v>
      </c>
      <c r="I491" s="985"/>
      <c r="J491" s="626">
        <v>6.7668982436512293</v>
      </c>
      <c r="K491" s="627">
        <v>17.351021137567255</v>
      </c>
      <c r="L491" s="628">
        <v>17.351021137567255</v>
      </c>
      <c r="M491" s="985" t="s">
        <v>204</v>
      </c>
      <c r="N491" s="985"/>
      <c r="O491" s="629">
        <v>5.1242648146263745</v>
      </c>
      <c r="P491" s="630">
        <v>13.139140550324038</v>
      </c>
      <c r="Q491" s="631">
        <v>13.139140550324038</v>
      </c>
      <c r="X491" s="339"/>
      <c r="Y491" s="339"/>
      <c r="Z491" s="339"/>
      <c r="AA491" s="339"/>
      <c r="AB491" s="339"/>
      <c r="AC491" s="339"/>
      <c r="AD491" s="339"/>
      <c r="AE491" s="339"/>
      <c r="AF491" s="339"/>
      <c r="AG491" s="339"/>
      <c r="AH491" s="339"/>
      <c r="AI491" s="339"/>
      <c r="AJ491" s="339"/>
      <c r="AK491" s="339"/>
      <c r="AL491" s="339"/>
      <c r="AM491" s="339"/>
      <c r="AN491" s="339"/>
      <c r="AO491" s="339"/>
      <c r="AP491" s="339"/>
      <c r="AQ491" s="339"/>
      <c r="AR491" s="339"/>
      <c r="AS491" s="339"/>
      <c r="AT491" s="339"/>
      <c r="AU491" s="339"/>
      <c r="AV491" s="339"/>
      <c r="AW491" s="339"/>
      <c r="AX491" s="339"/>
      <c r="AY491" s="339"/>
      <c r="AZ491" s="339"/>
      <c r="BA491" s="341"/>
      <c r="BB491" s="417"/>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1"/>
      <c r="BX491" s="342"/>
      <c r="BY491" s="342"/>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986" t="s">
        <v>256</v>
      </c>
      <c r="D492" s="985"/>
      <c r="E492" s="985"/>
      <c r="F492" s="613"/>
      <c r="G492" s="613"/>
      <c r="H492" s="985"/>
      <c r="I492" s="985"/>
      <c r="J492" s="613"/>
      <c r="K492" s="613"/>
      <c r="L492" s="613"/>
      <c r="M492" s="985"/>
      <c r="N492" s="985"/>
      <c r="O492" s="613"/>
      <c r="P492" s="613"/>
      <c r="Q492" s="613"/>
      <c r="X492" s="339"/>
      <c r="Y492" s="339"/>
      <c r="Z492" s="339"/>
      <c r="AA492" s="339"/>
      <c r="AB492" s="339"/>
      <c r="AC492" s="339"/>
      <c r="AD492" s="339"/>
      <c r="AE492" s="339"/>
      <c r="AF492" s="339"/>
      <c r="AG492" s="339"/>
      <c r="AH492" s="339"/>
      <c r="AI492" s="339"/>
      <c r="AJ492" s="339"/>
      <c r="AK492" s="339"/>
      <c r="AL492" s="339"/>
      <c r="AM492" s="339"/>
      <c r="AN492" s="339"/>
      <c r="AO492" s="339"/>
      <c r="AP492" s="339"/>
      <c r="AQ492" s="339"/>
      <c r="AR492" s="339"/>
      <c r="AS492" s="339"/>
      <c r="AT492" s="339"/>
      <c r="AU492" s="339"/>
      <c r="AV492" s="339"/>
      <c r="AW492" s="339"/>
      <c r="AX492" s="339"/>
      <c r="AY492" s="339"/>
      <c r="AZ492" s="339"/>
      <c r="BA492" s="341"/>
      <c r="BB492" s="417"/>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1"/>
      <c r="BX492" s="342"/>
      <c r="BY492" s="342"/>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986"/>
      <c r="D493" s="985"/>
      <c r="E493" s="609" t="s">
        <v>203</v>
      </c>
      <c r="F493" s="613"/>
      <c r="G493" s="613"/>
      <c r="H493" s="985"/>
      <c r="I493" s="985"/>
      <c r="J493" s="613"/>
      <c r="K493" s="613"/>
      <c r="L493" s="613"/>
      <c r="M493" s="985"/>
      <c r="N493" s="985"/>
      <c r="O493" s="613"/>
      <c r="P493" s="613"/>
      <c r="Q493" s="613"/>
      <c r="X493" s="339"/>
      <c r="Y493" s="339"/>
      <c r="Z493" s="339"/>
      <c r="AA493" s="339"/>
      <c r="AB493" s="339"/>
      <c r="AC493" s="339"/>
      <c r="AD493" s="339"/>
      <c r="AE493" s="339"/>
      <c r="AF493" s="339"/>
      <c r="AG493" s="339"/>
      <c r="AH493" s="339"/>
      <c r="AI493" s="339"/>
      <c r="AJ493" s="339"/>
      <c r="AK493" s="339"/>
      <c r="AL493" s="339"/>
      <c r="AM493" s="339"/>
      <c r="AN493" s="339"/>
      <c r="AO493" s="339"/>
      <c r="AP493" s="339"/>
      <c r="AQ493" s="339"/>
      <c r="AR493" s="339"/>
      <c r="AS493" s="339"/>
      <c r="AT493" s="339"/>
      <c r="AU493" s="339"/>
      <c r="AV493" s="339"/>
      <c r="AW493" s="339"/>
      <c r="AX493" s="339"/>
      <c r="AY493" s="339"/>
      <c r="AZ493" s="339"/>
      <c r="BA493" s="341"/>
      <c r="BB493" s="417"/>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1"/>
      <c r="BX493" s="342"/>
      <c r="BY493" s="342"/>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985"/>
      <c r="D494" s="985"/>
      <c r="E494" s="632" t="s">
        <v>204</v>
      </c>
      <c r="F494" s="613"/>
      <c r="G494" s="613"/>
      <c r="H494" s="985" t="s">
        <v>256</v>
      </c>
      <c r="I494" s="985"/>
      <c r="J494" s="985"/>
      <c r="K494" s="613"/>
      <c r="L494" s="613"/>
      <c r="M494" s="985" t="s">
        <v>256</v>
      </c>
      <c r="N494" s="985"/>
      <c r="O494" s="985"/>
      <c r="P494" s="613"/>
      <c r="Q494" s="613"/>
      <c r="X494" s="339"/>
      <c r="Y494" s="339"/>
      <c r="Z494" s="339"/>
      <c r="AA494" s="339"/>
      <c r="AB494" s="339"/>
      <c r="AC494" s="339"/>
      <c r="AD494" s="339"/>
      <c r="AE494" s="339"/>
      <c r="AF494" s="339"/>
      <c r="AG494" s="339"/>
      <c r="AH494" s="339"/>
      <c r="AI494" s="339"/>
      <c r="AJ494" s="339"/>
      <c r="AK494" s="339"/>
      <c r="AL494" s="339"/>
      <c r="AM494" s="339"/>
      <c r="AN494" s="339"/>
      <c r="AO494" s="339"/>
      <c r="AP494" s="339"/>
      <c r="AQ494" s="339"/>
      <c r="AR494" s="339"/>
      <c r="AS494" s="339"/>
      <c r="AT494" s="339"/>
      <c r="AU494" s="339"/>
      <c r="AV494" s="339"/>
      <c r="AW494" s="339"/>
      <c r="AX494" s="339"/>
      <c r="AY494" s="339"/>
      <c r="AZ494" s="339"/>
      <c r="BA494" s="341"/>
      <c r="BB494" s="417"/>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1"/>
      <c r="BX494" s="342"/>
      <c r="BY494" s="342"/>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986" t="s">
        <v>225</v>
      </c>
      <c r="D495" s="985"/>
      <c r="E495" s="614">
        <v>-4.4979464198588601E-2</v>
      </c>
      <c r="F495" s="613"/>
      <c r="G495" s="613"/>
      <c r="H495" s="985"/>
      <c r="I495" s="985"/>
      <c r="J495" s="610" t="s">
        <v>203</v>
      </c>
      <c r="K495" s="613"/>
      <c r="L495" s="613"/>
      <c r="M495" s="985"/>
      <c r="N495" s="985"/>
      <c r="O495" s="611" t="s">
        <v>203</v>
      </c>
      <c r="P495" s="613"/>
      <c r="Q495" s="613"/>
      <c r="X495" s="339"/>
      <c r="Y495" s="339"/>
      <c r="Z495" s="339"/>
      <c r="AA495" s="339"/>
      <c r="AB495" s="339"/>
      <c r="AC495" s="339"/>
      <c r="AD495" s="339"/>
      <c r="AE495" s="339"/>
      <c r="AF495" s="339"/>
      <c r="AG495" s="339"/>
      <c r="AH495" s="339"/>
      <c r="AI495" s="339"/>
      <c r="AJ495" s="339"/>
      <c r="AK495" s="339"/>
      <c r="AL495" s="339"/>
      <c r="AM495" s="339"/>
      <c r="AN495" s="339"/>
      <c r="AO495" s="339"/>
      <c r="AP495" s="339"/>
      <c r="AQ495" s="339"/>
      <c r="AR495" s="339"/>
      <c r="AS495" s="339"/>
      <c r="AT495" s="339"/>
      <c r="AU495" s="339"/>
      <c r="AV495" s="339"/>
      <c r="AW495" s="339"/>
      <c r="AX495" s="339"/>
      <c r="AY495" s="339"/>
      <c r="AZ495" s="339"/>
      <c r="BA495" s="341"/>
      <c r="BB495" s="417"/>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1"/>
      <c r="BX495" s="342"/>
      <c r="BY495" s="342"/>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986" t="s">
        <v>228</v>
      </c>
      <c r="D496" s="985"/>
      <c r="E496" s="617">
        <v>1.8247525910129597E-2</v>
      </c>
      <c r="F496" s="613"/>
      <c r="G496" s="613"/>
      <c r="H496" s="985"/>
      <c r="I496" s="985"/>
      <c r="J496" s="633" t="s">
        <v>204</v>
      </c>
      <c r="K496" s="613"/>
      <c r="L496" s="613"/>
      <c r="M496" s="985"/>
      <c r="N496" s="985"/>
      <c r="O496" s="634" t="s">
        <v>204</v>
      </c>
      <c r="P496" s="613"/>
      <c r="Q496" s="613"/>
      <c r="X496" s="339"/>
      <c r="Y496" s="339"/>
      <c r="Z496" s="339"/>
      <c r="AA496" s="339"/>
      <c r="AB496" s="339"/>
      <c r="AC496" s="339"/>
      <c r="AD496" s="339"/>
      <c r="AE496" s="339"/>
      <c r="AF496" s="339"/>
      <c r="AG496" s="339"/>
      <c r="AH496" s="339"/>
      <c r="AI496" s="339"/>
      <c r="AJ496" s="339"/>
      <c r="AK496" s="339"/>
      <c r="AL496" s="339"/>
      <c r="AM496" s="339"/>
      <c r="AN496" s="339"/>
      <c r="AO496" s="339"/>
      <c r="AP496" s="339"/>
      <c r="AQ496" s="339"/>
      <c r="AR496" s="339"/>
      <c r="AS496" s="339"/>
      <c r="AT496" s="339"/>
      <c r="AU496" s="339"/>
      <c r="AV496" s="339"/>
      <c r="AW496" s="339"/>
      <c r="AX496" s="339"/>
      <c r="AY496" s="339"/>
      <c r="AZ496" s="339"/>
      <c r="BA496" s="341"/>
      <c r="BB496" s="417"/>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1"/>
      <c r="BX496" s="342"/>
      <c r="BY496" s="342"/>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986" t="s">
        <v>212</v>
      </c>
      <c r="D497" s="985"/>
      <c r="E497" s="617">
        <v>9.0081034762829609E-2</v>
      </c>
      <c r="F497" s="613"/>
      <c r="G497" s="613"/>
      <c r="H497" s="985" t="s">
        <v>225</v>
      </c>
      <c r="I497" s="985"/>
      <c r="J497" s="615">
        <v>4.1385708443240396E-2</v>
      </c>
      <c r="K497" s="613"/>
      <c r="L497" s="613"/>
      <c r="M497" s="985" t="s">
        <v>225</v>
      </c>
      <c r="N497" s="985"/>
      <c r="O497" s="616">
        <v>-3.4998534559757974E-2</v>
      </c>
      <c r="P497" s="613"/>
      <c r="Q497" s="613"/>
      <c r="X497" s="339"/>
      <c r="Y497" s="339"/>
      <c r="Z497" s="339"/>
      <c r="AA497" s="339"/>
      <c r="AB497" s="339"/>
      <c r="AC497" s="339"/>
      <c r="AD497" s="339"/>
      <c r="AE497" s="339"/>
      <c r="AF497" s="339"/>
      <c r="AG497" s="339"/>
      <c r="AH497" s="339"/>
      <c r="AI497" s="339"/>
      <c r="AJ497" s="339"/>
      <c r="AK497" s="339"/>
      <c r="AL497" s="339"/>
      <c r="AM497" s="339"/>
      <c r="AN497" s="339"/>
      <c r="AO497" s="339"/>
      <c r="AP497" s="339"/>
      <c r="AQ497" s="339"/>
      <c r="AR497" s="339"/>
      <c r="AS497" s="339"/>
      <c r="AT497" s="339"/>
      <c r="AU497" s="339"/>
      <c r="AV497" s="339"/>
      <c r="AW497" s="339"/>
      <c r="AX497" s="339"/>
      <c r="AY497" s="339"/>
      <c r="AZ497" s="339"/>
      <c r="BA497" s="341"/>
      <c r="BB497" s="417"/>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1"/>
      <c r="BX497" s="342"/>
      <c r="BY497" s="342"/>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986" t="s">
        <v>247</v>
      </c>
      <c r="D498" s="985"/>
      <c r="E498" s="617">
        <v>-1.2183207032608983E-3</v>
      </c>
      <c r="F498" s="613"/>
      <c r="G498" s="613"/>
      <c r="H498" s="985" t="s">
        <v>228</v>
      </c>
      <c r="I498" s="985"/>
      <c r="J498" s="618">
        <v>-1.5747917447041637E-2</v>
      </c>
      <c r="K498" s="613"/>
      <c r="L498" s="613"/>
      <c r="M498" s="985" t="s">
        <v>228</v>
      </c>
      <c r="N498" s="985"/>
      <c r="O498" s="619">
        <v>4.0928965098912688E-2</v>
      </c>
      <c r="P498" s="613"/>
      <c r="Q498" s="613"/>
      <c r="X498" s="339"/>
      <c r="Y498" s="339"/>
      <c r="Z498" s="339"/>
      <c r="AA498" s="339"/>
      <c r="AB498" s="339"/>
      <c r="AC498" s="339"/>
      <c r="AD498" s="339"/>
      <c r="AE498" s="339"/>
      <c r="AF498" s="339"/>
      <c r="AG498" s="339"/>
      <c r="AH498" s="339"/>
      <c r="AI498" s="339"/>
      <c r="AJ498" s="339"/>
      <c r="AK498" s="339"/>
      <c r="AL498" s="339"/>
      <c r="AM498" s="339"/>
      <c r="AN498" s="339"/>
      <c r="AO498" s="339"/>
      <c r="AP498" s="339"/>
      <c r="AQ498" s="339"/>
      <c r="AR498" s="339"/>
      <c r="AS498" s="339"/>
      <c r="AT498" s="339"/>
      <c r="AU498" s="339"/>
      <c r="AV498" s="339"/>
      <c r="AW498" s="339"/>
      <c r="AX498" s="339"/>
      <c r="AY498" s="339"/>
      <c r="AZ498" s="339"/>
      <c r="BA498" s="341"/>
      <c r="BB498" s="417"/>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1"/>
      <c r="BX498" s="342"/>
      <c r="BY498" s="342"/>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986" t="s">
        <v>213</v>
      </c>
      <c r="D499" s="985"/>
      <c r="E499" s="617">
        <v>-2.5732579303160193E-2</v>
      </c>
      <c r="F499" s="613"/>
      <c r="G499" s="613"/>
      <c r="H499" s="985" t="s">
        <v>212</v>
      </c>
      <c r="I499" s="985"/>
      <c r="J499" s="618">
        <v>-9.349149277367659E-2</v>
      </c>
      <c r="K499" s="613"/>
      <c r="L499" s="613"/>
      <c r="M499" s="985" t="s">
        <v>212</v>
      </c>
      <c r="N499" s="985"/>
      <c r="O499" s="619">
        <v>0.12517576438313305</v>
      </c>
      <c r="P499" s="613"/>
      <c r="Q499" s="613"/>
      <c r="X499" s="339"/>
      <c r="Y499" s="339"/>
      <c r="Z499" s="339"/>
      <c r="AA499" s="339"/>
      <c r="AB499" s="339"/>
      <c r="AC499" s="339"/>
      <c r="AD499" s="339"/>
      <c r="AE499" s="339"/>
      <c r="AF499" s="339"/>
      <c r="AG499" s="339"/>
      <c r="AH499" s="339"/>
      <c r="AI499" s="339"/>
      <c r="AJ499" s="339"/>
      <c r="AK499" s="339"/>
      <c r="AL499" s="339"/>
      <c r="AM499" s="339"/>
      <c r="AN499" s="339"/>
      <c r="AO499" s="339"/>
      <c r="AP499" s="339"/>
      <c r="AQ499" s="339"/>
      <c r="AR499" s="339"/>
      <c r="AS499" s="339"/>
      <c r="AT499" s="339"/>
      <c r="AU499" s="339"/>
      <c r="AV499" s="339"/>
      <c r="AW499" s="339"/>
      <c r="AX499" s="339"/>
      <c r="AY499" s="339"/>
      <c r="AZ499" s="339"/>
      <c r="BA499" s="341"/>
      <c r="BB499" s="417"/>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1"/>
      <c r="BX499" s="342"/>
      <c r="BY499" s="342"/>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986" t="s">
        <v>249</v>
      </c>
      <c r="D500" s="985"/>
      <c r="E500" s="617">
        <v>-1.041383532344299E-3</v>
      </c>
      <c r="F500" s="613"/>
      <c r="G500" s="613"/>
      <c r="H500" s="985" t="s">
        <v>213</v>
      </c>
      <c r="I500" s="985"/>
      <c r="J500" s="618">
        <v>9.4693738868764019E-2</v>
      </c>
      <c r="K500" s="613"/>
      <c r="L500" s="613"/>
      <c r="M500" s="985" t="s">
        <v>247</v>
      </c>
      <c r="N500" s="985"/>
      <c r="O500" s="619">
        <v>-2.4603890386494509E-4</v>
      </c>
      <c r="P500" s="613"/>
      <c r="Q500" s="613"/>
      <c r="X500" s="339"/>
      <c r="Y500" s="339"/>
      <c r="Z500" s="339"/>
      <c r="AA500" s="339"/>
      <c r="AB500" s="339"/>
      <c r="AC500" s="339"/>
      <c r="AD500" s="339"/>
      <c r="AE500" s="339"/>
      <c r="AF500" s="339"/>
      <c r="AG500" s="339"/>
      <c r="AH500" s="339"/>
      <c r="AI500" s="339"/>
      <c r="AJ500" s="339"/>
      <c r="AK500" s="339"/>
      <c r="AL500" s="339"/>
      <c r="AM500" s="339"/>
      <c r="AN500" s="339"/>
      <c r="AO500" s="339"/>
      <c r="AP500" s="339"/>
      <c r="AQ500" s="339"/>
      <c r="AR500" s="339"/>
      <c r="AS500" s="339"/>
      <c r="AT500" s="339"/>
      <c r="AU500" s="339"/>
      <c r="AV500" s="339"/>
      <c r="AW500" s="339"/>
      <c r="AX500" s="339"/>
      <c r="AY500" s="339"/>
      <c r="AZ500" s="339"/>
      <c r="BA500" s="341"/>
      <c r="BB500" s="417"/>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1"/>
      <c r="BX500" s="342"/>
      <c r="BY500" s="342"/>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986" t="s">
        <v>224</v>
      </c>
      <c r="D501" s="985"/>
      <c r="E501" s="617">
        <v>-4.6599017648483405E-2</v>
      </c>
      <c r="F501" s="613"/>
      <c r="G501" s="613"/>
      <c r="H501" s="985" t="s">
        <v>249</v>
      </c>
      <c r="I501" s="985"/>
      <c r="J501" s="618">
        <v>1.4756477314414708E-3</v>
      </c>
      <c r="K501" s="613"/>
      <c r="L501" s="613"/>
      <c r="M501" s="985" t="s">
        <v>213</v>
      </c>
      <c r="N501" s="985"/>
      <c r="O501" s="619">
        <v>2.038183282249548E-2</v>
      </c>
      <c r="P501" s="613"/>
      <c r="Q501" s="613"/>
      <c r="X501" s="339"/>
      <c r="Y501" s="339"/>
      <c r="Z501" s="339"/>
      <c r="AA501" s="339"/>
      <c r="AB501" s="339"/>
      <c r="AC501" s="339"/>
      <c r="AD501" s="339"/>
      <c r="AE501" s="339"/>
      <c r="AF501" s="339"/>
      <c r="AG501" s="339"/>
      <c r="AH501" s="339"/>
      <c r="AI501" s="339"/>
      <c r="AJ501" s="339"/>
      <c r="AK501" s="339"/>
      <c r="AL501" s="339"/>
      <c r="AM501" s="339"/>
      <c r="AN501" s="339"/>
      <c r="AO501" s="339"/>
      <c r="AP501" s="339"/>
      <c r="AQ501" s="339"/>
      <c r="AR501" s="339"/>
      <c r="AS501" s="339"/>
      <c r="AT501" s="339"/>
      <c r="AU501" s="339"/>
      <c r="AV501" s="339"/>
      <c r="AW501" s="339"/>
      <c r="AX501" s="339"/>
      <c r="AY501" s="339"/>
      <c r="AZ501" s="339"/>
      <c r="BA501" s="341"/>
      <c r="BB501" s="417"/>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1"/>
      <c r="BX501" s="342"/>
      <c r="BY501" s="342"/>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986" t="s">
        <v>234</v>
      </c>
      <c r="D502" s="985"/>
      <c r="E502" s="617">
        <v>2.2584692631073763E-2</v>
      </c>
      <c r="F502" s="613"/>
      <c r="G502" s="613"/>
      <c r="H502" s="985" t="s">
        <v>224</v>
      </c>
      <c r="I502" s="985"/>
      <c r="J502" s="618">
        <v>6.3945619278230944E-3</v>
      </c>
      <c r="K502" s="613"/>
      <c r="L502" s="613"/>
      <c r="M502" s="985" t="s">
        <v>224</v>
      </c>
      <c r="N502" s="985"/>
      <c r="O502" s="619">
        <v>-5.2662975064489893E-2</v>
      </c>
      <c r="P502" s="613"/>
      <c r="Q502" s="613"/>
      <c r="X502" s="339"/>
      <c r="Y502" s="339"/>
      <c r="Z502" s="339"/>
      <c r="AA502" s="339"/>
      <c r="AB502" s="339"/>
      <c r="AC502" s="339"/>
      <c r="AD502" s="339"/>
      <c r="AE502" s="339"/>
      <c r="AF502" s="339"/>
      <c r="AG502" s="339"/>
      <c r="AH502" s="339"/>
      <c r="AI502" s="339"/>
      <c r="AJ502" s="339"/>
      <c r="AK502" s="339"/>
      <c r="AL502" s="339"/>
      <c r="AM502" s="339"/>
      <c r="AN502" s="339"/>
      <c r="AO502" s="339"/>
      <c r="AP502" s="339"/>
      <c r="AQ502" s="339"/>
      <c r="AR502" s="339"/>
      <c r="AS502" s="339"/>
      <c r="AT502" s="339"/>
      <c r="AU502" s="339"/>
      <c r="AV502" s="339"/>
      <c r="AW502" s="339"/>
      <c r="AX502" s="339"/>
      <c r="AY502" s="339"/>
      <c r="AZ502" s="339"/>
      <c r="BA502" s="341"/>
      <c r="BB502" s="417"/>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1"/>
      <c r="BX502" s="342"/>
      <c r="BY502" s="342"/>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986" t="s">
        <v>226</v>
      </c>
      <c r="D503" s="985"/>
      <c r="E503" s="617">
        <v>3.5721935420261815E-2</v>
      </c>
      <c r="F503" s="613"/>
      <c r="G503" s="613"/>
      <c r="H503" s="985" t="s">
        <v>234</v>
      </c>
      <c r="I503" s="985"/>
      <c r="J503" s="618">
        <v>-2.3506235321220474E-2</v>
      </c>
      <c r="K503" s="613"/>
      <c r="L503" s="613"/>
      <c r="M503" s="985" t="s">
        <v>234</v>
      </c>
      <c r="N503" s="985"/>
      <c r="O503" s="619">
        <v>8.6331139281353437E-4</v>
      </c>
      <c r="P503" s="613"/>
      <c r="Q503" s="613"/>
      <c r="X503" s="339"/>
      <c r="Y503" s="339"/>
      <c r="Z503" s="339"/>
      <c r="AA503" s="339"/>
      <c r="AB503" s="339"/>
      <c r="AC503" s="339"/>
      <c r="AD503" s="339"/>
      <c r="AE503" s="339"/>
      <c r="AF503" s="339"/>
      <c r="AG503" s="339"/>
      <c r="AH503" s="339"/>
      <c r="AI503" s="339"/>
      <c r="AJ503" s="339"/>
      <c r="AK503" s="339"/>
      <c r="AL503" s="339"/>
      <c r="AM503" s="339"/>
      <c r="AN503" s="339"/>
      <c r="AO503" s="339"/>
      <c r="AP503" s="339"/>
      <c r="AQ503" s="339"/>
      <c r="AR503" s="339"/>
      <c r="AS503" s="339"/>
      <c r="AT503" s="339"/>
      <c r="AU503" s="339"/>
      <c r="AV503" s="339"/>
      <c r="AW503" s="339"/>
      <c r="AX503" s="339"/>
      <c r="AY503" s="339"/>
      <c r="AZ503" s="339"/>
      <c r="BA503" s="341"/>
      <c r="BB503" s="417"/>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1"/>
      <c r="BX503" s="342"/>
      <c r="BY503" s="342"/>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986" t="s">
        <v>217</v>
      </c>
      <c r="D504" s="985"/>
      <c r="E504" s="617">
        <v>7.8149910762587982E-2</v>
      </c>
      <c r="F504" s="613"/>
      <c r="G504" s="613"/>
      <c r="H504" s="985" t="s">
        <v>226</v>
      </c>
      <c r="I504" s="985"/>
      <c r="J504" s="618">
        <v>-3.386442066437434E-2</v>
      </c>
      <c r="K504" s="613"/>
      <c r="L504" s="613"/>
      <c r="M504" s="985" t="s">
        <v>226</v>
      </c>
      <c r="N504" s="985"/>
      <c r="O504" s="619">
        <v>5.1187609157455072E-2</v>
      </c>
      <c r="P504" s="613"/>
      <c r="Q504" s="613"/>
      <c r="X504" s="339"/>
      <c r="Y504" s="339"/>
      <c r="Z504" s="339"/>
      <c r="AA504" s="339"/>
      <c r="AB504" s="339"/>
      <c r="AC504" s="339"/>
      <c r="AD504" s="339"/>
      <c r="AE504" s="339"/>
      <c r="AF504" s="339"/>
      <c r="AG504" s="339"/>
      <c r="AH504" s="339"/>
      <c r="AI504" s="339"/>
      <c r="AJ504" s="339"/>
      <c r="AK504" s="339"/>
      <c r="AL504" s="339"/>
      <c r="AM504" s="339"/>
      <c r="AN504" s="339"/>
      <c r="AO504" s="339"/>
      <c r="AP504" s="339"/>
      <c r="AQ504" s="339"/>
      <c r="AR504" s="339"/>
      <c r="AS504" s="339"/>
      <c r="AT504" s="339"/>
      <c r="AU504" s="339"/>
      <c r="AV504" s="339"/>
      <c r="AW504" s="339"/>
      <c r="AX504" s="339"/>
      <c r="AY504" s="339"/>
      <c r="AZ504" s="339"/>
      <c r="BA504" s="341"/>
      <c r="BB504" s="417"/>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1"/>
      <c r="BX504" s="342"/>
      <c r="BY504" s="342"/>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986" t="s">
        <v>242</v>
      </c>
      <c r="D505" s="985"/>
      <c r="E505" s="617">
        <v>-7.1722685654955175E-3</v>
      </c>
      <c r="F505" s="613"/>
      <c r="G505" s="613"/>
      <c r="H505" s="985" t="s">
        <v>217</v>
      </c>
      <c r="I505" s="985"/>
      <c r="J505" s="618">
        <v>-8.9866952744578329E-2</v>
      </c>
      <c r="K505" s="613"/>
      <c r="L505" s="613"/>
      <c r="M505" s="985" t="s">
        <v>217</v>
      </c>
      <c r="N505" s="985"/>
      <c r="O505" s="619">
        <v>0.10664868248941517</v>
      </c>
      <c r="P505" s="613"/>
      <c r="Q505" s="613"/>
      <c r="X505" s="339"/>
      <c r="Y505" s="339"/>
      <c r="Z505" s="339"/>
      <c r="AA505" s="339"/>
      <c r="AB505" s="339"/>
      <c r="AC505" s="339"/>
      <c r="AD505" s="339"/>
      <c r="AE505" s="339"/>
      <c r="AF505" s="339"/>
      <c r="AG505" s="339"/>
      <c r="AH505" s="339"/>
      <c r="AI505" s="339"/>
      <c r="AJ505" s="339"/>
      <c r="AK505" s="339"/>
      <c r="AL505" s="339"/>
      <c r="AM505" s="339"/>
      <c r="AN505" s="339"/>
      <c r="AO505" s="339"/>
      <c r="AP505" s="339"/>
      <c r="AQ505" s="339"/>
      <c r="AR505" s="339"/>
      <c r="AS505" s="339"/>
      <c r="AT505" s="339"/>
      <c r="AU505" s="339"/>
      <c r="AV505" s="339"/>
      <c r="AW505" s="339"/>
      <c r="AX505" s="339"/>
      <c r="AY505" s="339"/>
      <c r="AZ505" s="339"/>
      <c r="BA505" s="341"/>
      <c r="BB505" s="417"/>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1"/>
      <c r="BX505" s="342"/>
      <c r="BY505" s="342"/>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986" t="s">
        <v>211</v>
      </c>
      <c r="D506" s="985"/>
      <c r="E506" s="617">
        <v>-8.8671677578554542E-2</v>
      </c>
      <c r="F506" s="613"/>
      <c r="G506" s="613"/>
      <c r="H506" s="985" t="s">
        <v>242</v>
      </c>
      <c r="I506" s="985"/>
      <c r="J506" s="618">
        <v>4.9008331297981612E-3</v>
      </c>
      <c r="K506" s="613"/>
      <c r="L506" s="613"/>
      <c r="M506" s="985" t="s">
        <v>242</v>
      </c>
      <c r="N506" s="985"/>
      <c r="O506" s="619">
        <v>5.3177318548963542E-3</v>
      </c>
      <c r="P506" s="613"/>
      <c r="Q506" s="613"/>
      <c r="X506" s="339"/>
      <c r="Y506" s="339"/>
      <c r="Z506" s="339"/>
      <c r="AA506" s="339"/>
      <c r="AB506" s="339"/>
      <c r="AC506" s="339"/>
      <c r="AD506" s="339"/>
      <c r="AE506" s="339"/>
      <c r="AF506" s="339"/>
      <c r="AG506" s="339"/>
      <c r="AH506" s="339"/>
      <c r="AI506" s="339"/>
      <c r="AJ506" s="339"/>
      <c r="AK506" s="339"/>
      <c r="AL506" s="339"/>
      <c r="AM506" s="339"/>
      <c r="AN506" s="339"/>
      <c r="AO506" s="339"/>
      <c r="AP506" s="339"/>
      <c r="AQ506" s="339"/>
      <c r="AR506" s="339"/>
      <c r="AS506" s="339"/>
      <c r="AT506" s="339"/>
      <c r="AU506" s="339"/>
      <c r="AV506" s="339"/>
      <c r="AW506" s="339"/>
      <c r="AX506" s="339"/>
      <c r="AY506" s="339"/>
      <c r="AZ506" s="339"/>
      <c r="BA506" s="341"/>
      <c r="BB506" s="417"/>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1"/>
      <c r="BX506" s="342"/>
      <c r="BY506" s="342"/>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986" t="s">
        <v>229</v>
      </c>
      <c r="D507" s="985"/>
      <c r="E507" s="617">
        <v>-1.989986843522026E-2</v>
      </c>
      <c r="F507" s="613"/>
      <c r="G507" s="613"/>
      <c r="H507" s="985" t="s">
        <v>211</v>
      </c>
      <c r="I507" s="985"/>
      <c r="J507" s="618">
        <v>0.10834302874864422</v>
      </c>
      <c r="K507" s="613"/>
      <c r="L507" s="613"/>
      <c r="M507" s="985" t="s">
        <v>211</v>
      </c>
      <c r="N507" s="985"/>
      <c r="O507" s="619">
        <v>-9.3261054529893569E-2</v>
      </c>
      <c r="P507" s="613"/>
      <c r="Q507" s="613"/>
      <c r="X507" s="339"/>
      <c r="Y507" s="339"/>
      <c r="Z507" s="339"/>
      <c r="AA507" s="339"/>
      <c r="AB507" s="339"/>
      <c r="AC507" s="339"/>
      <c r="AD507" s="339"/>
      <c r="AE507" s="339"/>
      <c r="AF507" s="339"/>
      <c r="AG507" s="339"/>
      <c r="AH507" s="339"/>
      <c r="AI507" s="339"/>
      <c r="AJ507" s="339"/>
      <c r="AK507" s="339"/>
      <c r="AL507" s="339"/>
      <c r="AM507" s="339"/>
      <c r="AN507" s="339"/>
      <c r="AO507" s="339"/>
      <c r="AP507" s="339"/>
      <c r="AQ507" s="339"/>
      <c r="AR507" s="339"/>
      <c r="AS507" s="339"/>
      <c r="AT507" s="339"/>
      <c r="AU507" s="339"/>
      <c r="AV507" s="339"/>
      <c r="AW507" s="339"/>
      <c r="AX507" s="339"/>
      <c r="AY507" s="339"/>
      <c r="AZ507" s="339"/>
      <c r="BA507" s="341"/>
      <c r="BB507" s="417"/>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1"/>
      <c r="BX507" s="342"/>
      <c r="BY507" s="342"/>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986" t="s">
        <v>207</v>
      </c>
      <c r="D508" s="985"/>
      <c r="E508" s="617">
        <v>0.13567516519684869</v>
      </c>
      <c r="F508" s="613"/>
      <c r="G508" s="613"/>
      <c r="H508" s="985" t="s">
        <v>229</v>
      </c>
      <c r="I508" s="985"/>
      <c r="J508" s="618">
        <v>2.8880958189812622E-2</v>
      </c>
      <c r="K508" s="613"/>
      <c r="L508" s="613"/>
      <c r="M508" s="985" t="s">
        <v>229</v>
      </c>
      <c r="N508" s="985"/>
      <c r="O508" s="619">
        <v>-5.3122851723021508E-3</v>
      </c>
      <c r="P508" s="613"/>
      <c r="Q508" s="613"/>
      <c r="X508" s="339"/>
      <c r="Y508" s="339"/>
      <c r="Z508" s="339"/>
      <c r="AA508" s="339"/>
      <c r="AB508" s="339"/>
      <c r="AC508" s="339"/>
      <c r="AD508" s="339"/>
      <c r="AE508" s="339"/>
      <c r="AF508" s="339"/>
      <c r="AG508" s="339"/>
      <c r="AH508" s="339"/>
      <c r="AI508" s="339"/>
      <c r="AJ508" s="339"/>
      <c r="AK508" s="339"/>
      <c r="AL508" s="339"/>
      <c r="AM508" s="339"/>
      <c r="AN508" s="339"/>
      <c r="AO508" s="339"/>
      <c r="AP508" s="339"/>
      <c r="AQ508" s="339"/>
      <c r="AR508" s="339"/>
      <c r="AS508" s="339"/>
      <c r="AT508" s="339"/>
      <c r="AU508" s="339"/>
      <c r="AV508" s="339"/>
      <c r="AW508" s="339"/>
      <c r="AX508" s="339"/>
      <c r="AY508" s="339"/>
      <c r="AZ508" s="339"/>
      <c r="BA508" s="341"/>
      <c r="BB508" s="417"/>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1"/>
      <c r="BX508" s="342"/>
      <c r="BY508" s="342"/>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986" t="s">
        <v>222</v>
      </c>
      <c r="D509" s="985"/>
      <c r="E509" s="617">
        <v>-1.2530353097680299E-2</v>
      </c>
      <c r="F509" s="613"/>
      <c r="G509" s="613"/>
      <c r="H509" s="985" t="s">
        <v>207</v>
      </c>
      <c r="I509" s="985"/>
      <c r="J509" s="618">
        <v>-0.1376651483389193</v>
      </c>
      <c r="K509" s="613"/>
      <c r="L509" s="613"/>
      <c r="M509" s="985" t="s">
        <v>207</v>
      </c>
      <c r="N509" s="985"/>
      <c r="O509" s="619">
        <v>0.16548635195868344</v>
      </c>
      <c r="P509" s="613"/>
      <c r="Q509" s="613"/>
      <c r="X509" s="339"/>
      <c r="Y509" s="339"/>
      <c r="Z509" s="339"/>
      <c r="AA509" s="339"/>
      <c r="AB509" s="339"/>
      <c r="AC509" s="339"/>
      <c r="AD509" s="339"/>
      <c r="AE509" s="339"/>
      <c r="AF509" s="339"/>
      <c r="AG509" s="339"/>
      <c r="AH509" s="339"/>
      <c r="AI509" s="339"/>
      <c r="AJ509" s="339"/>
      <c r="AK509" s="339"/>
      <c r="AL509" s="339"/>
      <c r="AM509" s="339"/>
      <c r="AN509" s="339"/>
      <c r="AO509" s="339"/>
      <c r="AP509" s="339"/>
      <c r="AQ509" s="339"/>
      <c r="AR509" s="339"/>
      <c r="AS509" s="339"/>
      <c r="AT509" s="339"/>
      <c r="AU509" s="339"/>
      <c r="AV509" s="339"/>
      <c r="AW509" s="339"/>
      <c r="AX509" s="339"/>
      <c r="AY509" s="339"/>
      <c r="AZ509" s="339"/>
      <c r="BA509" s="341"/>
      <c r="BB509" s="417"/>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1"/>
      <c r="BX509" s="342"/>
      <c r="BY509" s="342"/>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986" t="s">
        <v>220</v>
      </c>
      <c r="D510" s="985"/>
      <c r="E510" s="617">
        <v>-5.7962621906386944E-2</v>
      </c>
      <c r="F510" s="613"/>
      <c r="G510" s="613"/>
      <c r="H510" s="985" t="s">
        <v>222</v>
      </c>
      <c r="I510" s="985"/>
      <c r="J510" s="618">
        <v>6.1880481594627744E-2</v>
      </c>
      <c r="K510" s="613"/>
      <c r="L510" s="613"/>
      <c r="M510" s="985" t="s">
        <v>222</v>
      </c>
      <c r="N510" s="985"/>
      <c r="O510" s="619">
        <v>2.0898372661670262E-2</v>
      </c>
      <c r="P510" s="613"/>
      <c r="Q510" s="613"/>
      <c r="X510" s="339"/>
      <c r="Y510" s="339"/>
      <c r="Z510" s="339"/>
      <c r="AA510" s="339"/>
      <c r="AB510" s="339"/>
      <c r="AC510" s="339"/>
      <c r="AD510" s="339"/>
      <c r="AE510" s="339"/>
      <c r="AF510" s="339"/>
      <c r="AG510" s="339"/>
      <c r="AH510" s="339"/>
      <c r="AI510" s="339"/>
      <c r="AJ510" s="339"/>
      <c r="AK510" s="339"/>
      <c r="AL510" s="339"/>
      <c r="AM510" s="339"/>
      <c r="AN510" s="339"/>
      <c r="AO510" s="339"/>
      <c r="AP510" s="339"/>
      <c r="AQ510" s="339"/>
      <c r="AR510" s="339"/>
      <c r="AS510" s="339"/>
      <c r="AT510" s="339"/>
      <c r="AU510" s="339"/>
      <c r="AV510" s="339"/>
      <c r="AW510" s="339"/>
      <c r="AX510" s="339"/>
      <c r="AY510" s="339"/>
      <c r="AZ510" s="339"/>
      <c r="BA510" s="341"/>
      <c r="BB510" s="417"/>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1"/>
      <c r="BX510" s="342"/>
      <c r="BY510" s="342"/>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986" t="s">
        <v>223</v>
      </c>
      <c r="D511" s="985"/>
      <c r="E511" s="617">
        <v>-5.5788037971172676E-2</v>
      </c>
      <c r="F511" s="613"/>
      <c r="G511" s="613"/>
      <c r="H511" s="985" t="s">
        <v>220</v>
      </c>
      <c r="I511" s="985"/>
      <c r="J511" s="618">
        <v>8.3146144833509225E-2</v>
      </c>
      <c r="K511" s="613"/>
      <c r="L511" s="613"/>
      <c r="M511" s="985" t="s">
        <v>220</v>
      </c>
      <c r="N511" s="985"/>
      <c r="O511" s="619">
        <v>-1.28598563524951E-2</v>
      </c>
      <c r="P511" s="613"/>
      <c r="Q511" s="613"/>
      <c r="X511" s="339"/>
      <c r="Y511" s="339"/>
      <c r="Z511" s="339"/>
      <c r="AA511" s="339"/>
      <c r="AB511" s="339"/>
      <c r="AC511" s="339"/>
      <c r="AD511" s="339"/>
      <c r="AE511" s="339"/>
      <c r="AF511" s="339"/>
      <c r="AG511" s="339"/>
      <c r="AH511" s="339"/>
      <c r="AI511" s="339"/>
      <c r="AJ511" s="339"/>
      <c r="AK511" s="339"/>
      <c r="AL511" s="339"/>
      <c r="AM511" s="339"/>
      <c r="AN511" s="339"/>
      <c r="AO511" s="339"/>
      <c r="AP511" s="339"/>
      <c r="AQ511" s="339"/>
      <c r="AR511" s="339"/>
      <c r="AS511" s="339"/>
      <c r="AT511" s="339"/>
      <c r="AU511" s="339"/>
      <c r="AV511" s="339"/>
      <c r="AW511" s="339"/>
      <c r="AX511" s="339"/>
      <c r="AY511" s="339"/>
      <c r="AZ511" s="339"/>
      <c r="BA511" s="341"/>
      <c r="BB511" s="417"/>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1"/>
      <c r="BX511" s="342"/>
      <c r="BY511" s="342"/>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986" t="s">
        <v>246</v>
      </c>
      <c r="D512" s="985"/>
      <c r="E512" s="617">
        <v>-2.9243525948234477E-3</v>
      </c>
      <c r="F512" s="613"/>
      <c r="G512" s="613"/>
      <c r="H512" s="985" t="s">
        <v>223</v>
      </c>
      <c r="I512" s="985"/>
      <c r="J512" s="618">
        <v>2.4145002122065981E-2</v>
      </c>
      <c r="K512" s="613"/>
      <c r="L512" s="613"/>
      <c r="M512" s="985" t="s">
        <v>223</v>
      </c>
      <c r="N512" s="985"/>
      <c r="O512" s="619">
        <v>-4.9352082512178486E-2</v>
      </c>
      <c r="P512" s="613"/>
      <c r="Q512" s="613"/>
      <c r="X512" s="339"/>
      <c r="Y512" s="339"/>
      <c r="Z512" s="339"/>
      <c r="AA512" s="339"/>
      <c r="AB512" s="339"/>
      <c r="AC512" s="339"/>
      <c r="AD512" s="339"/>
      <c r="AE512" s="339"/>
      <c r="AF512" s="339"/>
      <c r="AG512" s="339"/>
      <c r="AH512" s="339"/>
      <c r="AI512" s="339"/>
      <c r="AJ512" s="339"/>
      <c r="AK512" s="339"/>
      <c r="AL512" s="339"/>
      <c r="AM512" s="339"/>
      <c r="AN512" s="339"/>
      <c r="AO512" s="339"/>
      <c r="AP512" s="339"/>
      <c r="AQ512" s="339"/>
      <c r="AR512" s="339"/>
      <c r="AS512" s="339"/>
      <c r="AT512" s="339"/>
      <c r="AU512" s="339"/>
      <c r="AV512" s="339"/>
      <c r="AW512" s="339"/>
      <c r="AX512" s="339"/>
      <c r="AY512" s="339"/>
      <c r="AZ512" s="339"/>
      <c r="BA512" s="341"/>
      <c r="BB512" s="417"/>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1"/>
      <c r="BX512" s="342"/>
      <c r="BY512" s="342"/>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986" t="s">
        <v>206</v>
      </c>
      <c r="D513" s="985"/>
      <c r="E513" s="617">
        <v>0.13378266301574501</v>
      </c>
      <c r="F513" s="613"/>
      <c r="G513" s="613"/>
      <c r="H513" s="985" t="s">
        <v>246</v>
      </c>
      <c r="I513" s="985"/>
      <c r="J513" s="618">
        <v>2.8370512879999621E-3</v>
      </c>
      <c r="K513" s="613"/>
      <c r="L513" s="613"/>
      <c r="M513" s="985" t="s">
        <v>246</v>
      </c>
      <c r="N513" s="985"/>
      <c r="O513" s="619">
        <v>-1.6206288194488252E-3</v>
      </c>
      <c r="P513" s="613"/>
      <c r="Q513" s="613"/>
      <c r="X513" s="339"/>
      <c r="Y513" s="339"/>
      <c r="Z513" s="339"/>
      <c r="AA513" s="339"/>
      <c r="AB513" s="339"/>
      <c r="AC513" s="339"/>
      <c r="AD513" s="339"/>
      <c r="AE513" s="339"/>
      <c r="AF513" s="339"/>
      <c r="AG513" s="339"/>
      <c r="AH513" s="339"/>
      <c r="AI513" s="339"/>
      <c r="AJ513" s="339"/>
      <c r="AK513" s="339"/>
      <c r="AL513" s="339"/>
      <c r="AM513" s="339"/>
      <c r="AN513" s="339"/>
      <c r="AO513" s="339"/>
      <c r="AP513" s="339"/>
      <c r="AQ513" s="339"/>
      <c r="AR513" s="339"/>
      <c r="AS513" s="339"/>
      <c r="AT513" s="339"/>
      <c r="AU513" s="339"/>
      <c r="AV513" s="339"/>
      <c r="AW513" s="339"/>
      <c r="AX513" s="339"/>
      <c r="AY513" s="339"/>
      <c r="AZ513" s="339"/>
      <c r="BA513" s="341"/>
      <c r="BB513" s="417"/>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1"/>
      <c r="BX513" s="342"/>
      <c r="BY513" s="342"/>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986" t="s">
        <v>209</v>
      </c>
      <c r="D514" s="985"/>
      <c r="E514" s="617">
        <v>2.0633136042066201E-2</v>
      </c>
      <c r="F514" s="613"/>
      <c r="G514" s="613"/>
      <c r="H514" s="985" t="s">
        <v>206</v>
      </c>
      <c r="I514" s="985"/>
      <c r="J514" s="618">
        <v>-0.14021590561324901</v>
      </c>
      <c r="K514" s="613"/>
      <c r="L514" s="613"/>
      <c r="M514" s="985" t="s">
        <v>206</v>
      </c>
      <c r="N514" s="985"/>
      <c r="O514" s="619">
        <v>7.7292249500412635E-2</v>
      </c>
      <c r="P514" s="613"/>
      <c r="Q514" s="613"/>
      <c r="X514" s="339"/>
      <c r="Y514" s="339"/>
      <c r="Z514" s="339"/>
      <c r="AA514" s="339"/>
      <c r="AB514" s="339"/>
      <c r="AC514" s="339"/>
      <c r="AD514" s="339"/>
      <c r="AE514" s="339"/>
      <c r="AF514" s="339"/>
      <c r="AG514" s="339"/>
      <c r="AH514" s="339"/>
      <c r="AI514" s="339"/>
      <c r="AJ514" s="339"/>
      <c r="AK514" s="339"/>
      <c r="AL514" s="339"/>
      <c r="AM514" s="339"/>
      <c r="AN514" s="339"/>
      <c r="AO514" s="339"/>
      <c r="AP514" s="339"/>
      <c r="AQ514" s="339"/>
      <c r="AR514" s="339"/>
      <c r="AS514" s="339"/>
      <c r="AT514" s="339"/>
      <c r="AU514" s="339"/>
      <c r="AV514" s="339"/>
      <c r="AW514" s="339"/>
      <c r="AX514" s="339"/>
      <c r="AY514" s="339"/>
      <c r="AZ514" s="339"/>
      <c r="BA514" s="341"/>
      <c r="BB514" s="417"/>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1"/>
      <c r="BX514" s="342"/>
      <c r="BY514" s="342"/>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986" t="s">
        <v>205</v>
      </c>
      <c r="D515" s="985"/>
      <c r="E515" s="617">
        <v>-0.13614757499438707</v>
      </c>
      <c r="F515" s="613"/>
      <c r="G515" s="613"/>
      <c r="H515" s="985" t="s">
        <v>209</v>
      </c>
      <c r="I515" s="985"/>
      <c r="J515" s="618">
        <v>2.3392826737124593E-3</v>
      </c>
      <c r="K515" s="613"/>
      <c r="L515" s="613"/>
      <c r="M515" s="985" t="s">
        <v>209</v>
      </c>
      <c r="N515" s="985"/>
      <c r="O515" s="619">
        <v>0.14443529110924058</v>
      </c>
      <c r="P515" s="613"/>
      <c r="Q515" s="613"/>
      <c r="X515" s="339"/>
      <c r="Y515" s="339"/>
      <c r="Z515" s="339"/>
      <c r="AA515" s="339"/>
      <c r="AB515" s="339"/>
      <c r="AC515" s="339"/>
      <c r="AD515" s="339"/>
      <c r="AE515" s="339"/>
      <c r="AF515" s="339"/>
      <c r="AG515" s="339"/>
      <c r="AH515" s="339"/>
      <c r="AI515" s="339"/>
      <c r="AJ515" s="339"/>
      <c r="AK515" s="339"/>
      <c r="AL515" s="339"/>
      <c r="AM515" s="339"/>
      <c r="AN515" s="339"/>
      <c r="AO515" s="339"/>
      <c r="AP515" s="339"/>
      <c r="AQ515" s="339"/>
      <c r="AR515" s="339"/>
      <c r="AS515" s="339"/>
      <c r="AT515" s="339"/>
      <c r="AU515" s="339"/>
      <c r="AV515" s="339"/>
      <c r="AW515" s="339"/>
      <c r="AX515" s="339"/>
      <c r="AY515" s="339"/>
      <c r="AZ515" s="339"/>
      <c r="BA515" s="341"/>
      <c r="BB515" s="417"/>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1"/>
      <c r="BX515" s="342"/>
      <c r="BY515" s="342"/>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986" t="s">
        <v>208</v>
      </c>
      <c r="D516" s="985"/>
      <c r="E516" s="617">
        <v>0.13254968527528252</v>
      </c>
      <c r="F516" s="613"/>
      <c r="G516" s="613"/>
      <c r="H516" s="985" t="s">
        <v>205</v>
      </c>
      <c r="I516" s="985"/>
      <c r="J516" s="618">
        <v>0.13942668364787275</v>
      </c>
      <c r="K516" s="613"/>
      <c r="L516" s="613"/>
      <c r="M516" s="985" t="s">
        <v>205</v>
      </c>
      <c r="N516" s="985"/>
      <c r="O516" s="619">
        <v>-0.16113662050087213</v>
      </c>
      <c r="P516" s="613"/>
      <c r="Q516" s="613"/>
      <c r="X516" s="339"/>
      <c r="Y516" s="339"/>
      <c r="Z516" s="339"/>
      <c r="AA516" s="339"/>
      <c r="AB516" s="339"/>
      <c r="AC516" s="339"/>
      <c r="AD516" s="339"/>
      <c r="AE516" s="339"/>
      <c r="AF516" s="339"/>
      <c r="AG516" s="339"/>
      <c r="AH516" s="339"/>
      <c r="AI516" s="339"/>
      <c r="AJ516" s="339"/>
      <c r="AK516" s="339"/>
      <c r="AL516" s="339"/>
      <c r="AM516" s="339"/>
      <c r="AN516" s="339"/>
      <c r="AO516" s="339"/>
      <c r="AP516" s="339"/>
      <c r="AQ516" s="339"/>
      <c r="AR516" s="339"/>
      <c r="AS516" s="339"/>
      <c r="AT516" s="339"/>
      <c r="AU516" s="339"/>
      <c r="AV516" s="339"/>
      <c r="AW516" s="339"/>
      <c r="AX516" s="339"/>
      <c r="AY516" s="339"/>
      <c r="AZ516" s="339"/>
      <c r="BA516" s="341"/>
      <c r="BB516" s="417"/>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1"/>
      <c r="BX516" s="342"/>
      <c r="BY516" s="342"/>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986" t="s">
        <v>218</v>
      </c>
      <c r="D517" s="985"/>
      <c r="E517" s="617">
        <v>-3.0239142683210037E-2</v>
      </c>
      <c r="F517" s="613"/>
      <c r="G517" s="613"/>
      <c r="H517" s="985" t="s">
        <v>208</v>
      </c>
      <c r="I517" s="985"/>
      <c r="J517" s="618">
        <v>-0.13666043987944237</v>
      </c>
      <c r="K517" s="613"/>
      <c r="L517" s="613"/>
      <c r="M517" s="985" t="s">
        <v>208</v>
      </c>
      <c r="N517" s="985"/>
      <c r="O517" s="619">
        <v>0.14871929863083472</v>
      </c>
      <c r="P517" s="613"/>
      <c r="Q517" s="613"/>
      <c r="X517" s="339"/>
      <c r="Y517" s="339"/>
      <c r="Z517" s="339"/>
      <c r="AA517" s="339"/>
      <c r="AB517" s="339"/>
      <c r="AC517" s="339"/>
      <c r="AD517" s="339"/>
      <c r="AE517" s="339"/>
      <c r="AF517" s="339"/>
      <c r="AG517" s="339"/>
      <c r="AH517" s="339"/>
      <c r="AI517" s="339"/>
      <c r="AJ517" s="339"/>
      <c r="AK517" s="339"/>
      <c r="AL517" s="339"/>
      <c r="AM517" s="339"/>
      <c r="AN517" s="339"/>
      <c r="AO517" s="339"/>
      <c r="AP517" s="339"/>
      <c r="AQ517" s="339"/>
      <c r="AR517" s="339"/>
      <c r="AS517" s="339"/>
      <c r="AT517" s="339"/>
      <c r="AU517" s="339"/>
      <c r="AV517" s="339"/>
      <c r="AW517" s="339"/>
      <c r="AX517" s="339"/>
      <c r="AY517" s="339"/>
      <c r="AZ517" s="339"/>
      <c r="BA517" s="341"/>
      <c r="BB517" s="417"/>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1"/>
      <c r="BX517" s="342"/>
      <c r="BY517" s="342"/>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986" t="s">
        <v>230</v>
      </c>
      <c r="D518" s="985"/>
      <c r="E518" s="617">
        <v>5.4261156631536201E-3</v>
      </c>
      <c r="F518" s="613"/>
      <c r="G518" s="613"/>
      <c r="H518" s="985" t="s">
        <v>218</v>
      </c>
      <c r="I518" s="985"/>
      <c r="J518" s="618">
        <v>8.634063003352524E-2</v>
      </c>
      <c r="K518" s="613"/>
      <c r="L518" s="613"/>
      <c r="M518" s="985" t="s">
        <v>218</v>
      </c>
      <c r="N518" s="985"/>
      <c r="O518" s="619">
        <v>1.7377309593427794E-2</v>
      </c>
      <c r="P518" s="613"/>
      <c r="Q518" s="613"/>
      <c r="X518" s="339"/>
      <c r="Y518" s="339"/>
      <c r="Z518" s="339"/>
      <c r="AA518" s="339"/>
      <c r="AB518" s="339"/>
      <c r="AC518" s="339"/>
      <c r="AD518" s="339"/>
      <c r="AE518" s="339"/>
      <c r="AF518" s="339"/>
      <c r="AG518" s="339"/>
      <c r="AH518" s="339"/>
      <c r="AI518" s="339"/>
      <c r="AJ518" s="339"/>
      <c r="AK518" s="339"/>
      <c r="AL518" s="339"/>
      <c r="AM518" s="339"/>
      <c r="AN518" s="339"/>
      <c r="AO518" s="339"/>
      <c r="AP518" s="339"/>
      <c r="AQ518" s="339"/>
      <c r="AR518" s="339"/>
      <c r="AS518" s="339"/>
      <c r="AT518" s="339"/>
      <c r="AU518" s="339"/>
      <c r="AV518" s="339"/>
      <c r="AW518" s="339"/>
      <c r="AX518" s="339"/>
      <c r="AY518" s="339"/>
      <c r="AZ518" s="339"/>
      <c r="BA518" s="341"/>
      <c r="BB518" s="417"/>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1"/>
      <c r="BX518" s="342"/>
      <c r="BY518" s="342"/>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986" t="s">
        <v>216</v>
      </c>
      <c r="D519" s="985"/>
      <c r="E519" s="617">
        <v>-8.6623609401209972E-2</v>
      </c>
      <c r="F519" s="613"/>
      <c r="G519" s="613"/>
      <c r="H519" s="985" t="s">
        <v>230</v>
      </c>
      <c r="I519" s="985"/>
      <c r="J519" s="618">
        <v>3.0317321392766485E-3</v>
      </c>
      <c r="K519" s="613"/>
      <c r="L519" s="613"/>
      <c r="M519" s="985" t="s">
        <v>230</v>
      </c>
      <c r="N519" s="985"/>
      <c r="O519" s="619">
        <v>3.1768531298518879E-2</v>
      </c>
      <c r="P519" s="613"/>
      <c r="Q519" s="613"/>
      <c r="X519" s="339"/>
      <c r="Y519" s="339"/>
      <c r="Z519" s="339"/>
      <c r="AA519" s="339"/>
      <c r="AB519" s="339"/>
      <c r="AC519" s="339"/>
      <c r="AD519" s="339"/>
      <c r="AE519" s="339"/>
      <c r="AF519" s="339"/>
      <c r="AG519" s="339"/>
      <c r="AH519" s="339"/>
      <c r="AI519" s="339"/>
      <c r="AJ519" s="339"/>
      <c r="AK519" s="339"/>
      <c r="AL519" s="339"/>
      <c r="AM519" s="339"/>
      <c r="AN519" s="339"/>
      <c r="AO519" s="339"/>
      <c r="AP519" s="339"/>
      <c r="AQ519" s="339"/>
      <c r="AR519" s="339"/>
      <c r="AS519" s="339"/>
      <c r="AT519" s="339"/>
      <c r="AU519" s="339"/>
      <c r="AV519" s="339"/>
      <c r="AW519" s="339"/>
      <c r="AX519" s="339"/>
      <c r="AY519" s="339"/>
      <c r="AZ519" s="339"/>
      <c r="BA519" s="341"/>
      <c r="BB519" s="417"/>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1"/>
      <c r="BX519" s="342"/>
      <c r="BY519" s="342"/>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986" t="s">
        <v>244</v>
      </c>
      <c r="D520" s="985"/>
      <c r="E520" s="617">
        <v>-1.3651491180927679E-3</v>
      </c>
      <c r="F520" s="613"/>
      <c r="G520" s="613"/>
      <c r="H520" s="985" t="s">
        <v>216</v>
      </c>
      <c r="I520" s="985"/>
      <c r="J520" s="618">
        <v>6.3374434010427166E-2</v>
      </c>
      <c r="K520" s="613"/>
      <c r="L520" s="613"/>
      <c r="M520" s="985" t="s">
        <v>216</v>
      </c>
      <c r="N520" s="985"/>
      <c r="O520" s="619">
        <v>-9.4808052091544373E-2</v>
      </c>
      <c r="P520" s="613"/>
      <c r="Q520" s="613"/>
      <c r="X520" s="339"/>
      <c r="Y520" s="339"/>
      <c r="Z520" s="339"/>
      <c r="AA520" s="339"/>
      <c r="AB520" s="339"/>
      <c r="AC520" s="339"/>
      <c r="AD520" s="339"/>
      <c r="AE520" s="339"/>
      <c r="AF520" s="339"/>
      <c r="AG520" s="339"/>
      <c r="AH520" s="339"/>
      <c r="AI520" s="339"/>
      <c r="AJ520" s="339"/>
      <c r="AK520" s="339"/>
      <c r="AL520" s="339"/>
      <c r="AM520" s="339"/>
      <c r="AN520" s="339"/>
      <c r="AO520" s="339"/>
      <c r="AP520" s="339"/>
      <c r="AQ520" s="339"/>
      <c r="AR520" s="339"/>
      <c r="AS520" s="339"/>
      <c r="AT520" s="339"/>
      <c r="AU520" s="339"/>
      <c r="AV520" s="339"/>
      <c r="AW520" s="339"/>
      <c r="AX520" s="339"/>
      <c r="AY520" s="339"/>
      <c r="AZ520" s="339"/>
      <c r="BA520" s="341"/>
      <c r="BB520" s="417"/>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1"/>
      <c r="BX520" s="342"/>
      <c r="BY520" s="342"/>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986" t="s">
        <v>214</v>
      </c>
      <c r="D521" s="985"/>
      <c r="E521" s="617">
        <v>4.9086832954296652E-2</v>
      </c>
      <c r="F521" s="613"/>
      <c r="G521" s="613"/>
      <c r="H521" s="985" t="s">
        <v>244</v>
      </c>
      <c r="I521" s="985"/>
      <c r="J521" s="618">
        <v>4.1531454707272424E-3</v>
      </c>
      <c r="K521" s="613"/>
      <c r="L521" s="613"/>
      <c r="M521" s="985" t="s">
        <v>244</v>
      </c>
      <c r="N521" s="985"/>
      <c r="O521" s="619">
        <v>6.1518300442900721E-3</v>
      </c>
      <c r="P521" s="613"/>
      <c r="Q521" s="613"/>
      <c r="X521" s="339"/>
      <c r="Y521" s="339"/>
      <c r="Z521" s="339"/>
      <c r="AA521" s="339"/>
      <c r="AB521" s="339"/>
      <c r="AC521" s="339"/>
      <c r="AD521" s="339"/>
      <c r="AE521" s="339"/>
      <c r="AF521" s="339"/>
      <c r="AG521" s="339"/>
      <c r="AH521" s="339"/>
      <c r="AI521" s="339"/>
      <c r="AJ521" s="339"/>
      <c r="AK521" s="339"/>
      <c r="AL521" s="339"/>
      <c r="AM521" s="339"/>
      <c r="AN521" s="339"/>
      <c r="AO521" s="339"/>
      <c r="AP521" s="339"/>
      <c r="AQ521" s="339"/>
      <c r="AR521" s="339"/>
      <c r="AS521" s="339"/>
      <c r="AT521" s="339"/>
      <c r="AU521" s="339"/>
      <c r="AV521" s="339"/>
      <c r="AW521" s="339"/>
      <c r="AX521" s="339"/>
      <c r="AY521" s="339"/>
      <c r="AZ521" s="339"/>
      <c r="BA521" s="341"/>
      <c r="BB521" s="417"/>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1"/>
      <c r="BX521" s="342"/>
      <c r="BY521" s="342"/>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986" t="s">
        <v>215</v>
      </c>
      <c r="D522" s="985"/>
      <c r="E522" s="617">
        <v>-5.2064947554238211E-2</v>
      </c>
      <c r="F522" s="613"/>
      <c r="G522" s="613"/>
      <c r="H522" s="985" t="s">
        <v>214</v>
      </c>
      <c r="I522" s="985"/>
      <c r="J522" s="618">
        <v>-4.0030469231645965E-2</v>
      </c>
      <c r="K522" s="613"/>
      <c r="L522" s="613"/>
      <c r="M522" s="985" t="s">
        <v>214</v>
      </c>
      <c r="N522" s="985"/>
      <c r="O522" s="619">
        <v>0.11477666246317916</v>
      </c>
      <c r="P522" s="613"/>
      <c r="Q522" s="613"/>
      <c r="X522" s="339"/>
      <c r="Y522" s="339"/>
      <c r="Z522" s="339"/>
      <c r="AA522" s="339"/>
      <c r="AB522" s="339"/>
      <c r="AC522" s="339"/>
      <c r="AD522" s="339"/>
      <c r="AE522" s="339"/>
      <c r="AF522" s="339"/>
      <c r="AG522" s="339"/>
      <c r="AH522" s="339"/>
      <c r="AI522" s="339"/>
      <c r="AJ522" s="339"/>
      <c r="AK522" s="339"/>
      <c r="AL522" s="339"/>
      <c r="AM522" s="339"/>
      <c r="AN522" s="339"/>
      <c r="AO522" s="339"/>
      <c r="AP522" s="339"/>
      <c r="AQ522" s="339"/>
      <c r="AR522" s="339"/>
      <c r="AS522" s="339"/>
      <c r="AT522" s="339"/>
      <c r="AU522" s="339"/>
      <c r="AV522" s="339"/>
      <c r="AW522" s="339"/>
      <c r="AX522" s="339"/>
      <c r="AY522" s="339"/>
      <c r="AZ522" s="339"/>
      <c r="BA522" s="341"/>
      <c r="BB522" s="417"/>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1"/>
      <c r="BX522" s="342"/>
      <c r="BY522" s="342"/>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986" t="s">
        <v>245</v>
      </c>
      <c r="D523" s="985"/>
      <c r="E523" s="617">
        <v>3.9301055670506422E-4</v>
      </c>
      <c r="F523" s="613"/>
      <c r="G523" s="613"/>
      <c r="H523" s="985" t="s">
        <v>215</v>
      </c>
      <c r="I523" s="985"/>
      <c r="J523" s="618">
        <v>4.3472924973907118E-2</v>
      </c>
      <c r="K523" s="613"/>
      <c r="L523" s="613"/>
      <c r="M523" s="985" t="s">
        <v>215</v>
      </c>
      <c r="N523" s="985"/>
      <c r="O523" s="619">
        <v>-0.1134645898483652</v>
      </c>
      <c r="P523" s="613"/>
      <c r="Q523" s="613"/>
      <c r="X523" s="339"/>
      <c r="Y523" s="339"/>
      <c r="Z523" s="339"/>
      <c r="AA523" s="339"/>
      <c r="AB523" s="339"/>
      <c r="AC523" s="339"/>
      <c r="AD523" s="339"/>
      <c r="AE523" s="339"/>
      <c r="AF523" s="339"/>
      <c r="AG523" s="339"/>
      <c r="AH523" s="339"/>
      <c r="AI523" s="339"/>
      <c r="AJ523" s="339"/>
      <c r="AK523" s="339"/>
      <c r="AL523" s="339"/>
      <c r="AM523" s="339"/>
      <c r="AN523" s="339"/>
      <c r="AO523" s="339"/>
      <c r="AP523" s="339"/>
      <c r="AQ523" s="339"/>
      <c r="AR523" s="339"/>
      <c r="AS523" s="339"/>
      <c r="AT523" s="339"/>
      <c r="AU523" s="339"/>
      <c r="AV523" s="339"/>
      <c r="AW523" s="339"/>
      <c r="AX523" s="339"/>
      <c r="AY523" s="339"/>
      <c r="AZ523" s="339"/>
      <c r="BA523" s="341"/>
      <c r="BB523" s="417"/>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1"/>
      <c r="BX523" s="342"/>
      <c r="BY523" s="342"/>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986" t="s">
        <v>248</v>
      </c>
      <c r="D524" s="985"/>
      <c r="E524" s="617">
        <v>-9.6938852399141163E-4</v>
      </c>
      <c r="F524" s="613"/>
      <c r="G524" s="613"/>
      <c r="H524" s="985" t="s">
        <v>245</v>
      </c>
      <c r="I524" s="985"/>
      <c r="J524" s="618">
        <v>-2.5314583755494825E-3</v>
      </c>
      <c r="K524" s="613"/>
      <c r="L524" s="613"/>
      <c r="M524" s="985" t="s">
        <v>245</v>
      </c>
      <c r="N524" s="985"/>
      <c r="O524" s="619">
        <v>5.3213944454426855E-3</v>
      </c>
      <c r="P524" s="613"/>
      <c r="Q524" s="613"/>
      <c r="X524" s="339"/>
      <c r="Y524" s="339"/>
      <c r="Z524" s="339"/>
      <c r="AA524" s="339"/>
      <c r="AB524" s="339"/>
      <c r="AC524" s="339"/>
      <c r="AD524" s="339"/>
      <c r="AE524" s="339"/>
      <c r="AF524" s="339"/>
      <c r="AG524" s="339"/>
      <c r="AH524" s="339"/>
      <c r="AI524" s="339"/>
      <c r="AJ524" s="339"/>
      <c r="AK524" s="339"/>
      <c r="AL524" s="339"/>
      <c r="AM524" s="339"/>
      <c r="AN524" s="339"/>
      <c r="AO524" s="339"/>
      <c r="AP524" s="339"/>
      <c r="AQ524" s="339"/>
      <c r="AR524" s="339"/>
      <c r="AS524" s="339"/>
      <c r="AT524" s="339"/>
      <c r="AU524" s="339"/>
      <c r="AV524" s="339"/>
      <c r="AW524" s="339"/>
      <c r="AX524" s="339"/>
      <c r="AY524" s="339"/>
      <c r="AZ524" s="339"/>
      <c r="BA524" s="341"/>
      <c r="BB524" s="417"/>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1"/>
      <c r="BX524" s="342"/>
      <c r="BY524" s="342"/>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986" t="s">
        <v>235</v>
      </c>
      <c r="D525" s="985"/>
      <c r="E525" s="617">
        <v>1.8369818598250591E-2</v>
      </c>
      <c r="F525" s="613"/>
      <c r="G525" s="613"/>
      <c r="H525" s="985" t="s">
        <v>248</v>
      </c>
      <c r="I525" s="985"/>
      <c r="J525" s="618">
        <v>1.1391129357548253E-3</v>
      </c>
      <c r="K525" s="613"/>
      <c r="L525" s="613"/>
      <c r="M525" s="985" t="s">
        <v>248</v>
      </c>
      <c r="N525" s="985"/>
      <c r="O525" s="619">
        <v>4.5188212357575629E-3</v>
      </c>
      <c r="P525" s="613"/>
      <c r="Q525" s="613"/>
      <c r="X525" s="339"/>
      <c r="Y525" s="339"/>
      <c r="Z525" s="339"/>
      <c r="AA525" s="339"/>
      <c r="AB525" s="339"/>
      <c r="AC525" s="339"/>
      <c r="AD525" s="339"/>
      <c r="AE525" s="339"/>
      <c r="AF525" s="339"/>
      <c r="AG525" s="339"/>
      <c r="AH525" s="339"/>
      <c r="AI525" s="339"/>
      <c r="AJ525" s="339"/>
      <c r="AK525" s="339"/>
      <c r="AL525" s="339"/>
      <c r="AM525" s="339"/>
      <c r="AN525" s="339"/>
      <c r="AO525" s="339"/>
      <c r="AP525" s="339"/>
      <c r="AQ525" s="339"/>
      <c r="AR525" s="339"/>
      <c r="AS525" s="339"/>
      <c r="AT525" s="339"/>
      <c r="AU525" s="339"/>
      <c r="AV525" s="339"/>
      <c r="AW525" s="339"/>
      <c r="AX525" s="339"/>
      <c r="AY525" s="339"/>
      <c r="AZ525" s="339"/>
      <c r="BA525" s="341"/>
      <c r="BB525" s="417"/>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1"/>
      <c r="BX525" s="342"/>
      <c r="BY525" s="342"/>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986" t="s">
        <v>219</v>
      </c>
      <c r="D526" s="985"/>
      <c r="E526" s="617">
        <v>7.5694762458980422E-2</v>
      </c>
      <c r="F526" s="613"/>
      <c r="G526" s="613"/>
      <c r="H526" s="985" t="s">
        <v>235</v>
      </c>
      <c r="I526" s="985"/>
      <c r="J526" s="618">
        <v>-1.5765635042632297E-2</v>
      </c>
      <c r="K526" s="613"/>
      <c r="L526" s="613"/>
      <c r="M526" s="985" t="s">
        <v>235</v>
      </c>
      <c r="N526" s="985"/>
      <c r="O526" s="619">
        <v>2.327482722069835E-2</v>
      </c>
      <c r="P526" s="613"/>
      <c r="Q526" s="613"/>
      <c r="X526" s="339"/>
      <c r="Y526" s="339"/>
      <c r="Z526" s="339"/>
      <c r="AA526" s="339"/>
      <c r="AB526" s="339"/>
      <c r="AC526" s="339"/>
      <c r="AD526" s="339"/>
      <c r="AE526" s="339"/>
      <c r="AF526" s="339"/>
      <c r="AG526" s="339"/>
      <c r="AH526" s="339"/>
      <c r="AI526" s="339"/>
      <c r="AJ526" s="339"/>
      <c r="AK526" s="339"/>
      <c r="AL526" s="339"/>
      <c r="AM526" s="339"/>
      <c r="AN526" s="339"/>
      <c r="AO526" s="339"/>
      <c r="AP526" s="339"/>
      <c r="AQ526" s="339"/>
      <c r="AR526" s="339"/>
      <c r="AS526" s="339"/>
      <c r="AT526" s="339"/>
      <c r="AU526" s="339"/>
      <c r="AV526" s="339"/>
      <c r="AW526" s="339"/>
      <c r="AX526" s="339"/>
      <c r="AY526" s="339"/>
      <c r="AZ526" s="339"/>
      <c r="BA526" s="341"/>
      <c r="BB526" s="417"/>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1"/>
      <c r="BX526" s="342"/>
      <c r="BY526" s="342"/>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986" t="s">
        <v>233</v>
      </c>
      <c r="D527" s="985"/>
      <c r="E527" s="617">
        <v>3.1260526104959101E-2</v>
      </c>
      <c r="F527" s="613"/>
      <c r="G527" s="613"/>
      <c r="H527" s="985" t="s">
        <v>219</v>
      </c>
      <c r="I527" s="985"/>
      <c r="J527" s="618">
        <v>-1.5894852607639599E-2</v>
      </c>
      <c r="K527" s="613"/>
      <c r="L527" s="613"/>
      <c r="M527" s="985" t="s">
        <v>219</v>
      </c>
      <c r="N527" s="985"/>
      <c r="O527" s="619">
        <v>7.7421385345166488E-2</v>
      </c>
      <c r="P527" s="613"/>
      <c r="Q527" s="613"/>
      <c r="X527" s="339"/>
      <c r="Y527" s="339"/>
      <c r="Z527" s="339"/>
      <c r="AA527" s="339"/>
      <c r="AB527" s="339"/>
      <c r="AC527" s="339"/>
      <c r="AD527" s="339"/>
      <c r="AE527" s="339"/>
      <c r="AF527" s="339"/>
      <c r="AG527" s="339"/>
      <c r="AH527" s="339"/>
      <c r="AI527" s="339"/>
      <c r="AJ527" s="339"/>
      <c r="AK527" s="339"/>
      <c r="AL527" s="339"/>
      <c r="AM527" s="339"/>
      <c r="AN527" s="339"/>
      <c r="AO527" s="339"/>
      <c r="AP527" s="339"/>
      <c r="AQ527" s="339"/>
      <c r="AR527" s="339"/>
      <c r="AS527" s="339"/>
      <c r="AT527" s="339"/>
      <c r="AU527" s="339"/>
      <c r="AV527" s="339"/>
      <c r="AW527" s="339"/>
      <c r="AX527" s="339"/>
      <c r="AY527" s="339"/>
      <c r="AZ527" s="339"/>
      <c r="BA527" s="341"/>
      <c r="BB527" s="417"/>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1"/>
      <c r="BX527" s="342"/>
      <c r="BY527" s="342"/>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986" t="s">
        <v>221</v>
      </c>
      <c r="D528" s="985"/>
      <c r="E528" s="617">
        <v>7.3992433601932139E-2</v>
      </c>
      <c r="F528" s="613"/>
      <c r="G528" s="613"/>
      <c r="H528" s="985" t="s">
        <v>241</v>
      </c>
      <c r="I528" s="985"/>
      <c r="J528" s="618">
        <v>2.489889018115591E-3</v>
      </c>
      <c r="K528" s="613"/>
      <c r="L528" s="613"/>
      <c r="M528" s="985" t="s">
        <v>241</v>
      </c>
      <c r="N528" s="985"/>
      <c r="O528" s="619">
        <v>1.2691123111293581E-2</v>
      </c>
      <c r="P528" s="613"/>
      <c r="Q528" s="613"/>
      <c r="X528" s="339"/>
      <c r="Y528" s="339"/>
      <c r="Z528" s="339"/>
      <c r="AA528" s="339"/>
      <c r="AB528" s="339"/>
      <c r="AC528" s="339"/>
      <c r="AD528" s="339"/>
      <c r="AE528" s="339"/>
      <c r="AF528" s="339"/>
      <c r="AG528" s="339"/>
      <c r="AH528" s="339"/>
      <c r="AI528" s="339"/>
      <c r="AJ528" s="339"/>
      <c r="AK528" s="339"/>
      <c r="AL528" s="339"/>
      <c r="AM528" s="339"/>
      <c r="AN528" s="339"/>
      <c r="AO528" s="339"/>
      <c r="AP528" s="339"/>
      <c r="AQ528" s="339"/>
      <c r="AR528" s="339"/>
      <c r="AS528" s="339"/>
      <c r="AT528" s="339"/>
      <c r="AU528" s="339"/>
      <c r="AV528" s="339"/>
      <c r="AW528" s="339"/>
      <c r="AX528" s="339"/>
      <c r="AY528" s="339"/>
      <c r="AZ528" s="339"/>
      <c r="BA528" s="341"/>
      <c r="BB528" s="417"/>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1"/>
      <c r="BX528" s="342"/>
      <c r="BY528" s="342"/>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986" t="s">
        <v>210</v>
      </c>
      <c r="D529" s="985"/>
      <c r="E529" s="617">
        <v>9.3683035398865772E-2</v>
      </c>
      <c r="F529" s="613"/>
      <c r="G529" s="613"/>
      <c r="H529" s="985" t="s">
        <v>236</v>
      </c>
      <c r="I529" s="985"/>
      <c r="J529" s="618">
        <v>2.1259391642700083E-2</v>
      </c>
      <c r="K529" s="613"/>
      <c r="L529" s="613"/>
      <c r="M529" s="985" t="s">
        <v>236</v>
      </c>
      <c r="N529" s="985"/>
      <c r="O529" s="619">
        <v>-4.2377466669428366E-3</v>
      </c>
      <c r="P529" s="613"/>
      <c r="Q529" s="613"/>
      <c r="X529" s="339"/>
      <c r="Y529" s="339"/>
      <c r="Z529" s="339"/>
      <c r="AA529" s="339"/>
      <c r="AB529" s="339"/>
      <c r="AC529" s="339"/>
      <c r="AD529" s="339"/>
      <c r="AE529" s="339"/>
      <c r="AF529" s="339"/>
      <c r="AG529" s="339"/>
      <c r="AH529" s="339"/>
      <c r="AI529" s="339"/>
      <c r="AJ529" s="339"/>
      <c r="AK529" s="339"/>
      <c r="AL529" s="339"/>
      <c r="AM529" s="339"/>
      <c r="AN529" s="339"/>
      <c r="AO529" s="339"/>
      <c r="AP529" s="339"/>
      <c r="AQ529" s="339"/>
      <c r="AR529" s="339"/>
      <c r="AS529" s="339"/>
      <c r="AT529" s="339"/>
      <c r="AU529" s="339"/>
      <c r="AV529" s="339"/>
      <c r="AW529" s="339"/>
      <c r="AX529" s="339"/>
      <c r="AY529" s="339"/>
      <c r="AZ529" s="339"/>
      <c r="BA529" s="341"/>
      <c r="BB529" s="417"/>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1"/>
      <c r="BX529" s="342"/>
      <c r="BY529" s="342"/>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986" t="s">
        <v>241</v>
      </c>
      <c r="D530" s="985"/>
      <c r="E530" s="617">
        <v>6.8286627340754351E-3</v>
      </c>
      <c r="F530" s="613"/>
      <c r="G530" s="613"/>
      <c r="H530" s="985" t="s">
        <v>238</v>
      </c>
      <c r="I530" s="985"/>
      <c r="J530" s="618">
        <v>9.4438167031646088E-3</v>
      </c>
      <c r="K530" s="613"/>
      <c r="L530" s="613"/>
      <c r="M530" s="985" t="s">
        <v>238</v>
      </c>
      <c r="N530" s="985"/>
      <c r="O530" s="619">
        <v>-2.2337522493485786E-2</v>
      </c>
      <c r="P530" s="613"/>
      <c r="Q530" s="613"/>
      <c r="X530" s="339"/>
      <c r="Y530" s="339"/>
      <c r="Z530" s="339"/>
      <c r="AA530" s="339"/>
      <c r="AB530" s="339"/>
      <c r="AC530" s="339"/>
      <c r="AD530" s="339"/>
      <c r="AE530" s="339"/>
      <c r="AF530" s="339"/>
      <c r="AG530" s="339"/>
      <c r="AH530" s="339"/>
      <c r="AI530" s="339"/>
      <c r="AJ530" s="339"/>
      <c r="AK530" s="339"/>
      <c r="AL530" s="339"/>
      <c r="AM530" s="339"/>
      <c r="AN530" s="339"/>
      <c r="AO530" s="339"/>
      <c r="AP530" s="339"/>
      <c r="AQ530" s="339"/>
      <c r="AR530" s="339"/>
      <c r="AS530" s="339"/>
      <c r="AT530" s="339"/>
      <c r="AU530" s="339"/>
      <c r="AV530" s="339"/>
      <c r="AW530" s="339"/>
      <c r="AX530" s="339"/>
      <c r="AY530" s="339"/>
      <c r="AZ530" s="339"/>
      <c r="BA530" s="341"/>
      <c r="BB530" s="417"/>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1"/>
      <c r="BX530" s="342"/>
      <c r="BY530" s="342"/>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986" t="s">
        <v>231</v>
      </c>
      <c r="D531" s="985"/>
      <c r="E531" s="617">
        <v>-3.3488141405525841E-2</v>
      </c>
      <c r="F531" s="613"/>
      <c r="G531" s="613"/>
      <c r="H531" s="985" t="s">
        <v>232</v>
      </c>
      <c r="I531" s="985"/>
      <c r="J531" s="618">
        <v>5.5187225146034096E-3</v>
      </c>
      <c r="K531" s="613"/>
      <c r="L531" s="613"/>
      <c r="M531" s="985" t="s">
        <v>232</v>
      </c>
      <c r="N531" s="985"/>
      <c r="O531" s="619">
        <v>-2.3898712263718275E-2</v>
      </c>
      <c r="P531" s="613"/>
      <c r="Q531" s="613"/>
      <c r="X531" s="339"/>
      <c r="Y531" s="339"/>
      <c r="Z531" s="339"/>
      <c r="AA531" s="339"/>
      <c r="AB531" s="339"/>
      <c r="AC531" s="339"/>
      <c r="AD531" s="339"/>
      <c r="AE531" s="339"/>
      <c r="AF531" s="339"/>
      <c r="AG531" s="339"/>
      <c r="AH531" s="339"/>
      <c r="AI531" s="339"/>
      <c r="AJ531" s="339"/>
      <c r="AK531" s="339"/>
      <c r="AL531" s="339"/>
      <c r="AM531" s="339"/>
      <c r="AN531" s="339"/>
      <c r="AO531" s="339"/>
      <c r="AP531" s="339"/>
      <c r="AQ531" s="339"/>
      <c r="AR531" s="339"/>
      <c r="AS531" s="339"/>
      <c r="AT531" s="339"/>
      <c r="AU531" s="339"/>
      <c r="AV531" s="339"/>
      <c r="AW531" s="339"/>
      <c r="AX531" s="339"/>
      <c r="AY531" s="339"/>
      <c r="AZ531" s="339"/>
      <c r="BA531" s="341"/>
      <c r="BB531" s="417"/>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1"/>
      <c r="BX531" s="342"/>
      <c r="BY531" s="342"/>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986" t="s">
        <v>239</v>
      </c>
      <c r="D532" s="985"/>
      <c r="E532" s="620">
        <v>1.6288273448381747E-2</v>
      </c>
      <c r="F532" s="613"/>
      <c r="G532" s="613"/>
      <c r="H532" s="985" t="s">
        <v>237</v>
      </c>
      <c r="I532" s="985"/>
      <c r="J532" s="618">
        <v>1.2050406332907101E-3</v>
      </c>
      <c r="K532" s="613"/>
      <c r="L532" s="613"/>
      <c r="M532" s="985" t="s">
        <v>237</v>
      </c>
      <c r="N532" s="985"/>
      <c r="O532" s="619">
        <v>-2.2343849851298943E-2</v>
      </c>
      <c r="P532" s="613"/>
      <c r="Q532" s="613"/>
      <c r="X532" s="339"/>
      <c r="Y532" s="339"/>
      <c r="Z532" s="339"/>
      <c r="AA532" s="339"/>
      <c r="AB532" s="339"/>
      <c r="AC532" s="339"/>
      <c r="AD532" s="339"/>
      <c r="AE532" s="339"/>
      <c r="AF532" s="339"/>
      <c r="AG532" s="339"/>
      <c r="AH532" s="339"/>
      <c r="AI532" s="339"/>
      <c r="AJ532" s="339"/>
      <c r="AK532" s="339"/>
      <c r="AL532" s="339"/>
      <c r="AM532" s="339"/>
      <c r="AN532" s="339"/>
      <c r="AO532" s="339"/>
      <c r="AP532" s="339"/>
      <c r="AQ532" s="339"/>
      <c r="AR532" s="339"/>
      <c r="AS532" s="339"/>
      <c r="AT532" s="339"/>
      <c r="AU532" s="339"/>
      <c r="AV532" s="339"/>
      <c r="AW532" s="339"/>
      <c r="AX532" s="339"/>
      <c r="AY532" s="339"/>
      <c r="AZ532" s="339"/>
      <c r="BA532" s="341"/>
      <c r="BB532" s="417"/>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1"/>
      <c r="BX532" s="342"/>
      <c r="BY532" s="342"/>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986"/>
      <c r="D533" s="985"/>
      <c r="E533" s="613"/>
      <c r="F533" s="613"/>
      <c r="G533" s="613"/>
      <c r="H533" s="985" t="s">
        <v>227</v>
      </c>
      <c r="I533" s="985"/>
      <c r="J533" s="618">
        <v>3.8991383237608361E-2</v>
      </c>
      <c r="K533" s="613"/>
      <c r="L533" s="613"/>
      <c r="M533" s="985" t="s">
        <v>227</v>
      </c>
      <c r="N533" s="985"/>
      <c r="O533" s="619">
        <v>2.1365493248488087E-2</v>
      </c>
      <c r="P533" s="613"/>
      <c r="Q533" s="613"/>
      <c r="X533" s="339"/>
      <c r="Y533" s="339"/>
      <c r="Z533" s="339"/>
      <c r="AA533" s="339"/>
      <c r="AB533" s="339"/>
      <c r="AC533" s="339"/>
      <c r="AD533" s="339"/>
      <c r="AE533" s="339"/>
      <c r="AF533" s="339"/>
      <c r="AG533" s="339"/>
      <c r="AH533" s="339"/>
      <c r="AI533" s="339"/>
      <c r="AJ533" s="339"/>
      <c r="AK533" s="339"/>
      <c r="AL533" s="339"/>
      <c r="AM533" s="339"/>
      <c r="AN533" s="339"/>
      <c r="AO533" s="339"/>
      <c r="AP533" s="339"/>
      <c r="AQ533" s="339"/>
      <c r="AR533" s="339"/>
      <c r="AS533" s="339"/>
      <c r="AT533" s="339"/>
      <c r="AU533" s="339"/>
      <c r="AV533" s="339"/>
      <c r="AW533" s="339"/>
      <c r="AX533" s="339"/>
      <c r="AY533" s="339"/>
      <c r="AZ533" s="339"/>
      <c r="BA533" s="341"/>
      <c r="BB533" s="417"/>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1"/>
      <c r="BX533" s="342"/>
      <c r="BY533" s="342"/>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986"/>
      <c r="D534" s="985"/>
      <c r="E534" s="613"/>
      <c r="F534" s="613"/>
      <c r="G534" s="613"/>
      <c r="H534" s="985" t="s">
        <v>243</v>
      </c>
      <c r="I534" s="985"/>
      <c r="J534" s="618">
        <v>-3.3521537510221907E-4</v>
      </c>
      <c r="K534" s="613"/>
      <c r="L534" s="613"/>
      <c r="M534" s="985" t="s">
        <v>243</v>
      </c>
      <c r="N534" s="985"/>
      <c r="O534" s="619">
        <v>9.9138141574578696E-3</v>
      </c>
      <c r="P534" s="613"/>
      <c r="Q534" s="613"/>
      <c r="X534" s="339"/>
      <c r="Y534" s="339"/>
      <c r="Z534" s="339"/>
      <c r="AA534" s="339"/>
      <c r="AB534" s="339"/>
      <c r="AC534" s="339"/>
      <c r="AD534" s="339"/>
      <c r="AE534" s="339"/>
      <c r="AF534" s="339"/>
      <c r="AG534" s="339"/>
      <c r="AH534" s="339"/>
      <c r="AI534" s="339"/>
      <c r="AJ534" s="339"/>
      <c r="AK534" s="339"/>
      <c r="AL534" s="339"/>
      <c r="AM534" s="339"/>
      <c r="AN534" s="339"/>
      <c r="AO534" s="339"/>
      <c r="AP534" s="339"/>
      <c r="AQ534" s="339"/>
      <c r="AR534" s="339"/>
      <c r="AS534" s="339"/>
      <c r="AT534" s="339"/>
      <c r="AU534" s="339"/>
      <c r="AV534" s="339"/>
      <c r="AW534" s="339"/>
      <c r="AX534" s="339"/>
      <c r="AY534" s="339"/>
      <c r="AZ534" s="339"/>
      <c r="BA534" s="341"/>
      <c r="BB534" s="417"/>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1"/>
      <c r="BX534" s="342"/>
      <c r="BY534" s="342"/>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986" t="s">
        <v>257</v>
      </c>
      <c r="D535" s="985"/>
      <c r="E535" s="985"/>
      <c r="F535" s="613"/>
      <c r="G535" s="613"/>
      <c r="H535" s="985" t="s">
        <v>240</v>
      </c>
      <c r="I535" s="985"/>
      <c r="J535" s="621">
        <v>-5.4397271260687502E-3</v>
      </c>
      <c r="K535" s="613"/>
      <c r="L535" s="613"/>
      <c r="M535" s="985" t="s">
        <v>240</v>
      </c>
      <c r="N535" s="985"/>
      <c r="O535" s="622">
        <v>5.0656439754324534E-3</v>
      </c>
      <c r="P535" s="613"/>
      <c r="Q535" s="613"/>
      <c r="X535" s="339"/>
      <c r="Y535" s="339"/>
      <c r="Z535" s="339"/>
      <c r="AA535" s="339"/>
      <c r="AB535" s="339"/>
      <c r="AC535" s="339"/>
      <c r="AD535" s="339"/>
      <c r="AE535" s="339"/>
      <c r="AF535" s="339"/>
      <c r="AG535" s="339"/>
      <c r="AH535" s="339"/>
      <c r="AI535" s="339"/>
      <c r="AJ535" s="339"/>
      <c r="AK535" s="339"/>
      <c r="AL535" s="339"/>
      <c r="AM535" s="339"/>
      <c r="AN535" s="339"/>
      <c r="AO535" s="339"/>
      <c r="AP535" s="339"/>
      <c r="AQ535" s="339"/>
      <c r="AR535" s="339"/>
      <c r="AS535" s="339"/>
      <c r="AT535" s="339"/>
      <c r="AU535" s="339"/>
      <c r="AV535" s="339"/>
      <c r="AW535" s="339"/>
      <c r="AX535" s="339"/>
      <c r="AY535" s="339"/>
      <c r="AZ535" s="339"/>
      <c r="BA535" s="341"/>
      <c r="BB535" s="417"/>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1"/>
      <c r="BX535" s="342"/>
      <c r="BY535" s="342"/>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986" t="s">
        <v>203</v>
      </c>
      <c r="D536" s="985"/>
      <c r="E536" s="635" t="s">
        <v>204</v>
      </c>
      <c r="F536" s="613"/>
      <c r="G536" s="613"/>
      <c r="H536" s="985"/>
      <c r="I536" s="985"/>
      <c r="J536" s="613"/>
      <c r="K536" s="613"/>
      <c r="L536" s="613"/>
      <c r="M536" s="985"/>
      <c r="N536" s="985"/>
      <c r="O536" s="613"/>
      <c r="P536" s="613"/>
      <c r="Q536" s="613"/>
      <c r="X536" s="339"/>
      <c r="Y536" s="339"/>
      <c r="Z536" s="339"/>
      <c r="AA536" s="339"/>
      <c r="AB536" s="339"/>
      <c r="AC536" s="339"/>
      <c r="AD536" s="339"/>
      <c r="AE536" s="339"/>
      <c r="AF536" s="339"/>
      <c r="AG536" s="339"/>
      <c r="AH536" s="339"/>
      <c r="AI536" s="339"/>
      <c r="AJ536" s="339"/>
      <c r="AK536" s="339"/>
      <c r="AL536" s="339"/>
      <c r="AM536" s="339"/>
      <c r="AN536" s="339"/>
      <c r="AO536" s="339"/>
      <c r="AP536" s="339"/>
      <c r="AQ536" s="339"/>
      <c r="AR536" s="339"/>
      <c r="AS536" s="339"/>
      <c r="AT536" s="339"/>
      <c r="AU536" s="339"/>
      <c r="AV536" s="339"/>
      <c r="AW536" s="339"/>
      <c r="AX536" s="339"/>
      <c r="AY536" s="339"/>
      <c r="AZ536" s="339"/>
      <c r="BA536" s="341"/>
      <c r="BB536" s="417"/>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1"/>
      <c r="BX536" s="342"/>
      <c r="BY536" s="342"/>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986" t="s">
        <v>204</v>
      </c>
      <c r="D537" s="985"/>
      <c r="E537" s="636">
        <v>1.0000000000000002</v>
      </c>
      <c r="F537" s="613"/>
      <c r="G537" s="613"/>
      <c r="H537" s="985"/>
      <c r="I537" s="985"/>
      <c r="J537" s="613"/>
      <c r="K537" s="613"/>
      <c r="L537" s="613"/>
      <c r="M537" s="985"/>
      <c r="N537" s="985"/>
      <c r="O537" s="613"/>
      <c r="P537" s="613"/>
      <c r="Q537" s="613"/>
      <c r="X537" s="339"/>
      <c r="Y537" s="339"/>
      <c r="Z537" s="339"/>
      <c r="AA537" s="339"/>
      <c r="AB537" s="339"/>
      <c r="AC537" s="339"/>
      <c r="AD537" s="339"/>
      <c r="AE537" s="339"/>
      <c r="AF537" s="339"/>
      <c r="AG537" s="339"/>
      <c r="AH537" s="339"/>
      <c r="AI537" s="339"/>
      <c r="AJ537" s="339"/>
      <c r="AK537" s="339"/>
      <c r="AL537" s="339"/>
      <c r="AM537" s="339"/>
      <c r="AN537" s="339"/>
      <c r="AO537" s="339"/>
      <c r="AP537" s="339"/>
      <c r="AQ537" s="339"/>
      <c r="AR537" s="339"/>
      <c r="AS537" s="339"/>
      <c r="AT537" s="339"/>
      <c r="AU537" s="339"/>
      <c r="AV537" s="339"/>
      <c r="AW537" s="339"/>
      <c r="AX537" s="339"/>
      <c r="AY537" s="339"/>
      <c r="AZ537" s="339"/>
      <c r="BA537" s="341"/>
      <c r="BB537" s="417"/>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1"/>
      <c r="BX537" s="342"/>
      <c r="BY537" s="342"/>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986"/>
      <c r="D538" s="985"/>
      <c r="E538" s="613"/>
      <c r="F538" s="613"/>
      <c r="G538" s="613"/>
      <c r="H538" s="985" t="s">
        <v>257</v>
      </c>
      <c r="I538" s="985"/>
      <c r="J538" s="985"/>
      <c r="K538" s="613"/>
      <c r="L538" s="613"/>
      <c r="M538" s="985" t="s">
        <v>257</v>
      </c>
      <c r="N538" s="985"/>
      <c r="O538" s="985"/>
      <c r="P538" s="613"/>
      <c r="Q538" s="613"/>
      <c r="X538" s="339"/>
      <c r="Y538" s="339"/>
      <c r="Z538" s="339"/>
      <c r="AA538" s="339"/>
      <c r="AB538" s="339"/>
      <c r="AC538" s="339"/>
      <c r="AD538" s="339"/>
      <c r="AE538" s="339"/>
      <c r="AF538" s="339"/>
      <c r="AG538" s="339"/>
      <c r="AH538" s="339"/>
      <c r="AI538" s="339"/>
      <c r="AJ538" s="339"/>
      <c r="AK538" s="339"/>
      <c r="AL538" s="339"/>
      <c r="AM538" s="339"/>
      <c r="AN538" s="339"/>
      <c r="AO538" s="339"/>
      <c r="AP538" s="339"/>
      <c r="AQ538" s="339"/>
      <c r="AR538" s="339"/>
      <c r="AS538" s="339"/>
      <c r="AT538" s="339"/>
      <c r="AU538" s="339"/>
      <c r="AV538" s="339"/>
      <c r="AW538" s="339"/>
      <c r="AX538" s="339"/>
      <c r="AY538" s="339"/>
      <c r="AZ538" s="339"/>
      <c r="BA538" s="341"/>
      <c r="BB538" s="417"/>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1"/>
      <c r="BX538" s="342"/>
      <c r="BY538" s="342"/>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986"/>
      <c r="D539" s="985"/>
      <c r="E539" s="613"/>
      <c r="F539" s="613"/>
      <c r="G539" s="613"/>
      <c r="H539" s="985" t="s">
        <v>203</v>
      </c>
      <c r="I539" s="985"/>
      <c r="J539" s="637" t="s">
        <v>204</v>
      </c>
      <c r="K539" s="613"/>
      <c r="L539" s="613"/>
      <c r="M539" s="985" t="s">
        <v>203</v>
      </c>
      <c r="N539" s="985"/>
      <c r="O539" s="638" t="s">
        <v>204</v>
      </c>
      <c r="P539" s="613"/>
      <c r="Q539" s="613"/>
      <c r="X539" s="339"/>
      <c r="Y539" s="339"/>
      <c r="Z539" s="339"/>
      <c r="AA539" s="339"/>
      <c r="AB539" s="339"/>
      <c r="AC539" s="339"/>
      <c r="AD539" s="339"/>
      <c r="AE539" s="339"/>
      <c r="AF539" s="339"/>
      <c r="AG539" s="339"/>
      <c r="AH539" s="339"/>
      <c r="AI539" s="339"/>
      <c r="AJ539" s="339"/>
      <c r="AK539" s="339"/>
      <c r="AL539" s="339"/>
      <c r="AM539" s="339"/>
      <c r="AN539" s="339"/>
      <c r="AO539" s="339"/>
      <c r="AP539" s="339"/>
      <c r="AQ539" s="339"/>
      <c r="AR539" s="339"/>
      <c r="AS539" s="339"/>
      <c r="AT539" s="339"/>
      <c r="AU539" s="339"/>
      <c r="AV539" s="339"/>
      <c r="AW539" s="339"/>
      <c r="AX539" s="339"/>
      <c r="AY539" s="339"/>
      <c r="AZ539" s="339"/>
      <c r="BA539" s="341"/>
      <c r="BB539" s="417"/>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1"/>
      <c r="BX539" s="342"/>
      <c r="BY539" s="342"/>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986"/>
      <c r="D540" s="985"/>
      <c r="E540" s="613"/>
      <c r="F540" s="613"/>
      <c r="G540" s="613"/>
      <c r="H540" s="985" t="s">
        <v>204</v>
      </c>
      <c r="I540" s="985"/>
      <c r="J540" s="639">
        <v>1.0000000000000002</v>
      </c>
      <c r="K540" s="613"/>
      <c r="L540" s="613"/>
      <c r="M540" s="985" t="s">
        <v>204</v>
      </c>
      <c r="N540" s="985"/>
      <c r="O540" s="640">
        <v>1</v>
      </c>
      <c r="P540" s="613"/>
      <c r="Q540" s="613"/>
      <c r="X540" s="339"/>
      <c r="Y540" s="339"/>
      <c r="Z540" s="339"/>
      <c r="AA540" s="339"/>
      <c r="AB540" s="339"/>
      <c r="AC540" s="339"/>
      <c r="AD540" s="339"/>
      <c r="AE540" s="339"/>
      <c r="AF540" s="339"/>
      <c r="AG540" s="339"/>
      <c r="AH540" s="339"/>
      <c r="AI540" s="339"/>
      <c r="AJ540" s="339"/>
      <c r="AK540" s="339"/>
      <c r="AL540" s="339"/>
      <c r="AM540" s="339"/>
      <c r="AN540" s="339"/>
      <c r="AO540" s="339"/>
      <c r="AP540" s="339"/>
      <c r="AQ540" s="339"/>
      <c r="AR540" s="339"/>
      <c r="AS540" s="339"/>
      <c r="AT540" s="339"/>
      <c r="AU540" s="339"/>
      <c r="AV540" s="339"/>
      <c r="AW540" s="339"/>
      <c r="AX540" s="339"/>
      <c r="AY540" s="339"/>
      <c r="AZ540" s="339"/>
      <c r="BA540" s="341"/>
      <c r="BB540" s="417"/>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1"/>
      <c r="BX540" s="342"/>
      <c r="BY540" s="342"/>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986"/>
      <c r="D541" s="985"/>
      <c r="E541" s="613"/>
      <c r="F541" s="613"/>
      <c r="G541" s="613"/>
      <c r="H541" s="985"/>
      <c r="I541" s="985"/>
      <c r="J541" s="613"/>
      <c r="K541" s="613"/>
      <c r="L541" s="613"/>
      <c r="M541" s="985"/>
      <c r="N541" s="985"/>
      <c r="O541" s="613"/>
      <c r="P541" s="613"/>
      <c r="Q541" s="613"/>
      <c r="X541" s="339"/>
      <c r="Y541" s="339"/>
      <c r="Z541" s="339"/>
      <c r="AA541" s="339"/>
      <c r="AB541" s="339"/>
      <c r="AC541" s="339"/>
      <c r="AD541" s="339"/>
      <c r="AE541" s="339"/>
      <c r="AF541" s="339"/>
      <c r="AG541" s="339"/>
      <c r="AH541" s="339"/>
      <c r="AI541" s="339"/>
      <c r="AJ541" s="339"/>
      <c r="AK541" s="339"/>
      <c r="AL541" s="339"/>
      <c r="AM541" s="339"/>
      <c r="AN541" s="339"/>
      <c r="AO541" s="339"/>
      <c r="AP541" s="339"/>
      <c r="AQ541" s="339"/>
      <c r="AR541" s="339"/>
      <c r="AS541" s="339"/>
      <c r="AT541" s="339"/>
      <c r="AU541" s="339"/>
      <c r="AV541" s="339"/>
      <c r="AW541" s="339"/>
      <c r="AX541" s="339"/>
      <c r="AY541" s="339"/>
      <c r="AZ541" s="339"/>
      <c r="BA541" s="341"/>
      <c r="BB541" s="417"/>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1"/>
      <c r="BX541" s="342"/>
      <c r="BY541" s="342"/>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986"/>
      <c r="D542" s="985"/>
      <c r="E542" s="613"/>
      <c r="F542" s="613"/>
      <c r="G542" s="613"/>
      <c r="H542" s="985"/>
      <c r="I542" s="985"/>
      <c r="J542" s="613"/>
      <c r="K542" s="613"/>
      <c r="L542" s="613"/>
      <c r="M542" s="985"/>
      <c r="N542" s="985"/>
      <c r="O542" s="613"/>
      <c r="P542" s="613"/>
      <c r="Q542" s="613"/>
      <c r="X542" s="339"/>
      <c r="Y542" s="339"/>
      <c r="Z542" s="339"/>
      <c r="AA542" s="339"/>
      <c r="AB542" s="339"/>
      <c r="AC542" s="339"/>
      <c r="AD542" s="339"/>
      <c r="AE542" s="339"/>
      <c r="AF542" s="339"/>
      <c r="AG542" s="339"/>
      <c r="AH542" s="339"/>
      <c r="AI542" s="339"/>
      <c r="AJ542" s="339"/>
      <c r="AK542" s="339"/>
      <c r="AL542" s="339"/>
      <c r="AM542" s="339"/>
      <c r="AN542" s="339"/>
      <c r="AO542" s="339"/>
      <c r="AP542" s="339"/>
      <c r="AQ542" s="339"/>
      <c r="AR542" s="339"/>
      <c r="AS542" s="339"/>
      <c r="AT542" s="339"/>
      <c r="AU542" s="339"/>
      <c r="AV542" s="339"/>
      <c r="AW542" s="339"/>
      <c r="AX542" s="339"/>
      <c r="AY542" s="339"/>
      <c r="AZ542" s="339"/>
      <c r="BA542" s="341"/>
      <c r="BB542" s="417"/>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1"/>
      <c r="BX542" s="342"/>
      <c r="BY542" s="342"/>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986"/>
      <c r="D543" s="985"/>
      <c r="E543" s="612"/>
      <c r="F543" s="612"/>
      <c r="G543" s="612"/>
      <c r="H543" s="986"/>
      <c r="I543" s="985"/>
      <c r="J543" s="612"/>
      <c r="K543" s="612"/>
      <c r="L543" s="612"/>
      <c r="M543" s="986"/>
      <c r="N543" s="985"/>
      <c r="O543" s="612"/>
      <c r="P543" s="612"/>
      <c r="Q543" s="612"/>
      <c r="X543" s="339"/>
      <c r="Y543" s="339"/>
      <c r="Z543" s="339"/>
      <c r="AA543" s="339"/>
      <c r="AB543" s="339"/>
      <c r="AC543" s="339"/>
      <c r="AD543" s="339"/>
      <c r="AE543" s="339"/>
      <c r="AF543" s="339"/>
      <c r="AG543" s="339"/>
      <c r="AH543" s="339"/>
      <c r="AI543" s="339"/>
      <c r="AJ543" s="339"/>
      <c r="AK543" s="339"/>
      <c r="AL543" s="339"/>
      <c r="AM543" s="339"/>
      <c r="AN543" s="339"/>
      <c r="AO543" s="339"/>
      <c r="AP543" s="339"/>
      <c r="AQ543" s="339"/>
      <c r="AR543" s="339"/>
      <c r="AS543" s="339"/>
      <c r="AT543" s="339"/>
      <c r="AU543" s="339"/>
      <c r="AV543" s="339"/>
      <c r="AW543" s="339"/>
      <c r="AX543" s="339"/>
      <c r="AY543" s="339"/>
      <c r="AZ543" s="339"/>
      <c r="BA543" s="341"/>
      <c r="BB543" s="417"/>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1"/>
      <c r="BX543" s="342"/>
      <c r="BY543" s="342"/>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986"/>
      <c r="D544" s="985"/>
      <c r="E544" s="612"/>
      <c r="F544" s="612"/>
      <c r="G544" s="612"/>
      <c r="H544" s="986"/>
      <c r="I544" s="985"/>
      <c r="J544" s="612"/>
      <c r="K544" s="612"/>
      <c r="L544" s="612"/>
      <c r="M544" s="986"/>
      <c r="N544" s="985"/>
      <c r="O544" s="612"/>
      <c r="P544" s="612"/>
      <c r="Q544" s="612"/>
      <c r="X544" s="339"/>
      <c r="Y544" s="339"/>
      <c r="Z544" s="339"/>
      <c r="AA544" s="339"/>
      <c r="AB544" s="339"/>
      <c r="AC544" s="339"/>
      <c r="AD544" s="339"/>
      <c r="AE544" s="339"/>
      <c r="AF544" s="339"/>
      <c r="AG544" s="339"/>
      <c r="AH544" s="339"/>
      <c r="AI544" s="339"/>
      <c r="AJ544" s="339"/>
      <c r="AK544" s="339"/>
      <c r="AL544" s="339"/>
      <c r="AM544" s="339"/>
      <c r="AN544" s="339"/>
      <c r="AO544" s="339"/>
      <c r="AP544" s="339"/>
      <c r="AQ544" s="339"/>
      <c r="AR544" s="339"/>
      <c r="AS544" s="339"/>
      <c r="AT544" s="339"/>
      <c r="AU544" s="339"/>
      <c r="AV544" s="339"/>
      <c r="AW544" s="339"/>
      <c r="AX544" s="339"/>
      <c r="AY544" s="339"/>
      <c r="AZ544" s="339"/>
      <c r="BA544" s="341"/>
      <c r="BB544" s="417"/>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1"/>
      <c r="BX544" s="342"/>
      <c r="BY544" s="342"/>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986"/>
      <c r="D545" s="985"/>
      <c r="E545" s="612"/>
      <c r="F545" s="612"/>
      <c r="G545" s="612"/>
      <c r="H545" s="986"/>
      <c r="I545" s="985"/>
      <c r="J545" s="612"/>
      <c r="K545" s="612"/>
      <c r="L545" s="612"/>
      <c r="M545" s="986"/>
      <c r="N545" s="985"/>
      <c r="O545" s="612"/>
      <c r="P545" s="612"/>
      <c r="Q545" s="612"/>
      <c r="X545" s="339"/>
      <c r="Y545" s="339"/>
      <c r="Z545" s="339"/>
      <c r="AA545" s="339"/>
      <c r="AB545" s="339"/>
      <c r="AC545" s="339"/>
      <c r="AD545" s="339"/>
      <c r="AE545" s="339"/>
      <c r="AF545" s="339"/>
      <c r="AG545" s="339"/>
      <c r="AH545" s="339"/>
      <c r="AI545" s="339"/>
      <c r="AJ545" s="339"/>
      <c r="AK545" s="339"/>
      <c r="AL545" s="339"/>
      <c r="AM545" s="339"/>
      <c r="AN545" s="339"/>
      <c r="AO545" s="339"/>
      <c r="AP545" s="339"/>
      <c r="AQ545" s="339"/>
      <c r="AR545" s="339"/>
      <c r="AS545" s="339"/>
      <c r="AT545" s="339"/>
      <c r="AU545" s="339"/>
      <c r="AV545" s="339"/>
      <c r="AW545" s="339"/>
      <c r="AX545" s="339"/>
      <c r="AY545" s="339"/>
      <c r="AZ545" s="339"/>
      <c r="BA545" s="341"/>
      <c r="BB545" s="417"/>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1"/>
      <c r="BX545" s="342"/>
      <c r="BY545" s="342"/>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986"/>
      <c r="D546" s="985"/>
      <c r="E546" s="612"/>
      <c r="F546" s="612"/>
      <c r="G546" s="612"/>
      <c r="H546" s="986"/>
      <c r="I546" s="985"/>
      <c r="J546" s="612"/>
      <c r="K546" s="612"/>
      <c r="L546" s="612"/>
      <c r="M546" s="986"/>
      <c r="N546" s="985"/>
      <c r="O546" s="612"/>
      <c r="P546" s="612"/>
      <c r="Q546" s="612"/>
      <c r="X546" s="339"/>
      <c r="Y546" s="339"/>
      <c r="Z546" s="339"/>
      <c r="AA546" s="339"/>
      <c r="AB546" s="339"/>
      <c r="AC546" s="339"/>
      <c r="AD546" s="339"/>
      <c r="AE546" s="339"/>
      <c r="AF546" s="339"/>
      <c r="AG546" s="339"/>
      <c r="AH546" s="339"/>
      <c r="AI546" s="339"/>
      <c r="AJ546" s="339"/>
      <c r="AK546" s="339"/>
      <c r="AL546" s="339"/>
      <c r="AM546" s="339"/>
      <c r="AN546" s="339"/>
      <c r="AO546" s="339"/>
      <c r="AP546" s="339"/>
      <c r="AQ546" s="339"/>
      <c r="AR546" s="339"/>
      <c r="AS546" s="339"/>
      <c r="AT546" s="339"/>
      <c r="AU546" s="339"/>
      <c r="AV546" s="339"/>
      <c r="AW546" s="339"/>
      <c r="AX546" s="339"/>
      <c r="AY546" s="339"/>
      <c r="AZ546" s="339"/>
      <c r="BA546" s="341"/>
      <c r="BB546" s="417"/>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1"/>
      <c r="BX546" s="342"/>
      <c r="BY546" s="342"/>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986"/>
      <c r="D547" s="985"/>
      <c r="E547" s="612"/>
      <c r="F547" s="612"/>
      <c r="G547" s="612"/>
      <c r="H547" s="986"/>
      <c r="I547" s="985"/>
      <c r="J547" s="612"/>
      <c r="K547" s="612"/>
      <c r="L547" s="612"/>
      <c r="M547" s="986"/>
      <c r="N547" s="985"/>
      <c r="O547" s="612"/>
      <c r="P547" s="612"/>
      <c r="Q547" s="612"/>
      <c r="X547" s="339"/>
      <c r="Y547" s="339"/>
      <c r="Z547" s="339"/>
      <c r="AA547" s="339"/>
      <c r="AB547" s="339"/>
      <c r="AC547" s="339"/>
      <c r="AD547" s="339"/>
      <c r="AE547" s="339"/>
      <c r="AF547" s="339"/>
      <c r="AG547" s="339"/>
      <c r="AH547" s="339"/>
      <c r="AI547" s="339"/>
      <c r="AJ547" s="339"/>
      <c r="AK547" s="339"/>
      <c r="AL547" s="339"/>
      <c r="AM547" s="339"/>
      <c r="AN547" s="339"/>
      <c r="AO547" s="339"/>
      <c r="AP547" s="339"/>
      <c r="AQ547" s="339"/>
      <c r="AR547" s="339"/>
      <c r="AS547" s="339"/>
      <c r="AT547" s="339"/>
      <c r="AU547" s="339"/>
      <c r="AV547" s="339"/>
      <c r="AW547" s="339"/>
      <c r="AX547" s="339"/>
      <c r="AY547" s="339"/>
      <c r="AZ547" s="339"/>
      <c r="BA547" s="341"/>
      <c r="BB547" s="417"/>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1"/>
      <c r="BX547" s="342"/>
      <c r="BY547" s="342"/>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986"/>
      <c r="D548" s="985"/>
      <c r="E548" s="612"/>
      <c r="F548" s="612"/>
      <c r="G548" s="612"/>
      <c r="H548" s="986"/>
      <c r="I548" s="985"/>
      <c r="J548" s="612"/>
      <c r="K548" s="612"/>
      <c r="L548" s="612"/>
      <c r="M548" s="986"/>
      <c r="N548" s="985"/>
      <c r="O548" s="612"/>
      <c r="P548" s="612"/>
      <c r="Q548" s="612"/>
      <c r="X548" s="339"/>
      <c r="Y548" s="339"/>
      <c r="Z548" s="339"/>
      <c r="AA548" s="339"/>
      <c r="AB548" s="339"/>
      <c r="AC548" s="339"/>
      <c r="AD548" s="339"/>
      <c r="AE548" s="339"/>
      <c r="AF548" s="339"/>
      <c r="AG548" s="339"/>
      <c r="AH548" s="339"/>
      <c r="AI548" s="339"/>
      <c r="AJ548" s="339"/>
      <c r="AK548" s="339"/>
      <c r="AL548" s="339"/>
      <c r="AM548" s="339"/>
      <c r="AN548" s="339"/>
      <c r="AO548" s="339"/>
      <c r="AP548" s="339"/>
      <c r="AQ548" s="339"/>
      <c r="AR548" s="339"/>
      <c r="AS548" s="339"/>
      <c r="AT548" s="339"/>
      <c r="AU548" s="339"/>
      <c r="AV548" s="339"/>
      <c r="AW548" s="339"/>
      <c r="AX548" s="339"/>
      <c r="AY548" s="339"/>
      <c r="AZ548" s="339"/>
      <c r="BA548" s="341"/>
      <c r="BB548" s="417"/>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1"/>
      <c r="BX548" s="342"/>
      <c r="BY548" s="342"/>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986"/>
      <c r="D549" s="985"/>
      <c r="E549" s="612"/>
      <c r="F549" s="612"/>
      <c r="G549" s="612"/>
      <c r="H549" s="986"/>
      <c r="I549" s="985"/>
      <c r="J549" s="612"/>
      <c r="K549" s="612"/>
      <c r="L549" s="612"/>
      <c r="M549" s="986"/>
      <c r="N549" s="985"/>
      <c r="O549" s="612"/>
      <c r="P549" s="612"/>
      <c r="Q549" s="612"/>
      <c r="X549" s="339"/>
      <c r="Y549" s="339"/>
      <c r="Z549" s="339"/>
      <c r="AA549" s="339"/>
      <c r="AB549" s="339"/>
      <c r="AC549" s="339"/>
      <c r="AD549" s="339"/>
      <c r="AE549" s="339"/>
      <c r="AF549" s="339"/>
      <c r="AG549" s="339"/>
      <c r="AH549" s="339"/>
      <c r="AI549" s="339"/>
      <c r="AJ549" s="339"/>
      <c r="AK549" s="339"/>
      <c r="AL549" s="339"/>
      <c r="AM549" s="339"/>
      <c r="AN549" s="339"/>
      <c r="AO549" s="339"/>
      <c r="AP549" s="339"/>
      <c r="AQ549" s="339"/>
      <c r="AR549" s="339"/>
      <c r="AS549" s="339"/>
      <c r="AT549" s="339"/>
      <c r="AU549" s="339"/>
      <c r="AV549" s="339"/>
      <c r="AW549" s="339"/>
      <c r="AX549" s="339"/>
      <c r="AY549" s="339"/>
      <c r="AZ549" s="339"/>
      <c r="BA549" s="341"/>
      <c r="BB549" s="417"/>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1"/>
      <c r="BX549" s="342"/>
      <c r="BY549" s="342"/>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986"/>
      <c r="D550" s="985"/>
      <c r="E550" s="612"/>
      <c r="F550" s="612"/>
      <c r="G550" s="612"/>
      <c r="H550" s="986"/>
      <c r="I550" s="985"/>
      <c r="J550" s="612"/>
      <c r="K550" s="612"/>
      <c r="L550" s="612"/>
      <c r="M550" s="986"/>
      <c r="N550" s="985"/>
      <c r="O550" s="612"/>
      <c r="P550" s="612"/>
      <c r="Q550" s="612"/>
      <c r="X550" s="339"/>
      <c r="Y550" s="339"/>
      <c r="Z550" s="339"/>
      <c r="AA550" s="339"/>
      <c r="AB550" s="339"/>
      <c r="AC550" s="339"/>
      <c r="AD550" s="339"/>
      <c r="AE550" s="339"/>
      <c r="AF550" s="339"/>
      <c r="AG550" s="339"/>
      <c r="AH550" s="339"/>
      <c r="AI550" s="339"/>
      <c r="AJ550" s="339"/>
      <c r="AK550" s="339"/>
      <c r="AL550" s="339"/>
      <c r="AM550" s="339"/>
      <c r="AN550" s="339"/>
      <c r="AO550" s="339"/>
      <c r="AP550" s="339"/>
      <c r="AQ550" s="339"/>
      <c r="AR550" s="339"/>
      <c r="AS550" s="339"/>
      <c r="AT550" s="339"/>
      <c r="AU550" s="339"/>
      <c r="AV550" s="339"/>
      <c r="AW550" s="339"/>
      <c r="AX550" s="339"/>
      <c r="AY550" s="339"/>
      <c r="AZ550" s="339"/>
      <c r="BA550" s="341"/>
      <c r="BB550" s="417"/>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1"/>
      <c r="BX550" s="342"/>
      <c r="BY550" s="342"/>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986"/>
      <c r="D551" s="985"/>
      <c r="E551" s="612"/>
      <c r="F551" s="612"/>
      <c r="G551" s="612"/>
      <c r="H551" s="986"/>
      <c r="I551" s="985"/>
      <c r="J551" s="612"/>
      <c r="K551" s="612"/>
      <c r="L551" s="612"/>
      <c r="M551" s="986"/>
      <c r="N551" s="985"/>
      <c r="O551" s="612"/>
      <c r="P551" s="612"/>
      <c r="Q551" s="612"/>
      <c r="X551" s="339"/>
      <c r="Y551" s="339"/>
      <c r="Z551" s="339"/>
      <c r="AA551" s="339"/>
      <c r="AB551" s="339"/>
      <c r="AC551" s="339"/>
      <c r="AD551" s="339"/>
      <c r="AE551" s="339"/>
      <c r="AF551" s="339"/>
      <c r="AG551" s="339"/>
      <c r="AH551" s="339"/>
      <c r="AI551" s="339"/>
      <c r="AJ551" s="339"/>
      <c r="AK551" s="339"/>
      <c r="AL551" s="339"/>
      <c r="AM551" s="339"/>
      <c r="AN551" s="339"/>
      <c r="AO551" s="339"/>
      <c r="AP551" s="339"/>
      <c r="AQ551" s="339"/>
      <c r="AR551" s="339"/>
      <c r="AS551" s="339"/>
      <c r="AT551" s="339"/>
      <c r="AU551" s="339"/>
      <c r="AV551" s="339"/>
      <c r="AW551" s="339"/>
      <c r="AX551" s="339"/>
      <c r="AY551" s="339"/>
      <c r="AZ551" s="339"/>
      <c r="BA551" s="341"/>
      <c r="BB551" s="417"/>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1"/>
      <c r="BX551" s="342"/>
      <c r="BY551" s="342"/>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986"/>
      <c r="D552" s="985"/>
      <c r="E552" s="612"/>
      <c r="F552" s="612"/>
      <c r="G552" s="612"/>
      <c r="H552" s="986"/>
      <c r="I552" s="985"/>
      <c r="J552" s="612"/>
      <c r="K552" s="612"/>
      <c r="L552" s="612"/>
      <c r="M552" s="986"/>
      <c r="N552" s="985"/>
      <c r="O552" s="612"/>
      <c r="P552" s="612"/>
      <c r="Q552" s="612"/>
      <c r="X552" s="339"/>
      <c r="Y552" s="339"/>
      <c r="Z552" s="339"/>
      <c r="AA552" s="339"/>
      <c r="AB552" s="339"/>
      <c r="AC552" s="339"/>
      <c r="AD552" s="339"/>
      <c r="AE552" s="339"/>
      <c r="AF552" s="339"/>
      <c r="AG552" s="339"/>
      <c r="AH552" s="339"/>
      <c r="AI552" s="339"/>
      <c r="AJ552" s="339"/>
      <c r="AK552" s="339"/>
      <c r="AL552" s="339"/>
      <c r="AM552" s="339"/>
      <c r="AN552" s="339"/>
      <c r="AO552" s="339"/>
      <c r="AP552" s="339"/>
      <c r="AQ552" s="339"/>
      <c r="AR552" s="339"/>
      <c r="AS552" s="339"/>
      <c r="AT552" s="339"/>
      <c r="AU552" s="339"/>
      <c r="AV552" s="339"/>
      <c r="AW552" s="339"/>
      <c r="AX552" s="339"/>
      <c r="AY552" s="339"/>
      <c r="AZ552" s="339"/>
      <c r="BA552" s="341"/>
      <c r="BB552" s="417"/>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1"/>
      <c r="BX552" s="342"/>
      <c r="BY552" s="342"/>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986"/>
      <c r="D553" s="985"/>
      <c r="E553" s="612"/>
      <c r="F553" s="612"/>
      <c r="G553" s="612"/>
      <c r="H553" s="986"/>
      <c r="I553" s="985"/>
      <c r="J553" s="612"/>
      <c r="K553" s="612"/>
      <c r="L553" s="612"/>
      <c r="M553" s="986"/>
      <c r="N553" s="985"/>
      <c r="O553" s="612"/>
      <c r="P553" s="612"/>
      <c r="Q553" s="612"/>
      <c r="X553" s="339"/>
      <c r="Y553" s="339"/>
      <c r="Z553" s="339"/>
      <c r="AA553" s="339"/>
      <c r="AB553" s="339"/>
      <c r="AC553" s="339"/>
      <c r="AD553" s="339"/>
      <c r="AE553" s="339"/>
      <c r="AF553" s="339"/>
      <c r="AG553" s="339"/>
      <c r="AH553" s="339"/>
      <c r="AI553" s="339"/>
      <c r="AJ553" s="339"/>
      <c r="AK553" s="339"/>
      <c r="AL553" s="339"/>
      <c r="AM553" s="339"/>
      <c r="AN553" s="339"/>
      <c r="AO553" s="339"/>
      <c r="AP553" s="339"/>
      <c r="AQ553" s="339"/>
      <c r="AR553" s="339"/>
      <c r="AS553" s="339"/>
      <c r="AT553" s="339"/>
      <c r="AU553" s="339"/>
      <c r="AV553" s="339"/>
      <c r="AW553" s="339"/>
      <c r="AX553" s="339"/>
      <c r="AY553" s="339"/>
      <c r="AZ553" s="339"/>
      <c r="BA553" s="341"/>
      <c r="BB553" s="417"/>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1"/>
      <c r="BX553" s="342"/>
      <c r="BY553" s="342"/>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986"/>
      <c r="D554" s="985"/>
      <c r="E554" s="612"/>
      <c r="F554" s="612"/>
      <c r="G554" s="612"/>
      <c r="H554" s="986"/>
      <c r="I554" s="985"/>
      <c r="J554" s="612"/>
      <c r="K554" s="612"/>
      <c r="L554" s="612"/>
      <c r="M554" s="986"/>
      <c r="N554" s="985"/>
      <c r="O554" s="612"/>
      <c r="P554" s="612"/>
      <c r="Q554" s="612"/>
      <c r="X554" s="339"/>
      <c r="Y554" s="339"/>
      <c r="Z554" s="339"/>
      <c r="AA554" s="339"/>
      <c r="AB554" s="339"/>
      <c r="AC554" s="339"/>
      <c r="AD554" s="339"/>
      <c r="AE554" s="339"/>
      <c r="AF554" s="339"/>
      <c r="AG554" s="339"/>
      <c r="AH554" s="339"/>
      <c r="AI554" s="339"/>
      <c r="AJ554" s="339"/>
      <c r="AK554" s="339"/>
      <c r="AL554" s="339"/>
      <c r="AM554" s="339"/>
      <c r="AN554" s="339"/>
      <c r="AO554" s="339"/>
      <c r="AP554" s="339"/>
      <c r="AQ554" s="339"/>
      <c r="AR554" s="339"/>
      <c r="AS554" s="339"/>
      <c r="AT554" s="339"/>
      <c r="AU554" s="339"/>
      <c r="AV554" s="339"/>
      <c r="AW554" s="339"/>
      <c r="AX554" s="339"/>
      <c r="AY554" s="339"/>
      <c r="AZ554" s="339"/>
      <c r="BA554" s="341"/>
      <c r="BB554" s="417"/>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1"/>
      <c r="BX554" s="342"/>
      <c r="BY554" s="342"/>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986"/>
      <c r="D555" s="985"/>
      <c r="E555" s="612"/>
      <c r="F555" s="612"/>
      <c r="G555" s="612"/>
      <c r="H555" s="986"/>
      <c r="I555" s="985"/>
      <c r="J555" s="612"/>
      <c r="K555" s="612"/>
      <c r="L555" s="612"/>
      <c r="M555" s="986"/>
      <c r="N555" s="985"/>
      <c r="O555" s="612"/>
      <c r="P555" s="612"/>
      <c r="Q555" s="612"/>
      <c r="X555" s="339"/>
      <c r="Y555" s="339"/>
      <c r="Z555" s="339"/>
      <c r="AA555" s="339"/>
      <c r="AB555" s="339"/>
      <c r="AC555" s="339"/>
      <c r="AD555" s="339"/>
      <c r="AE555" s="339"/>
      <c r="AF555" s="339"/>
      <c r="AG555" s="339"/>
      <c r="AH555" s="339"/>
      <c r="AI555" s="339"/>
      <c r="AJ555" s="339"/>
      <c r="AK555" s="339"/>
      <c r="AL555" s="339"/>
      <c r="AM555" s="339"/>
      <c r="AN555" s="339"/>
      <c r="AO555" s="339"/>
      <c r="AP555" s="339"/>
      <c r="AQ555" s="339"/>
      <c r="AR555" s="339"/>
      <c r="AS555" s="339"/>
      <c r="AT555" s="339"/>
      <c r="AU555" s="339"/>
      <c r="AV555" s="339"/>
      <c r="AW555" s="339"/>
      <c r="AX555" s="339"/>
      <c r="AY555" s="339"/>
      <c r="AZ555" s="339"/>
      <c r="BA555" s="341"/>
      <c r="BB555" s="417"/>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1"/>
      <c r="BX555" s="342"/>
      <c r="BY555" s="342"/>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986"/>
      <c r="D556" s="985"/>
      <c r="E556" s="612"/>
      <c r="F556" s="612"/>
      <c r="G556" s="612"/>
      <c r="H556" s="986"/>
      <c r="I556" s="985"/>
      <c r="J556" s="612"/>
      <c r="K556" s="612"/>
      <c r="L556" s="612"/>
      <c r="M556" s="986"/>
      <c r="N556" s="985"/>
      <c r="O556" s="612"/>
      <c r="P556" s="612"/>
      <c r="Q556" s="612"/>
      <c r="X556" s="339"/>
      <c r="Y556" s="339"/>
      <c r="Z556" s="339"/>
      <c r="AA556" s="339"/>
      <c r="AB556" s="339"/>
      <c r="AC556" s="339"/>
      <c r="AD556" s="339"/>
      <c r="AE556" s="339"/>
      <c r="AF556" s="339"/>
      <c r="AG556" s="339"/>
      <c r="AH556" s="339"/>
      <c r="AI556" s="339"/>
      <c r="AJ556" s="339"/>
      <c r="AK556" s="339"/>
      <c r="AL556" s="339"/>
      <c r="AM556" s="339"/>
      <c r="AN556" s="339"/>
      <c r="AO556" s="339"/>
      <c r="AP556" s="339"/>
      <c r="AQ556" s="339"/>
      <c r="AR556" s="339"/>
      <c r="AS556" s="339"/>
      <c r="AT556" s="339"/>
      <c r="AU556" s="339"/>
      <c r="AV556" s="339"/>
      <c r="AW556" s="339"/>
      <c r="AX556" s="339"/>
      <c r="AY556" s="339"/>
      <c r="AZ556" s="339"/>
      <c r="BA556" s="341"/>
      <c r="BB556" s="417"/>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1"/>
      <c r="BX556" s="342"/>
      <c r="BY556" s="342"/>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986"/>
      <c r="D557" s="985"/>
      <c r="E557" s="612"/>
      <c r="F557" s="612"/>
      <c r="G557" s="612"/>
      <c r="H557" s="986"/>
      <c r="I557" s="985"/>
      <c r="J557" s="612"/>
      <c r="K557" s="612"/>
      <c r="L557" s="612"/>
      <c r="M557" s="986"/>
      <c r="N557" s="985"/>
      <c r="O557" s="612"/>
      <c r="P557" s="612"/>
      <c r="Q557" s="612"/>
      <c r="X557" s="339"/>
      <c r="Y557" s="339"/>
      <c r="Z557" s="339"/>
      <c r="AA557" s="339"/>
      <c r="AB557" s="339"/>
      <c r="AC557" s="339"/>
      <c r="AD557" s="339"/>
      <c r="AE557" s="339"/>
      <c r="AF557" s="339"/>
      <c r="AG557" s="339"/>
      <c r="AH557" s="339"/>
      <c r="AI557" s="339"/>
      <c r="AJ557" s="339"/>
      <c r="AK557" s="339"/>
      <c r="AL557" s="339"/>
      <c r="AM557" s="339"/>
      <c r="AN557" s="339"/>
      <c r="AO557" s="339"/>
      <c r="AP557" s="339"/>
      <c r="AQ557" s="339"/>
      <c r="AR557" s="339"/>
      <c r="AS557" s="339"/>
      <c r="AT557" s="339"/>
      <c r="AU557" s="339"/>
      <c r="AV557" s="339"/>
      <c r="AW557" s="339"/>
      <c r="AX557" s="339"/>
      <c r="AY557" s="339"/>
      <c r="AZ557" s="339"/>
      <c r="BA557" s="341"/>
      <c r="BB557" s="417"/>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1"/>
      <c r="BX557" s="342"/>
      <c r="BY557" s="342"/>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986"/>
      <c r="D558" s="985"/>
      <c r="E558" s="612"/>
      <c r="F558" s="612"/>
      <c r="G558" s="612"/>
      <c r="H558" s="986"/>
      <c r="I558" s="985"/>
      <c r="J558" s="612"/>
      <c r="K558" s="612"/>
      <c r="L558" s="612"/>
      <c r="M558" s="986"/>
      <c r="N558" s="985"/>
      <c r="O558" s="612"/>
      <c r="P558" s="612"/>
      <c r="Q558" s="612"/>
      <c r="X558" s="339"/>
      <c r="Y558" s="339"/>
      <c r="Z558" s="339"/>
      <c r="AA558" s="339"/>
      <c r="AB558" s="339"/>
      <c r="AC558" s="339"/>
      <c r="AD558" s="339"/>
      <c r="AE558" s="339"/>
      <c r="AF558" s="339"/>
      <c r="AG558" s="339"/>
      <c r="AH558" s="339"/>
      <c r="AI558" s="339"/>
      <c r="AJ558" s="339"/>
      <c r="AK558" s="339"/>
      <c r="AL558" s="339"/>
      <c r="AM558" s="339"/>
      <c r="AN558" s="339"/>
      <c r="AO558" s="339"/>
      <c r="AP558" s="339"/>
      <c r="AQ558" s="339"/>
      <c r="AR558" s="339"/>
      <c r="AS558" s="339"/>
      <c r="AT558" s="339"/>
      <c r="AU558" s="339"/>
      <c r="AV558" s="339"/>
      <c r="AW558" s="339"/>
      <c r="AX558" s="339"/>
      <c r="AY558" s="339"/>
      <c r="AZ558" s="339"/>
      <c r="BA558" s="341"/>
      <c r="BB558" s="417"/>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1"/>
      <c r="BX558" s="342"/>
      <c r="BY558" s="342"/>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986"/>
      <c r="D559" s="985"/>
      <c r="E559" s="612"/>
      <c r="F559" s="612"/>
      <c r="G559" s="612"/>
      <c r="H559" s="986"/>
      <c r="I559" s="985"/>
      <c r="J559" s="612"/>
      <c r="K559" s="612"/>
      <c r="L559" s="612"/>
      <c r="M559" s="986"/>
      <c r="N559" s="985"/>
      <c r="O559" s="612"/>
      <c r="P559" s="612"/>
      <c r="Q559" s="612"/>
      <c r="X559" s="339"/>
      <c r="Y559" s="339"/>
      <c r="Z559" s="339"/>
      <c r="AA559" s="339"/>
      <c r="AB559" s="339"/>
      <c r="AC559" s="339"/>
      <c r="AD559" s="339"/>
      <c r="AE559" s="339"/>
      <c r="AF559" s="339"/>
      <c r="AG559" s="339"/>
      <c r="AH559" s="339"/>
      <c r="AI559" s="339"/>
      <c r="AJ559" s="339"/>
      <c r="AK559" s="339"/>
      <c r="AL559" s="339"/>
      <c r="AM559" s="339"/>
      <c r="AN559" s="339"/>
      <c r="AO559" s="339"/>
      <c r="AP559" s="339"/>
      <c r="AQ559" s="339"/>
      <c r="AR559" s="339"/>
      <c r="AS559" s="339"/>
      <c r="AT559" s="339"/>
      <c r="AU559" s="339"/>
      <c r="AV559" s="339"/>
      <c r="AW559" s="339"/>
      <c r="AX559" s="339"/>
      <c r="AY559" s="339"/>
      <c r="AZ559" s="339"/>
      <c r="BA559" s="341"/>
      <c r="BB559" s="417"/>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1"/>
      <c r="BX559" s="342"/>
      <c r="BY559" s="342"/>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986"/>
      <c r="D560" s="985"/>
      <c r="E560" s="612"/>
      <c r="F560" s="612"/>
      <c r="G560" s="612"/>
      <c r="H560" s="986"/>
      <c r="I560" s="985"/>
      <c r="J560" s="612"/>
      <c r="K560" s="612"/>
      <c r="L560" s="612"/>
      <c r="M560" s="986"/>
      <c r="N560" s="985"/>
      <c r="O560" s="612"/>
      <c r="P560" s="612"/>
      <c r="Q560" s="612"/>
      <c r="X560" s="339"/>
      <c r="Y560" s="339"/>
      <c r="Z560" s="339"/>
      <c r="AA560" s="339"/>
      <c r="AB560" s="339"/>
      <c r="AC560" s="339"/>
      <c r="AD560" s="339"/>
      <c r="AE560" s="339"/>
      <c r="AF560" s="339"/>
      <c r="AG560" s="339"/>
      <c r="AH560" s="339"/>
      <c r="AI560" s="339"/>
      <c r="AJ560" s="339"/>
      <c r="AK560" s="339"/>
      <c r="AL560" s="339"/>
      <c r="AM560" s="339"/>
      <c r="AN560" s="339"/>
      <c r="AO560" s="339"/>
      <c r="AP560" s="339"/>
      <c r="AQ560" s="339"/>
      <c r="AR560" s="339"/>
      <c r="AS560" s="339"/>
      <c r="AT560" s="339"/>
      <c r="AU560" s="339"/>
      <c r="AV560" s="339"/>
      <c r="AW560" s="339"/>
      <c r="AX560" s="339"/>
      <c r="AY560" s="339"/>
      <c r="AZ560" s="339"/>
      <c r="BA560" s="341"/>
      <c r="BB560" s="417"/>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1"/>
      <c r="BX560" s="342"/>
      <c r="BY560" s="342"/>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986"/>
      <c r="D561" s="985"/>
      <c r="E561" s="612"/>
      <c r="F561" s="612"/>
      <c r="G561" s="612"/>
      <c r="H561" s="986"/>
      <c r="I561" s="985"/>
      <c r="J561" s="612"/>
      <c r="K561" s="612"/>
      <c r="L561" s="612"/>
      <c r="M561" s="986"/>
      <c r="N561" s="985"/>
      <c r="O561" s="612"/>
      <c r="P561" s="612"/>
      <c r="Q561" s="612"/>
      <c r="X561" s="339"/>
      <c r="Y561" s="339"/>
      <c r="Z561" s="339"/>
      <c r="AA561" s="339"/>
      <c r="AB561" s="339"/>
      <c r="AC561" s="339"/>
      <c r="AD561" s="339"/>
      <c r="AE561" s="339"/>
      <c r="AF561" s="339"/>
      <c r="AG561" s="339"/>
      <c r="AH561" s="339"/>
      <c r="AI561" s="339"/>
      <c r="AJ561" s="339"/>
      <c r="AK561" s="339"/>
      <c r="AL561" s="339"/>
      <c r="AM561" s="339"/>
      <c r="AN561" s="339"/>
      <c r="AO561" s="339"/>
      <c r="AP561" s="339"/>
      <c r="AQ561" s="339"/>
      <c r="AR561" s="339"/>
      <c r="AS561" s="339"/>
      <c r="AT561" s="339"/>
      <c r="AU561" s="339"/>
      <c r="AV561" s="339"/>
      <c r="AW561" s="339"/>
      <c r="AX561" s="339"/>
      <c r="AY561" s="339"/>
      <c r="AZ561" s="339"/>
      <c r="BA561" s="341"/>
      <c r="BB561" s="417"/>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1"/>
      <c r="BX561" s="342"/>
      <c r="BY561" s="342"/>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986"/>
      <c r="D562" s="985"/>
      <c r="E562" s="612"/>
      <c r="F562" s="612"/>
      <c r="G562" s="612"/>
      <c r="H562" s="986"/>
      <c r="I562" s="985"/>
      <c r="J562" s="612"/>
      <c r="K562" s="612"/>
      <c r="L562" s="612"/>
      <c r="M562" s="986"/>
      <c r="N562" s="985"/>
      <c r="O562" s="612"/>
      <c r="P562" s="612"/>
      <c r="Q562" s="612"/>
      <c r="X562" s="339"/>
      <c r="Y562" s="339"/>
      <c r="Z562" s="339"/>
      <c r="AA562" s="339"/>
      <c r="AB562" s="339"/>
      <c r="AC562" s="339"/>
      <c r="AD562" s="339"/>
      <c r="AE562" s="339"/>
      <c r="AF562" s="339"/>
      <c r="AG562" s="339"/>
      <c r="AH562" s="339"/>
      <c r="AI562" s="339"/>
      <c r="AJ562" s="339"/>
      <c r="AK562" s="339"/>
      <c r="AL562" s="339"/>
      <c r="AM562" s="339"/>
      <c r="AN562" s="339"/>
      <c r="AO562" s="339"/>
      <c r="AP562" s="339"/>
      <c r="AQ562" s="339"/>
      <c r="AR562" s="339"/>
      <c r="AS562" s="339"/>
      <c r="AT562" s="339"/>
      <c r="AU562" s="339"/>
      <c r="AV562" s="339"/>
      <c r="AW562" s="339"/>
      <c r="AX562" s="339"/>
      <c r="AY562" s="339"/>
      <c r="AZ562" s="339"/>
      <c r="BA562" s="341"/>
      <c r="BB562" s="417"/>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1"/>
      <c r="BX562" s="342"/>
      <c r="BY562" s="342"/>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986"/>
      <c r="D563" s="985"/>
      <c r="E563" s="612"/>
      <c r="F563" s="612"/>
      <c r="G563" s="612"/>
      <c r="H563" s="986"/>
      <c r="I563" s="985"/>
      <c r="J563" s="612"/>
      <c r="K563" s="612"/>
      <c r="L563" s="612"/>
      <c r="M563" s="986"/>
      <c r="N563" s="985"/>
      <c r="O563" s="612"/>
      <c r="P563" s="612"/>
      <c r="Q563" s="612"/>
      <c r="X563" s="339"/>
      <c r="Y563" s="339"/>
      <c r="Z563" s="339"/>
      <c r="AA563" s="339"/>
      <c r="AB563" s="339"/>
      <c r="AC563" s="339"/>
      <c r="AD563" s="339"/>
      <c r="AE563" s="339"/>
      <c r="AF563" s="339"/>
      <c r="AG563" s="339"/>
      <c r="AH563" s="339"/>
      <c r="AI563" s="339"/>
      <c r="AJ563" s="339"/>
      <c r="AK563" s="339"/>
      <c r="AL563" s="339"/>
      <c r="AM563" s="339"/>
      <c r="AN563" s="339"/>
      <c r="AO563" s="339"/>
      <c r="AP563" s="339"/>
      <c r="AQ563" s="339"/>
      <c r="AR563" s="339"/>
      <c r="AS563" s="339"/>
      <c r="AT563" s="339"/>
      <c r="AU563" s="339"/>
      <c r="AV563" s="339"/>
      <c r="AW563" s="339"/>
      <c r="AX563" s="339"/>
      <c r="AY563" s="339"/>
      <c r="AZ563" s="339"/>
      <c r="BA563" s="341"/>
      <c r="BB563" s="417"/>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1"/>
      <c r="BX563" s="342"/>
      <c r="BY563" s="342"/>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986"/>
      <c r="D564" s="985"/>
      <c r="E564" s="612"/>
      <c r="F564" s="612"/>
      <c r="G564" s="612"/>
      <c r="H564" s="986"/>
      <c r="I564" s="985"/>
      <c r="J564" s="612"/>
      <c r="K564" s="612"/>
      <c r="L564" s="612"/>
      <c r="M564" s="986"/>
      <c r="N564" s="985"/>
      <c r="O564" s="612"/>
      <c r="P564" s="612"/>
      <c r="Q564" s="612"/>
      <c r="X564" s="339"/>
      <c r="Y564" s="339"/>
      <c r="Z564" s="339"/>
      <c r="AA564" s="339"/>
      <c r="AB564" s="339"/>
      <c r="AC564" s="339"/>
      <c r="AD564" s="339"/>
      <c r="AE564" s="339"/>
      <c r="AF564" s="339"/>
      <c r="AG564" s="339"/>
      <c r="AH564" s="339"/>
      <c r="AI564" s="339"/>
      <c r="AJ564" s="339"/>
      <c r="AK564" s="339"/>
      <c r="AL564" s="339"/>
      <c r="AM564" s="339"/>
      <c r="AN564" s="339"/>
      <c r="AO564" s="339"/>
      <c r="AP564" s="339"/>
      <c r="AQ564" s="339"/>
      <c r="AR564" s="339"/>
      <c r="AS564" s="339"/>
      <c r="AT564" s="339"/>
      <c r="AU564" s="339"/>
      <c r="AV564" s="339"/>
      <c r="AW564" s="339"/>
      <c r="AX564" s="339"/>
      <c r="AY564" s="339"/>
      <c r="AZ564" s="339"/>
      <c r="BA564" s="341"/>
      <c r="BB564" s="417"/>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1"/>
      <c r="BX564" s="342"/>
      <c r="BY564" s="342"/>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986"/>
      <c r="D565" s="985"/>
      <c r="E565" s="612"/>
      <c r="F565" s="612"/>
      <c r="G565" s="612"/>
      <c r="H565" s="986"/>
      <c r="I565" s="985"/>
      <c r="J565" s="612"/>
      <c r="K565" s="612"/>
      <c r="L565" s="612"/>
      <c r="M565" s="986"/>
      <c r="N565" s="985"/>
      <c r="O565" s="612"/>
      <c r="P565" s="612"/>
      <c r="Q565" s="612"/>
      <c r="X565" s="339"/>
      <c r="Y565" s="339"/>
      <c r="Z565" s="339"/>
      <c r="AA565" s="339"/>
      <c r="AB565" s="339"/>
      <c r="AC565" s="339"/>
      <c r="AD565" s="339"/>
      <c r="AE565" s="339"/>
      <c r="AF565" s="339"/>
      <c r="AG565" s="339"/>
      <c r="AH565" s="339"/>
      <c r="AI565" s="339"/>
      <c r="AJ565" s="339"/>
      <c r="AK565" s="339"/>
      <c r="AL565" s="339"/>
      <c r="AM565" s="339"/>
      <c r="AN565" s="339"/>
      <c r="AO565" s="339"/>
      <c r="AP565" s="339"/>
      <c r="AQ565" s="339"/>
      <c r="AR565" s="339"/>
      <c r="AS565" s="339"/>
      <c r="AT565" s="339"/>
      <c r="AU565" s="339"/>
      <c r="AV565" s="339"/>
      <c r="AW565" s="339"/>
      <c r="AX565" s="339"/>
      <c r="AY565" s="339"/>
      <c r="AZ565" s="339"/>
      <c r="BA565" s="341"/>
      <c r="BB565" s="417"/>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1"/>
      <c r="BX565" s="342"/>
      <c r="BY565" s="342"/>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986"/>
      <c r="D566" s="985"/>
      <c r="E566" s="612"/>
      <c r="F566" s="612"/>
      <c r="G566" s="612"/>
      <c r="H566" s="986"/>
      <c r="I566" s="985"/>
      <c r="J566" s="612"/>
      <c r="K566" s="612"/>
      <c r="L566" s="612"/>
      <c r="M566" s="986"/>
      <c r="N566" s="985"/>
      <c r="O566" s="612"/>
      <c r="P566" s="612"/>
      <c r="Q566" s="612"/>
      <c r="X566" s="339"/>
      <c r="Y566" s="339"/>
      <c r="Z566" s="339"/>
      <c r="AA566" s="339"/>
      <c r="AB566" s="339"/>
      <c r="AC566" s="339"/>
      <c r="AD566" s="339"/>
      <c r="AE566" s="339"/>
      <c r="AF566" s="339"/>
      <c r="AG566" s="339"/>
      <c r="AH566" s="339"/>
      <c r="AI566" s="339"/>
      <c r="AJ566" s="339"/>
      <c r="AK566" s="339"/>
      <c r="AL566" s="339"/>
      <c r="AM566" s="339"/>
      <c r="AN566" s="339"/>
      <c r="AO566" s="339"/>
      <c r="AP566" s="339"/>
      <c r="AQ566" s="339"/>
      <c r="AR566" s="339"/>
      <c r="AS566" s="339"/>
      <c r="AT566" s="339"/>
      <c r="AU566" s="339"/>
      <c r="AV566" s="339"/>
      <c r="AW566" s="339"/>
      <c r="AX566" s="339"/>
      <c r="AY566" s="339"/>
      <c r="AZ566" s="339"/>
      <c r="BA566" s="341"/>
      <c r="BB566" s="417"/>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1"/>
      <c r="BX566" s="342"/>
      <c r="BY566" s="342"/>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986"/>
      <c r="D567" s="985"/>
      <c r="E567" s="612"/>
      <c r="F567" s="612"/>
      <c r="G567" s="612"/>
      <c r="H567" s="986"/>
      <c r="I567" s="985"/>
      <c r="J567" s="612"/>
      <c r="K567" s="612"/>
      <c r="L567" s="612"/>
      <c r="M567" s="986"/>
      <c r="N567" s="985"/>
      <c r="O567" s="612"/>
      <c r="P567" s="612"/>
      <c r="Q567" s="612"/>
      <c r="X567" s="339"/>
      <c r="Y567" s="339"/>
      <c r="Z567" s="339"/>
      <c r="AA567" s="339"/>
      <c r="AB567" s="339"/>
      <c r="AC567" s="339"/>
      <c r="AD567" s="339"/>
      <c r="AE567" s="339"/>
      <c r="AF567" s="339"/>
      <c r="AG567" s="339"/>
      <c r="AH567" s="339"/>
      <c r="AI567" s="339"/>
      <c r="AJ567" s="339"/>
      <c r="AK567" s="339"/>
      <c r="AL567" s="339"/>
      <c r="AM567" s="339"/>
      <c r="AN567" s="339"/>
      <c r="AO567" s="339"/>
      <c r="AP567" s="339"/>
      <c r="AQ567" s="339"/>
      <c r="AR567" s="339"/>
      <c r="AS567" s="339"/>
      <c r="AT567" s="339"/>
      <c r="AU567" s="339"/>
      <c r="AV567" s="339"/>
      <c r="AW567" s="339"/>
      <c r="AX567" s="339"/>
      <c r="AY567" s="339"/>
      <c r="AZ567" s="339"/>
      <c r="BA567" s="341"/>
      <c r="BB567" s="417"/>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1"/>
      <c r="BX567" s="342"/>
      <c r="BY567" s="342"/>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986"/>
      <c r="D568" s="985"/>
      <c r="E568" s="612"/>
      <c r="F568" s="612"/>
      <c r="G568" s="612"/>
      <c r="H568" s="986"/>
      <c r="I568" s="985"/>
      <c r="J568" s="612"/>
      <c r="K568" s="612"/>
      <c r="L568" s="612"/>
      <c r="M568" s="986"/>
      <c r="N568" s="985"/>
      <c r="O568" s="612"/>
      <c r="P568" s="612"/>
      <c r="Q568" s="612"/>
      <c r="X568" s="339"/>
      <c r="Y568" s="339"/>
      <c r="Z568" s="339"/>
      <c r="AA568" s="339"/>
      <c r="AB568" s="339"/>
      <c r="AC568" s="339"/>
      <c r="AD568" s="339"/>
      <c r="AE568" s="339"/>
      <c r="AF568" s="339"/>
      <c r="AG568" s="339"/>
      <c r="AH568" s="339"/>
      <c r="AI568" s="339"/>
      <c r="AJ568" s="339"/>
      <c r="AK568" s="339"/>
      <c r="AL568" s="339"/>
      <c r="AM568" s="339"/>
      <c r="AN568" s="339"/>
      <c r="AO568" s="339"/>
      <c r="AP568" s="339"/>
      <c r="AQ568" s="339"/>
      <c r="AR568" s="339"/>
      <c r="AS568" s="339"/>
      <c r="AT568" s="339"/>
      <c r="AU568" s="339"/>
      <c r="AV568" s="339"/>
      <c r="AW568" s="339"/>
      <c r="AX568" s="339"/>
      <c r="AY568" s="339"/>
      <c r="AZ568" s="339"/>
      <c r="BA568" s="341"/>
      <c r="BB568" s="417"/>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1"/>
      <c r="BX568" s="342"/>
      <c r="BY568" s="342"/>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986"/>
      <c r="D569" s="985"/>
      <c r="E569" s="612"/>
      <c r="F569" s="612"/>
      <c r="G569" s="612"/>
      <c r="H569" s="986"/>
      <c r="I569" s="985"/>
      <c r="J569" s="612"/>
      <c r="K569" s="612"/>
      <c r="L569" s="612"/>
      <c r="M569" s="986"/>
      <c r="N569" s="985"/>
      <c r="O569" s="612"/>
      <c r="P569" s="612"/>
      <c r="Q569" s="612"/>
      <c r="X569" s="339"/>
      <c r="Y569" s="339"/>
      <c r="Z569" s="339"/>
      <c r="AA569" s="339"/>
      <c r="AB569" s="339"/>
      <c r="AC569" s="339"/>
      <c r="AD569" s="339"/>
      <c r="AE569" s="339"/>
      <c r="AF569" s="339"/>
      <c r="AG569" s="339"/>
      <c r="AH569" s="339"/>
      <c r="AI569" s="339"/>
      <c r="AJ569" s="339"/>
      <c r="AK569" s="339"/>
      <c r="AL569" s="339"/>
      <c r="AM569" s="339"/>
      <c r="AN569" s="339"/>
      <c r="AO569" s="339"/>
      <c r="AP569" s="339"/>
      <c r="AQ569" s="339"/>
      <c r="AR569" s="339"/>
      <c r="AS569" s="339"/>
      <c r="AT569" s="339"/>
      <c r="AU569" s="339"/>
      <c r="AV569" s="339"/>
      <c r="AW569" s="339"/>
      <c r="AX569" s="339"/>
      <c r="AY569" s="339"/>
      <c r="AZ569" s="339"/>
      <c r="BA569" s="341"/>
      <c r="BB569" s="417"/>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1"/>
      <c r="BX569" s="342"/>
      <c r="BY569" s="342"/>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986"/>
      <c r="D570" s="985"/>
      <c r="E570" s="612"/>
      <c r="F570" s="612"/>
      <c r="G570" s="612"/>
      <c r="H570" s="986"/>
      <c r="I570" s="985"/>
      <c r="J570" s="612"/>
      <c r="K570" s="612"/>
      <c r="L570" s="612"/>
      <c r="M570" s="986"/>
      <c r="N570" s="985"/>
      <c r="O570" s="612"/>
      <c r="P570" s="612"/>
      <c r="Q570" s="612"/>
      <c r="X570" s="339"/>
      <c r="Y570" s="339"/>
      <c r="Z570" s="339"/>
      <c r="AA570" s="339"/>
      <c r="AB570" s="339"/>
      <c r="AC570" s="339"/>
      <c r="AD570" s="339"/>
      <c r="AE570" s="339"/>
      <c r="AF570" s="339"/>
      <c r="AG570" s="339"/>
      <c r="AH570" s="339"/>
      <c r="AI570" s="339"/>
      <c r="AJ570" s="339"/>
      <c r="AK570" s="339"/>
      <c r="AL570" s="339"/>
      <c r="AM570" s="339"/>
      <c r="AN570" s="339"/>
      <c r="AO570" s="339"/>
      <c r="AP570" s="339"/>
      <c r="AQ570" s="339"/>
      <c r="AR570" s="339"/>
      <c r="AS570" s="339"/>
      <c r="AT570" s="339"/>
      <c r="AU570" s="339"/>
      <c r="AV570" s="339"/>
      <c r="AW570" s="339"/>
      <c r="AX570" s="339"/>
      <c r="AY570" s="339"/>
      <c r="AZ570" s="339"/>
      <c r="BA570" s="341"/>
      <c r="BB570" s="417"/>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1"/>
      <c r="BX570" s="342"/>
      <c r="BY570" s="342"/>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986"/>
      <c r="D571" s="985"/>
      <c r="E571" s="612"/>
      <c r="F571" s="612"/>
      <c r="G571" s="612"/>
      <c r="H571" s="986"/>
      <c r="I571" s="985"/>
      <c r="J571" s="612"/>
      <c r="K571" s="612"/>
      <c r="L571" s="612"/>
      <c r="M571" s="986"/>
      <c r="N571" s="985"/>
      <c r="O571" s="612"/>
      <c r="P571" s="612"/>
      <c r="Q571" s="612"/>
      <c r="X571" s="339"/>
      <c r="Y571" s="339"/>
      <c r="Z571" s="339"/>
      <c r="AA571" s="339"/>
      <c r="AB571" s="339"/>
      <c r="AC571" s="339"/>
      <c r="AD571" s="339"/>
      <c r="AE571" s="339"/>
      <c r="AF571" s="339"/>
      <c r="AG571" s="339"/>
      <c r="AH571" s="339"/>
      <c r="AI571" s="339"/>
      <c r="AJ571" s="339"/>
      <c r="AK571" s="339"/>
      <c r="AL571" s="339"/>
      <c r="AM571" s="339"/>
      <c r="AN571" s="339"/>
      <c r="AO571" s="339"/>
      <c r="AP571" s="339"/>
      <c r="AQ571" s="339"/>
      <c r="AR571" s="339"/>
      <c r="AS571" s="339"/>
      <c r="AT571" s="339"/>
      <c r="AU571" s="339"/>
      <c r="AV571" s="339"/>
      <c r="AW571" s="339"/>
      <c r="AX571" s="339"/>
      <c r="AY571" s="339"/>
      <c r="AZ571" s="339"/>
      <c r="BA571" s="341"/>
      <c r="BB571" s="417"/>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1"/>
      <c r="BX571" s="342"/>
      <c r="BY571" s="342"/>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86"/>
      <c r="D572" s="985"/>
      <c r="E572" s="612"/>
      <c r="F572" s="612"/>
      <c r="G572" s="612"/>
      <c r="H572" s="986"/>
      <c r="I572" s="985"/>
      <c r="J572" s="612"/>
      <c r="K572" s="612"/>
      <c r="L572" s="612"/>
      <c r="M572" s="986"/>
      <c r="N572" s="985"/>
      <c r="O572" s="612"/>
      <c r="P572" s="612"/>
      <c r="Q572" s="612"/>
      <c r="X572" s="339"/>
      <c r="Y572" s="339"/>
      <c r="Z572" s="339"/>
      <c r="AA572" s="339"/>
      <c r="AB572" s="339"/>
      <c r="AC572" s="339"/>
      <c r="AD572" s="339"/>
      <c r="AE572" s="339"/>
      <c r="AF572" s="339"/>
      <c r="AG572" s="339"/>
      <c r="AH572" s="339"/>
      <c r="AI572" s="339"/>
      <c r="AJ572" s="339"/>
      <c r="AK572" s="339"/>
      <c r="AL572" s="339"/>
      <c r="AM572" s="339"/>
      <c r="AN572" s="339"/>
      <c r="AO572" s="339"/>
      <c r="AP572" s="339"/>
      <c r="AQ572" s="339"/>
      <c r="AR572" s="339"/>
      <c r="AS572" s="339"/>
      <c r="AT572" s="339"/>
      <c r="AU572" s="339"/>
      <c r="AV572" s="339"/>
      <c r="AW572" s="339"/>
      <c r="AX572" s="339"/>
      <c r="AY572" s="339"/>
      <c r="AZ572" s="339"/>
      <c r="BA572" s="341"/>
      <c r="BB572" s="417"/>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1"/>
      <c r="BX572" s="342"/>
      <c r="BY572" s="342"/>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986"/>
      <c r="D573" s="985"/>
      <c r="E573" s="612"/>
      <c r="F573" s="612"/>
      <c r="G573" s="612"/>
      <c r="H573" s="986"/>
      <c r="I573" s="985"/>
      <c r="J573" s="612"/>
      <c r="K573" s="612"/>
      <c r="L573" s="612"/>
      <c r="M573" s="986"/>
      <c r="N573" s="985"/>
      <c r="O573" s="612"/>
      <c r="P573" s="612"/>
      <c r="Q573" s="612"/>
      <c r="X573" s="339"/>
      <c r="Y573" s="339"/>
      <c r="Z573" s="339"/>
      <c r="AA573" s="339"/>
      <c r="AB573" s="339"/>
      <c r="AC573" s="339"/>
      <c r="AD573" s="339"/>
      <c r="AE573" s="339"/>
      <c r="AF573" s="339"/>
      <c r="AG573" s="339"/>
      <c r="AH573" s="339"/>
      <c r="AI573" s="339"/>
      <c r="AJ573" s="339"/>
      <c r="AK573" s="339"/>
      <c r="AL573" s="339"/>
      <c r="AM573" s="339"/>
      <c r="AN573" s="339"/>
      <c r="AO573" s="339"/>
      <c r="AP573" s="339"/>
      <c r="AQ573" s="339"/>
      <c r="AR573" s="339"/>
      <c r="AS573" s="339"/>
      <c r="AT573" s="339"/>
      <c r="AU573" s="339"/>
      <c r="AV573" s="339"/>
      <c r="AW573" s="339"/>
      <c r="AX573" s="339"/>
      <c r="AY573" s="339"/>
      <c r="AZ573" s="339"/>
      <c r="BA573" s="341"/>
      <c r="BB573" s="417"/>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1"/>
      <c r="BX573" s="342"/>
      <c r="BY573" s="342"/>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986"/>
      <c r="D574" s="985"/>
      <c r="E574" s="612"/>
      <c r="F574" s="612"/>
      <c r="G574" s="612"/>
      <c r="H574" s="986"/>
      <c r="I574" s="985"/>
      <c r="J574" s="612"/>
      <c r="K574" s="612"/>
      <c r="L574" s="612"/>
      <c r="M574" s="986"/>
      <c r="N574" s="985"/>
      <c r="O574" s="612"/>
      <c r="P574" s="612"/>
      <c r="Q574" s="612"/>
      <c r="X574" s="339"/>
      <c r="Y574" s="339"/>
      <c r="Z574" s="339"/>
      <c r="AA574" s="339"/>
      <c r="AB574" s="339"/>
      <c r="AC574" s="339"/>
      <c r="AD574" s="339"/>
      <c r="AE574" s="339"/>
      <c r="AF574" s="339"/>
      <c r="AG574" s="339"/>
      <c r="AH574" s="339"/>
      <c r="AI574" s="339"/>
      <c r="AJ574" s="339"/>
      <c r="AK574" s="339"/>
      <c r="AL574" s="339"/>
      <c r="AM574" s="339"/>
      <c r="AN574" s="339"/>
      <c r="AO574" s="339"/>
      <c r="AP574" s="339"/>
      <c r="AQ574" s="339"/>
      <c r="AR574" s="339"/>
      <c r="AS574" s="339"/>
      <c r="AT574" s="339"/>
      <c r="AU574" s="339"/>
      <c r="AV574" s="339"/>
      <c r="AW574" s="339"/>
      <c r="AX574" s="339"/>
      <c r="AY574" s="339"/>
      <c r="AZ574" s="339"/>
      <c r="BA574" s="341"/>
      <c r="BB574" s="417"/>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1"/>
      <c r="BX574" s="342"/>
      <c r="BY574" s="342"/>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86"/>
      <c r="D575" s="985"/>
      <c r="E575" s="612"/>
      <c r="F575" s="612"/>
      <c r="G575" s="612"/>
      <c r="H575" s="986"/>
      <c r="I575" s="985"/>
      <c r="J575" s="612"/>
      <c r="K575" s="612"/>
      <c r="L575" s="612"/>
      <c r="M575" s="986"/>
      <c r="N575" s="985"/>
      <c r="O575" s="612"/>
      <c r="P575" s="612"/>
      <c r="Q575" s="612"/>
      <c r="X575" s="339"/>
      <c r="Y575" s="339"/>
      <c r="Z575" s="339"/>
      <c r="AA575" s="339"/>
      <c r="AB575" s="339"/>
      <c r="AC575" s="339"/>
      <c r="AD575" s="339"/>
      <c r="AE575" s="339"/>
      <c r="AF575" s="339"/>
      <c r="AG575" s="339"/>
      <c r="AH575" s="339"/>
      <c r="AI575" s="339"/>
      <c r="AJ575" s="339"/>
      <c r="AK575" s="339"/>
      <c r="AL575" s="339"/>
      <c r="AM575" s="339"/>
      <c r="AN575" s="339"/>
      <c r="AO575" s="339"/>
      <c r="AP575" s="339"/>
      <c r="AQ575" s="339"/>
      <c r="AR575" s="339"/>
      <c r="AS575" s="339"/>
      <c r="AT575" s="339"/>
      <c r="AU575" s="339"/>
      <c r="AV575" s="339"/>
      <c r="AW575" s="339"/>
      <c r="AX575" s="339"/>
      <c r="AY575" s="339"/>
      <c r="AZ575" s="339"/>
      <c r="BA575" s="341"/>
      <c r="BB575" s="417"/>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1"/>
      <c r="BX575" s="342"/>
      <c r="BY575" s="342"/>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986"/>
      <c r="D576" s="985"/>
      <c r="E576" s="612"/>
      <c r="F576" s="612"/>
      <c r="G576" s="612"/>
      <c r="H576" s="986"/>
      <c r="I576" s="985"/>
      <c r="J576" s="612"/>
      <c r="K576" s="612"/>
      <c r="L576" s="612"/>
      <c r="M576" s="986"/>
      <c r="N576" s="985"/>
      <c r="O576" s="612"/>
      <c r="P576" s="612"/>
      <c r="Q576" s="612"/>
      <c r="X576" s="339"/>
      <c r="Y576" s="339"/>
      <c r="Z576" s="339"/>
      <c r="AA576" s="339"/>
      <c r="AB576" s="339"/>
      <c r="AC576" s="339"/>
      <c r="AD576" s="339"/>
      <c r="AE576" s="339"/>
      <c r="AF576" s="339"/>
      <c r="AG576" s="339"/>
      <c r="AH576" s="339"/>
      <c r="AI576" s="339"/>
      <c r="AJ576" s="339"/>
      <c r="AK576" s="339"/>
      <c r="AL576" s="339"/>
      <c r="AM576" s="339"/>
      <c r="AN576" s="339"/>
      <c r="AO576" s="339"/>
      <c r="AP576" s="339"/>
      <c r="AQ576" s="339"/>
      <c r="AR576" s="339"/>
      <c r="AS576" s="339"/>
      <c r="AT576" s="339"/>
      <c r="AU576" s="339"/>
      <c r="AV576" s="339"/>
      <c r="AW576" s="339"/>
      <c r="AX576" s="339"/>
      <c r="AY576" s="339"/>
      <c r="AZ576" s="339"/>
      <c r="BA576" s="341"/>
      <c r="BB576" s="417"/>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1"/>
      <c r="BX576" s="342"/>
      <c r="BY576" s="342"/>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86"/>
      <c r="D577" s="985"/>
      <c r="E577" s="612"/>
      <c r="F577" s="612"/>
      <c r="G577" s="612"/>
      <c r="H577" s="986"/>
      <c r="I577" s="985"/>
      <c r="J577" s="612"/>
      <c r="K577" s="612"/>
      <c r="L577" s="612"/>
      <c r="M577" s="986"/>
      <c r="N577" s="985"/>
      <c r="O577" s="612"/>
      <c r="P577" s="612"/>
      <c r="Q577" s="612"/>
      <c r="X577" s="339"/>
      <c r="Y577" s="339"/>
      <c r="Z577" s="339"/>
      <c r="AA577" s="339"/>
      <c r="AB577" s="339"/>
      <c r="AC577" s="339"/>
      <c r="AD577" s="339"/>
      <c r="AE577" s="339"/>
      <c r="AF577" s="339"/>
      <c r="AG577" s="339"/>
      <c r="AH577" s="339"/>
      <c r="AI577" s="339"/>
      <c r="AJ577" s="339"/>
      <c r="AK577" s="339"/>
      <c r="AL577" s="339"/>
      <c r="AM577" s="339"/>
      <c r="AN577" s="339"/>
      <c r="AO577" s="339"/>
      <c r="AP577" s="339"/>
      <c r="AQ577" s="339"/>
      <c r="AR577" s="339"/>
      <c r="AS577" s="339"/>
      <c r="AT577" s="339"/>
      <c r="AU577" s="339"/>
      <c r="AV577" s="339"/>
      <c r="AW577" s="339"/>
      <c r="AX577" s="339"/>
      <c r="AY577" s="339"/>
      <c r="AZ577" s="339"/>
      <c r="BA577" s="341"/>
      <c r="BB577" s="417"/>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1"/>
      <c r="BX577" s="342"/>
      <c r="BY577" s="342"/>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86"/>
      <c r="D578" s="985"/>
      <c r="E578" s="612"/>
      <c r="F578" s="612"/>
      <c r="G578" s="612"/>
      <c r="H578" s="986"/>
      <c r="I578" s="985"/>
      <c r="J578" s="612"/>
      <c r="K578" s="612"/>
      <c r="L578" s="612"/>
      <c r="M578" s="986"/>
      <c r="N578" s="985"/>
      <c r="O578" s="612"/>
      <c r="P578" s="612"/>
      <c r="Q578" s="612"/>
      <c r="X578" s="339"/>
      <c r="Y578" s="339"/>
      <c r="Z578" s="339"/>
      <c r="AA578" s="339"/>
      <c r="AB578" s="339"/>
      <c r="AC578" s="339"/>
      <c r="AD578" s="339"/>
      <c r="AE578" s="339"/>
      <c r="AF578" s="339"/>
      <c r="AG578" s="339"/>
      <c r="AH578" s="339"/>
      <c r="AI578" s="339"/>
      <c r="AJ578" s="339"/>
      <c r="AK578" s="339"/>
      <c r="AL578" s="339"/>
      <c r="AM578" s="339"/>
      <c r="AN578" s="339"/>
      <c r="AO578" s="339"/>
      <c r="AP578" s="339"/>
      <c r="AQ578" s="339"/>
      <c r="AR578" s="339"/>
      <c r="AS578" s="339"/>
      <c r="AT578" s="339"/>
      <c r="AU578" s="339"/>
      <c r="AV578" s="339"/>
      <c r="AW578" s="339"/>
      <c r="AX578" s="339"/>
      <c r="AY578" s="339"/>
      <c r="AZ578" s="339"/>
      <c r="BA578" s="341"/>
      <c r="BB578" s="417"/>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1"/>
      <c r="BX578" s="342"/>
      <c r="BY578" s="342"/>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986"/>
      <c r="D579" s="985"/>
      <c r="E579" s="612"/>
      <c r="F579" s="612"/>
      <c r="G579" s="612"/>
      <c r="H579" s="986"/>
      <c r="I579" s="985"/>
      <c r="J579" s="612"/>
      <c r="K579" s="612"/>
      <c r="L579" s="612"/>
      <c r="M579" s="986"/>
      <c r="N579" s="985"/>
      <c r="O579" s="612"/>
      <c r="P579" s="612"/>
      <c r="Q579" s="612"/>
      <c r="X579" s="339"/>
      <c r="Y579" s="339"/>
      <c r="Z579" s="339"/>
      <c r="AA579" s="339"/>
      <c r="AB579" s="339"/>
      <c r="AC579" s="339"/>
      <c r="AD579" s="339"/>
      <c r="AE579" s="339"/>
      <c r="AF579" s="339"/>
      <c r="AG579" s="339"/>
      <c r="AH579" s="339"/>
      <c r="AI579" s="339"/>
      <c r="AJ579" s="339"/>
      <c r="AK579" s="339"/>
      <c r="AL579" s="339"/>
      <c r="AM579" s="339"/>
      <c r="AN579" s="339"/>
      <c r="AO579" s="339"/>
      <c r="AP579" s="339"/>
      <c r="AQ579" s="339"/>
      <c r="AR579" s="339"/>
      <c r="AS579" s="339"/>
      <c r="AT579" s="339"/>
      <c r="AU579" s="339"/>
      <c r="AV579" s="339"/>
      <c r="AW579" s="339"/>
      <c r="AX579" s="339"/>
      <c r="AY579" s="339"/>
      <c r="AZ579" s="339"/>
      <c r="BA579" s="341"/>
      <c r="BB579" s="417"/>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1"/>
      <c r="BX579" s="342"/>
      <c r="BY579" s="342"/>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986"/>
      <c r="D580" s="985"/>
      <c r="E580" s="612"/>
      <c r="F580" s="612"/>
      <c r="G580" s="612"/>
      <c r="H580" s="986"/>
      <c r="I580" s="985"/>
      <c r="J580" s="612"/>
      <c r="K580" s="612"/>
      <c r="L580" s="612"/>
      <c r="M580" s="986"/>
      <c r="N580" s="985"/>
      <c r="O580" s="612"/>
      <c r="P580" s="612"/>
      <c r="Q580" s="612"/>
      <c r="X580" s="339"/>
      <c r="Y580" s="339"/>
      <c r="Z580" s="339"/>
      <c r="AA580" s="339"/>
      <c r="AB580" s="339"/>
      <c r="AC580" s="339"/>
      <c r="AD580" s="339"/>
      <c r="AE580" s="339"/>
      <c r="AF580" s="339"/>
      <c r="AG580" s="339"/>
      <c r="AH580" s="339"/>
      <c r="AI580" s="339"/>
      <c r="AJ580" s="339"/>
      <c r="AK580" s="339"/>
      <c r="AL580" s="339"/>
      <c r="AM580" s="339"/>
      <c r="AN580" s="339"/>
      <c r="AO580" s="339"/>
      <c r="AP580" s="339"/>
      <c r="AQ580" s="339"/>
      <c r="AR580" s="339"/>
      <c r="AS580" s="339"/>
      <c r="AT580" s="339"/>
      <c r="AU580" s="339"/>
      <c r="AV580" s="339"/>
      <c r="AW580" s="339"/>
      <c r="AX580" s="339"/>
      <c r="AY580" s="339"/>
      <c r="AZ580" s="339"/>
      <c r="BA580" s="341"/>
      <c r="BB580" s="417"/>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1"/>
      <c r="BX580" s="342"/>
      <c r="BY580" s="342"/>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986"/>
      <c r="D581" s="985"/>
      <c r="E581" s="612"/>
      <c r="F581" s="612"/>
      <c r="G581" s="612"/>
      <c r="H581" s="986"/>
      <c r="I581" s="985"/>
      <c r="J581" s="612"/>
      <c r="K581" s="612"/>
      <c r="L581" s="612"/>
      <c r="M581" s="986"/>
      <c r="N581" s="985"/>
      <c r="O581" s="612"/>
      <c r="P581" s="612"/>
      <c r="Q581" s="612"/>
      <c r="X581" s="339"/>
      <c r="Y581" s="339"/>
      <c r="Z581" s="339"/>
      <c r="AA581" s="339"/>
      <c r="AB581" s="339"/>
      <c r="AC581" s="339"/>
      <c r="AD581" s="339"/>
      <c r="AE581" s="339"/>
      <c r="AF581" s="339"/>
      <c r="AG581" s="339"/>
      <c r="AH581" s="339"/>
      <c r="AI581" s="339"/>
      <c r="AJ581" s="339"/>
      <c r="AK581" s="339"/>
      <c r="AL581" s="339"/>
      <c r="AM581" s="339"/>
      <c r="AN581" s="339"/>
      <c r="AO581" s="339"/>
      <c r="AP581" s="339"/>
      <c r="AQ581" s="339"/>
      <c r="AR581" s="339"/>
      <c r="AS581" s="339"/>
      <c r="AT581" s="339"/>
      <c r="AU581" s="339"/>
      <c r="AV581" s="339"/>
      <c r="AW581" s="339"/>
      <c r="AX581" s="339"/>
      <c r="AY581" s="339"/>
      <c r="AZ581" s="339"/>
      <c r="BA581" s="341"/>
      <c r="BB581" s="417"/>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1"/>
      <c r="BX581" s="342"/>
      <c r="BY581" s="342"/>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986"/>
      <c r="D582" s="985"/>
      <c r="E582" s="612"/>
      <c r="F582" s="612"/>
      <c r="G582" s="612"/>
      <c r="H582" s="986"/>
      <c r="I582" s="985"/>
      <c r="J582" s="612"/>
      <c r="K582" s="612"/>
      <c r="L582" s="612"/>
      <c r="M582" s="986"/>
      <c r="N582" s="985"/>
      <c r="O582" s="612"/>
      <c r="P582" s="612"/>
      <c r="Q582" s="612"/>
      <c r="X582" s="339"/>
      <c r="Y582" s="339"/>
      <c r="Z582" s="339"/>
      <c r="AA582" s="339"/>
      <c r="AB582" s="339"/>
      <c r="AC582" s="339"/>
      <c r="AD582" s="339"/>
      <c r="AE582" s="339"/>
      <c r="AF582" s="339"/>
      <c r="AG582" s="339"/>
      <c r="AH582" s="339"/>
      <c r="AI582" s="339"/>
      <c r="AJ582" s="339"/>
      <c r="AK582" s="339"/>
      <c r="AL582" s="339"/>
      <c r="AM582" s="339"/>
      <c r="AN582" s="339"/>
      <c r="AO582" s="339"/>
      <c r="AP582" s="339"/>
      <c r="AQ582" s="339"/>
      <c r="AR582" s="339"/>
      <c r="AS582" s="339"/>
      <c r="AT582" s="339"/>
      <c r="AU582" s="339"/>
      <c r="AV582" s="339"/>
      <c r="AW582" s="339"/>
      <c r="AX582" s="339"/>
      <c r="AY582" s="339"/>
      <c r="AZ582" s="339"/>
      <c r="BA582" s="341"/>
      <c r="BB582" s="417"/>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1"/>
      <c r="BX582" s="342"/>
      <c r="BY582" s="342"/>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986"/>
      <c r="D583" s="985"/>
      <c r="E583" s="612"/>
      <c r="F583" s="612"/>
      <c r="G583" s="612"/>
      <c r="H583" s="986"/>
      <c r="I583" s="985"/>
      <c r="J583" s="612"/>
      <c r="K583" s="612"/>
      <c r="L583" s="612"/>
      <c r="M583" s="986"/>
      <c r="N583" s="985"/>
      <c r="O583" s="612"/>
      <c r="P583" s="612"/>
      <c r="Q583" s="612"/>
      <c r="X583" s="339"/>
      <c r="Y583" s="339"/>
      <c r="Z583" s="339"/>
      <c r="AA583" s="339"/>
      <c r="AB583" s="339"/>
      <c r="AC583" s="339"/>
      <c r="AD583" s="339"/>
      <c r="AE583" s="339"/>
      <c r="AF583" s="339"/>
      <c r="AG583" s="339"/>
      <c r="AH583" s="339"/>
      <c r="AI583" s="339"/>
      <c r="AJ583" s="339"/>
      <c r="AK583" s="339"/>
      <c r="AL583" s="339"/>
      <c r="AM583" s="339"/>
      <c r="AN583" s="339"/>
      <c r="AO583" s="339"/>
      <c r="AP583" s="339"/>
      <c r="AQ583" s="339"/>
      <c r="AR583" s="339"/>
      <c r="AS583" s="339"/>
      <c r="AT583" s="339"/>
      <c r="AU583" s="339"/>
      <c r="AV583" s="339"/>
      <c r="AW583" s="339"/>
      <c r="AX583" s="339"/>
      <c r="AY583" s="339"/>
      <c r="AZ583" s="339"/>
      <c r="BA583" s="341"/>
      <c r="BB583" s="417"/>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1"/>
      <c r="BX583" s="342"/>
      <c r="BY583" s="342"/>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986"/>
      <c r="D584" s="985"/>
      <c r="E584" s="612"/>
      <c r="F584" s="612"/>
      <c r="G584" s="612"/>
      <c r="H584" s="986"/>
      <c r="I584" s="985"/>
      <c r="J584" s="612"/>
      <c r="K584" s="612"/>
      <c r="L584" s="612"/>
      <c r="M584" s="986"/>
      <c r="N584" s="985"/>
      <c r="O584" s="612"/>
      <c r="P584" s="612"/>
      <c r="Q584" s="612"/>
      <c r="X584" s="339"/>
      <c r="Y584" s="339"/>
      <c r="Z584" s="339"/>
      <c r="AA584" s="339"/>
      <c r="AB584" s="339"/>
      <c r="AC584" s="339"/>
      <c r="AD584" s="339"/>
      <c r="AE584" s="339"/>
      <c r="AF584" s="339"/>
      <c r="AG584" s="339"/>
      <c r="AH584" s="339"/>
      <c r="AI584" s="339"/>
      <c r="AJ584" s="339"/>
      <c r="AK584" s="339"/>
      <c r="AL584" s="339"/>
      <c r="AM584" s="339"/>
      <c r="AN584" s="339"/>
      <c r="AO584" s="339"/>
      <c r="AP584" s="339"/>
      <c r="AQ584" s="339"/>
      <c r="AR584" s="339"/>
      <c r="AS584" s="339"/>
      <c r="AT584" s="339"/>
      <c r="AU584" s="339"/>
      <c r="AV584" s="339"/>
      <c r="AW584" s="339"/>
      <c r="AX584" s="339"/>
      <c r="AY584" s="339"/>
      <c r="AZ584" s="339"/>
      <c r="BA584" s="341"/>
      <c r="BB584" s="417"/>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1"/>
      <c r="BX584" s="342"/>
      <c r="BY584" s="342"/>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986"/>
      <c r="D585" s="985"/>
      <c r="E585" s="612"/>
      <c r="F585" s="612"/>
      <c r="G585" s="612"/>
      <c r="H585" s="986"/>
      <c r="I585" s="985"/>
      <c r="J585" s="612"/>
      <c r="K585" s="612"/>
      <c r="L585" s="612"/>
      <c r="M585" s="986"/>
      <c r="N585" s="985"/>
      <c r="O585" s="612"/>
      <c r="P585" s="612"/>
      <c r="Q585" s="612"/>
      <c r="X585" s="339"/>
      <c r="Y585" s="339"/>
      <c r="Z585" s="339"/>
      <c r="AA585" s="339"/>
      <c r="AB585" s="339"/>
      <c r="AC585" s="339"/>
      <c r="AD585" s="339"/>
      <c r="AE585" s="339"/>
      <c r="AF585" s="339"/>
      <c r="AG585" s="339"/>
      <c r="AH585" s="339"/>
      <c r="AI585" s="339"/>
      <c r="AJ585" s="339"/>
      <c r="AK585" s="339"/>
      <c r="AL585" s="339"/>
      <c r="AM585" s="339"/>
      <c r="AN585" s="339"/>
      <c r="AO585" s="339"/>
      <c r="AP585" s="339"/>
      <c r="AQ585" s="339"/>
      <c r="AR585" s="339"/>
      <c r="AS585" s="339"/>
      <c r="AT585" s="339"/>
      <c r="AU585" s="339"/>
      <c r="AV585" s="339"/>
      <c r="AW585" s="339"/>
      <c r="AX585" s="339"/>
      <c r="AY585" s="339"/>
      <c r="AZ585" s="339"/>
      <c r="BA585" s="341"/>
      <c r="BB585" s="417"/>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1"/>
      <c r="BX585" s="342"/>
      <c r="BY585" s="342"/>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986"/>
      <c r="D586" s="985"/>
      <c r="E586" s="612"/>
      <c r="F586" s="612"/>
      <c r="G586" s="612"/>
      <c r="H586" s="986"/>
      <c r="I586" s="985"/>
      <c r="J586" s="612"/>
      <c r="K586" s="612"/>
      <c r="L586" s="612"/>
      <c r="M586" s="986"/>
      <c r="N586" s="985"/>
      <c r="O586" s="612"/>
      <c r="P586" s="612"/>
      <c r="Q586" s="612"/>
      <c r="X586" s="339"/>
      <c r="Y586" s="339"/>
      <c r="Z586" s="339"/>
      <c r="AA586" s="339"/>
      <c r="AB586" s="339"/>
      <c r="AC586" s="339"/>
      <c r="AD586" s="339"/>
      <c r="AE586" s="339"/>
      <c r="AF586" s="339"/>
      <c r="AG586" s="339"/>
      <c r="AH586" s="339"/>
      <c r="AI586" s="339"/>
      <c r="AJ586" s="339"/>
      <c r="AK586" s="339"/>
      <c r="AL586" s="339"/>
      <c r="AM586" s="339"/>
      <c r="AN586" s="339"/>
      <c r="AO586" s="339"/>
      <c r="AP586" s="339"/>
      <c r="AQ586" s="339"/>
      <c r="AR586" s="339"/>
      <c r="AS586" s="339"/>
      <c r="AT586" s="339"/>
      <c r="AU586" s="339"/>
      <c r="AV586" s="339"/>
      <c r="AW586" s="339"/>
      <c r="AX586" s="339"/>
      <c r="AY586" s="339"/>
      <c r="AZ586" s="339"/>
      <c r="BA586" s="341"/>
      <c r="BB586" s="417"/>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1"/>
      <c r="BX586" s="342"/>
      <c r="BY586" s="342"/>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986"/>
      <c r="D587" s="985"/>
      <c r="E587" s="612"/>
      <c r="F587" s="612"/>
      <c r="G587" s="612"/>
      <c r="H587" s="986"/>
      <c r="I587" s="985"/>
      <c r="J587" s="612"/>
      <c r="K587" s="612"/>
      <c r="L587" s="612"/>
      <c r="M587" s="986"/>
      <c r="N587" s="985"/>
      <c r="O587" s="612"/>
      <c r="P587" s="612"/>
      <c r="Q587" s="612"/>
      <c r="X587" s="339"/>
      <c r="Y587" s="339"/>
      <c r="Z587" s="339"/>
      <c r="AA587" s="339"/>
      <c r="AB587" s="339"/>
      <c r="AC587" s="339"/>
      <c r="AD587" s="339"/>
      <c r="AE587" s="339"/>
      <c r="AF587" s="339"/>
      <c r="AG587" s="339"/>
      <c r="AH587" s="339"/>
      <c r="AI587" s="339"/>
      <c r="AJ587" s="339"/>
      <c r="AK587" s="339"/>
      <c r="AL587" s="339"/>
      <c r="AM587" s="339"/>
      <c r="AN587" s="339"/>
      <c r="AO587" s="339"/>
      <c r="AP587" s="339"/>
      <c r="AQ587" s="339"/>
      <c r="AR587" s="339"/>
      <c r="AS587" s="339"/>
      <c r="AT587" s="339"/>
      <c r="AU587" s="339"/>
      <c r="AV587" s="339"/>
      <c r="AW587" s="339"/>
      <c r="AX587" s="339"/>
      <c r="AY587" s="339"/>
      <c r="AZ587" s="339"/>
      <c r="BA587" s="341"/>
      <c r="BB587" s="417"/>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1"/>
      <c r="BX587" s="342"/>
      <c r="BY587" s="342"/>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986"/>
      <c r="D588" s="985"/>
      <c r="E588" s="612"/>
      <c r="F588" s="612"/>
      <c r="G588" s="612"/>
      <c r="H588" s="986"/>
      <c r="I588" s="985"/>
      <c r="J588" s="612"/>
      <c r="K588" s="612"/>
      <c r="L588" s="612"/>
      <c r="M588" s="986"/>
      <c r="N588" s="985"/>
      <c r="O588" s="612"/>
      <c r="P588" s="612"/>
      <c r="Q588" s="612"/>
      <c r="X588" s="339"/>
      <c r="Y588" s="339"/>
      <c r="Z588" s="339"/>
      <c r="AA588" s="339"/>
      <c r="AB588" s="339"/>
      <c r="AC588" s="339"/>
      <c r="AD588" s="339"/>
      <c r="AE588" s="339"/>
      <c r="AF588" s="339"/>
      <c r="AG588" s="339"/>
      <c r="AH588" s="339"/>
      <c r="AI588" s="339"/>
      <c r="AJ588" s="339"/>
      <c r="AK588" s="339"/>
      <c r="AL588" s="339"/>
      <c r="AM588" s="339"/>
      <c r="AN588" s="339"/>
      <c r="AO588" s="339"/>
      <c r="AP588" s="339"/>
      <c r="AQ588" s="339"/>
      <c r="AR588" s="339"/>
      <c r="AS588" s="339"/>
      <c r="AT588" s="339"/>
      <c r="AU588" s="339"/>
      <c r="AV588" s="339"/>
      <c r="AW588" s="339"/>
      <c r="AX588" s="339"/>
      <c r="AY588" s="339"/>
      <c r="AZ588" s="339"/>
      <c r="BA588" s="341"/>
      <c r="BB588" s="417"/>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1"/>
      <c r="BX588" s="342"/>
      <c r="BY588" s="342"/>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986"/>
      <c r="D589" s="985"/>
      <c r="E589" s="612"/>
      <c r="F589" s="612"/>
      <c r="G589" s="612"/>
      <c r="H589" s="986"/>
      <c r="I589" s="985"/>
      <c r="J589" s="612"/>
      <c r="K589" s="612"/>
      <c r="L589" s="612"/>
      <c r="M589" s="986"/>
      <c r="N589" s="985"/>
      <c r="O589" s="612"/>
      <c r="P589" s="612"/>
      <c r="Q589" s="612"/>
      <c r="X589" s="339"/>
      <c r="Y589" s="339"/>
      <c r="Z589" s="339"/>
      <c r="AA589" s="339"/>
      <c r="AB589" s="339"/>
      <c r="AC589" s="339"/>
      <c r="AD589" s="339"/>
      <c r="AE589" s="339"/>
      <c r="AF589" s="339"/>
      <c r="AG589" s="339"/>
      <c r="AH589" s="339"/>
      <c r="AI589" s="339"/>
      <c r="AJ589" s="339"/>
      <c r="AK589" s="339"/>
      <c r="AL589" s="339"/>
      <c r="AM589" s="339"/>
      <c r="AN589" s="339"/>
      <c r="AO589" s="339"/>
      <c r="AP589" s="339"/>
      <c r="AQ589" s="339"/>
      <c r="AR589" s="339"/>
      <c r="AS589" s="339"/>
      <c r="AT589" s="339"/>
      <c r="AU589" s="339"/>
      <c r="AV589" s="339"/>
      <c r="AW589" s="339"/>
      <c r="AX589" s="339"/>
      <c r="AY589" s="339"/>
      <c r="AZ589" s="339"/>
      <c r="BA589" s="341"/>
      <c r="BB589" s="417"/>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1"/>
      <c r="BX589" s="342"/>
      <c r="BY589" s="342"/>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86"/>
      <c r="D590" s="985"/>
      <c r="E590" s="612"/>
      <c r="F590" s="612"/>
      <c r="G590" s="612"/>
      <c r="H590" s="986"/>
      <c r="I590" s="985"/>
      <c r="J590" s="612"/>
      <c r="K590" s="612"/>
      <c r="L590" s="612"/>
      <c r="M590" s="986"/>
      <c r="N590" s="985"/>
      <c r="O590" s="612"/>
      <c r="P590" s="612"/>
      <c r="Q590" s="612"/>
      <c r="X590" s="339"/>
      <c r="Y590" s="339"/>
      <c r="Z590" s="339"/>
      <c r="AA590" s="339"/>
      <c r="AB590" s="339"/>
      <c r="AC590" s="339"/>
      <c r="AD590" s="339"/>
      <c r="AE590" s="339"/>
      <c r="AF590" s="339"/>
      <c r="AG590" s="339"/>
      <c r="AH590" s="339"/>
      <c r="AI590" s="339"/>
      <c r="AJ590" s="339"/>
      <c r="AK590" s="339"/>
      <c r="AL590" s="339"/>
      <c r="AM590" s="339"/>
      <c r="AN590" s="339"/>
      <c r="AO590" s="339"/>
      <c r="AP590" s="339"/>
      <c r="AQ590" s="339"/>
      <c r="AR590" s="339"/>
      <c r="AS590" s="339"/>
      <c r="AT590" s="339"/>
      <c r="AU590" s="339"/>
      <c r="AV590" s="339"/>
      <c r="AW590" s="339"/>
      <c r="AX590" s="339"/>
      <c r="AY590" s="339"/>
      <c r="AZ590" s="339"/>
      <c r="BA590" s="341"/>
      <c r="BB590" s="417"/>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1"/>
      <c r="BX590" s="342"/>
      <c r="BY590" s="342"/>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86"/>
      <c r="D591" s="985"/>
      <c r="E591" s="612"/>
      <c r="F591" s="612"/>
      <c r="G591" s="612"/>
      <c r="H591" s="986"/>
      <c r="I591" s="985"/>
      <c r="J591" s="612"/>
      <c r="K591" s="612"/>
      <c r="L591" s="612"/>
      <c r="M591" s="986"/>
      <c r="N591" s="985"/>
      <c r="O591" s="612"/>
      <c r="P591" s="612"/>
      <c r="Q591" s="612"/>
      <c r="X591" s="339"/>
      <c r="Y591" s="339"/>
      <c r="Z591" s="339"/>
      <c r="AA591" s="339"/>
      <c r="AB591" s="339"/>
      <c r="AC591" s="339"/>
      <c r="AD591" s="339"/>
      <c r="AE591" s="339"/>
      <c r="AF591" s="339"/>
      <c r="AG591" s="339"/>
      <c r="AH591" s="339"/>
      <c r="AI591" s="339"/>
      <c r="AJ591" s="339"/>
      <c r="AK591" s="339"/>
      <c r="AL591" s="339"/>
      <c r="AM591" s="339"/>
      <c r="AN591" s="339"/>
      <c r="AO591" s="339"/>
      <c r="AP591" s="339"/>
      <c r="AQ591" s="339"/>
      <c r="AR591" s="339"/>
      <c r="AS591" s="339"/>
      <c r="AT591" s="339"/>
      <c r="AU591" s="339"/>
      <c r="AV591" s="339"/>
      <c r="AW591" s="339"/>
      <c r="AX591" s="339"/>
      <c r="AY591" s="339"/>
      <c r="AZ591" s="339"/>
      <c r="BA591" s="341"/>
      <c r="BB591" s="417"/>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1"/>
      <c r="BX591" s="342"/>
      <c r="BY591" s="342"/>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986"/>
      <c r="D592" s="985"/>
      <c r="E592" s="612"/>
      <c r="F592" s="612"/>
      <c r="G592" s="612"/>
      <c r="H592" s="986"/>
      <c r="I592" s="985"/>
      <c r="J592" s="612"/>
      <c r="K592" s="612"/>
      <c r="L592" s="612"/>
      <c r="M592" s="986"/>
      <c r="N592" s="985"/>
      <c r="O592" s="612"/>
      <c r="P592" s="612"/>
      <c r="Q592" s="612"/>
      <c r="X592" s="339"/>
      <c r="Y592" s="339"/>
      <c r="Z592" s="339"/>
      <c r="AA592" s="339"/>
      <c r="AB592" s="339"/>
      <c r="AC592" s="339"/>
      <c r="AD592" s="339"/>
      <c r="AE592" s="339"/>
      <c r="AF592" s="339"/>
      <c r="AG592" s="339"/>
      <c r="AH592" s="339"/>
      <c r="AI592" s="339"/>
      <c r="AJ592" s="339"/>
      <c r="AK592" s="339"/>
      <c r="AL592" s="339"/>
      <c r="AM592" s="339"/>
      <c r="AN592" s="339"/>
      <c r="AO592" s="339"/>
      <c r="AP592" s="339"/>
      <c r="AQ592" s="339"/>
      <c r="AR592" s="339"/>
      <c r="AS592" s="339"/>
      <c r="AT592" s="339"/>
      <c r="AU592" s="339"/>
      <c r="AV592" s="339"/>
      <c r="AW592" s="339"/>
      <c r="AX592" s="339"/>
      <c r="AY592" s="339"/>
      <c r="AZ592" s="339"/>
      <c r="BA592" s="341"/>
      <c r="BB592" s="417"/>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1"/>
      <c r="BX592" s="342"/>
      <c r="BY592" s="342"/>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986"/>
      <c r="D593" s="985"/>
      <c r="E593" s="612"/>
      <c r="F593" s="612"/>
      <c r="G593" s="612"/>
      <c r="H593" s="986"/>
      <c r="I593" s="985"/>
      <c r="J593" s="612"/>
      <c r="K593" s="612"/>
      <c r="L593" s="612"/>
      <c r="M593" s="986"/>
      <c r="N593" s="985"/>
      <c r="O593" s="612"/>
      <c r="P593" s="612"/>
      <c r="Q593" s="612"/>
      <c r="X593" s="339"/>
      <c r="Y593" s="339"/>
      <c r="Z593" s="339"/>
      <c r="AA593" s="339"/>
      <c r="AB593" s="339"/>
      <c r="AC593" s="339"/>
      <c r="AD593" s="339"/>
      <c r="AE593" s="339"/>
      <c r="AF593" s="339"/>
      <c r="AG593" s="339"/>
      <c r="AH593" s="339"/>
      <c r="AI593" s="339"/>
      <c r="AJ593" s="339"/>
      <c r="AK593" s="339"/>
      <c r="AL593" s="339"/>
      <c r="AM593" s="339"/>
      <c r="AN593" s="339"/>
      <c r="AO593" s="339"/>
      <c r="AP593" s="339"/>
      <c r="AQ593" s="339"/>
      <c r="AR593" s="339"/>
      <c r="AS593" s="339"/>
      <c r="AT593" s="339"/>
      <c r="AU593" s="339"/>
      <c r="AV593" s="339"/>
      <c r="AW593" s="339"/>
      <c r="AX593" s="339"/>
      <c r="AY593" s="339"/>
      <c r="AZ593" s="339"/>
      <c r="BA593" s="341"/>
      <c r="BB593" s="417"/>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1"/>
      <c r="BX593" s="342"/>
      <c r="BY593" s="342"/>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986"/>
      <c r="D594" s="985"/>
      <c r="E594" s="612"/>
      <c r="F594" s="612"/>
      <c r="G594" s="612"/>
      <c r="H594" s="986"/>
      <c r="I594" s="985"/>
      <c r="J594" s="612"/>
      <c r="K594" s="612"/>
      <c r="L594" s="612"/>
      <c r="M594" s="986"/>
      <c r="N594" s="985"/>
      <c r="O594" s="612"/>
      <c r="P594" s="612"/>
      <c r="Q594" s="612"/>
      <c r="X594" s="339"/>
      <c r="Y594" s="339"/>
      <c r="Z594" s="339"/>
      <c r="AA594" s="339"/>
      <c r="AB594" s="339"/>
      <c r="AC594" s="339"/>
      <c r="AD594" s="339"/>
      <c r="AE594" s="339"/>
      <c r="AF594" s="339"/>
      <c r="AG594" s="339"/>
      <c r="AH594" s="339"/>
      <c r="AI594" s="339"/>
      <c r="AJ594" s="339"/>
      <c r="AK594" s="339"/>
      <c r="AL594" s="339"/>
      <c r="AM594" s="339"/>
      <c r="AN594" s="339"/>
      <c r="AO594" s="339"/>
      <c r="AP594" s="339"/>
      <c r="AQ594" s="339"/>
      <c r="AR594" s="339"/>
      <c r="AS594" s="339"/>
      <c r="AT594" s="339"/>
      <c r="AU594" s="339"/>
      <c r="AV594" s="339"/>
      <c r="AW594" s="339"/>
      <c r="AX594" s="339"/>
      <c r="AY594" s="339"/>
      <c r="AZ594" s="339"/>
      <c r="BA594" s="341"/>
      <c r="BB594" s="417"/>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1"/>
      <c r="BX594" s="342"/>
      <c r="BY594" s="342"/>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86"/>
      <c r="D595" s="985"/>
      <c r="E595" s="612"/>
      <c r="F595" s="612"/>
      <c r="G595" s="612"/>
      <c r="H595" s="986"/>
      <c r="I595" s="985"/>
      <c r="J595" s="612"/>
      <c r="K595" s="612"/>
      <c r="L595" s="612"/>
      <c r="M595" s="986"/>
      <c r="N595" s="985"/>
      <c r="O595" s="612"/>
      <c r="P595" s="612"/>
      <c r="Q595" s="612"/>
      <c r="X595" s="339"/>
      <c r="Y595" s="339"/>
      <c r="Z595" s="339"/>
      <c r="AA595" s="339"/>
      <c r="AB595" s="339"/>
      <c r="AC595" s="339"/>
      <c r="AD595" s="339"/>
      <c r="AE595" s="339"/>
      <c r="AF595" s="339"/>
      <c r="AG595" s="339"/>
      <c r="AH595" s="339"/>
      <c r="AI595" s="339"/>
      <c r="AJ595" s="339"/>
      <c r="AK595" s="339"/>
      <c r="AL595" s="339"/>
      <c r="AM595" s="339"/>
      <c r="AN595" s="339"/>
      <c r="AO595" s="339"/>
      <c r="AP595" s="339"/>
      <c r="AQ595" s="339"/>
      <c r="AR595" s="339"/>
      <c r="AS595" s="339"/>
      <c r="AT595" s="339"/>
      <c r="AU595" s="339"/>
      <c r="AV595" s="339"/>
      <c r="AW595" s="339"/>
      <c r="AX595" s="339"/>
      <c r="AY595" s="339"/>
      <c r="AZ595" s="339"/>
      <c r="BA595" s="341"/>
      <c r="BB595" s="417"/>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1"/>
      <c r="BX595" s="342"/>
      <c r="BY595" s="342"/>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86"/>
      <c r="D596" s="985"/>
      <c r="E596" s="612"/>
      <c r="F596" s="612"/>
      <c r="G596" s="612"/>
      <c r="H596" s="986"/>
      <c r="I596" s="985"/>
      <c r="J596" s="612"/>
      <c r="K596" s="612"/>
      <c r="L596" s="612"/>
      <c r="M596" s="986"/>
      <c r="N596" s="985"/>
      <c r="O596" s="612"/>
      <c r="P596" s="612"/>
      <c r="Q596" s="612"/>
      <c r="X596" s="339"/>
      <c r="Y596" s="339"/>
      <c r="Z596" s="339"/>
      <c r="AA596" s="339"/>
      <c r="AB596" s="339"/>
      <c r="AC596" s="339"/>
      <c r="AD596" s="339"/>
      <c r="AE596" s="339"/>
      <c r="AF596" s="339"/>
      <c r="AG596" s="339"/>
      <c r="AH596" s="339"/>
      <c r="AI596" s="339"/>
      <c r="AJ596" s="339"/>
      <c r="AK596" s="339"/>
      <c r="AL596" s="339"/>
      <c r="AM596" s="339"/>
      <c r="AN596" s="339"/>
      <c r="AO596" s="339"/>
      <c r="AP596" s="339"/>
      <c r="AQ596" s="339"/>
      <c r="AR596" s="339"/>
      <c r="AS596" s="339"/>
      <c r="AT596" s="339"/>
      <c r="AU596" s="339"/>
      <c r="AV596" s="339"/>
      <c r="AW596" s="339"/>
      <c r="AX596" s="339"/>
      <c r="AY596" s="339"/>
      <c r="AZ596" s="339"/>
      <c r="BA596" s="341"/>
      <c r="BB596" s="417"/>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1"/>
      <c r="BX596" s="342"/>
      <c r="BY596" s="342"/>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86"/>
      <c r="D597" s="985"/>
      <c r="E597" s="612"/>
      <c r="F597" s="612"/>
      <c r="G597" s="612"/>
      <c r="H597" s="986"/>
      <c r="I597" s="985"/>
      <c r="J597" s="612"/>
      <c r="K597" s="612"/>
      <c r="L597" s="612"/>
      <c r="M597" s="986"/>
      <c r="N597" s="985"/>
      <c r="O597" s="612"/>
      <c r="P597" s="612"/>
      <c r="Q597" s="612"/>
      <c r="X597" s="339"/>
      <c r="Y597" s="339"/>
      <c r="Z597" s="339"/>
      <c r="AA597" s="339"/>
      <c r="AB597" s="339"/>
      <c r="AC597" s="339"/>
      <c r="AD597" s="339"/>
      <c r="AE597" s="339"/>
      <c r="AF597" s="339"/>
      <c r="AG597" s="339"/>
      <c r="AH597" s="339"/>
      <c r="AI597" s="339"/>
      <c r="AJ597" s="339"/>
      <c r="AK597" s="339"/>
      <c r="AL597" s="339"/>
      <c r="AM597" s="339"/>
      <c r="AN597" s="339"/>
      <c r="AO597" s="339"/>
      <c r="AP597" s="339"/>
      <c r="AQ597" s="339"/>
      <c r="AR597" s="339"/>
      <c r="AS597" s="339"/>
      <c r="AT597" s="339"/>
      <c r="AU597" s="339"/>
      <c r="AV597" s="339"/>
      <c r="AW597" s="339"/>
      <c r="AX597" s="339"/>
      <c r="AY597" s="339"/>
      <c r="AZ597" s="339"/>
      <c r="BA597" s="341"/>
      <c r="BB597" s="417"/>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1"/>
      <c r="BX597" s="342"/>
      <c r="BY597" s="342"/>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86"/>
      <c r="D598" s="985"/>
      <c r="E598" s="612"/>
      <c r="F598" s="612"/>
      <c r="G598" s="612"/>
      <c r="H598" s="986"/>
      <c r="I598" s="985"/>
      <c r="J598" s="612"/>
      <c r="K598" s="612"/>
      <c r="L598" s="612"/>
      <c r="M598" s="986"/>
      <c r="N598" s="985"/>
      <c r="O598" s="612"/>
      <c r="P598" s="612"/>
      <c r="Q598" s="612"/>
      <c r="X598" s="339"/>
      <c r="Y598" s="339"/>
      <c r="Z598" s="339"/>
      <c r="AA598" s="339"/>
      <c r="AB598" s="339"/>
      <c r="AC598" s="339"/>
      <c r="AD598" s="339"/>
      <c r="AE598" s="339"/>
      <c r="AF598" s="339"/>
      <c r="AG598" s="339"/>
      <c r="AH598" s="339"/>
      <c r="AI598" s="339"/>
      <c r="AJ598" s="339"/>
      <c r="AK598" s="339"/>
      <c r="AL598" s="339"/>
      <c r="AM598" s="339"/>
      <c r="AN598" s="339"/>
      <c r="AO598" s="339"/>
      <c r="AP598" s="339"/>
      <c r="AQ598" s="339"/>
      <c r="AR598" s="339"/>
      <c r="AS598" s="339"/>
      <c r="AT598" s="339"/>
      <c r="AU598" s="339"/>
      <c r="AV598" s="339"/>
      <c r="AW598" s="339"/>
      <c r="AX598" s="339"/>
      <c r="AY598" s="339"/>
      <c r="AZ598" s="339"/>
      <c r="BA598" s="341"/>
      <c r="BB598" s="417"/>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1"/>
      <c r="BX598" s="342"/>
      <c r="BY598" s="342"/>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86"/>
      <c r="D599" s="985"/>
      <c r="E599" s="612"/>
      <c r="F599" s="612"/>
      <c r="G599" s="612"/>
      <c r="H599" s="986"/>
      <c r="I599" s="985"/>
      <c r="J599" s="612"/>
      <c r="K599" s="612"/>
      <c r="L599" s="612"/>
      <c r="M599" s="986"/>
      <c r="N599" s="985"/>
      <c r="O599" s="612"/>
      <c r="P599" s="612"/>
      <c r="Q599" s="612"/>
      <c r="X599" s="339"/>
      <c r="Y599" s="339"/>
      <c r="Z599" s="339"/>
      <c r="AA599" s="339"/>
      <c r="AB599" s="339"/>
      <c r="AC599" s="339"/>
      <c r="AD599" s="339"/>
      <c r="AE599" s="339"/>
      <c r="AF599" s="339"/>
      <c r="AG599" s="339"/>
      <c r="AH599" s="339"/>
      <c r="AI599" s="339"/>
      <c r="AJ599" s="339"/>
      <c r="AK599" s="339"/>
      <c r="AL599" s="339"/>
      <c r="AM599" s="339"/>
      <c r="AN599" s="339"/>
      <c r="AO599" s="339"/>
      <c r="AP599" s="339"/>
      <c r="AQ599" s="339"/>
      <c r="AR599" s="339"/>
      <c r="AS599" s="339"/>
      <c r="AT599" s="339"/>
      <c r="AU599" s="339"/>
      <c r="AV599" s="339"/>
      <c r="AW599" s="339"/>
      <c r="AX599" s="339"/>
      <c r="AY599" s="339"/>
      <c r="AZ599" s="339"/>
      <c r="BA599" s="341"/>
      <c r="BB599" s="417"/>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1"/>
      <c r="BX599" s="342"/>
      <c r="BY599" s="342"/>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986"/>
      <c r="D600" s="985"/>
      <c r="E600" s="612"/>
      <c r="F600" s="612"/>
      <c r="G600" s="612"/>
      <c r="H600" s="986"/>
      <c r="I600" s="985"/>
      <c r="J600" s="612"/>
      <c r="K600" s="612"/>
      <c r="L600" s="612"/>
      <c r="M600" s="986"/>
      <c r="N600" s="985"/>
      <c r="O600" s="612"/>
      <c r="P600" s="612"/>
      <c r="Q600" s="612"/>
      <c r="X600" s="339"/>
      <c r="Y600" s="339"/>
      <c r="Z600" s="339"/>
      <c r="AA600" s="339"/>
      <c r="AB600" s="339"/>
      <c r="AC600" s="339"/>
      <c r="AD600" s="339"/>
      <c r="AE600" s="339"/>
      <c r="AF600" s="339"/>
      <c r="AG600" s="339"/>
      <c r="AH600" s="339"/>
      <c r="AI600" s="339"/>
      <c r="AJ600" s="339"/>
      <c r="AK600" s="339"/>
      <c r="AL600" s="339"/>
      <c r="AM600" s="339"/>
      <c r="AN600" s="339"/>
      <c r="AO600" s="339"/>
      <c r="AP600" s="339"/>
      <c r="AQ600" s="339"/>
      <c r="AR600" s="339"/>
      <c r="AS600" s="339"/>
      <c r="AT600" s="339"/>
      <c r="AU600" s="339"/>
      <c r="AV600" s="339"/>
      <c r="AW600" s="339"/>
      <c r="AX600" s="339"/>
      <c r="AY600" s="339"/>
      <c r="AZ600" s="339"/>
      <c r="BA600" s="341"/>
      <c r="BB600" s="417"/>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1"/>
      <c r="BX600" s="342"/>
      <c r="BY600" s="342"/>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986"/>
      <c r="D601" s="985"/>
      <c r="E601" s="612"/>
      <c r="F601" s="612"/>
      <c r="G601" s="612"/>
      <c r="H601" s="986"/>
      <c r="I601" s="985"/>
      <c r="J601" s="612"/>
      <c r="K601" s="612"/>
      <c r="L601" s="612"/>
      <c r="M601" s="986"/>
      <c r="N601" s="985"/>
      <c r="O601" s="612"/>
      <c r="P601" s="612"/>
      <c r="Q601" s="612"/>
      <c r="X601" s="339"/>
      <c r="Y601" s="339"/>
      <c r="Z601" s="339"/>
      <c r="AA601" s="339"/>
      <c r="AB601" s="339"/>
      <c r="AC601" s="339"/>
      <c r="AD601" s="339"/>
      <c r="AE601" s="339"/>
      <c r="AF601" s="339"/>
      <c r="AG601" s="339"/>
      <c r="AH601" s="339"/>
      <c r="AI601" s="339"/>
      <c r="AJ601" s="339"/>
      <c r="AK601" s="339"/>
      <c r="AL601" s="339"/>
      <c r="AM601" s="339"/>
      <c r="AN601" s="339"/>
      <c r="AO601" s="339"/>
      <c r="AP601" s="339"/>
      <c r="AQ601" s="339"/>
      <c r="AR601" s="339"/>
      <c r="AS601" s="339"/>
      <c r="AT601" s="339"/>
      <c r="AU601" s="339"/>
      <c r="AV601" s="339"/>
      <c r="AW601" s="339"/>
      <c r="AX601" s="339"/>
      <c r="AY601" s="339"/>
      <c r="AZ601" s="339"/>
      <c r="BA601" s="341"/>
      <c r="BB601" s="417"/>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1"/>
      <c r="BX601" s="342"/>
      <c r="BY601" s="342"/>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986"/>
      <c r="D602" s="985"/>
      <c r="E602" s="612"/>
      <c r="F602" s="612"/>
      <c r="G602" s="612"/>
      <c r="H602" s="986"/>
      <c r="I602" s="985"/>
      <c r="J602" s="612"/>
      <c r="K602" s="612"/>
      <c r="L602" s="612"/>
      <c r="M602" s="986"/>
      <c r="N602" s="985"/>
      <c r="O602" s="612"/>
      <c r="P602" s="612"/>
      <c r="Q602" s="612"/>
      <c r="X602" s="339"/>
      <c r="Y602" s="339"/>
      <c r="Z602" s="339"/>
      <c r="AA602" s="339"/>
      <c r="AB602" s="339"/>
      <c r="AC602" s="339"/>
      <c r="AD602" s="339"/>
      <c r="AE602" s="339"/>
      <c r="AF602" s="339"/>
      <c r="AG602" s="339"/>
      <c r="AH602" s="339"/>
      <c r="AI602" s="339"/>
      <c r="AJ602" s="339"/>
      <c r="AK602" s="339"/>
      <c r="AL602" s="339"/>
      <c r="AM602" s="339"/>
      <c r="AN602" s="339"/>
      <c r="AO602" s="339"/>
      <c r="AP602" s="339"/>
      <c r="AQ602" s="339"/>
      <c r="AR602" s="339"/>
      <c r="AS602" s="339"/>
      <c r="AT602" s="339"/>
      <c r="AU602" s="339"/>
      <c r="AV602" s="339"/>
      <c r="AW602" s="339"/>
      <c r="AX602" s="339"/>
      <c r="AY602" s="339"/>
      <c r="AZ602" s="339"/>
      <c r="BA602" s="341"/>
      <c r="BB602" s="417"/>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1"/>
      <c r="BX602" s="342"/>
      <c r="BY602" s="342"/>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986"/>
      <c r="D603" s="985"/>
      <c r="E603" s="612"/>
      <c r="F603" s="612"/>
      <c r="G603" s="612"/>
      <c r="H603" s="986"/>
      <c r="I603" s="985"/>
      <c r="J603" s="612"/>
      <c r="K603" s="612"/>
      <c r="L603" s="612"/>
      <c r="M603" s="986"/>
      <c r="N603" s="985"/>
      <c r="O603" s="612"/>
      <c r="P603" s="612"/>
      <c r="Q603" s="612"/>
      <c r="X603" s="339"/>
      <c r="Y603" s="339"/>
      <c r="Z603" s="339"/>
      <c r="AA603" s="339"/>
      <c r="AB603" s="339"/>
      <c r="AC603" s="339"/>
      <c r="AD603" s="339"/>
      <c r="AE603" s="339"/>
      <c r="AF603" s="339"/>
      <c r="AG603" s="339"/>
      <c r="AH603" s="339"/>
      <c r="AI603" s="339"/>
      <c r="AJ603" s="339"/>
      <c r="AK603" s="339"/>
      <c r="AL603" s="339"/>
      <c r="AM603" s="339"/>
      <c r="AN603" s="339"/>
      <c r="AO603" s="339"/>
      <c r="AP603" s="339"/>
      <c r="AQ603" s="339"/>
      <c r="AR603" s="339"/>
      <c r="AS603" s="339"/>
      <c r="AT603" s="339"/>
      <c r="AU603" s="339"/>
      <c r="AV603" s="339"/>
      <c r="AW603" s="339"/>
      <c r="AX603" s="339"/>
      <c r="AY603" s="339"/>
      <c r="AZ603" s="339"/>
      <c r="BA603" s="341"/>
      <c r="BB603" s="417"/>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1"/>
      <c r="BX603" s="342"/>
      <c r="BY603" s="342"/>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986"/>
      <c r="D604" s="985"/>
      <c r="E604" s="612"/>
      <c r="F604" s="612"/>
      <c r="G604" s="612"/>
      <c r="H604" s="986"/>
      <c r="I604" s="985"/>
      <c r="J604" s="612"/>
      <c r="K604" s="612"/>
      <c r="L604" s="612"/>
      <c r="M604" s="986"/>
      <c r="N604" s="985"/>
      <c r="O604" s="612"/>
      <c r="P604" s="612"/>
      <c r="Q604" s="612"/>
      <c r="X604" s="339"/>
      <c r="Y604" s="339"/>
      <c r="Z604" s="339"/>
      <c r="AA604" s="339"/>
      <c r="AB604" s="339"/>
      <c r="AC604" s="339"/>
      <c r="AD604" s="339"/>
      <c r="AE604" s="339"/>
      <c r="AF604" s="339"/>
      <c r="AG604" s="339"/>
      <c r="AH604" s="339"/>
      <c r="AI604" s="339"/>
      <c r="AJ604" s="339"/>
      <c r="AK604" s="339"/>
      <c r="AL604" s="339"/>
      <c r="AM604" s="339"/>
      <c r="AN604" s="339"/>
      <c r="AO604" s="339"/>
      <c r="AP604" s="339"/>
      <c r="AQ604" s="339"/>
      <c r="AR604" s="339"/>
      <c r="AS604" s="339"/>
      <c r="AT604" s="339"/>
      <c r="AU604" s="339"/>
      <c r="AV604" s="339"/>
      <c r="AW604" s="339"/>
      <c r="AX604" s="339"/>
      <c r="AY604" s="339"/>
      <c r="AZ604" s="339"/>
      <c r="BA604" s="342"/>
      <c r="BB604" s="418"/>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986"/>
      <c r="D605" s="985"/>
      <c r="E605" s="612"/>
      <c r="F605" s="612"/>
      <c r="G605" s="612"/>
      <c r="H605" s="986"/>
      <c r="I605" s="985"/>
      <c r="J605" s="612"/>
      <c r="K605" s="612"/>
      <c r="L605" s="612"/>
      <c r="M605" s="986"/>
      <c r="N605" s="985"/>
      <c r="O605" s="612"/>
      <c r="P605" s="612"/>
      <c r="Q605" s="612"/>
      <c r="X605" s="339"/>
      <c r="Y605" s="339"/>
      <c r="Z605" s="339"/>
      <c r="AA605" s="339"/>
      <c r="AB605" s="339"/>
      <c r="AC605" s="339"/>
      <c r="AD605" s="339"/>
      <c r="AE605" s="339"/>
      <c r="AF605" s="339"/>
      <c r="AG605" s="339"/>
      <c r="AH605" s="339"/>
      <c r="AI605" s="339"/>
      <c r="AJ605" s="339"/>
      <c r="AK605" s="339"/>
      <c r="AL605" s="339"/>
      <c r="AM605" s="339"/>
      <c r="AN605" s="339"/>
      <c r="AO605" s="339"/>
      <c r="AP605" s="339"/>
      <c r="AQ605" s="339"/>
      <c r="AR605" s="339"/>
      <c r="AS605" s="339"/>
      <c r="AT605" s="339"/>
      <c r="AU605" s="339"/>
      <c r="AV605" s="339"/>
      <c r="AW605" s="339"/>
      <c r="AX605" s="339"/>
      <c r="AY605" s="339"/>
      <c r="AZ605" s="339"/>
      <c r="BA605" s="342"/>
      <c r="BB605" s="418"/>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986"/>
      <c r="D606" s="985"/>
      <c r="E606" s="612"/>
      <c r="F606" s="612"/>
      <c r="G606" s="612"/>
      <c r="H606" s="986"/>
      <c r="I606" s="985"/>
      <c r="J606" s="612"/>
      <c r="K606" s="612"/>
      <c r="L606" s="612"/>
      <c r="M606" s="986"/>
      <c r="N606" s="985"/>
      <c r="O606" s="612"/>
      <c r="P606" s="612"/>
      <c r="Q606" s="612"/>
      <c r="X606" s="339"/>
      <c r="Y606" s="339"/>
      <c r="Z606" s="339"/>
      <c r="AA606" s="339"/>
      <c r="AB606" s="339"/>
      <c r="AC606" s="339"/>
      <c r="AD606" s="339"/>
      <c r="AE606" s="339"/>
      <c r="AF606" s="339"/>
      <c r="AG606" s="339"/>
      <c r="AH606" s="339"/>
      <c r="AI606" s="339"/>
      <c r="AJ606" s="339"/>
      <c r="AK606" s="339"/>
      <c r="AL606" s="339"/>
      <c r="AM606" s="339"/>
      <c r="AN606" s="339"/>
      <c r="AO606" s="339"/>
      <c r="AP606" s="339"/>
      <c r="AQ606" s="339"/>
      <c r="AR606" s="339"/>
      <c r="AS606" s="339"/>
      <c r="AT606" s="339"/>
      <c r="AU606" s="339"/>
      <c r="AV606" s="339"/>
      <c r="AW606" s="339"/>
      <c r="AX606" s="339"/>
      <c r="AY606" s="339"/>
      <c r="AZ606" s="339"/>
      <c r="BA606" s="342"/>
      <c r="BB606" s="418"/>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986"/>
      <c r="D607" s="985"/>
      <c r="E607" s="612"/>
      <c r="F607" s="612"/>
      <c r="G607" s="612"/>
      <c r="H607" s="986"/>
      <c r="I607" s="985"/>
      <c r="J607" s="612"/>
      <c r="K607" s="612"/>
      <c r="L607" s="612"/>
      <c r="M607" s="986"/>
      <c r="N607" s="985"/>
      <c r="O607" s="612"/>
      <c r="P607" s="612"/>
      <c r="Q607" s="612"/>
      <c r="X607" s="339"/>
      <c r="Y607" s="339"/>
      <c r="Z607" s="339"/>
      <c r="AA607" s="339"/>
      <c r="AB607" s="339"/>
      <c r="AC607" s="339"/>
      <c r="AD607" s="339"/>
      <c r="AE607" s="339"/>
      <c r="AF607" s="339"/>
      <c r="AG607" s="339"/>
      <c r="AH607" s="339"/>
      <c r="AI607" s="339"/>
      <c r="AJ607" s="339"/>
      <c r="AK607" s="339"/>
      <c r="AL607" s="339"/>
      <c r="AM607" s="339"/>
      <c r="AN607" s="339"/>
      <c r="AO607" s="339"/>
      <c r="AP607" s="339"/>
      <c r="AQ607" s="339"/>
      <c r="AR607" s="339"/>
      <c r="AS607" s="339"/>
      <c r="AT607" s="339"/>
      <c r="AU607" s="339"/>
      <c r="AV607" s="339"/>
      <c r="AW607" s="339"/>
      <c r="AX607" s="339"/>
      <c r="AY607" s="339"/>
      <c r="AZ607" s="339"/>
      <c r="BA607" s="342"/>
      <c r="BB607" s="418"/>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986"/>
      <c r="D608" s="985"/>
      <c r="E608" s="612"/>
      <c r="F608" s="612"/>
      <c r="G608" s="612"/>
      <c r="H608" s="986"/>
      <c r="I608" s="985"/>
      <c r="J608" s="612"/>
      <c r="K608" s="612"/>
      <c r="L608" s="612"/>
      <c r="M608" s="986"/>
      <c r="N608" s="985"/>
      <c r="O608" s="612"/>
      <c r="P608" s="612"/>
      <c r="Q608" s="612"/>
      <c r="X608" s="339"/>
      <c r="Y608" s="339"/>
      <c r="Z608" s="339"/>
      <c r="AA608" s="339"/>
      <c r="AB608" s="339"/>
      <c r="AC608" s="339"/>
      <c r="AD608" s="339"/>
      <c r="AE608" s="339"/>
      <c r="AF608" s="339"/>
      <c r="AG608" s="339"/>
      <c r="AH608" s="339"/>
      <c r="AI608" s="339"/>
      <c r="AJ608" s="339"/>
      <c r="AK608" s="339"/>
      <c r="AL608" s="339"/>
      <c r="AM608" s="339"/>
      <c r="AN608" s="339"/>
      <c r="AO608" s="339"/>
      <c r="AP608" s="339"/>
      <c r="AQ608" s="339"/>
      <c r="AR608" s="339"/>
      <c r="AS608" s="339"/>
      <c r="AT608" s="339"/>
      <c r="AU608" s="339"/>
      <c r="AV608" s="339"/>
      <c r="AW608" s="339"/>
      <c r="AX608" s="339"/>
      <c r="AY608" s="339"/>
      <c r="AZ608" s="339"/>
      <c r="BA608" s="342"/>
      <c r="BB608" s="418"/>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986"/>
      <c r="D609" s="985"/>
      <c r="E609" s="612"/>
      <c r="F609" s="612"/>
      <c r="G609" s="612"/>
      <c r="H609" s="986"/>
      <c r="I609" s="985"/>
      <c r="J609" s="612"/>
      <c r="K609" s="612"/>
      <c r="L609" s="612"/>
      <c r="M609" s="986"/>
      <c r="N609" s="985"/>
      <c r="O609" s="612"/>
      <c r="P609" s="612"/>
      <c r="Q609" s="612"/>
      <c r="X609" s="339"/>
      <c r="Y609" s="339"/>
      <c r="Z609" s="339"/>
      <c r="AA609" s="339"/>
      <c r="AB609" s="339"/>
      <c r="AC609" s="339"/>
      <c r="AD609" s="339"/>
      <c r="AE609" s="339"/>
      <c r="AF609" s="339"/>
      <c r="AG609" s="339"/>
      <c r="AH609" s="339"/>
      <c r="AI609" s="339"/>
      <c r="AJ609" s="339"/>
      <c r="AK609" s="339"/>
      <c r="AL609" s="339"/>
      <c r="AM609" s="339"/>
      <c r="AN609" s="339"/>
      <c r="AO609" s="339"/>
      <c r="AP609" s="339"/>
      <c r="AQ609" s="339"/>
      <c r="AR609" s="339"/>
      <c r="AS609" s="339"/>
      <c r="AT609" s="339"/>
      <c r="AU609" s="339"/>
      <c r="AV609" s="339"/>
      <c r="AW609" s="339"/>
      <c r="AX609" s="339"/>
      <c r="AY609" s="339"/>
      <c r="AZ609" s="339"/>
      <c r="BA609" s="342"/>
      <c r="BB609" s="418"/>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986"/>
      <c r="D610" s="985"/>
      <c r="E610" s="612"/>
      <c r="F610" s="612"/>
      <c r="G610" s="612"/>
      <c r="H610" s="986"/>
      <c r="I610" s="985"/>
      <c r="J610" s="612"/>
      <c r="K610" s="612"/>
      <c r="L610" s="612"/>
      <c r="M610" s="986"/>
      <c r="N610" s="985"/>
      <c r="O610" s="612"/>
      <c r="P610" s="612"/>
      <c r="Q610" s="612"/>
      <c r="X610" s="339"/>
      <c r="Y610" s="339"/>
      <c r="Z610" s="339"/>
      <c r="AA610" s="339"/>
      <c r="AB610" s="339"/>
      <c r="AC610" s="339"/>
      <c r="AD610" s="339"/>
      <c r="AE610" s="339"/>
      <c r="AF610" s="339"/>
      <c r="AG610" s="339"/>
      <c r="AH610" s="339"/>
      <c r="AI610" s="339"/>
      <c r="AJ610" s="339"/>
      <c r="AK610" s="339"/>
      <c r="AL610" s="339"/>
      <c r="AM610" s="339"/>
      <c r="AN610" s="339"/>
      <c r="AO610" s="339"/>
      <c r="AP610" s="339"/>
      <c r="AQ610" s="339"/>
      <c r="AR610" s="339"/>
      <c r="AS610" s="339"/>
      <c r="AT610" s="339"/>
      <c r="AU610" s="339"/>
      <c r="AV610" s="339"/>
      <c r="AW610" s="339"/>
      <c r="AX610" s="339"/>
      <c r="AY610" s="339"/>
      <c r="AZ610" s="339"/>
      <c r="BA610" s="342"/>
      <c r="BB610" s="418"/>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986"/>
      <c r="D611" s="985"/>
      <c r="E611" s="612"/>
      <c r="F611" s="612"/>
      <c r="G611" s="612"/>
      <c r="H611" s="986"/>
      <c r="I611" s="985"/>
      <c r="J611" s="612"/>
      <c r="K611" s="612"/>
      <c r="L611" s="612"/>
      <c r="M611" s="986"/>
      <c r="N611" s="985"/>
      <c r="O611" s="612"/>
      <c r="P611" s="612"/>
      <c r="Q611" s="612"/>
      <c r="X611" s="339"/>
      <c r="Y611" s="339"/>
      <c r="Z611" s="339"/>
      <c r="AA611" s="339"/>
      <c r="AB611" s="339"/>
      <c r="AC611" s="339"/>
      <c r="AD611" s="339"/>
      <c r="AE611" s="339"/>
      <c r="AF611" s="339"/>
      <c r="AG611" s="339"/>
      <c r="AH611" s="339"/>
      <c r="AI611" s="339"/>
      <c r="AJ611" s="339"/>
      <c r="AK611" s="339"/>
      <c r="AL611" s="339"/>
      <c r="AM611" s="339"/>
      <c r="AN611" s="339"/>
      <c r="AO611" s="339"/>
      <c r="AP611" s="339"/>
      <c r="AQ611" s="339"/>
      <c r="AR611" s="339"/>
      <c r="AS611" s="339"/>
      <c r="AT611" s="339"/>
      <c r="AU611" s="339"/>
      <c r="AV611" s="339"/>
      <c r="AW611" s="339"/>
      <c r="AX611" s="339"/>
      <c r="AY611" s="339"/>
      <c r="AZ611" s="339"/>
      <c r="BA611" s="342"/>
      <c r="BB611" s="418"/>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986"/>
      <c r="D612" s="985"/>
      <c r="E612" s="612"/>
      <c r="F612" s="612"/>
      <c r="G612" s="612"/>
      <c r="H612" s="986"/>
      <c r="I612" s="985"/>
      <c r="J612" s="612"/>
      <c r="K612" s="612"/>
      <c r="L612" s="612"/>
      <c r="M612" s="986"/>
      <c r="N612" s="985"/>
      <c r="O612" s="612"/>
      <c r="P612" s="612"/>
      <c r="Q612" s="612"/>
      <c r="X612" s="339"/>
      <c r="Y612" s="339"/>
      <c r="Z612" s="339"/>
      <c r="AA612" s="339"/>
      <c r="AB612" s="339"/>
      <c r="AC612" s="339"/>
      <c r="AD612" s="339"/>
      <c r="AE612" s="339"/>
      <c r="AF612" s="339"/>
      <c r="AG612" s="339"/>
      <c r="AH612" s="339"/>
      <c r="AI612" s="339"/>
      <c r="AJ612" s="339"/>
      <c r="AK612" s="339"/>
      <c r="AL612" s="339"/>
      <c r="AM612" s="339"/>
      <c r="AN612" s="339"/>
      <c r="AO612" s="339"/>
      <c r="AP612" s="339"/>
      <c r="AQ612" s="339"/>
      <c r="AR612" s="339"/>
      <c r="AS612" s="339"/>
      <c r="AT612" s="339"/>
      <c r="AU612" s="339"/>
      <c r="AV612" s="339"/>
      <c r="AW612" s="339"/>
      <c r="AX612" s="339"/>
      <c r="AY612" s="339"/>
      <c r="AZ612" s="339"/>
      <c r="BA612" s="342"/>
      <c r="BB612" s="418"/>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986"/>
      <c r="D613" s="985"/>
      <c r="E613" s="612"/>
      <c r="F613" s="612"/>
      <c r="G613" s="612"/>
      <c r="H613" s="986"/>
      <c r="I613" s="985"/>
      <c r="J613" s="612"/>
      <c r="K613" s="612"/>
      <c r="L613" s="612"/>
      <c r="M613" s="986"/>
      <c r="N613" s="985"/>
      <c r="O613" s="612"/>
      <c r="P613" s="612"/>
      <c r="Q613" s="612"/>
      <c r="X613" s="339"/>
      <c r="Y613" s="339"/>
      <c r="Z613" s="339"/>
      <c r="AA613" s="339"/>
      <c r="AB613" s="339"/>
      <c r="AC613" s="339"/>
      <c r="AD613" s="339"/>
      <c r="AE613" s="339"/>
      <c r="AF613" s="339"/>
      <c r="AG613" s="339"/>
      <c r="AH613" s="339"/>
      <c r="AI613" s="339"/>
      <c r="AJ613" s="339"/>
      <c r="AK613" s="339"/>
      <c r="AL613" s="339"/>
      <c r="AM613" s="339"/>
      <c r="AN613" s="339"/>
      <c r="AO613" s="339"/>
      <c r="AP613" s="339"/>
      <c r="AQ613" s="339"/>
      <c r="AR613" s="339"/>
      <c r="AS613" s="339"/>
      <c r="AT613" s="339"/>
      <c r="AU613" s="339"/>
      <c r="AV613" s="339"/>
      <c r="AW613" s="339"/>
      <c r="AX613" s="339"/>
      <c r="AY613" s="339"/>
      <c r="AZ613" s="339"/>
      <c r="BA613" s="342"/>
      <c r="BB613" s="418"/>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986"/>
      <c r="D614" s="985"/>
      <c r="E614" s="612"/>
      <c r="F614" s="612"/>
      <c r="G614" s="612"/>
      <c r="H614" s="986"/>
      <c r="I614" s="985"/>
      <c r="J614" s="612"/>
      <c r="K614" s="612"/>
      <c r="L614" s="612"/>
      <c r="M614" s="986"/>
      <c r="N614" s="985"/>
      <c r="O614" s="612"/>
      <c r="P614" s="612"/>
      <c r="Q614" s="612"/>
      <c r="X614" s="339"/>
      <c r="Y614" s="339"/>
      <c r="Z614" s="339"/>
      <c r="AA614" s="339"/>
      <c r="AB614" s="339"/>
      <c r="AC614" s="339"/>
      <c r="AD614" s="339"/>
      <c r="AE614" s="339"/>
      <c r="AF614" s="339"/>
      <c r="AG614" s="339"/>
      <c r="AH614" s="339"/>
      <c r="AI614" s="339"/>
      <c r="AJ614" s="339"/>
      <c r="AK614" s="339"/>
      <c r="AL614" s="339"/>
      <c r="AM614" s="339"/>
      <c r="AN614" s="339"/>
      <c r="AO614" s="339"/>
      <c r="AP614" s="339"/>
      <c r="AQ614" s="339"/>
      <c r="AR614" s="339"/>
      <c r="AS614" s="339"/>
      <c r="AT614" s="339"/>
      <c r="AU614" s="339"/>
      <c r="AV614" s="339"/>
      <c r="AW614" s="339"/>
      <c r="AX614" s="339"/>
      <c r="AY614" s="339"/>
      <c r="AZ614" s="339"/>
      <c r="BA614" s="342"/>
      <c r="BB614" s="418"/>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986"/>
      <c r="D615" s="985"/>
      <c r="E615" s="612"/>
      <c r="F615" s="612"/>
      <c r="G615" s="612"/>
      <c r="H615" s="986"/>
      <c r="I615" s="985"/>
      <c r="J615" s="612"/>
      <c r="K615" s="612"/>
      <c r="L615" s="612"/>
      <c r="M615" s="986"/>
      <c r="N615" s="985"/>
      <c r="O615" s="612"/>
      <c r="P615" s="612"/>
      <c r="Q615" s="612"/>
      <c r="X615" s="339"/>
      <c r="Y615" s="339"/>
      <c r="Z615" s="339"/>
      <c r="AA615" s="339"/>
      <c r="AB615" s="339"/>
      <c r="AC615" s="339"/>
      <c r="AD615" s="339"/>
      <c r="AE615" s="339"/>
      <c r="AF615" s="339"/>
      <c r="AG615" s="339"/>
      <c r="AH615" s="339"/>
      <c r="AI615" s="339"/>
      <c r="AJ615" s="339"/>
      <c r="AK615" s="339"/>
      <c r="AL615" s="339"/>
      <c r="AM615" s="339"/>
      <c r="AN615" s="339"/>
      <c r="AO615" s="339"/>
      <c r="AP615" s="339"/>
      <c r="AQ615" s="339"/>
      <c r="AR615" s="339"/>
      <c r="AS615" s="339"/>
      <c r="AT615" s="339"/>
      <c r="AU615" s="339"/>
      <c r="AV615" s="339"/>
      <c r="AW615" s="339"/>
      <c r="AX615" s="339"/>
      <c r="AY615" s="339"/>
      <c r="AZ615" s="339"/>
      <c r="BA615" s="342"/>
      <c r="BB615" s="418"/>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986"/>
      <c r="D616" s="985"/>
      <c r="E616" s="612"/>
      <c r="F616" s="612"/>
      <c r="G616" s="612"/>
      <c r="H616" s="986"/>
      <c r="I616" s="985"/>
      <c r="J616" s="612"/>
      <c r="K616" s="612"/>
      <c r="L616" s="612"/>
      <c r="M616" s="986"/>
      <c r="N616" s="985"/>
      <c r="O616" s="612"/>
      <c r="P616" s="612"/>
      <c r="Q616" s="612"/>
      <c r="X616" s="339"/>
      <c r="Y616" s="339"/>
      <c r="Z616" s="339"/>
      <c r="AA616" s="339"/>
      <c r="AB616" s="339"/>
      <c r="AC616" s="339"/>
      <c r="AD616" s="339"/>
      <c r="AE616" s="339"/>
      <c r="AF616" s="339"/>
      <c r="AG616" s="339"/>
      <c r="AH616" s="339"/>
      <c r="AI616" s="339"/>
      <c r="AJ616" s="339"/>
      <c r="AK616" s="339"/>
      <c r="AL616" s="339"/>
      <c r="AM616" s="339"/>
      <c r="AN616" s="339"/>
      <c r="AO616" s="339"/>
      <c r="AP616" s="339"/>
      <c r="AQ616" s="339"/>
      <c r="AR616" s="339"/>
      <c r="AS616" s="339"/>
      <c r="AT616" s="339"/>
      <c r="AU616" s="339"/>
      <c r="AV616" s="339"/>
      <c r="AW616" s="339"/>
      <c r="AX616" s="339"/>
      <c r="AY616" s="339"/>
      <c r="AZ616" s="339"/>
      <c r="BA616" s="342"/>
      <c r="BB616" s="418"/>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986"/>
      <c r="D617" s="985"/>
      <c r="E617" s="612"/>
      <c r="F617" s="612"/>
      <c r="G617" s="612"/>
      <c r="H617" s="986"/>
      <c r="I617" s="985"/>
      <c r="J617" s="612"/>
      <c r="K617" s="612"/>
      <c r="L617" s="612"/>
      <c r="M617" s="986"/>
      <c r="N617" s="985"/>
      <c r="O617" s="612"/>
      <c r="P617" s="612"/>
      <c r="Q617" s="612"/>
      <c r="X617" s="339"/>
      <c r="Y617" s="339"/>
      <c r="Z617" s="339"/>
      <c r="AA617" s="339"/>
      <c r="AB617" s="339"/>
      <c r="AC617" s="339"/>
      <c r="AD617" s="339"/>
      <c r="AE617" s="339"/>
      <c r="AF617" s="339"/>
      <c r="AG617" s="339"/>
      <c r="AH617" s="339"/>
      <c r="AI617" s="339"/>
      <c r="AJ617" s="339"/>
      <c r="AK617" s="339"/>
      <c r="AL617" s="339"/>
      <c r="AM617" s="339"/>
      <c r="AN617" s="339"/>
      <c r="AO617" s="339"/>
      <c r="AP617" s="339"/>
      <c r="AQ617" s="339"/>
      <c r="AR617" s="339"/>
      <c r="AS617" s="339"/>
      <c r="AT617" s="339"/>
      <c r="AU617" s="339"/>
      <c r="AV617" s="339"/>
      <c r="AW617" s="339"/>
      <c r="AX617" s="339"/>
      <c r="AY617" s="339"/>
      <c r="AZ617" s="339"/>
      <c r="BA617" s="342"/>
      <c r="BB617" s="418"/>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986"/>
      <c r="D618" s="985"/>
      <c r="E618" s="612"/>
      <c r="F618" s="612"/>
      <c r="G618" s="612"/>
      <c r="H618" s="986"/>
      <c r="I618" s="985"/>
      <c r="J618" s="612"/>
      <c r="K618" s="612"/>
      <c r="L618" s="612"/>
      <c r="M618" s="986"/>
      <c r="N618" s="985"/>
      <c r="O618" s="612"/>
      <c r="P618" s="612"/>
      <c r="Q618" s="612"/>
      <c r="X618" s="339"/>
      <c r="Y618" s="339"/>
      <c r="Z618" s="339"/>
      <c r="AA618" s="339"/>
      <c r="AB618" s="339"/>
      <c r="AC618" s="339"/>
      <c r="AD618" s="339"/>
      <c r="AE618" s="339"/>
      <c r="AF618" s="339"/>
      <c r="AG618" s="339"/>
      <c r="AH618" s="339"/>
      <c r="AI618" s="339"/>
      <c r="AJ618" s="339"/>
      <c r="AK618" s="339"/>
      <c r="AL618" s="339"/>
      <c r="AM618" s="339"/>
      <c r="AN618" s="339"/>
      <c r="AO618" s="339"/>
      <c r="AP618" s="339"/>
      <c r="AQ618" s="339"/>
      <c r="AR618" s="339"/>
      <c r="AS618" s="339"/>
      <c r="AT618" s="339"/>
      <c r="AU618" s="339"/>
      <c r="AV618" s="339"/>
      <c r="AW618" s="339"/>
      <c r="AX618" s="339"/>
      <c r="AY618" s="339"/>
      <c r="AZ618" s="339"/>
      <c r="BA618" s="342"/>
      <c r="BB618" s="418"/>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986"/>
      <c r="D619" s="985"/>
      <c r="E619" s="612"/>
      <c r="F619" s="612"/>
      <c r="G619" s="612"/>
      <c r="H619" s="986"/>
      <c r="I619" s="985"/>
      <c r="J619" s="612"/>
      <c r="K619" s="612"/>
      <c r="L619" s="612"/>
      <c r="M619" s="986"/>
      <c r="N619" s="985"/>
      <c r="O619" s="612"/>
      <c r="P619" s="612"/>
      <c r="Q619" s="612"/>
      <c r="X619" s="339"/>
      <c r="Y619" s="339"/>
      <c r="Z619" s="339"/>
      <c r="AA619" s="339"/>
      <c r="AB619" s="339"/>
      <c r="AC619" s="339"/>
      <c r="AD619" s="339"/>
      <c r="AE619" s="339"/>
      <c r="AF619" s="339"/>
      <c r="AG619" s="339"/>
      <c r="AH619" s="339"/>
      <c r="AI619" s="339"/>
      <c r="AJ619" s="339"/>
      <c r="AK619" s="339"/>
      <c r="AL619" s="339"/>
      <c r="AM619" s="339"/>
      <c r="AN619" s="339"/>
      <c r="AO619" s="339"/>
      <c r="AP619" s="339"/>
      <c r="AQ619" s="339"/>
      <c r="AR619" s="339"/>
      <c r="AS619" s="339"/>
      <c r="AT619" s="339"/>
      <c r="AU619" s="339"/>
      <c r="AV619" s="339"/>
      <c r="AW619" s="339"/>
      <c r="AX619" s="339"/>
      <c r="AY619" s="339"/>
      <c r="AZ619" s="339"/>
      <c r="BA619" s="342"/>
      <c r="BB619" s="418"/>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986"/>
      <c r="D620" s="985"/>
      <c r="E620" s="612"/>
      <c r="F620" s="612"/>
      <c r="G620" s="612"/>
      <c r="H620" s="986"/>
      <c r="I620" s="985"/>
      <c r="J620" s="612"/>
      <c r="K620" s="612"/>
      <c r="L620" s="612"/>
      <c r="M620" s="986"/>
      <c r="N620" s="985"/>
      <c r="O620" s="612"/>
      <c r="P620" s="612"/>
      <c r="Q620" s="612"/>
      <c r="X620" s="339"/>
      <c r="Y620" s="339"/>
      <c r="Z620" s="339"/>
      <c r="AA620" s="339"/>
      <c r="AB620" s="339"/>
      <c r="AC620" s="339"/>
      <c r="AD620" s="339"/>
      <c r="AE620" s="339"/>
      <c r="AF620" s="339"/>
      <c r="AG620" s="339"/>
      <c r="AH620" s="339"/>
      <c r="AI620" s="339"/>
      <c r="AJ620" s="339"/>
      <c r="AK620" s="339"/>
      <c r="AL620" s="339"/>
      <c r="AM620" s="339"/>
      <c r="AN620" s="339"/>
      <c r="AO620" s="339"/>
      <c r="AP620" s="339"/>
      <c r="AQ620" s="339"/>
      <c r="AR620" s="339"/>
      <c r="AS620" s="339"/>
      <c r="AT620" s="339"/>
      <c r="AU620" s="339"/>
      <c r="AV620" s="339"/>
      <c r="AW620" s="339"/>
      <c r="AX620" s="339"/>
      <c r="AY620" s="339"/>
      <c r="AZ620" s="339"/>
      <c r="BA620" s="342"/>
      <c r="BB620" s="418"/>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986"/>
      <c r="D621" s="985"/>
      <c r="E621" s="612"/>
      <c r="F621" s="612"/>
      <c r="G621" s="612"/>
      <c r="H621" s="986"/>
      <c r="I621" s="985"/>
      <c r="J621" s="612"/>
      <c r="K621" s="612"/>
      <c r="L621" s="612"/>
      <c r="M621" s="986"/>
      <c r="N621" s="985"/>
      <c r="O621" s="612"/>
      <c r="P621" s="612"/>
      <c r="Q621" s="612"/>
      <c r="X621" s="339"/>
      <c r="Y621" s="339"/>
      <c r="Z621" s="339"/>
      <c r="AA621" s="339"/>
      <c r="AB621" s="339"/>
      <c r="AC621" s="339"/>
      <c r="AD621" s="339"/>
      <c r="AE621" s="339"/>
      <c r="AF621" s="339"/>
      <c r="AG621" s="339"/>
      <c r="AH621" s="339"/>
      <c r="AI621" s="339"/>
      <c r="AJ621" s="339"/>
      <c r="AK621" s="339"/>
      <c r="AL621" s="339"/>
      <c r="AM621" s="339"/>
      <c r="AN621" s="339"/>
      <c r="AO621" s="339"/>
      <c r="AP621" s="339"/>
      <c r="AQ621" s="339"/>
      <c r="AR621" s="339"/>
      <c r="AS621" s="339"/>
      <c r="AT621" s="339"/>
      <c r="AU621" s="339"/>
      <c r="AV621" s="339"/>
      <c r="AW621" s="339"/>
      <c r="AX621" s="339"/>
      <c r="AY621" s="339"/>
      <c r="AZ621" s="339"/>
      <c r="BA621" s="342"/>
      <c r="BB621" s="418"/>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986"/>
      <c r="D622" s="985"/>
      <c r="E622" s="612"/>
      <c r="F622" s="612"/>
      <c r="G622" s="612"/>
      <c r="H622" s="986"/>
      <c r="I622" s="985"/>
      <c r="J622" s="612"/>
      <c r="K622" s="612"/>
      <c r="L622" s="612"/>
      <c r="M622" s="986"/>
      <c r="N622" s="985"/>
      <c r="O622" s="612"/>
      <c r="P622" s="612"/>
      <c r="Q622" s="612"/>
      <c r="X622" s="339"/>
      <c r="Y622" s="339"/>
      <c r="Z622" s="339"/>
      <c r="AA622" s="339"/>
      <c r="AB622" s="339"/>
      <c r="AC622" s="339"/>
      <c r="AD622" s="339"/>
      <c r="AE622" s="339"/>
      <c r="AF622" s="339"/>
      <c r="AG622" s="339"/>
      <c r="AH622" s="339"/>
      <c r="AI622" s="339"/>
      <c r="AJ622" s="339"/>
      <c r="AK622" s="339"/>
      <c r="AL622" s="339"/>
      <c r="AM622" s="339"/>
      <c r="AN622" s="339"/>
      <c r="AO622" s="339"/>
      <c r="AP622" s="339"/>
      <c r="AQ622" s="339"/>
      <c r="AR622" s="339"/>
      <c r="AS622" s="339"/>
      <c r="AT622" s="339"/>
      <c r="AU622" s="339"/>
      <c r="AV622" s="339"/>
      <c r="AW622" s="339"/>
      <c r="AX622" s="339"/>
      <c r="AY622" s="339"/>
      <c r="AZ622" s="339"/>
      <c r="BA622" s="342"/>
      <c r="BB622" s="418"/>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986"/>
      <c r="D623" s="985"/>
      <c r="E623" s="612"/>
      <c r="F623" s="612"/>
      <c r="G623" s="612"/>
      <c r="H623" s="986"/>
      <c r="I623" s="985"/>
      <c r="J623" s="612"/>
      <c r="K623" s="612"/>
      <c r="L623" s="612"/>
      <c r="M623" s="986"/>
      <c r="N623" s="985"/>
      <c r="O623" s="612"/>
      <c r="P623" s="612"/>
      <c r="Q623" s="612"/>
      <c r="X623" s="339"/>
      <c r="Y623" s="339"/>
      <c r="Z623" s="339"/>
      <c r="AA623" s="339"/>
      <c r="AB623" s="339"/>
      <c r="AC623" s="339"/>
      <c r="AD623" s="339"/>
      <c r="AE623" s="339"/>
      <c r="AF623" s="339"/>
      <c r="AG623" s="339"/>
      <c r="AH623" s="339"/>
      <c r="AI623" s="339"/>
      <c r="AJ623" s="339"/>
      <c r="AK623" s="339"/>
      <c r="AL623" s="339"/>
      <c r="AM623" s="339"/>
      <c r="AN623" s="339"/>
      <c r="AO623" s="339"/>
      <c r="AP623" s="339"/>
      <c r="AQ623" s="339"/>
      <c r="AR623" s="339"/>
      <c r="AS623" s="339"/>
      <c r="AT623" s="339"/>
      <c r="AU623" s="339"/>
      <c r="AV623" s="339"/>
      <c r="AW623" s="339"/>
      <c r="AX623" s="339"/>
      <c r="AY623" s="339"/>
      <c r="AZ623" s="339"/>
      <c r="BA623" s="342"/>
      <c r="BB623" s="418"/>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986"/>
      <c r="D624" s="985"/>
      <c r="E624" s="612"/>
      <c r="F624" s="612"/>
      <c r="G624" s="612"/>
      <c r="H624" s="986"/>
      <c r="I624" s="985"/>
      <c r="J624" s="612"/>
      <c r="K624" s="612"/>
      <c r="L624" s="612"/>
      <c r="M624" s="986"/>
      <c r="N624" s="985"/>
      <c r="O624" s="612"/>
      <c r="P624" s="612"/>
      <c r="Q624" s="612"/>
      <c r="X624" s="339"/>
      <c r="Y624" s="339"/>
      <c r="Z624" s="339"/>
      <c r="AA624" s="339"/>
      <c r="AB624" s="339"/>
      <c r="AC624" s="339"/>
      <c r="AD624" s="339"/>
      <c r="AE624" s="339"/>
      <c r="AF624" s="339"/>
      <c r="AG624" s="339"/>
      <c r="AH624" s="339"/>
      <c r="AI624" s="339"/>
      <c r="AJ624" s="339"/>
      <c r="AK624" s="339"/>
      <c r="AL624" s="339"/>
      <c r="AM624" s="339"/>
      <c r="AN624" s="339"/>
      <c r="AO624" s="339"/>
      <c r="AP624" s="339"/>
      <c r="AQ624" s="339"/>
      <c r="AR624" s="339"/>
      <c r="AS624" s="339"/>
      <c r="AT624" s="339"/>
      <c r="AU624" s="339"/>
      <c r="AV624" s="339"/>
      <c r="AW624" s="339"/>
      <c r="AX624" s="339"/>
      <c r="AY624" s="339"/>
      <c r="AZ624" s="339"/>
      <c r="BA624" s="342"/>
      <c r="BB624" s="418"/>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986"/>
      <c r="D625" s="985"/>
      <c r="E625" s="612"/>
      <c r="F625" s="612"/>
      <c r="G625" s="612"/>
      <c r="H625" s="986"/>
      <c r="I625" s="985"/>
      <c r="J625" s="612"/>
      <c r="K625" s="612"/>
      <c r="L625" s="612"/>
      <c r="M625" s="986"/>
      <c r="N625" s="985"/>
      <c r="O625" s="612"/>
      <c r="P625" s="612"/>
      <c r="Q625" s="612"/>
      <c r="X625" s="339"/>
      <c r="Y625" s="339"/>
      <c r="Z625" s="339"/>
      <c r="AA625" s="339"/>
      <c r="AB625" s="339"/>
      <c r="AC625" s="339"/>
      <c r="AD625" s="339"/>
      <c r="AE625" s="339"/>
      <c r="AF625" s="339"/>
      <c r="AG625" s="339"/>
      <c r="AH625" s="339"/>
      <c r="AI625" s="339"/>
      <c r="AJ625" s="339"/>
      <c r="AK625" s="339"/>
      <c r="AL625" s="339"/>
      <c r="AM625" s="339"/>
      <c r="AN625" s="339"/>
      <c r="AO625" s="339"/>
      <c r="AP625" s="339"/>
      <c r="AQ625" s="339"/>
      <c r="AR625" s="339"/>
      <c r="AS625" s="339"/>
      <c r="AT625" s="339"/>
      <c r="AU625" s="339"/>
      <c r="AV625" s="339"/>
      <c r="AW625" s="339"/>
      <c r="AX625" s="339"/>
      <c r="AY625" s="339"/>
      <c r="AZ625" s="339"/>
      <c r="BA625" s="342"/>
      <c r="BB625" s="418"/>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986"/>
      <c r="D626" s="985"/>
      <c r="E626" s="612"/>
      <c r="F626" s="612"/>
      <c r="G626" s="612"/>
      <c r="H626" s="986"/>
      <c r="I626" s="985"/>
      <c r="J626" s="612"/>
      <c r="K626" s="612"/>
      <c r="L626" s="612"/>
      <c r="M626" s="986"/>
      <c r="N626" s="985"/>
      <c r="O626" s="612"/>
      <c r="P626" s="612"/>
      <c r="Q626" s="612"/>
      <c r="X626" s="339"/>
      <c r="Y626" s="339"/>
      <c r="Z626" s="339"/>
      <c r="AA626" s="339"/>
      <c r="AB626" s="339"/>
      <c r="AC626" s="339"/>
      <c r="AD626" s="339"/>
      <c r="AE626" s="339"/>
      <c r="AF626" s="339"/>
      <c r="AG626" s="339"/>
      <c r="AH626" s="339"/>
      <c r="AI626" s="339"/>
      <c r="AJ626" s="339"/>
      <c r="AK626" s="339"/>
      <c r="AL626" s="339"/>
      <c r="AM626" s="339"/>
      <c r="AN626" s="339"/>
      <c r="AO626" s="339"/>
      <c r="AP626" s="339"/>
      <c r="AQ626" s="339"/>
      <c r="AR626" s="339"/>
      <c r="AS626" s="339"/>
      <c r="AT626" s="339"/>
      <c r="AU626" s="339"/>
      <c r="AV626" s="339"/>
      <c r="AW626" s="339"/>
      <c r="AX626" s="339"/>
      <c r="AY626" s="339"/>
      <c r="AZ626" s="339"/>
      <c r="BA626" s="342"/>
      <c r="BB626" s="418"/>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986"/>
      <c r="D627" s="985"/>
      <c r="E627" s="612"/>
      <c r="F627" s="612"/>
      <c r="G627" s="612"/>
      <c r="H627" s="986"/>
      <c r="I627" s="985"/>
      <c r="J627" s="612"/>
      <c r="K627" s="612"/>
      <c r="L627" s="612"/>
      <c r="M627" s="986"/>
      <c r="N627" s="985"/>
      <c r="O627" s="612"/>
      <c r="P627" s="612"/>
      <c r="Q627" s="612"/>
      <c r="X627" s="339"/>
      <c r="Y627" s="339"/>
      <c r="Z627" s="339"/>
      <c r="AA627" s="339"/>
      <c r="AB627" s="339"/>
      <c r="AC627" s="339"/>
      <c r="AD627" s="339"/>
      <c r="AE627" s="339"/>
      <c r="AF627" s="339"/>
      <c r="AG627" s="339"/>
      <c r="AH627" s="339"/>
      <c r="AI627" s="339"/>
      <c r="AJ627" s="339"/>
      <c r="AK627" s="339"/>
      <c r="AL627" s="339"/>
      <c r="AM627" s="339"/>
      <c r="AN627" s="339"/>
      <c r="AO627" s="339"/>
      <c r="AP627" s="339"/>
      <c r="AQ627" s="339"/>
      <c r="AR627" s="339"/>
      <c r="AS627" s="339"/>
      <c r="AT627" s="339"/>
      <c r="AU627" s="339"/>
      <c r="AV627" s="339"/>
      <c r="AW627" s="339"/>
      <c r="AX627" s="339"/>
      <c r="AY627" s="339"/>
      <c r="AZ627" s="339"/>
      <c r="BA627" s="342"/>
      <c r="BB627" s="418"/>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986"/>
      <c r="D628" s="985"/>
      <c r="E628" s="612"/>
      <c r="F628" s="612"/>
      <c r="G628" s="612"/>
      <c r="H628" s="986"/>
      <c r="I628" s="985"/>
      <c r="J628" s="612"/>
      <c r="K628" s="612"/>
      <c r="L628" s="612"/>
      <c r="M628" s="986"/>
      <c r="N628" s="985"/>
      <c r="O628" s="612"/>
      <c r="P628" s="612"/>
      <c r="Q628" s="612"/>
      <c r="X628" s="339"/>
      <c r="Y628" s="339"/>
      <c r="Z628" s="339"/>
      <c r="AA628" s="339"/>
      <c r="AB628" s="339"/>
      <c r="AC628" s="339"/>
      <c r="AD628" s="339"/>
      <c r="AE628" s="339"/>
      <c r="AF628" s="339"/>
      <c r="AG628" s="339"/>
      <c r="AH628" s="339"/>
      <c r="AI628" s="339"/>
      <c r="AJ628" s="339"/>
      <c r="AK628" s="339"/>
      <c r="AL628" s="339"/>
      <c r="AM628" s="339"/>
      <c r="AN628" s="339"/>
      <c r="AO628" s="339"/>
      <c r="AP628" s="339"/>
      <c r="AQ628" s="339"/>
      <c r="AR628" s="339"/>
      <c r="AS628" s="339"/>
      <c r="AT628" s="339"/>
      <c r="AU628" s="339"/>
      <c r="AV628" s="339"/>
      <c r="AW628" s="339"/>
      <c r="AX628" s="339"/>
      <c r="AY628" s="339"/>
      <c r="AZ628" s="339"/>
      <c r="BA628" s="342"/>
      <c r="BB628" s="418"/>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986"/>
      <c r="D629" s="985"/>
      <c r="E629" s="612"/>
      <c r="F629" s="612"/>
      <c r="G629" s="612"/>
      <c r="H629" s="986"/>
      <c r="I629" s="985"/>
      <c r="J629" s="612"/>
      <c r="K629" s="612"/>
      <c r="L629" s="612"/>
      <c r="M629" s="986"/>
      <c r="N629" s="985"/>
      <c r="O629" s="612"/>
      <c r="P629" s="612"/>
      <c r="Q629" s="612"/>
      <c r="X629" s="339"/>
      <c r="Y629" s="339"/>
      <c r="Z629" s="339"/>
      <c r="AA629" s="339"/>
      <c r="AB629" s="339"/>
      <c r="AC629" s="339"/>
      <c r="AD629" s="339"/>
      <c r="AE629" s="339"/>
      <c r="AF629" s="339"/>
      <c r="AG629" s="339"/>
      <c r="AH629" s="339"/>
      <c r="AI629" s="339"/>
      <c r="AJ629" s="339"/>
      <c r="AK629" s="339"/>
      <c r="AL629" s="339"/>
      <c r="AM629" s="339"/>
      <c r="AN629" s="339"/>
      <c r="AO629" s="339"/>
      <c r="AP629" s="339"/>
      <c r="AQ629" s="339"/>
      <c r="AR629" s="339"/>
      <c r="AS629" s="339"/>
      <c r="AT629" s="339"/>
      <c r="AU629" s="339"/>
      <c r="AV629" s="339"/>
      <c r="AW629" s="339"/>
      <c r="AX629" s="339"/>
      <c r="AY629" s="339"/>
      <c r="AZ629" s="339"/>
      <c r="BA629" s="342"/>
      <c r="BB629" s="418"/>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986"/>
      <c r="D630" s="985"/>
      <c r="E630" s="612"/>
      <c r="F630" s="612"/>
      <c r="G630" s="612"/>
      <c r="H630" s="986"/>
      <c r="I630" s="985"/>
      <c r="J630" s="612"/>
      <c r="K630" s="612"/>
      <c r="L630" s="612"/>
      <c r="M630" s="986"/>
      <c r="N630" s="985"/>
      <c r="O630" s="612"/>
      <c r="P630" s="612"/>
      <c r="Q630" s="612"/>
      <c r="X630" s="339"/>
      <c r="Y630" s="339"/>
      <c r="Z630" s="339"/>
      <c r="AA630" s="339"/>
      <c r="AB630" s="339"/>
      <c r="AC630" s="339"/>
      <c r="AD630" s="339"/>
      <c r="AE630" s="339"/>
      <c r="AF630" s="339"/>
      <c r="AG630" s="339"/>
      <c r="AH630" s="339"/>
      <c r="AI630" s="339"/>
      <c r="AJ630" s="339"/>
      <c r="AK630" s="339"/>
      <c r="AL630" s="339"/>
      <c r="AM630" s="339"/>
      <c r="AN630" s="339"/>
      <c r="AO630" s="339"/>
      <c r="AP630" s="339"/>
      <c r="AQ630" s="339"/>
      <c r="AR630" s="339"/>
      <c r="AS630" s="339"/>
      <c r="AT630" s="339"/>
      <c r="AU630" s="339"/>
      <c r="AV630" s="339"/>
      <c r="AW630" s="339"/>
      <c r="AX630" s="339"/>
      <c r="AY630" s="339"/>
      <c r="AZ630" s="339"/>
      <c r="BA630" s="342"/>
      <c r="BB630" s="418"/>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986"/>
      <c r="D631" s="985"/>
      <c r="E631" s="612"/>
      <c r="F631" s="612"/>
      <c r="G631" s="612"/>
      <c r="H631" s="986"/>
      <c r="I631" s="985"/>
      <c r="J631" s="612"/>
      <c r="K631" s="612"/>
      <c r="L631" s="612"/>
      <c r="M631" s="986"/>
      <c r="N631" s="985"/>
      <c r="O631" s="612"/>
      <c r="P631" s="612"/>
      <c r="Q631" s="612"/>
      <c r="X631" s="339"/>
      <c r="Y631" s="339"/>
      <c r="Z631" s="339"/>
      <c r="AA631" s="339"/>
      <c r="AB631" s="339"/>
      <c r="AC631" s="339"/>
      <c r="AD631" s="339"/>
      <c r="AE631" s="339"/>
      <c r="AF631" s="339"/>
      <c r="AG631" s="339"/>
      <c r="AH631" s="339"/>
      <c r="AI631" s="339"/>
      <c r="AJ631" s="339"/>
      <c r="AK631" s="339"/>
      <c r="AL631" s="339"/>
      <c r="AM631" s="339"/>
      <c r="AN631" s="339"/>
      <c r="AO631" s="339"/>
      <c r="AP631" s="339"/>
      <c r="AQ631" s="339"/>
      <c r="AR631" s="339"/>
      <c r="AS631" s="339"/>
      <c r="AT631" s="339"/>
      <c r="AU631" s="339"/>
      <c r="AV631" s="339"/>
      <c r="AW631" s="339"/>
      <c r="AX631" s="339"/>
      <c r="AY631" s="339"/>
      <c r="AZ631" s="339"/>
      <c r="BA631" s="342"/>
      <c r="BB631" s="418"/>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986"/>
      <c r="D632" s="985"/>
      <c r="E632" s="612"/>
      <c r="F632" s="612"/>
      <c r="G632" s="612"/>
      <c r="H632" s="986"/>
      <c r="I632" s="985"/>
      <c r="J632" s="612"/>
      <c r="K632" s="612"/>
      <c r="L632" s="612"/>
      <c r="M632" s="986"/>
      <c r="N632" s="985"/>
      <c r="O632" s="612"/>
      <c r="P632" s="612"/>
      <c r="Q632" s="612"/>
      <c r="X632" s="339"/>
      <c r="Y632" s="339"/>
      <c r="Z632" s="339"/>
      <c r="AA632" s="339"/>
      <c r="AB632" s="339"/>
      <c r="AC632" s="339"/>
      <c r="AD632" s="339"/>
      <c r="AE632" s="339"/>
      <c r="AF632" s="339"/>
      <c r="AG632" s="339"/>
      <c r="AH632" s="339"/>
      <c r="AI632" s="339"/>
      <c r="AJ632" s="339"/>
      <c r="AK632" s="339"/>
      <c r="AL632" s="339"/>
      <c r="AM632" s="339"/>
      <c r="AN632" s="339"/>
      <c r="AO632" s="339"/>
      <c r="AP632" s="339"/>
      <c r="AQ632" s="339"/>
      <c r="AR632" s="339"/>
      <c r="AS632" s="339"/>
      <c r="AT632" s="339"/>
      <c r="AU632" s="339"/>
      <c r="AV632" s="339"/>
      <c r="AW632" s="339"/>
      <c r="AX632" s="339"/>
      <c r="AY632" s="339"/>
      <c r="AZ632" s="339"/>
      <c r="BA632" s="342"/>
      <c r="BB632" s="418"/>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986"/>
      <c r="D633" s="985"/>
      <c r="E633" s="612"/>
      <c r="F633" s="612"/>
      <c r="G633" s="612"/>
      <c r="H633" s="986"/>
      <c r="I633" s="985"/>
      <c r="J633" s="612"/>
      <c r="K633" s="612"/>
      <c r="L633" s="612"/>
      <c r="M633" s="986"/>
      <c r="N633" s="985"/>
      <c r="O633" s="612"/>
      <c r="P633" s="612"/>
      <c r="Q633" s="612"/>
      <c r="X633" s="339"/>
      <c r="Y633" s="339"/>
      <c r="Z633" s="339"/>
      <c r="AA633" s="339"/>
      <c r="AB633" s="339"/>
      <c r="AC633" s="339"/>
      <c r="AD633" s="339"/>
      <c r="AE633" s="339"/>
      <c r="AF633" s="339"/>
      <c r="AG633" s="339"/>
      <c r="AH633" s="339"/>
      <c r="AI633" s="339"/>
      <c r="AJ633" s="339"/>
      <c r="AK633" s="339"/>
      <c r="AL633" s="339"/>
      <c r="AM633" s="339"/>
      <c r="AN633" s="339"/>
      <c r="AO633" s="339"/>
      <c r="AP633" s="339"/>
      <c r="AQ633" s="339"/>
      <c r="AR633" s="339"/>
      <c r="AS633" s="339"/>
      <c r="AT633" s="339"/>
      <c r="AU633" s="339"/>
      <c r="AV633" s="339"/>
      <c r="AW633" s="339"/>
      <c r="AX633" s="339"/>
      <c r="AY633" s="339"/>
      <c r="AZ633" s="339"/>
      <c r="BA633" s="342"/>
      <c r="BB633" s="418"/>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986"/>
      <c r="D634" s="985"/>
      <c r="E634" s="612"/>
      <c r="F634" s="612"/>
      <c r="G634" s="612"/>
      <c r="H634" s="986"/>
      <c r="I634" s="985"/>
      <c r="J634" s="612"/>
      <c r="K634" s="612"/>
      <c r="L634" s="612"/>
      <c r="M634" s="986"/>
      <c r="N634" s="985"/>
      <c r="O634" s="612"/>
      <c r="P634" s="612"/>
      <c r="Q634" s="612"/>
      <c r="X634" s="339"/>
      <c r="Y634" s="339"/>
      <c r="Z634" s="339"/>
      <c r="AA634" s="339"/>
      <c r="AB634" s="339"/>
      <c r="AC634" s="339"/>
      <c r="AD634" s="339"/>
      <c r="AE634" s="339"/>
      <c r="AF634" s="339"/>
      <c r="AG634" s="339"/>
      <c r="AH634" s="339"/>
      <c r="AI634" s="339"/>
      <c r="AJ634" s="339"/>
      <c r="AK634" s="339"/>
      <c r="AL634" s="339"/>
      <c r="AM634" s="339"/>
      <c r="AN634" s="339"/>
      <c r="AO634" s="339"/>
      <c r="AP634" s="339"/>
      <c r="AQ634" s="339"/>
      <c r="AR634" s="339"/>
      <c r="AS634" s="339"/>
      <c r="AT634" s="339"/>
      <c r="AU634" s="339"/>
      <c r="AV634" s="339"/>
      <c r="AW634" s="339"/>
      <c r="AX634" s="339"/>
      <c r="AY634" s="339"/>
      <c r="AZ634" s="339"/>
      <c r="BA634" s="342"/>
      <c r="BB634" s="418"/>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986"/>
      <c r="D635" s="985"/>
      <c r="E635" s="612"/>
      <c r="F635" s="612"/>
      <c r="G635" s="612"/>
      <c r="H635" s="986"/>
      <c r="I635" s="985"/>
      <c r="J635" s="612"/>
      <c r="K635" s="612"/>
      <c r="L635" s="612"/>
      <c r="M635" s="986"/>
      <c r="N635" s="985"/>
      <c r="O635" s="612"/>
      <c r="P635" s="612"/>
      <c r="Q635" s="612"/>
      <c r="X635" s="339"/>
      <c r="Y635" s="339"/>
      <c r="Z635" s="339"/>
      <c r="AA635" s="339"/>
      <c r="AB635" s="339"/>
      <c r="AC635" s="339"/>
      <c r="AD635" s="339"/>
      <c r="AE635" s="339"/>
      <c r="AF635" s="339"/>
      <c r="AG635" s="339"/>
      <c r="AH635" s="339"/>
      <c r="AI635" s="339"/>
      <c r="AJ635" s="339"/>
      <c r="AK635" s="339"/>
      <c r="AL635" s="339"/>
      <c r="AM635" s="339"/>
      <c r="AN635" s="339"/>
      <c r="AO635" s="339"/>
      <c r="AP635" s="339"/>
      <c r="AQ635" s="339"/>
      <c r="AR635" s="339"/>
      <c r="AS635" s="339"/>
      <c r="AT635" s="339"/>
      <c r="AU635" s="339"/>
      <c r="AV635" s="339"/>
      <c r="AW635" s="339"/>
      <c r="AX635" s="339"/>
      <c r="AY635" s="339"/>
      <c r="AZ635" s="339"/>
      <c r="BA635" s="342"/>
      <c r="BB635" s="418"/>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986"/>
      <c r="D636" s="985"/>
      <c r="E636" s="612"/>
      <c r="F636" s="612"/>
      <c r="G636" s="612"/>
      <c r="H636" s="986"/>
      <c r="I636" s="985"/>
      <c r="J636" s="612"/>
      <c r="K636" s="612"/>
      <c r="L636" s="612"/>
      <c r="M636" s="986"/>
      <c r="N636" s="985"/>
      <c r="O636" s="612"/>
      <c r="P636" s="612"/>
      <c r="Q636" s="612"/>
      <c r="X636" s="339"/>
      <c r="Y636" s="339"/>
      <c r="Z636" s="339"/>
      <c r="AA636" s="339"/>
      <c r="AB636" s="339"/>
      <c r="AC636" s="339"/>
      <c r="AD636" s="339"/>
      <c r="AE636" s="339"/>
      <c r="AF636" s="339"/>
      <c r="AG636" s="339"/>
      <c r="AH636" s="339"/>
      <c r="AI636" s="339"/>
      <c r="AJ636" s="339"/>
      <c r="AK636" s="339"/>
      <c r="AL636" s="339"/>
      <c r="AM636" s="339"/>
      <c r="AN636" s="339"/>
      <c r="AO636" s="339"/>
      <c r="AP636" s="339"/>
      <c r="AQ636" s="339"/>
      <c r="AR636" s="339"/>
      <c r="AS636" s="339"/>
      <c r="AT636" s="339"/>
      <c r="AU636" s="339"/>
      <c r="AV636" s="339"/>
      <c r="AW636" s="339"/>
      <c r="AX636" s="339"/>
      <c r="AY636" s="339"/>
      <c r="AZ636" s="339"/>
      <c r="BA636" s="342"/>
      <c r="BB636" s="418"/>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986"/>
      <c r="D637" s="985"/>
      <c r="E637" s="612"/>
      <c r="F637" s="612"/>
      <c r="G637" s="612"/>
      <c r="H637" s="986"/>
      <c r="I637" s="985"/>
      <c r="J637" s="612"/>
      <c r="K637" s="612"/>
      <c r="L637" s="612"/>
      <c r="M637" s="986"/>
      <c r="N637" s="985"/>
      <c r="O637" s="612"/>
      <c r="P637" s="612"/>
      <c r="Q637" s="612"/>
      <c r="X637" s="339"/>
      <c r="Y637" s="339"/>
      <c r="Z637" s="339"/>
      <c r="AA637" s="339"/>
      <c r="AB637" s="339"/>
      <c r="AC637" s="339"/>
      <c r="AD637" s="339"/>
      <c r="AE637" s="339"/>
      <c r="AF637" s="339"/>
      <c r="AG637" s="339"/>
      <c r="AH637" s="339"/>
      <c r="AI637" s="339"/>
      <c r="AJ637" s="339"/>
      <c r="AK637" s="339"/>
      <c r="AL637" s="339"/>
      <c r="AM637" s="339"/>
      <c r="AN637" s="339"/>
      <c r="AO637" s="339"/>
      <c r="AP637" s="339"/>
      <c r="AQ637" s="339"/>
      <c r="AR637" s="339"/>
      <c r="AS637" s="339"/>
      <c r="AT637" s="339"/>
      <c r="AU637" s="339"/>
      <c r="AV637" s="339"/>
      <c r="AW637" s="339"/>
      <c r="AX637" s="339"/>
      <c r="AY637" s="339"/>
      <c r="AZ637" s="339"/>
      <c r="BA637" s="342"/>
      <c r="BB637" s="418"/>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986"/>
      <c r="D638" s="985"/>
      <c r="E638" s="612"/>
      <c r="F638" s="612"/>
      <c r="G638" s="612"/>
      <c r="H638" s="986"/>
      <c r="I638" s="985"/>
      <c r="J638" s="612"/>
      <c r="K638" s="612"/>
      <c r="L638" s="612"/>
      <c r="M638" s="986"/>
      <c r="N638" s="985"/>
      <c r="O638" s="612"/>
      <c r="P638" s="612"/>
      <c r="Q638" s="612"/>
      <c r="X638" s="339"/>
      <c r="Y638" s="339"/>
      <c r="Z638" s="339"/>
      <c r="AA638" s="339"/>
      <c r="AB638" s="339"/>
      <c r="AC638" s="339"/>
      <c r="AD638" s="339"/>
      <c r="AE638" s="339"/>
      <c r="AF638" s="339"/>
      <c r="AG638" s="339"/>
      <c r="AH638" s="339"/>
      <c r="AI638" s="339"/>
      <c r="AJ638" s="339"/>
      <c r="AK638" s="339"/>
      <c r="AL638" s="339"/>
      <c r="AM638" s="339"/>
      <c r="AN638" s="339"/>
      <c r="AO638" s="339"/>
      <c r="AP638" s="339"/>
      <c r="AQ638" s="339"/>
      <c r="AR638" s="339"/>
      <c r="AS638" s="339"/>
      <c r="AT638" s="339"/>
      <c r="AU638" s="339"/>
      <c r="AV638" s="339"/>
      <c r="AW638" s="339"/>
      <c r="AX638" s="339"/>
      <c r="AY638" s="339"/>
      <c r="AZ638" s="339"/>
      <c r="BA638" s="342"/>
      <c r="BB638" s="418"/>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986"/>
      <c r="D639" s="985"/>
      <c r="E639" s="612"/>
      <c r="F639" s="612"/>
      <c r="G639" s="612"/>
      <c r="H639" s="986"/>
      <c r="I639" s="985"/>
      <c r="J639" s="612"/>
      <c r="K639" s="612"/>
      <c r="L639" s="612"/>
      <c r="M639" s="986"/>
      <c r="N639" s="985"/>
      <c r="O639" s="612"/>
      <c r="P639" s="612"/>
      <c r="Q639" s="612"/>
      <c r="X639" s="339"/>
      <c r="Y639" s="339"/>
      <c r="Z639" s="339"/>
      <c r="AA639" s="339"/>
      <c r="AB639" s="339"/>
      <c r="AC639" s="339"/>
      <c r="AD639" s="339"/>
      <c r="AE639" s="339"/>
      <c r="AF639" s="339"/>
      <c r="AG639" s="339"/>
      <c r="AH639" s="339"/>
      <c r="AI639" s="339"/>
      <c r="AJ639" s="339"/>
      <c r="AK639" s="339"/>
      <c r="AL639" s="339"/>
      <c r="AM639" s="339"/>
      <c r="AN639" s="339"/>
      <c r="AO639" s="339"/>
      <c r="AP639" s="339"/>
      <c r="AQ639" s="339"/>
      <c r="AR639" s="339"/>
      <c r="AS639" s="339"/>
      <c r="AT639" s="339"/>
      <c r="AU639" s="339"/>
      <c r="AV639" s="339"/>
      <c r="AW639" s="339"/>
      <c r="AX639" s="339"/>
      <c r="AY639" s="339"/>
      <c r="AZ639" s="339"/>
      <c r="BA639" s="342"/>
      <c r="BB639" s="418"/>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986"/>
      <c r="D640" s="985"/>
      <c r="E640" s="612"/>
      <c r="F640" s="612"/>
      <c r="G640" s="612"/>
      <c r="H640" s="986"/>
      <c r="I640" s="985"/>
      <c r="J640" s="612"/>
      <c r="K640" s="612"/>
      <c r="L640" s="612"/>
      <c r="M640" s="986"/>
      <c r="N640" s="985"/>
      <c r="O640" s="612"/>
      <c r="P640" s="612"/>
      <c r="Q640" s="612"/>
      <c r="X640" s="339"/>
      <c r="Y640" s="339"/>
      <c r="Z640" s="339"/>
      <c r="AA640" s="339"/>
      <c r="AB640" s="339"/>
      <c r="AC640" s="339"/>
      <c r="AD640" s="339"/>
      <c r="AE640" s="339"/>
      <c r="AF640" s="339"/>
      <c r="AG640" s="339"/>
      <c r="AH640" s="339"/>
      <c r="AI640" s="339"/>
      <c r="AJ640" s="339"/>
      <c r="AK640" s="339"/>
      <c r="AL640" s="339"/>
      <c r="AM640" s="339"/>
      <c r="AN640" s="339"/>
      <c r="AO640" s="339"/>
      <c r="AP640" s="339"/>
      <c r="AQ640" s="339"/>
      <c r="AR640" s="339"/>
      <c r="AS640" s="339"/>
      <c r="AT640" s="339"/>
      <c r="AU640" s="339"/>
      <c r="AV640" s="339"/>
      <c r="AW640" s="339"/>
      <c r="AX640" s="339"/>
      <c r="AY640" s="339"/>
      <c r="AZ640" s="339"/>
      <c r="BA640" s="342"/>
      <c r="BB640" s="418"/>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986"/>
      <c r="D641" s="985"/>
      <c r="E641" s="612"/>
      <c r="F641" s="612"/>
      <c r="G641" s="612"/>
      <c r="H641" s="986"/>
      <c r="I641" s="985"/>
      <c r="J641" s="612"/>
      <c r="K641" s="612"/>
      <c r="L641" s="612"/>
      <c r="M641" s="986"/>
      <c r="N641" s="985"/>
      <c r="O641" s="612"/>
      <c r="P641" s="612"/>
      <c r="Q641" s="612"/>
      <c r="X641" s="339"/>
      <c r="Y641" s="339"/>
      <c r="Z641" s="339"/>
      <c r="AA641" s="339"/>
      <c r="AB641" s="339"/>
      <c r="AC641" s="339"/>
      <c r="AD641" s="339"/>
      <c r="AE641" s="339"/>
      <c r="AF641" s="339"/>
      <c r="AG641" s="339"/>
      <c r="AH641" s="339"/>
      <c r="AI641" s="339"/>
      <c r="AJ641" s="339"/>
      <c r="AK641" s="339"/>
      <c r="AL641" s="339"/>
      <c r="AM641" s="339"/>
      <c r="AN641" s="339"/>
      <c r="AO641" s="339"/>
      <c r="AP641" s="339"/>
      <c r="AQ641" s="339"/>
      <c r="AR641" s="339"/>
      <c r="AS641" s="339"/>
      <c r="AT641" s="339"/>
      <c r="AU641" s="339"/>
      <c r="AV641" s="339"/>
      <c r="AW641" s="339"/>
      <c r="AX641" s="339"/>
      <c r="AY641" s="339"/>
      <c r="AZ641" s="339"/>
      <c r="BA641" s="342"/>
      <c r="BB641" s="418"/>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986"/>
      <c r="D642" s="985"/>
      <c r="E642" s="612"/>
      <c r="F642" s="612"/>
      <c r="G642" s="612"/>
      <c r="H642" s="986"/>
      <c r="I642" s="985"/>
      <c r="J642" s="612"/>
      <c r="K642" s="612"/>
      <c r="L642" s="612"/>
      <c r="M642" s="986"/>
      <c r="N642" s="985"/>
      <c r="O642" s="612"/>
      <c r="P642" s="612"/>
      <c r="Q642" s="612"/>
      <c r="X642" s="339"/>
      <c r="Y642" s="339"/>
      <c r="Z642" s="339"/>
      <c r="AA642" s="339"/>
      <c r="AB642" s="339"/>
      <c r="AC642" s="339"/>
      <c r="AD642" s="339"/>
      <c r="AE642" s="339"/>
      <c r="AF642" s="339"/>
      <c r="AG642" s="339"/>
      <c r="AH642" s="339"/>
      <c r="AI642" s="339"/>
      <c r="AJ642" s="339"/>
      <c r="AK642" s="339"/>
      <c r="AL642" s="339"/>
      <c r="AM642" s="339"/>
      <c r="AN642" s="339"/>
      <c r="AO642" s="339"/>
      <c r="AP642" s="339"/>
      <c r="AQ642" s="339"/>
      <c r="AR642" s="339"/>
      <c r="AS642" s="339"/>
      <c r="AT642" s="339"/>
      <c r="AU642" s="339"/>
      <c r="AV642" s="339"/>
      <c r="AW642" s="339"/>
      <c r="AX642" s="339"/>
      <c r="AY642" s="339"/>
      <c r="AZ642" s="339"/>
      <c r="BA642" s="342"/>
      <c r="BB642" s="418"/>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986"/>
      <c r="D643" s="985"/>
      <c r="E643" s="612"/>
      <c r="F643" s="612"/>
      <c r="G643" s="612"/>
      <c r="H643" s="986"/>
      <c r="I643" s="985"/>
      <c r="J643" s="612"/>
      <c r="K643" s="612"/>
      <c r="L643" s="612"/>
      <c r="M643" s="986"/>
      <c r="N643" s="985"/>
      <c r="O643" s="612"/>
      <c r="P643" s="612"/>
      <c r="Q643" s="612"/>
      <c r="X643" s="339"/>
      <c r="Y643" s="339"/>
      <c r="Z643" s="339"/>
      <c r="AA643" s="339"/>
      <c r="AB643" s="339"/>
      <c r="AC643" s="339"/>
      <c r="AD643" s="339"/>
      <c r="AE643" s="339"/>
      <c r="AF643" s="339"/>
      <c r="AG643" s="339"/>
      <c r="AH643" s="339"/>
      <c r="AI643" s="339"/>
      <c r="AJ643" s="339"/>
      <c r="AK643" s="339"/>
      <c r="AL643" s="339"/>
      <c r="AM643" s="339"/>
      <c r="AN643" s="339"/>
      <c r="AO643" s="339"/>
      <c r="AP643" s="339"/>
      <c r="AQ643" s="339"/>
      <c r="AR643" s="339"/>
      <c r="AS643" s="339"/>
      <c r="AT643" s="339"/>
      <c r="AU643" s="339"/>
      <c r="AV643" s="339"/>
      <c r="AW643" s="339"/>
      <c r="AX643" s="339"/>
      <c r="AY643" s="339"/>
      <c r="AZ643" s="339"/>
      <c r="BA643" s="342"/>
      <c r="BB643" s="418"/>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986"/>
      <c r="D644" s="985"/>
      <c r="E644" s="612"/>
      <c r="F644" s="612"/>
      <c r="G644" s="612"/>
      <c r="H644" s="986"/>
      <c r="I644" s="985"/>
      <c r="J644" s="612"/>
      <c r="K644" s="612"/>
      <c r="L644" s="612"/>
      <c r="M644" s="986"/>
      <c r="N644" s="985"/>
      <c r="O644" s="612"/>
      <c r="P644" s="612"/>
      <c r="Q644" s="612"/>
      <c r="X644" s="339"/>
      <c r="Y644" s="339"/>
      <c r="Z644" s="339"/>
      <c r="AA644" s="339"/>
      <c r="AB644" s="339"/>
      <c r="AC644" s="339"/>
      <c r="AD644" s="339"/>
      <c r="AE644" s="339"/>
      <c r="AF644" s="339"/>
      <c r="AG644" s="339"/>
      <c r="AH644" s="339"/>
      <c r="AI644" s="339"/>
      <c r="AJ644" s="339"/>
      <c r="AK644" s="339"/>
      <c r="AL644" s="339"/>
      <c r="AM644" s="339"/>
      <c r="AN644" s="339"/>
      <c r="AO644" s="339"/>
      <c r="AP644" s="339"/>
      <c r="AQ644" s="339"/>
      <c r="AR644" s="339"/>
      <c r="AS644" s="339"/>
      <c r="AT644" s="339"/>
      <c r="AU644" s="339"/>
      <c r="AV644" s="339"/>
      <c r="AW644" s="339"/>
      <c r="AX644" s="339"/>
      <c r="AY644" s="339"/>
      <c r="AZ644" s="339"/>
      <c r="BA644" s="342"/>
      <c r="BB644" s="418"/>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986"/>
      <c r="D645" s="985"/>
      <c r="E645" s="612"/>
      <c r="F645" s="612"/>
      <c r="G645" s="612"/>
      <c r="H645" s="986"/>
      <c r="I645" s="985"/>
      <c r="J645" s="612"/>
      <c r="K645" s="612"/>
      <c r="L645" s="612"/>
      <c r="M645" s="986"/>
      <c r="N645" s="985"/>
      <c r="O645" s="612"/>
      <c r="P645" s="612"/>
      <c r="Q645" s="612"/>
      <c r="X645" s="339"/>
      <c r="Y645" s="339"/>
      <c r="Z645" s="339"/>
      <c r="AA645" s="339"/>
      <c r="AB645" s="339"/>
      <c r="AC645" s="339"/>
      <c r="AD645" s="339"/>
      <c r="AE645" s="339"/>
      <c r="AF645" s="339"/>
      <c r="AG645" s="339"/>
      <c r="AH645" s="339"/>
      <c r="AI645" s="339"/>
      <c r="AJ645" s="339"/>
      <c r="AK645" s="339"/>
      <c r="AL645" s="339"/>
      <c r="AM645" s="339"/>
      <c r="AN645" s="339"/>
      <c r="AO645" s="339"/>
      <c r="AP645" s="339"/>
      <c r="AQ645" s="339"/>
      <c r="AR645" s="339"/>
      <c r="AS645" s="339"/>
      <c r="AT645" s="339"/>
      <c r="AU645" s="339"/>
      <c r="AV645" s="339"/>
      <c r="AW645" s="339"/>
      <c r="AX645" s="339"/>
      <c r="AY645" s="339"/>
      <c r="AZ645" s="339"/>
      <c r="BA645" s="342"/>
      <c r="BB645" s="418"/>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986"/>
      <c r="D646" s="985"/>
      <c r="E646" s="612"/>
      <c r="F646" s="612"/>
      <c r="G646" s="612"/>
      <c r="H646" s="986"/>
      <c r="I646" s="985"/>
      <c r="J646" s="612"/>
      <c r="K646" s="612"/>
      <c r="L646" s="612"/>
      <c r="M646" s="986"/>
      <c r="N646" s="985"/>
      <c r="O646" s="612"/>
      <c r="P646" s="612"/>
      <c r="Q646" s="612"/>
      <c r="X646" s="339"/>
      <c r="Y646" s="339"/>
      <c r="Z646" s="339"/>
      <c r="AA646" s="339"/>
      <c r="AB646" s="339"/>
      <c r="AC646" s="339"/>
      <c r="AD646" s="339"/>
      <c r="AE646" s="339"/>
      <c r="AF646" s="339"/>
      <c r="AG646" s="339"/>
      <c r="AH646" s="339"/>
      <c r="AI646" s="339"/>
      <c r="AJ646" s="339"/>
      <c r="AK646" s="339"/>
      <c r="AL646" s="339"/>
      <c r="AM646" s="339"/>
      <c r="AN646" s="339"/>
      <c r="AO646" s="339"/>
      <c r="AP646" s="339"/>
      <c r="AQ646" s="339"/>
      <c r="AR646" s="339"/>
      <c r="AS646" s="339"/>
      <c r="AT646" s="339"/>
      <c r="AU646" s="339"/>
      <c r="AV646" s="339"/>
      <c r="AW646" s="339"/>
      <c r="AX646" s="339"/>
      <c r="AY646" s="339"/>
      <c r="AZ646" s="339"/>
      <c r="BA646" s="342"/>
      <c r="BB646" s="418"/>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986"/>
      <c r="D647" s="985"/>
      <c r="E647" s="612"/>
      <c r="F647" s="612"/>
      <c r="G647" s="612"/>
      <c r="H647" s="986"/>
      <c r="I647" s="985"/>
      <c r="J647" s="612"/>
      <c r="K647" s="612"/>
      <c r="L647" s="612"/>
      <c r="M647" s="986"/>
      <c r="N647" s="985"/>
      <c r="O647" s="612"/>
      <c r="P647" s="612"/>
      <c r="Q647" s="612"/>
      <c r="X647" s="339"/>
      <c r="Y647" s="339"/>
      <c r="Z647" s="339"/>
      <c r="AA647" s="339"/>
      <c r="AB647" s="339"/>
      <c r="AC647" s="339"/>
      <c r="AD647" s="339"/>
      <c r="AE647" s="339"/>
      <c r="AF647" s="339"/>
      <c r="AG647" s="339"/>
      <c r="AH647" s="339"/>
      <c r="AI647" s="339"/>
      <c r="AJ647" s="339"/>
      <c r="AK647" s="339"/>
      <c r="AL647" s="339"/>
      <c r="AM647" s="339"/>
      <c r="AN647" s="339"/>
      <c r="AO647" s="339"/>
      <c r="AP647" s="339"/>
      <c r="AQ647" s="339"/>
      <c r="AR647" s="339"/>
      <c r="AS647" s="339"/>
      <c r="AT647" s="339"/>
      <c r="AU647" s="339"/>
      <c r="AV647" s="339"/>
      <c r="AW647" s="339"/>
      <c r="AX647" s="339"/>
      <c r="AY647" s="339"/>
      <c r="AZ647" s="339"/>
      <c r="BA647" s="342"/>
      <c r="BB647" s="418"/>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986"/>
      <c r="D648" s="985"/>
      <c r="E648" s="612"/>
      <c r="F648" s="612"/>
      <c r="G648" s="612"/>
      <c r="H648" s="986"/>
      <c r="I648" s="985"/>
      <c r="J648" s="612"/>
      <c r="K648" s="612"/>
      <c r="L648" s="612"/>
      <c r="M648" s="986"/>
      <c r="N648" s="985"/>
      <c r="O648" s="612"/>
      <c r="P648" s="612"/>
      <c r="Q648" s="612"/>
      <c r="X648" s="339"/>
      <c r="Y648" s="339"/>
      <c r="Z648" s="339"/>
      <c r="AA648" s="339"/>
      <c r="AB648" s="339"/>
      <c r="AC648" s="339"/>
      <c r="AD648" s="339"/>
      <c r="AE648" s="339"/>
      <c r="AF648" s="339"/>
      <c r="AG648" s="339"/>
      <c r="AH648" s="339"/>
      <c r="AI648" s="339"/>
      <c r="AJ648" s="339"/>
      <c r="AK648" s="339"/>
      <c r="AL648" s="339"/>
      <c r="AM648" s="339"/>
      <c r="AN648" s="339"/>
      <c r="AO648" s="339"/>
      <c r="AP648" s="339"/>
      <c r="AQ648" s="339"/>
      <c r="AR648" s="339"/>
      <c r="AS648" s="339"/>
      <c r="AT648" s="339"/>
      <c r="AU648" s="339"/>
      <c r="AV648" s="339"/>
      <c r="AW648" s="339"/>
      <c r="AX648" s="339"/>
      <c r="AY648" s="339"/>
      <c r="AZ648" s="339"/>
      <c r="BA648" s="342"/>
      <c r="BB648" s="418"/>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986"/>
      <c r="D649" s="985"/>
      <c r="E649" s="612"/>
      <c r="F649" s="612"/>
      <c r="G649" s="612"/>
      <c r="H649" s="986"/>
      <c r="I649" s="985"/>
      <c r="J649" s="612"/>
      <c r="K649" s="612"/>
      <c r="L649" s="612"/>
      <c r="M649" s="986"/>
      <c r="N649" s="985"/>
      <c r="O649" s="612"/>
      <c r="P649" s="612"/>
      <c r="Q649" s="612"/>
      <c r="X649" s="339"/>
      <c r="Y649" s="339"/>
      <c r="Z649" s="339"/>
      <c r="AA649" s="339"/>
      <c r="AB649" s="339"/>
      <c r="AC649" s="339"/>
      <c r="AD649" s="339"/>
      <c r="AE649" s="339"/>
      <c r="AF649" s="339"/>
      <c r="AG649" s="339"/>
      <c r="AH649" s="339"/>
      <c r="AI649" s="339"/>
      <c r="AJ649" s="339"/>
      <c r="AK649" s="339"/>
      <c r="AL649" s="339"/>
      <c r="AM649" s="339"/>
      <c r="AN649" s="339"/>
      <c r="AO649" s="339"/>
      <c r="AP649" s="339"/>
      <c r="AQ649" s="339"/>
      <c r="AR649" s="339"/>
      <c r="AS649" s="339"/>
      <c r="AT649" s="339"/>
      <c r="AU649" s="339"/>
      <c r="AV649" s="339"/>
      <c r="AW649" s="339"/>
      <c r="AX649" s="339"/>
      <c r="AY649" s="339"/>
      <c r="AZ649" s="339"/>
      <c r="BA649" s="342"/>
      <c r="BB649" s="418"/>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986"/>
      <c r="D650" s="985"/>
      <c r="E650" s="612"/>
      <c r="F650" s="612"/>
      <c r="G650" s="612"/>
      <c r="H650" s="986"/>
      <c r="I650" s="985"/>
      <c r="J650" s="612"/>
      <c r="K650" s="612"/>
      <c r="L650" s="612"/>
      <c r="M650" s="986"/>
      <c r="N650" s="985"/>
      <c r="O650" s="612"/>
      <c r="P650" s="612"/>
      <c r="Q650" s="612"/>
      <c r="X650" s="339"/>
      <c r="Y650" s="339"/>
      <c r="Z650" s="339"/>
      <c r="AA650" s="339"/>
      <c r="AB650" s="339"/>
      <c r="AC650" s="339"/>
      <c r="AD650" s="339"/>
      <c r="AE650" s="339"/>
      <c r="AF650" s="339"/>
      <c r="AG650" s="339"/>
      <c r="AH650" s="339"/>
      <c r="AI650" s="339"/>
      <c r="AJ650" s="339"/>
      <c r="AK650" s="339"/>
      <c r="AL650" s="339"/>
      <c r="AM650" s="339"/>
      <c r="AN650" s="339"/>
      <c r="AO650" s="339"/>
      <c r="AP650" s="339"/>
      <c r="AQ650" s="339"/>
      <c r="AR650" s="339"/>
      <c r="AS650" s="339"/>
      <c r="AT650" s="339"/>
      <c r="AU650" s="339"/>
      <c r="AV650" s="339"/>
      <c r="AW650" s="339"/>
      <c r="AX650" s="339"/>
      <c r="AY650" s="339"/>
      <c r="AZ650" s="339"/>
      <c r="BA650" s="342"/>
      <c r="BB650" s="418"/>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986"/>
      <c r="D651" s="985"/>
      <c r="E651" s="612"/>
      <c r="F651" s="612"/>
      <c r="G651" s="612"/>
      <c r="H651" s="986"/>
      <c r="I651" s="985"/>
      <c r="J651" s="612"/>
      <c r="K651" s="612"/>
      <c r="L651" s="612"/>
      <c r="M651" s="986"/>
      <c r="N651" s="985"/>
      <c r="O651" s="612"/>
      <c r="P651" s="612"/>
      <c r="Q651" s="612"/>
      <c r="X651" s="339"/>
      <c r="Y651" s="339"/>
      <c r="Z651" s="339"/>
      <c r="AA651" s="339"/>
      <c r="AB651" s="339"/>
      <c r="AC651" s="339"/>
      <c r="AD651" s="339"/>
      <c r="AE651" s="339"/>
      <c r="AF651" s="339"/>
      <c r="AG651" s="339"/>
      <c r="AH651" s="339"/>
      <c r="AI651" s="339"/>
      <c r="AJ651" s="339"/>
      <c r="AK651" s="339"/>
      <c r="AL651" s="339"/>
      <c r="AM651" s="339"/>
      <c r="AN651" s="339"/>
      <c r="AO651" s="339"/>
      <c r="AP651" s="339"/>
      <c r="AQ651" s="339"/>
      <c r="AR651" s="339"/>
      <c r="AS651" s="339"/>
      <c r="AT651" s="339"/>
      <c r="AU651" s="339"/>
      <c r="AV651" s="339"/>
      <c r="AW651" s="339"/>
      <c r="AX651" s="339"/>
      <c r="AY651" s="339"/>
      <c r="AZ651" s="339"/>
      <c r="BA651" s="342"/>
      <c r="BB651" s="418"/>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986"/>
      <c r="D652" s="985"/>
      <c r="E652" s="612"/>
      <c r="F652" s="612"/>
      <c r="G652" s="612"/>
      <c r="H652" s="986"/>
      <c r="I652" s="985"/>
      <c r="J652" s="612"/>
      <c r="K652" s="612"/>
      <c r="L652" s="612"/>
      <c r="M652" s="986"/>
      <c r="N652" s="985"/>
      <c r="O652" s="612"/>
      <c r="P652" s="612"/>
      <c r="Q652" s="612"/>
      <c r="X652" s="339"/>
      <c r="Y652" s="339"/>
      <c r="Z652" s="339"/>
      <c r="AA652" s="339"/>
      <c r="AB652" s="339"/>
      <c r="AC652" s="339"/>
      <c r="AD652" s="339"/>
      <c r="AE652" s="339"/>
      <c r="AF652" s="339"/>
      <c r="AG652" s="339"/>
      <c r="AH652" s="339"/>
      <c r="AI652" s="339"/>
      <c r="AJ652" s="339"/>
      <c r="AK652" s="339"/>
      <c r="AL652" s="339"/>
      <c r="AM652" s="339"/>
      <c r="AN652" s="339"/>
      <c r="AO652" s="339"/>
      <c r="AP652" s="339"/>
      <c r="AQ652" s="339"/>
      <c r="AR652" s="339"/>
      <c r="AS652" s="339"/>
      <c r="AT652" s="339"/>
      <c r="AU652" s="339"/>
      <c r="AV652" s="339"/>
      <c r="AW652" s="339"/>
      <c r="AX652" s="339"/>
      <c r="AY652" s="339"/>
      <c r="AZ652" s="339"/>
      <c r="BA652" s="342"/>
      <c r="BB652" s="418"/>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986"/>
      <c r="D653" s="985"/>
      <c r="E653" s="612"/>
      <c r="F653" s="612"/>
      <c r="G653" s="612"/>
      <c r="H653" s="986"/>
      <c r="I653" s="985"/>
      <c r="J653" s="612"/>
      <c r="K653" s="612"/>
      <c r="L653" s="612"/>
      <c r="M653" s="986"/>
      <c r="N653" s="985"/>
      <c r="O653" s="612"/>
      <c r="P653" s="612"/>
      <c r="Q653" s="612"/>
      <c r="X653" s="339"/>
      <c r="Y653" s="339"/>
      <c r="Z653" s="339"/>
      <c r="AA653" s="339"/>
      <c r="AB653" s="339"/>
      <c r="AC653" s="339"/>
      <c r="AD653" s="339"/>
      <c r="AE653" s="339"/>
      <c r="AF653" s="339"/>
      <c r="AG653" s="339"/>
      <c r="AH653" s="339"/>
      <c r="AI653" s="339"/>
      <c r="AJ653" s="339"/>
      <c r="AK653" s="339"/>
      <c r="AL653" s="339"/>
      <c r="AM653" s="339"/>
      <c r="AN653" s="339"/>
      <c r="AO653" s="339"/>
      <c r="AP653" s="339"/>
      <c r="AQ653" s="339"/>
      <c r="AR653" s="339"/>
      <c r="AS653" s="339"/>
      <c r="AT653" s="339"/>
      <c r="AU653" s="339"/>
      <c r="AV653" s="339"/>
      <c r="AW653" s="339"/>
      <c r="AX653" s="339"/>
      <c r="AY653" s="339"/>
      <c r="AZ653" s="339"/>
      <c r="BA653" s="342"/>
      <c r="BB653" s="418"/>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986"/>
      <c r="D654" s="985"/>
      <c r="E654" s="612"/>
      <c r="F654" s="612"/>
      <c r="G654" s="612"/>
      <c r="H654" s="986"/>
      <c r="I654" s="985"/>
      <c r="J654" s="612"/>
      <c r="K654" s="612"/>
      <c r="L654" s="612"/>
      <c r="M654" s="986"/>
      <c r="N654" s="985"/>
      <c r="O654" s="612"/>
      <c r="P654" s="612"/>
      <c r="Q654" s="612"/>
      <c r="X654" s="339"/>
      <c r="Y654" s="339"/>
      <c r="Z654" s="339"/>
      <c r="AA654" s="339"/>
      <c r="AB654" s="339"/>
      <c r="AC654" s="339"/>
      <c r="AD654" s="339"/>
      <c r="AE654" s="339"/>
      <c r="AF654" s="339"/>
      <c r="AG654" s="339"/>
      <c r="AH654" s="339"/>
      <c r="AI654" s="339"/>
      <c r="AJ654" s="339"/>
      <c r="AK654" s="339"/>
      <c r="AL654" s="339"/>
      <c r="AM654" s="339"/>
      <c r="AN654" s="339"/>
      <c r="AO654" s="339"/>
      <c r="AP654" s="339"/>
      <c r="AQ654" s="339"/>
      <c r="AR654" s="339"/>
      <c r="AS654" s="339"/>
      <c r="AT654" s="339"/>
      <c r="AU654" s="339"/>
      <c r="AV654" s="339"/>
      <c r="AW654" s="339"/>
      <c r="AX654" s="339"/>
      <c r="AY654" s="339"/>
      <c r="AZ654" s="339"/>
      <c r="BA654" s="342"/>
      <c r="BB654" s="418"/>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986"/>
      <c r="D655" s="985"/>
      <c r="E655" s="612"/>
      <c r="F655" s="612"/>
      <c r="G655" s="612"/>
      <c r="H655" s="986"/>
      <c r="I655" s="985"/>
      <c r="J655" s="612"/>
      <c r="K655" s="612"/>
      <c r="L655" s="612"/>
      <c r="M655" s="986"/>
      <c r="N655" s="985"/>
      <c r="O655" s="612"/>
      <c r="P655" s="612"/>
      <c r="Q655" s="612"/>
      <c r="X655" s="339"/>
      <c r="Y655" s="339"/>
      <c r="Z655" s="339"/>
      <c r="AA655" s="339"/>
      <c r="AB655" s="339"/>
      <c r="AC655" s="339"/>
      <c r="AD655" s="339"/>
      <c r="AE655" s="339"/>
      <c r="AF655" s="339"/>
      <c r="AG655" s="339"/>
      <c r="AH655" s="339"/>
      <c r="AI655" s="339"/>
      <c r="AJ655" s="339"/>
      <c r="AK655" s="339"/>
      <c r="AL655" s="339"/>
      <c r="AM655" s="339"/>
      <c r="AN655" s="339"/>
      <c r="AO655" s="339"/>
      <c r="AP655" s="339"/>
      <c r="AQ655" s="339"/>
      <c r="AR655" s="339"/>
      <c r="AS655" s="339"/>
      <c r="AT655" s="339"/>
      <c r="AU655" s="339"/>
      <c r="AV655" s="339"/>
      <c r="AW655" s="339"/>
      <c r="AX655" s="339"/>
      <c r="AY655" s="339"/>
      <c r="AZ655" s="339"/>
      <c r="BA655" s="342"/>
      <c r="BB655" s="418"/>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986"/>
      <c r="D656" s="985"/>
      <c r="E656" s="612"/>
      <c r="F656" s="612"/>
      <c r="G656" s="612"/>
      <c r="H656" s="986"/>
      <c r="I656" s="985"/>
      <c r="J656" s="612"/>
      <c r="K656" s="612"/>
      <c r="L656" s="612"/>
      <c r="M656" s="986"/>
      <c r="N656" s="985"/>
      <c r="O656" s="612"/>
      <c r="P656" s="612"/>
      <c r="Q656" s="612"/>
      <c r="X656" s="339"/>
      <c r="Y656" s="339"/>
      <c r="Z656" s="339"/>
      <c r="AA656" s="339"/>
      <c r="AB656" s="339"/>
      <c r="AC656" s="339"/>
      <c r="AD656" s="339"/>
      <c r="AE656" s="339"/>
      <c r="AF656" s="339"/>
      <c r="AG656" s="339"/>
      <c r="AH656" s="339"/>
      <c r="AI656" s="339"/>
      <c r="AJ656" s="339"/>
      <c r="AK656" s="339"/>
      <c r="AL656" s="339"/>
      <c r="AM656" s="339"/>
      <c r="AN656" s="339"/>
      <c r="AO656" s="339"/>
      <c r="AP656" s="339"/>
      <c r="AQ656" s="339"/>
      <c r="AR656" s="339"/>
      <c r="AS656" s="339"/>
      <c r="AT656" s="339"/>
      <c r="AU656" s="339"/>
      <c r="AV656" s="339"/>
      <c r="AW656" s="339"/>
      <c r="AX656" s="339"/>
      <c r="AY656" s="339"/>
      <c r="AZ656" s="339"/>
      <c r="BA656" s="342"/>
      <c r="BB656" s="418"/>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986"/>
      <c r="D657" s="985"/>
      <c r="E657" s="612"/>
      <c r="F657" s="612"/>
      <c r="G657" s="612"/>
      <c r="H657" s="986"/>
      <c r="I657" s="985"/>
      <c r="J657" s="612"/>
      <c r="K657" s="612"/>
      <c r="L657" s="612"/>
      <c r="M657" s="986"/>
      <c r="N657" s="985"/>
      <c r="O657" s="612"/>
      <c r="P657" s="612"/>
      <c r="Q657" s="612"/>
      <c r="X657" s="339"/>
      <c r="Y657" s="339"/>
      <c r="Z657" s="339"/>
      <c r="AA657" s="339"/>
      <c r="AB657" s="339"/>
      <c r="AC657" s="339"/>
      <c r="AD657" s="339"/>
      <c r="AE657" s="339"/>
      <c r="AF657" s="339"/>
      <c r="AG657" s="339"/>
      <c r="AH657" s="339"/>
      <c r="AI657" s="339"/>
      <c r="AJ657" s="339"/>
      <c r="AK657" s="339"/>
      <c r="AL657" s="339"/>
      <c r="AM657" s="339"/>
      <c r="AN657" s="339"/>
      <c r="AO657" s="339"/>
      <c r="AP657" s="339"/>
      <c r="AQ657" s="339"/>
      <c r="AR657" s="339"/>
      <c r="AS657" s="339"/>
      <c r="AT657" s="339"/>
      <c r="AU657" s="339"/>
      <c r="AV657" s="339"/>
      <c r="AW657" s="339"/>
      <c r="AX657" s="339"/>
      <c r="AY657" s="339"/>
      <c r="AZ657" s="339"/>
      <c r="BA657" s="342"/>
      <c r="BB657" s="418"/>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986"/>
      <c r="D658" s="985"/>
      <c r="E658" s="612"/>
      <c r="F658" s="612"/>
      <c r="G658" s="612"/>
      <c r="H658" s="986"/>
      <c r="I658" s="985"/>
      <c r="J658" s="612"/>
      <c r="K658" s="612"/>
      <c r="L658" s="612"/>
      <c r="M658" s="986"/>
      <c r="N658" s="985"/>
      <c r="O658" s="612"/>
      <c r="P658" s="612"/>
      <c r="Q658" s="612"/>
      <c r="X658" s="339"/>
      <c r="Y658" s="339"/>
      <c r="Z658" s="339"/>
      <c r="AA658" s="339"/>
      <c r="AB658" s="339"/>
      <c r="AC658" s="339"/>
      <c r="AD658" s="339"/>
      <c r="AE658" s="339"/>
      <c r="AF658" s="339"/>
      <c r="AG658" s="339"/>
      <c r="AH658" s="339"/>
      <c r="AI658" s="339"/>
      <c r="AJ658" s="339"/>
      <c r="AK658" s="339"/>
      <c r="AL658" s="339"/>
      <c r="AM658" s="339"/>
      <c r="AN658" s="339"/>
      <c r="AO658" s="339"/>
      <c r="AP658" s="339"/>
      <c r="AQ658" s="339"/>
      <c r="AR658" s="339"/>
      <c r="AS658" s="339"/>
      <c r="AT658" s="339"/>
      <c r="AU658" s="339"/>
      <c r="AV658" s="339"/>
      <c r="AW658" s="339"/>
      <c r="AX658" s="339"/>
      <c r="AY658" s="339"/>
      <c r="AZ658" s="339"/>
      <c r="BA658" s="342"/>
      <c r="BB658" s="418"/>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986"/>
      <c r="D659" s="985"/>
      <c r="E659" s="612"/>
      <c r="F659" s="612"/>
      <c r="G659" s="612"/>
      <c r="H659" s="986"/>
      <c r="I659" s="985"/>
      <c r="J659" s="612"/>
      <c r="K659" s="612"/>
      <c r="L659" s="612"/>
      <c r="M659" s="986"/>
      <c r="N659" s="985"/>
      <c r="O659" s="612"/>
      <c r="P659" s="612"/>
      <c r="Q659" s="612"/>
      <c r="X659" s="339"/>
      <c r="Y659" s="339"/>
      <c r="Z659" s="339"/>
      <c r="AA659" s="339"/>
      <c r="AB659" s="339"/>
      <c r="AC659" s="339"/>
      <c r="AD659" s="339"/>
      <c r="AE659" s="339"/>
      <c r="AF659" s="339"/>
      <c r="AG659" s="339"/>
      <c r="AH659" s="339"/>
      <c r="AI659" s="339"/>
      <c r="AJ659" s="339"/>
      <c r="AK659" s="339"/>
      <c r="AL659" s="339"/>
      <c r="AM659" s="339"/>
      <c r="AN659" s="339"/>
      <c r="AO659" s="339"/>
      <c r="AP659" s="339"/>
      <c r="AQ659" s="339"/>
      <c r="AR659" s="339"/>
      <c r="AS659" s="339"/>
      <c r="AT659" s="339"/>
      <c r="AU659" s="339"/>
      <c r="AV659" s="339"/>
      <c r="AW659" s="339"/>
      <c r="AX659" s="339"/>
      <c r="AY659" s="339"/>
      <c r="AZ659" s="339"/>
      <c r="BA659" s="342"/>
      <c r="BB659" s="418"/>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986"/>
      <c r="D660" s="985"/>
      <c r="E660" s="612"/>
      <c r="F660" s="612"/>
      <c r="G660" s="612"/>
      <c r="H660" s="986"/>
      <c r="I660" s="985"/>
      <c r="J660" s="612"/>
      <c r="K660" s="612"/>
      <c r="L660" s="612"/>
      <c r="M660" s="986"/>
      <c r="N660" s="985"/>
      <c r="O660" s="612"/>
      <c r="P660" s="612"/>
      <c r="Q660" s="612"/>
      <c r="X660" s="339"/>
      <c r="Y660" s="339"/>
      <c r="Z660" s="339"/>
      <c r="AA660" s="339"/>
      <c r="AB660" s="339"/>
      <c r="AC660" s="339"/>
      <c r="AD660" s="339"/>
      <c r="AE660" s="339"/>
      <c r="AF660" s="339"/>
      <c r="AG660" s="339"/>
      <c r="AH660" s="339"/>
      <c r="AI660" s="339"/>
      <c r="AJ660" s="339"/>
      <c r="AK660" s="339"/>
      <c r="AL660" s="339"/>
      <c r="AM660" s="339"/>
      <c r="AN660" s="339"/>
      <c r="AO660" s="339"/>
      <c r="AP660" s="339"/>
      <c r="AQ660" s="339"/>
      <c r="AR660" s="339"/>
      <c r="AS660" s="339"/>
      <c r="AT660" s="339"/>
      <c r="AU660" s="339"/>
      <c r="AV660" s="339"/>
      <c r="AW660" s="339"/>
      <c r="AX660" s="339"/>
      <c r="AY660" s="339"/>
      <c r="AZ660" s="339"/>
      <c r="BA660" s="342"/>
      <c r="BB660" s="418"/>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986"/>
      <c r="D661" s="985"/>
      <c r="E661" s="612"/>
      <c r="F661" s="612"/>
      <c r="G661" s="612"/>
      <c r="H661" s="986"/>
      <c r="I661" s="985"/>
      <c r="J661" s="612"/>
      <c r="K661" s="612"/>
      <c r="L661" s="612"/>
      <c r="M661" s="986"/>
      <c r="N661" s="985"/>
      <c r="O661" s="612"/>
      <c r="P661" s="612"/>
      <c r="Q661" s="612"/>
      <c r="X661" s="339"/>
      <c r="Y661" s="339"/>
      <c r="Z661" s="339"/>
      <c r="AA661" s="339"/>
      <c r="AB661" s="339"/>
      <c r="AC661" s="339"/>
      <c r="AD661" s="339"/>
      <c r="AE661" s="339"/>
      <c r="AF661" s="339"/>
      <c r="AG661" s="339"/>
      <c r="AH661" s="339"/>
      <c r="AI661" s="339"/>
      <c r="AJ661" s="339"/>
      <c r="AK661" s="339"/>
      <c r="AL661" s="339"/>
      <c r="AM661" s="339"/>
      <c r="AN661" s="339"/>
      <c r="AO661" s="339"/>
      <c r="AP661" s="339"/>
      <c r="AQ661" s="339"/>
      <c r="AR661" s="339"/>
      <c r="AS661" s="339"/>
      <c r="AT661" s="339"/>
      <c r="AU661" s="339"/>
      <c r="AV661" s="339"/>
      <c r="AW661" s="339"/>
      <c r="AX661" s="339"/>
      <c r="AY661" s="339"/>
      <c r="AZ661" s="339"/>
      <c r="BA661" s="342"/>
      <c r="BB661" s="418"/>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986"/>
      <c r="D662" s="985"/>
      <c r="E662" s="612"/>
      <c r="F662" s="612"/>
      <c r="G662" s="612"/>
      <c r="H662" s="986"/>
      <c r="I662" s="985"/>
      <c r="J662" s="612"/>
      <c r="K662" s="612"/>
      <c r="L662" s="612"/>
      <c r="M662" s="986"/>
      <c r="N662" s="985"/>
      <c r="O662" s="612"/>
      <c r="P662" s="612"/>
      <c r="Q662" s="612"/>
      <c r="X662" s="339"/>
      <c r="Y662" s="339"/>
      <c r="Z662" s="339"/>
      <c r="AA662" s="339"/>
      <c r="AB662" s="339"/>
      <c r="AC662" s="339"/>
      <c r="AD662" s="339"/>
      <c r="AE662" s="339"/>
      <c r="AF662" s="339"/>
      <c r="AG662" s="339"/>
      <c r="AH662" s="339"/>
      <c r="AI662" s="339"/>
      <c r="AJ662" s="339"/>
      <c r="AK662" s="339"/>
      <c r="AL662" s="339"/>
      <c r="AM662" s="339"/>
      <c r="AN662" s="339"/>
      <c r="AO662" s="339"/>
      <c r="AP662" s="339"/>
      <c r="AQ662" s="339"/>
      <c r="AR662" s="339"/>
      <c r="AS662" s="339"/>
      <c r="AT662" s="339"/>
      <c r="AU662" s="339"/>
      <c r="AV662" s="339"/>
      <c r="AW662" s="339"/>
      <c r="AX662" s="339"/>
      <c r="AY662" s="339"/>
      <c r="AZ662" s="339"/>
      <c r="BA662" s="342"/>
      <c r="BB662" s="418"/>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986"/>
      <c r="D663" s="985"/>
      <c r="E663" s="612"/>
      <c r="F663" s="612"/>
      <c r="G663" s="612"/>
      <c r="H663" s="986"/>
      <c r="I663" s="985"/>
      <c r="J663" s="612"/>
      <c r="K663" s="612"/>
      <c r="L663" s="612"/>
      <c r="M663" s="986"/>
      <c r="N663" s="985"/>
      <c r="O663" s="612"/>
      <c r="P663" s="612"/>
      <c r="Q663" s="612"/>
      <c r="X663" s="339"/>
      <c r="Y663" s="339"/>
      <c r="Z663" s="339"/>
      <c r="AA663" s="339"/>
      <c r="AB663" s="339"/>
      <c r="AC663" s="339"/>
      <c r="AD663" s="339"/>
      <c r="AE663" s="339"/>
      <c r="AF663" s="339"/>
      <c r="AG663" s="339"/>
      <c r="AH663" s="339"/>
      <c r="AI663" s="339"/>
      <c r="AJ663" s="339"/>
      <c r="AK663" s="339"/>
      <c r="AL663" s="339"/>
      <c r="AM663" s="339"/>
      <c r="AN663" s="339"/>
      <c r="AO663" s="339"/>
      <c r="AP663" s="339"/>
      <c r="AQ663" s="339"/>
      <c r="AR663" s="339"/>
      <c r="AS663" s="339"/>
      <c r="AT663" s="339"/>
      <c r="AU663" s="339"/>
      <c r="AV663" s="339"/>
      <c r="AW663" s="339"/>
      <c r="AX663" s="339"/>
      <c r="AY663" s="339"/>
      <c r="AZ663" s="339"/>
      <c r="BA663" s="342"/>
      <c r="BB663" s="418"/>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986"/>
      <c r="D664" s="985"/>
      <c r="E664" s="612"/>
      <c r="F664" s="612"/>
      <c r="G664" s="612"/>
      <c r="H664" s="986"/>
      <c r="I664" s="985"/>
      <c r="J664" s="612"/>
      <c r="K664" s="612"/>
      <c r="L664" s="612"/>
      <c r="M664" s="986"/>
      <c r="N664" s="985"/>
      <c r="O664" s="612"/>
      <c r="P664" s="612"/>
      <c r="Q664" s="612"/>
      <c r="X664" s="339"/>
      <c r="Y664" s="339"/>
      <c r="Z664" s="339"/>
      <c r="AA664" s="339"/>
      <c r="AB664" s="339"/>
      <c r="AC664" s="339"/>
      <c r="AD664" s="339"/>
      <c r="AE664" s="339"/>
      <c r="AF664" s="339"/>
      <c r="AG664" s="339"/>
      <c r="AH664" s="339"/>
      <c r="AI664" s="339"/>
      <c r="AJ664" s="339"/>
      <c r="AK664" s="339"/>
      <c r="AL664" s="339"/>
      <c r="AM664" s="339"/>
      <c r="AN664" s="339"/>
      <c r="AO664" s="339"/>
      <c r="AP664" s="339"/>
      <c r="AQ664" s="339"/>
      <c r="AR664" s="339"/>
      <c r="AS664" s="339"/>
      <c r="AT664" s="339"/>
      <c r="AU664" s="339"/>
      <c r="AV664" s="339"/>
      <c r="AW664" s="339"/>
      <c r="AX664" s="339"/>
      <c r="AY664" s="339"/>
      <c r="AZ664" s="339"/>
      <c r="BA664" s="342"/>
      <c r="BB664" s="418"/>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986"/>
      <c r="D665" s="985"/>
      <c r="E665" s="612"/>
      <c r="F665" s="612"/>
      <c r="G665" s="612"/>
      <c r="H665" s="986"/>
      <c r="I665" s="985"/>
      <c r="J665" s="612"/>
      <c r="K665" s="612"/>
      <c r="L665" s="612"/>
      <c r="M665" s="986"/>
      <c r="N665" s="985"/>
      <c r="O665" s="612"/>
      <c r="P665" s="612"/>
      <c r="Q665" s="612"/>
      <c r="X665" s="339"/>
      <c r="Y665" s="339"/>
      <c r="Z665" s="339"/>
      <c r="AA665" s="339"/>
      <c r="AB665" s="339"/>
      <c r="AC665" s="339"/>
      <c r="AD665" s="339"/>
      <c r="AE665" s="339"/>
      <c r="AF665" s="339"/>
      <c r="AG665" s="339"/>
      <c r="AH665" s="339"/>
      <c r="AI665" s="339"/>
      <c r="AJ665" s="339"/>
      <c r="AK665" s="339"/>
      <c r="AL665" s="339"/>
      <c r="AM665" s="339"/>
      <c r="AN665" s="339"/>
      <c r="AO665" s="339"/>
      <c r="AP665" s="339"/>
      <c r="AQ665" s="339"/>
      <c r="AR665" s="339"/>
      <c r="AS665" s="339"/>
      <c r="AT665" s="339"/>
      <c r="AU665" s="339"/>
      <c r="AV665" s="339"/>
      <c r="AW665" s="339"/>
      <c r="AX665" s="339"/>
      <c r="AY665" s="339"/>
      <c r="AZ665" s="339"/>
      <c r="BA665" s="342"/>
      <c r="BB665" s="418"/>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986"/>
      <c r="D666" s="985"/>
      <c r="E666" s="612"/>
      <c r="F666" s="612"/>
      <c r="G666" s="612"/>
      <c r="H666" s="986"/>
      <c r="I666" s="985"/>
      <c r="J666" s="612"/>
      <c r="K666" s="612"/>
      <c r="L666" s="612"/>
      <c r="M666" s="986"/>
      <c r="N666" s="985"/>
      <c r="O666" s="612"/>
      <c r="P666" s="612"/>
      <c r="Q666" s="612"/>
      <c r="X666" s="339"/>
      <c r="Y666" s="339"/>
      <c r="Z666" s="339"/>
      <c r="AA666" s="339"/>
      <c r="AB666" s="339"/>
      <c r="AC666" s="339"/>
      <c r="AD666" s="339"/>
      <c r="AE666" s="339"/>
      <c r="AF666" s="339"/>
      <c r="AG666" s="339"/>
      <c r="AH666" s="339"/>
      <c r="AI666" s="339"/>
      <c r="AJ666" s="339"/>
      <c r="AK666" s="339"/>
      <c r="AL666" s="339"/>
      <c r="AM666" s="339"/>
      <c r="AN666" s="339"/>
      <c r="AO666" s="339"/>
      <c r="AP666" s="339"/>
      <c r="AQ666" s="339"/>
      <c r="AR666" s="339"/>
      <c r="AS666" s="339"/>
      <c r="AT666" s="339"/>
      <c r="AU666" s="339"/>
      <c r="AV666" s="339"/>
      <c r="AW666" s="339"/>
      <c r="AX666" s="339"/>
      <c r="AY666" s="339"/>
      <c r="AZ666" s="339"/>
      <c r="BA666" s="342"/>
      <c r="BB666" s="418"/>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986"/>
      <c r="D667" s="985"/>
      <c r="E667" s="612"/>
      <c r="F667" s="612"/>
      <c r="G667" s="612"/>
      <c r="H667" s="986"/>
      <c r="I667" s="985"/>
      <c r="J667" s="612"/>
      <c r="K667" s="612"/>
      <c r="L667" s="612"/>
      <c r="M667" s="986"/>
      <c r="N667" s="985"/>
      <c r="O667" s="612"/>
      <c r="P667" s="612"/>
      <c r="Q667" s="612"/>
      <c r="X667" s="339"/>
      <c r="Y667" s="339"/>
      <c r="Z667" s="339"/>
      <c r="AA667" s="339"/>
      <c r="AB667" s="339"/>
      <c r="AC667" s="339"/>
      <c r="AD667" s="339"/>
      <c r="AE667" s="339"/>
      <c r="AF667" s="339"/>
      <c r="AG667" s="339"/>
      <c r="AH667" s="339"/>
      <c r="AI667" s="339"/>
      <c r="AJ667" s="339"/>
      <c r="AK667" s="339"/>
      <c r="AL667" s="339"/>
      <c r="AM667" s="339"/>
      <c r="AN667" s="339"/>
      <c r="AO667" s="339"/>
      <c r="AP667" s="339"/>
      <c r="AQ667" s="339"/>
      <c r="AR667" s="339"/>
      <c r="AS667" s="339"/>
      <c r="AT667" s="339"/>
      <c r="AU667" s="339"/>
      <c r="AV667" s="339"/>
      <c r="AW667" s="339"/>
      <c r="AX667" s="339"/>
      <c r="AY667" s="339"/>
      <c r="AZ667" s="339"/>
      <c r="BA667" s="342"/>
      <c r="BB667" s="418"/>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986"/>
      <c r="D668" s="985"/>
      <c r="E668" s="612"/>
      <c r="F668" s="612"/>
      <c r="G668" s="612"/>
      <c r="H668" s="986"/>
      <c r="I668" s="985"/>
      <c r="J668" s="612"/>
      <c r="K668" s="612"/>
      <c r="L668" s="612"/>
      <c r="M668" s="986"/>
      <c r="N668" s="985"/>
      <c r="O668" s="612"/>
      <c r="P668" s="612"/>
      <c r="Q668" s="612"/>
      <c r="X668" s="339"/>
      <c r="Y668" s="339"/>
      <c r="Z668" s="339"/>
      <c r="AA668" s="339"/>
      <c r="AB668" s="339"/>
      <c r="AC668" s="339"/>
      <c r="AD668" s="339"/>
      <c r="AE668" s="339"/>
      <c r="AF668" s="339"/>
      <c r="AG668" s="339"/>
      <c r="AH668" s="339"/>
      <c r="AI668" s="339"/>
      <c r="AJ668" s="339"/>
      <c r="AK668" s="339"/>
      <c r="AL668" s="339"/>
      <c r="AM668" s="339"/>
      <c r="AN668" s="339"/>
      <c r="AO668" s="339"/>
      <c r="AP668" s="339"/>
      <c r="AQ668" s="339"/>
      <c r="AR668" s="339"/>
      <c r="AS668" s="339"/>
      <c r="AT668" s="339"/>
      <c r="AU668" s="339"/>
      <c r="AV668" s="339"/>
      <c r="AW668" s="339"/>
      <c r="AX668" s="339"/>
      <c r="AY668" s="339"/>
      <c r="AZ668" s="339"/>
      <c r="BA668" s="342"/>
      <c r="BB668" s="418"/>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986"/>
      <c r="D669" s="985"/>
      <c r="E669" s="612"/>
      <c r="F669" s="612"/>
      <c r="G669" s="612"/>
      <c r="H669" s="986"/>
      <c r="I669" s="985"/>
      <c r="J669" s="612"/>
      <c r="K669" s="612"/>
      <c r="L669" s="612"/>
      <c r="M669" s="986"/>
      <c r="N669" s="985"/>
      <c r="O669" s="612"/>
      <c r="P669" s="612"/>
      <c r="Q669" s="612"/>
      <c r="X669" s="339"/>
      <c r="Y669" s="339"/>
      <c r="Z669" s="339"/>
      <c r="AA669" s="339"/>
      <c r="AB669" s="339"/>
      <c r="AC669" s="339"/>
      <c r="AD669" s="339"/>
      <c r="AE669" s="339"/>
      <c r="AF669" s="339"/>
      <c r="AG669" s="339"/>
      <c r="AH669" s="339"/>
      <c r="AI669" s="339"/>
      <c r="AJ669" s="339"/>
      <c r="AK669" s="339"/>
      <c r="AL669" s="339"/>
      <c r="AM669" s="339"/>
      <c r="AN669" s="339"/>
      <c r="AO669" s="339"/>
      <c r="AP669" s="339"/>
      <c r="AQ669" s="339"/>
      <c r="AR669" s="339"/>
      <c r="AS669" s="339"/>
      <c r="AT669" s="339"/>
      <c r="AU669" s="339"/>
      <c r="AV669" s="339"/>
      <c r="AW669" s="339"/>
      <c r="AX669" s="339"/>
      <c r="AY669" s="339"/>
      <c r="AZ669" s="339"/>
      <c r="BA669" s="342"/>
      <c r="BB669" s="418"/>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986"/>
      <c r="D670" s="985"/>
      <c r="E670" s="612"/>
      <c r="F670" s="612"/>
      <c r="G670" s="612"/>
      <c r="H670" s="986"/>
      <c r="I670" s="985"/>
      <c r="J670" s="612"/>
      <c r="K670" s="612"/>
      <c r="L670" s="612"/>
      <c r="M670" s="986"/>
      <c r="N670" s="985"/>
      <c r="O670" s="612"/>
      <c r="P670" s="612"/>
      <c r="Q670" s="612"/>
      <c r="X670" s="339"/>
      <c r="Y670" s="339"/>
      <c r="Z670" s="339"/>
      <c r="AA670" s="339"/>
      <c r="AB670" s="339"/>
      <c r="AC670" s="339"/>
      <c r="AD670" s="339"/>
      <c r="AE670" s="339"/>
      <c r="AF670" s="339"/>
      <c r="AG670" s="339"/>
      <c r="AH670" s="339"/>
      <c r="AI670" s="339"/>
      <c r="AJ670" s="339"/>
      <c r="AK670" s="339"/>
      <c r="AL670" s="339"/>
      <c r="AM670" s="339"/>
      <c r="AN670" s="339"/>
      <c r="AO670" s="339"/>
      <c r="AP670" s="339"/>
      <c r="AQ670" s="339"/>
      <c r="AR670" s="339"/>
      <c r="AS670" s="339"/>
      <c r="AT670" s="339"/>
      <c r="AU670" s="339"/>
      <c r="AV670" s="339"/>
      <c r="AW670" s="339"/>
      <c r="AX670" s="339"/>
      <c r="AY670" s="339"/>
      <c r="AZ670" s="339"/>
      <c r="BA670" s="342"/>
      <c r="BB670" s="418"/>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986"/>
      <c r="D671" s="985"/>
      <c r="E671" s="612"/>
      <c r="F671" s="612"/>
      <c r="G671" s="612"/>
      <c r="H671" s="986"/>
      <c r="I671" s="985"/>
      <c r="J671" s="612"/>
      <c r="K671" s="612"/>
      <c r="L671" s="612"/>
      <c r="M671" s="986"/>
      <c r="N671" s="985"/>
      <c r="O671" s="612"/>
      <c r="P671" s="612"/>
      <c r="Q671" s="612"/>
      <c r="X671" s="339"/>
      <c r="Y671" s="339"/>
      <c r="Z671" s="339"/>
      <c r="AA671" s="339"/>
      <c r="AB671" s="339"/>
      <c r="AC671" s="339"/>
      <c r="AD671" s="339"/>
      <c r="AE671" s="339"/>
      <c r="AF671" s="339"/>
      <c r="AG671" s="339"/>
      <c r="AH671" s="339"/>
      <c r="AI671" s="339"/>
      <c r="AJ671" s="339"/>
      <c r="AK671" s="339"/>
      <c r="AL671" s="339"/>
      <c r="AM671" s="339"/>
      <c r="AN671" s="339"/>
      <c r="AO671" s="339"/>
      <c r="AP671" s="339"/>
      <c r="AQ671" s="339"/>
      <c r="AR671" s="339"/>
      <c r="AS671" s="339"/>
      <c r="AT671" s="339"/>
      <c r="AU671" s="339"/>
      <c r="AV671" s="339"/>
      <c r="AW671" s="339"/>
      <c r="AX671" s="339"/>
      <c r="AY671" s="339"/>
      <c r="AZ671" s="339"/>
      <c r="BA671" s="342"/>
      <c r="BB671" s="418"/>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986"/>
      <c r="D672" s="985"/>
      <c r="E672" s="612"/>
      <c r="F672" s="612"/>
      <c r="G672" s="612"/>
      <c r="H672" s="986"/>
      <c r="I672" s="985"/>
      <c r="J672" s="612"/>
      <c r="K672" s="612"/>
      <c r="L672" s="612"/>
      <c r="M672" s="986"/>
      <c r="N672" s="985"/>
      <c r="O672" s="612"/>
      <c r="P672" s="612"/>
      <c r="Q672" s="612"/>
      <c r="X672" s="339"/>
      <c r="Y672" s="339"/>
      <c r="Z672" s="339"/>
      <c r="AA672" s="339"/>
      <c r="AB672" s="339"/>
      <c r="AC672" s="339"/>
      <c r="AD672" s="339"/>
      <c r="AE672" s="339"/>
      <c r="AF672" s="339"/>
      <c r="AG672" s="339"/>
      <c r="AH672" s="339"/>
      <c r="AI672" s="339"/>
      <c r="AJ672" s="339"/>
      <c r="AK672" s="339"/>
      <c r="AL672" s="339"/>
      <c r="AM672" s="339"/>
      <c r="AN672" s="339"/>
      <c r="AO672" s="339"/>
      <c r="AP672" s="339"/>
      <c r="AQ672" s="339"/>
      <c r="AR672" s="339"/>
      <c r="AS672" s="339"/>
      <c r="AT672" s="339"/>
      <c r="AU672" s="339"/>
      <c r="AV672" s="339"/>
      <c r="AW672" s="339"/>
      <c r="AX672" s="339"/>
      <c r="AY672" s="339"/>
      <c r="AZ672" s="339"/>
      <c r="BA672" s="342"/>
      <c r="BB672" s="418"/>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986"/>
      <c r="D673" s="985"/>
      <c r="E673" s="612"/>
      <c r="F673" s="612"/>
      <c r="G673" s="612"/>
      <c r="H673" s="986"/>
      <c r="I673" s="985"/>
      <c r="J673" s="612"/>
      <c r="K673" s="612"/>
      <c r="L673" s="612"/>
      <c r="M673" s="986"/>
      <c r="N673" s="985"/>
      <c r="O673" s="612"/>
      <c r="P673" s="612"/>
      <c r="Q673" s="612"/>
      <c r="X673" s="339"/>
      <c r="Y673" s="339"/>
      <c r="Z673" s="339"/>
      <c r="AA673" s="339"/>
      <c r="AB673" s="339"/>
      <c r="AC673" s="339"/>
      <c r="AD673" s="339"/>
      <c r="AE673" s="339"/>
      <c r="AF673" s="339"/>
      <c r="AG673" s="339"/>
      <c r="AH673" s="339"/>
      <c r="AI673" s="339"/>
      <c r="AJ673" s="339"/>
      <c r="AK673" s="339"/>
      <c r="AL673" s="339"/>
      <c r="AM673" s="339"/>
      <c r="AN673" s="339"/>
      <c r="AO673" s="339"/>
      <c r="AP673" s="339"/>
      <c r="AQ673" s="339"/>
      <c r="AR673" s="339"/>
      <c r="AS673" s="339"/>
      <c r="AT673" s="339"/>
      <c r="AU673" s="339"/>
      <c r="AV673" s="339"/>
      <c r="AW673" s="339"/>
      <c r="AX673" s="339"/>
      <c r="AY673" s="339"/>
      <c r="AZ673" s="339"/>
      <c r="BA673" s="342"/>
      <c r="BB673" s="418"/>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986"/>
      <c r="D674" s="985"/>
      <c r="E674" s="612"/>
      <c r="F674" s="612"/>
      <c r="G674" s="612"/>
      <c r="H674" s="986"/>
      <c r="I674" s="985"/>
      <c r="J674" s="612"/>
      <c r="K674" s="612"/>
      <c r="L674" s="612"/>
      <c r="M674" s="986"/>
      <c r="N674" s="985"/>
      <c r="O674" s="612"/>
      <c r="P674" s="612"/>
      <c r="Q674" s="612"/>
      <c r="X674" s="339"/>
      <c r="Y674" s="339"/>
      <c r="Z674" s="339"/>
      <c r="AA674" s="339"/>
      <c r="AB674" s="339"/>
      <c r="AC674" s="339"/>
      <c r="AD674" s="339"/>
      <c r="AE674" s="339"/>
      <c r="AF674" s="339"/>
      <c r="AG674" s="339"/>
      <c r="AH674" s="339"/>
      <c r="AI674" s="339"/>
      <c r="AJ674" s="339"/>
      <c r="AK674" s="339"/>
      <c r="AL674" s="339"/>
      <c r="AM674" s="339"/>
      <c r="AN674" s="339"/>
      <c r="AO674" s="339"/>
      <c r="AP674" s="339"/>
      <c r="AQ674" s="339"/>
      <c r="AR674" s="339"/>
      <c r="AS674" s="339"/>
      <c r="AT674" s="339"/>
      <c r="AU674" s="339"/>
      <c r="AV674" s="339"/>
      <c r="AW674" s="339"/>
      <c r="AX674" s="339"/>
      <c r="AY674" s="339"/>
      <c r="AZ674" s="339"/>
      <c r="BA674" s="342"/>
      <c r="BB674" s="418"/>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986"/>
      <c r="D675" s="985"/>
      <c r="E675" s="612"/>
      <c r="F675" s="612"/>
      <c r="G675" s="612"/>
      <c r="H675" s="986"/>
      <c r="I675" s="985"/>
      <c r="J675" s="612"/>
      <c r="K675" s="612"/>
      <c r="L675" s="612"/>
      <c r="M675" s="986"/>
      <c r="N675" s="985"/>
      <c r="O675" s="612"/>
      <c r="P675" s="612"/>
      <c r="Q675" s="612"/>
      <c r="X675" s="339"/>
      <c r="Y675" s="339"/>
      <c r="Z675" s="339"/>
      <c r="AA675" s="339"/>
      <c r="AB675" s="339"/>
      <c r="AC675" s="339"/>
      <c r="AD675" s="339"/>
      <c r="AE675" s="339"/>
      <c r="AF675" s="339"/>
      <c r="AG675" s="339"/>
      <c r="AH675" s="339"/>
      <c r="AI675" s="339"/>
      <c r="AJ675" s="339"/>
      <c r="AK675" s="339"/>
      <c r="AL675" s="339"/>
      <c r="AM675" s="339"/>
      <c r="AN675" s="339"/>
      <c r="AO675" s="339"/>
      <c r="AP675" s="339"/>
      <c r="AQ675" s="339"/>
      <c r="AR675" s="339"/>
      <c r="AS675" s="339"/>
      <c r="AT675" s="339"/>
      <c r="AU675" s="339"/>
      <c r="AV675" s="339"/>
      <c r="AW675" s="339"/>
      <c r="AX675" s="339"/>
      <c r="AY675" s="339"/>
      <c r="AZ675" s="339"/>
      <c r="BA675" s="342"/>
      <c r="BB675" s="418"/>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986"/>
      <c r="D676" s="985"/>
      <c r="E676" s="612"/>
      <c r="F676" s="612"/>
      <c r="G676" s="612"/>
      <c r="H676" s="986"/>
      <c r="I676" s="985"/>
      <c r="J676" s="612"/>
      <c r="K676" s="612"/>
      <c r="L676" s="612"/>
      <c r="M676" s="986"/>
      <c r="N676" s="985"/>
      <c r="O676" s="612"/>
      <c r="P676" s="612"/>
      <c r="Q676" s="612"/>
      <c r="X676" s="339"/>
      <c r="Y676" s="339"/>
      <c r="Z676" s="339"/>
      <c r="AA676" s="339"/>
      <c r="AB676" s="339"/>
      <c r="AC676" s="339"/>
      <c r="AD676" s="339"/>
      <c r="AE676" s="339"/>
      <c r="AF676" s="339"/>
      <c r="AG676" s="339"/>
      <c r="AH676" s="339"/>
      <c r="AI676" s="339"/>
      <c r="AJ676" s="339"/>
      <c r="AK676" s="339"/>
      <c r="AL676" s="339"/>
      <c r="AM676" s="339"/>
      <c r="AN676" s="339"/>
      <c r="AO676" s="339"/>
      <c r="AP676" s="339"/>
      <c r="AQ676" s="339"/>
      <c r="AR676" s="339"/>
      <c r="AS676" s="339"/>
      <c r="AT676" s="339"/>
      <c r="AU676" s="339"/>
      <c r="AV676" s="339"/>
      <c r="AW676" s="339"/>
      <c r="AX676" s="339"/>
      <c r="AY676" s="339"/>
      <c r="AZ676" s="339"/>
      <c r="BA676" s="342"/>
      <c r="BB676" s="418"/>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986"/>
      <c r="D677" s="985"/>
      <c r="E677" s="612"/>
      <c r="F677" s="612"/>
      <c r="G677" s="612"/>
      <c r="H677" s="986"/>
      <c r="I677" s="985"/>
      <c r="J677" s="612"/>
      <c r="K677" s="612"/>
      <c r="L677" s="612"/>
      <c r="M677" s="986"/>
      <c r="N677" s="985"/>
      <c r="O677" s="612"/>
      <c r="P677" s="612"/>
      <c r="Q677" s="612"/>
      <c r="X677" s="339"/>
      <c r="Y677" s="339"/>
      <c r="Z677" s="339"/>
      <c r="AA677" s="339"/>
      <c r="AB677" s="339"/>
      <c r="AC677" s="339"/>
      <c r="AD677" s="339"/>
      <c r="AE677" s="339"/>
      <c r="AF677" s="339"/>
      <c r="AG677" s="339"/>
      <c r="AH677" s="339"/>
      <c r="AI677" s="339"/>
      <c r="AJ677" s="339"/>
      <c r="AK677" s="339"/>
      <c r="AL677" s="339"/>
      <c r="AM677" s="339"/>
      <c r="AN677" s="339"/>
      <c r="AO677" s="339"/>
      <c r="AP677" s="339"/>
      <c r="AQ677" s="339"/>
      <c r="AR677" s="339"/>
      <c r="AS677" s="339"/>
      <c r="AT677" s="339"/>
      <c r="AU677" s="339"/>
      <c r="AV677" s="339"/>
      <c r="AW677" s="339"/>
      <c r="AX677" s="339"/>
      <c r="AY677" s="339"/>
      <c r="AZ677" s="339"/>
      <c r="BA677" s="342"/>
      <c r="BB677" s="418"/>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986"/>
      <c r="D678" s="985"/>
      <c r="E678" s="612"/>
      <c r="F678" s="612"/>
      <c r="G678" s="612"/>
      <c r="H678" s="986"/>
      <c r="I678" s="985"/>
      <c r="J678" s="612"/>
      <c r="K678" s="612"/>
      <c r="L678" s="612"/>
      <c r="M678" s="986"/>
      <c r="N678" s="985"/>
      <c r="O678" s="612"/>
      <c r="P678" s="612"/>
      <c r="Q678" s="612"/>
      <c r="X678" s="339"/>
      <c r="Y678" s="339"/>
      <c r="Z678" s="339"/>
      <c r="AA678" s="339"/>
      <c r="AB678" s="339"/>
      <c r="AC678" s="339"/>
      <c r="AD678" s="339"/>
      <c r="AE678" s="339"/>
      <c r="AF678" s="339"/>
      <c r="AG678" s="339"/>
      <c r="AH678" s="339"/>
      <c r="AI678" s="339"/>
      <c r="AJ678" s="339"/>
      <c r="AK678" s="339"/>
      <c r="AL678" s="339"/>
      <c r="AM678" s="339"/>
      <c r="AN678" s="339"/>
      <c r="AO678" s="339"/>
      <c r="AP678" s="339"/>
      <c r="AQ678" s="339"/>
      <c r="AR678" s="339"/>
      <c r="AS678" s="339"/>
      <c r="AT678" s="339"/>
      <c r="AU678" s="339"/>
      <c r="AV678" s="339"/>
      <c r="AW678" s="339"/>
      <c r="AX678" s="339"/>
      <c r="AY678" s="339"/>
      <c r="AZ678" s="339"/>
      <c r="BA678" s="342"/>
      <c r="BB678" s="418"/>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986"/>
      <c r="D679" s="985"/>
      <c r="E679" s="612"/>
      <c r="F679" s="612"/>
      <c r="G679" s="612"/>
      <c r="H679" s="986"/>
      <c r="I679" s="985"/>
      <c r="J679" s="612"/>
      <c r="K679" s="612"/>
      <c r="L679" s="612"/>
      <c r="M679" s="986"/>
      <c r="N679" s="985"/>
      <c r="O679" s="612"/>
      <c r="P679" s="612"/>
      <c r="Q679" s="612"/>
      <c r="X679" s="339"/>
      <c r="Y679" s="339"/>
      <c r="Z679" s="339"/>
      <c r="AA679" s="339"/>
      <c r="AB679" s="339"/>
      <c r="AC679" s="339"/>
      <c r="AD679" s="339"/>
      <c r="AE679" s="339"/>
      <c r="AF679" s="339"/>
      <c r="AG679" s="339"/>
      <c r="AH679" s="339"/>
      <c r="AI679" s="339"/>
      <c r="AJ679" s="339"/>
      <c r="AK679" s="339"/>
      <c r="AL679" s="339"/>
      <c r="AM679" s="339"/>
      <c r="AN679" s="339"/>
      <c r="AO679" s="339"/>
      <c r="AP679" s="339"/>
      <c r="AQ679" s="339"/>
      <c r="AR679" s="339"/>
      <c r="AS679" s="339"/>
      <c r="AT679" s="339"/>
      <c r="AU679" s="339"/>
      <c r="AV679" s="339"/>
      <c r="AW679" s="339"/>
      <c r="AX679" s="339"/>
      <c r="AY679" s="339"/>
      <c r="AZ679" s="339"/>
      <c r="BA679" s="342"/>
      <c r="BB679" s="418"/>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986"/>
      <c r="D680" s="985"/>
      <c r="E680" s="612"/>
      <c r="F680" s="612"/>
      <c r="G680" s="612"/>
      <c r="H680" s="986"/>
      <c r="I680" s="985"/>
      <c r="J680" s="612"/>
      <c r="K680" s="612"/>
      <c r="L680" s="612"/>
      <c r="M680" s="986"/>
      <c r="N680" s="985"/>
      <c r="O680" s="612"/>
      <c r="P680" s="612"/>
      <c r="Q680" s="612"/>
      <c r="X680" s="339"/>
      <c r="Y680" s="339"/>
      <c r="Z680" s="339"/>
      <c r="AA680" s="339"/>
      <c r="AB680" s="339"/>
      <c r="AC680" s="339"/>
      <c r="AD680" s="339"/>
      <c r="AE680" s="339"/>
      <c r="AF680" s="339"/>
      <c r="AG680" s="339"/>
      <c r="AH680" s="339"/>
      <c r="AI680" s="339"/>
      <c r="AJ680" s="339"/>
      <c r="AK680" s="339"/>
      <c r="AL680" s="339"/>
      <c r="AM680" s="339"/>
      <c r="AN680" s="339"/>
      <c r="AO680" s="339"/>
      <c r="AP680" s="339"/>
      <c r="AQ680" s="339"/>
      <c r="AR680" s="339"/>
      <c r="AS680" s="339"/>
      <c r="AT680" s="339"/>
      <c r="AU680" s="339"/>
      <c r="AV680" s="339"/>
      <c r="AW680" s="339"/>
      <c r="AX680" s="339"/>
      <c r="AY680" s="339"/>
      <c r="AZ680" s="339"/>
      <c r="BA680" s="342"/>
      <c r="BB680" s="418"/>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986"/>
      <c r="D681" s="985"/>
      <c r="E681" s="612"/>
      <c r="F681" s="612"/>
      <c r="G681" s="612"/>
      <c r="H681" s="986"/>
      <c r="I681" s="985"/>
      <c r="J681" s="612"/>
      <c r="K681" s="612"/>
      <c r="L681" s="612"/>
      <c r="M681" s="986"/>
      <c r="N681" s="985"/>
      <c r="O681" s="612"/>
      <c r="P681" s="612"/>
      <c r="Q681" s="612"/>
      <c r="X681" s="339"/>
      <c r="Y681" s="339"/>
      <c r="Z681" s="339"/>
      <c r="AA681" s="339"/>
      <c r="AB681" s="339"/>
      <c r="AC681" s="339"/>
      <c r="AD681" s="339"/>
      <c r="AE681" s="339"/>
      <c r="AF681" s="339"/>
      <c r="AG681" s="339"/>
      <c r="AH681" s="339"/>
      <c r="AI681" s="339"/>
      <c r="AJ681" s="339"/>
      <c r="AK681" s="339"/>
      <c r="AL681" s="339"/>
      <c r="AM681" s="339"/>
      <c r="AN681" s="339"/>
      <c r="AO681" s="339"/>
      <c r="AP681" s="339"/>
      <c r="AQ681" s="339"/>
      <c r="AR681" s="339"/>
      <c r="AS681" s="339"/>
      <c r="AT681" s="339"/>
      <c r="AU681" s="339"/>
      <c r="AV681" s="339"/>
      <c r="AW681" s="339"/>
      <c r="AX681" s="339"/>
      <c r="AY681" s="339"/>
      <c r="AZ681" s="339"/>
      <c r="BA681" s="342"/>
      <c r="BB681" s="418"/>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986"/>
      <c r="D682" s="985"/>
      <c r="E682" s="612"/>
      <c r="F682" s="612"/>
      <c r="G682" s="612"/>
      <c r="H682" s="986"/>
      <c r="I682" s="985"/>
      <c r="J682" s="612"/>
      <c r="K682" s="612"/>
      <c r="L682" s="612"/>
      <c r="M682" s="986"/>
      <c r="N682" s="985"/>
      <c r="O682" s="612"/>
      <c r="P682" s="612"/>
      <c r="Q682" s="612"/>
      <c r="X682" s="339"/>
      <c r="Y682" s="339"/>
      <c r="Z682" s="339"/>
      <c r="AA682" s="339"/>
      <c r="AB682" s="339"/>
      <c r="AC682" s="339"/>
      <c r="AD682" s="339"/>
      <c r="AE682" s="339"/>
      <c r="AF682" s="339"/>
      <c r="AG682" s="339"/>
      <c r="AH682" s="339"/>
      <c r="AI682" s="339"/>
      <c r="AJ682" s="339"/>
      <c r="AK682" s="339"/>
      <c r="AL682" s="339"/>
      <c r="AM682" s="339"/>
      <c r="AN682" s="339"/>
      <c r="AO682" s="339"/>
      <c r="AP682" s="339"/>
      <c r="AQ682" s="339"/>
      <c r="AR682" s="339"/>
      <c r="AS682" s="339"/>
      <c r="AT682" s="339"/>
      <c r="AU682" s="339"/>
      <c r="AV682" s="339"/>
      <c r="AW682" s="339"/>
      <c r="AX682" s="339"/>
      <c r="AY682" s="339"/>
      <c r="AZ682" s="339"/>
      <c r="BA682" s="342"/>
      <c r="BB682" s="418"/>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986"/>
      <c r="D683" s="985"/>
      <c r="E683" s="612"/>
      <c r="F683" s="612"/>
      <c r="G683" s="612"/>
      <c r="H683" s="986"/>
      <c r="I683" s="985"/>
      <c r="J683" s="612"/>
      <c r="K683" s="612"/>
      <c r="L683" s="612"/>
      <c r="M683" s="986"/>
      <c r="N683" s="985"/>
      <c r="O683" s="612"/>
      <c r="P683" s="612"/>
      <c r="Q683" s="612"/>
      <c r="X683" s="339"/>
      <c r="Y683" s="339"/>
      <c r="Z683" s="339"/>
      <c r="AA683" s="339"/>
      <c r="AB683" s="339"/>
      <c r="AC683" s="339"/>
      <c r="AD683" s="339"/>
      <c r="AE683" s="339"/>
      <c r="AF683" s="339"/>
      <c r="AG683" s="339"/>
      <c r="AH683" s="339"/>
      <c r="AI683" s="339"/>
      <c r="AJ683" s="339"/>
      <c r="AK683" s="339"/>
      <c r="AL683" s="339"/>
      <c r="AM683" s="339"/>
      <c r="AN683" s="339"/>
      <c r="AO683" s="339"/>
      <c r="AP683" s="339"/>
      <c r="AQ683" s="339"/>
      <c r="AR683" s="339"/>
      <c r="AS683" s="339"/>
      <c r="AT683" s="339"/>
      <c r="AU683" s="339"/>
      <c r="AV683" s="339"/>
      <c r="AW683" s="339"/>
      <c r="AX683" s="339"/>
      <c r="AY683" s="339"/>
      <c r="AZ683" s="339"/>
      <c r="BA683" s="342"/>
      <c r="BB683" s="418"/>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986"/>
      <c r="D684" s="985"/>
      <c r="E684" s="612"/>
      <c r="F684" s="612"/>
      <c r="G684" s="612"/>
      <c r="H684" s="986"/>
      <c r="I684" s="985"/>
      <c r="J684" s="612"/>
      <c r="K684" s="612"/>
      <c r="L684" s="612"/>
      <c r="M684" s="986"/>
      <c r="N684" s="985"/>
      <c r="O684" s="612"/>
      <c r="P684" s="612"/>
      <c r="Q684" s="612"/>
      <c r="X684" s="339"/>
      <c r="Y684" s="339"/>
      <c r="Z684" s="339"/>
      <c r="AA684" s="339"/>
      <c r="AB684" s="339"/>
      <c r="AC684" s="339"/>
      <c r="AD684" s="339"/>
      <c r="AE684" s="339"/>
      <c r="AF684" s="339"/>
      <c r="AG684" s="339"/>
      <c r="AH684" s="339"/>
      <c r="AI684" s="339"/>
      <c r="AJ684" s="339"/>
      <c r="AK684" s="339"/>
      <c r="AL684" s="339"/>
      <c r="AM684" s="339"/>
      <c r="AN684" s="339"/>
      <c r="AO684" s="339"/>
      <c r="AP684" s="339"/>
      <c r="AQ684" s="339"/>
      <c r="AR684" s="339"/>
      <c r="AS684" s="339"/>
      <c r="AT684" s="339"/>
      <c r="AU684" s="339"/>
      <c r="AV684" s="339"/>
      <c r="AW684" s="339"/>
      <c r="AX684" s="339"/>
      <c r="AY684" s="339"/>
      <c r="AZ684" s="339"/>
      <c r="BA684" s="342"/>
      <c r="BB684" s="418"/>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986"/>
      <c r="D685" s="985"/>
      <c r="E685" s="612"/>
      <c r="F685" s="612"/>
      <c r="G685" s="612"/>
      <c r="H685" s="986"/>
      <c r="I685" s="985"/>
      <c r="J685" s="612"/>
      <c r="K685" s="612"/>
      <c r="L685" s="612"/>
      <c r="M685" s="986"/>
      <c r="N685" s="985"/>
      <c r="O685" s="612"/>
      <c r="P685" s="612"/>
      <c r="Q685" s="612"/>
      <c r="X685" s="339"/>
      <c r="Y685" s="339"/>
      <c r="Z685" s="339"/>
      <c r="AA685" s="339"/>
      <c r="AB685" s="339"/>
      <c r="AC685" s="339"/>
      <c r="AD685" s="339"/>
      <c r="AE685" s="339"/>
      <c r="AF685" s="339"/>
      <c r="AG685" s="339"/>
      <c r="AH685" s="339"/>
      <c r="AI685" s="339"/>
      <c r="AJ685" s="339"/>
      <c r="AK685" s="339"/>
      <c r="AL685" s="339"/>
      <c r="AM685" s="339"/>
      <c r="AN685" s="339"/>
      <c r="AO685" s="339"/>
      <c r="AP685" s="339"/>
      <c r="AQ685" s="339"/>
      <c r="AR685" s="339"/>
      <c r="AS685" s="339"/>
      <c r="AT685" s="339"/>
      <c r="AU685" s="339"/>
      <c r="AV685" s="339"/>
      <c r="AW685" s="339"/>
      <c r="AX685" s="339"/>
      <c r="AY685" s="339"/>
      <c r="AZ685" s="339"/>
      <c r="BA685" s="342"/>
      <c r="BB685" s="418"/>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986"/>
      <c r="D686" s="985"/>
      <c r="E686" s="612"/>
      <c r="F686" s="612"/>
      <c r="G686" s="612"/>
      <c r="H686" s="986"/>
      <c r="I686" s="985"/>
      <c r="J686" s="612"/>
      <c r="K686" s="612"/>
      <c r="L686" s="612"/>
      <c r="M686" s="986"/>
      <c r="N686" s="985"/>
      <c r="O686" s="612"/>
      <c r="P686" s="612"/>
      <c r="Q686" s="612"/>
      <c r="X686" s="339"/>
      <c r="Y686" s="339"/>
      <c r="Z686" s="339"/>
      <c r="AA686" s="339"/>
      <c r="AB686" s="339"/>
      <c r="AC686" s="339"/>
      <c r="AD686" s="339"/>
      <c r="AE686" s="339"/>
      <c r="AF686" s="339"/>
      <c r="AG686" s="339"/>
      <c r="AH686" s="339"/>
      <c r="AI686" s="339"/>
      <c r="AJ686" s="339"/>
      <c r="AK686" s="339"/>
      <c r="AL686" s="339"/>
      <c r="AM686" s="339"/>
      <c r="AN686" s="339"/>
      <c r="AO686" s="339"/>
      <c r="AP686" s="339"/>
      <c r="AQ686" s="339"/>
      <c r="AR686" s="339"/>
      <c r="AS686" s="339"/>
      <c r="AT686" s="339"/>
      <c r="AU686" s="339"/>
      <c r="AV686" s="339"/>
      <c r="AW686" s="339"/>
      <c r="AX686" s="339"/>
      <c r="AY686" s="339"/>
      <c r="AZ686" s="339"/>
      <c r="BA686" s="342"/>
      <c r="BB686" s="418"/>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986"/>
      <c r="D687" s="985"/>
      <c r="E687" s="612"/>
      <c r="F687" s="612"/>
      <c r="G687" s="612"/>
      <c r="H687" s="986"/>
      <c r="I687" s="985"/>
      <c r="J687" s="612"/>
      <c r="K687" s="612"/>
      <c r="L687" s="612"/>
      <c r="M687" s="986"/>
      <c r="N687" s="985"/>
      <c r="O687" s="612"/>
      <c r="P687" s="612"/>
      <c r="Q687" s="612"/>
      <c r="X687" s="339"/>
      <c r="Y687" s="339"/>
      <c r="Z687" s="339"/>
      <c r="AA687" s="339"/>
      <c r="AB687" s="339"/>
      <c r="AC687" s="339"/>
      <c r="AD687" s="339"/>
      <c r="AE687" s="339"/>
      <c r="AF687" s="339"/>
      <c r="AG687" s="339"/>
      <c r="AH687" s="339"/>
      <c r="AI687" s="339"/>
      <c r="AJ687" s="339"/>
      <c r="AK687" s="339"/>
      <c r="AL687" s="339"/>
      <c r="AM687" s="339"/>
      <c r="AN687" s="339"/>
      <c r="AO687" s="339"/>
      <c r="AP687" s="339"/>
      <c r="AQ687" s="339"/>
      <c r="AR687" s="339"/>
      <c r="AS687" s="339"/>
      <c r="AT687" s="339"/>
      <c r="AU687" s="339"/>
      <c r="AV687" s="339"/>
      <c r="AW687" s="339"/>
      <c r="AX687" s="339"/>
      <c r="AY687" s="339"/>
      <c r="AZ687" s="339"/>
      <c r="BA687" s="342"/>
      <c r="BB687" s="418"/>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986"/>
      <c r="D688" s="985"/>
      <c r="E688" s="612"/>
      <c r="F688" s="612"/>
      <c r="G688" s="612"/>
      <c r="H688" s="986"/>
      <c r="I688" s="985"/>
      <c r="J688" s="612"/>
      <c r="K688" s="612"/>
      <c r="L688" s="612"/>
      <c r="M688" s="986"/>
      <c r="N688" s="985"/>
      <c r="O688" s="612"/>
      <c r="P688" s="612"/>
      <c r="Q688" s="612"/>
      <c r="X688" s="339"/>
      <c r="Y688" s="339"/>
      <c r="Z688" s="339"/>
      <c r="AA688" s="339"/>
      <c r="AB688" s="339"/>
      <c r="AC688" s="339"/>
      <c r="AD688" s="339"/>
      <c r="AE688" s="339"/>
      <c r="AF688" s="339"/>
      <c r="AG688" s="339"/>
      <c r="AH688" s="339"/>
      <c r="AI688" s="339"/>
      <c r="AJ688" s="339"/>
      <c r="AK688" s="339"/>
      <c r="AL688" s="339"/>
      <c r="AM688" s="339"/>
      <c r="AN688" s="339"/>
      <c r="AO688" s="339"/>
      <c r="AP688" s="339"/>
      <c r="AQ688" s="339"/>
      <c r="AR688" s="339"/>
      <c r="AS688" s="339"/>
      <c r="AT688" s="339"/>
      <c r="AU688" s="339"/>
      <c r="AV688" s="339"/>
      <c r="AW688" s="339"/>
      <c r="AX688" s="339"/>
      <c r="AY688" s="339"/>
      <c r="AZ688" s="339"/>
      <c r="BA688" s="342"/>
      <c r="BB688" s="418"/>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986"/>
      <c r="D689" s="985"/>
      <c r="E689" s="612"/>
      <c r="F689" s="612"/>
      <c r="G689" s="612"/>
      <c r="H689" s="986"/>
      <c r="I689" s="985"/>
      <c r="J689" s="612"/>
      <c r="K689" s="612"/>
      <c r="L689" s="612"/>
      <c r="M689" s="986"/>
      <c r="N689" s="985"/>
      <c r="O689" s="612"/>
      <c r="P689" s="612"/>
      <c r="Q689" s="612"/>
      <c r="X689" s="339"/>
      <c r="Y689" s="339"/>
      <c r="Z689" s="339"/>
      <c r="AA689" s="339"/>
      <c r="AB689" s="339"/>
      <c r="AC689" s="339"/>
      <c r="AD689" s="339"/>
      <c r="AE689" s="339"/>
      <c r="AF689" s="339"/>
      <c r="AG689" s="339"/>
      <c r="AH689" s="339"/>
      <c r="AI689" s="339"/>
      <c r="AJ689" s="339"/>
      <c r="AK689" s="339"/>
      <c r="AL689" s="339"/>
      <c r="AM689" s="339"/>
      <c r="AN689" s="339"/>
      <c r="AO689" s="339"/>
      <c r="AP689" s="339"/>
      <c r="AQ689" s="339"/>
      <c r="AR689" s="339"/>
      <c r="AS689" s="339"/>
      <c r="AT689" s="339"/>
      <c r="AU689" s="339"/>
      <c r="AV689" s="339"/>
      <c r="AW689" s="339"/>
      <c r="AX689" s="339"/>
      <c r="AY689" s="339"/>
      <c r="AZ689" s="339"/>
      <c r="BA689" s="342"/>
      <c r="BB689" s="418"/>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986"/>
      <c r="D690" s="985"/>
      <c r="E690" s="612"/>
      <c r="F690" s="612"/>
      <c r="G690" s="612"/>
      <c r="H690" s="986"/>
      <c r="I690" s="985"/>
      <c r="J690" s="612"/>
      <c r="K690" s="612"/>
      <c r="L690" s="612"/>
      <c r="M690" s="986"/>
      <c r="N690" s="985"/>
      <c r="O690" s="612"/>
      <c r="P690" s="612"/>
      <c r="Q690" s="612"/>
      <c r="X690" s="339"/>
      <c r="Y690" s="339"/>
      <c r="Z690" s="339"/>
      <c r="AA690" s="339"/>
      <c r="AB690" s="339"/>
      <c r="AC690" s="339"/>
      <c r="AD690" s="339"/>
      <c r="AE690" s="339"/>
      <c r="AF690" s="339"/>
      <c r="AG690" s="339"/>
      <c r="AH690" s="339"/>
      <c r="AI690" s="339"/>
      <c r="AJ690" s="339"/>
      <c r="AK690" s="339"/>
      <c r="AL690" s="339"/>
      <c r="AM690" s="339"/>
      <c r="AN690" s="339"/>
      <c r="AO690" s="339"/>
      <c r="AP690" s="339"/>
      <c r="AQ690" s="339"/>
      <c r="AR690" s="339"/>
      <c r="AS690" s="339"/>
      <c r="AT690" s="339"/>
      <c r="AU690" s="339"/>
      <c r="AV690" s="339"/>
      <c r="AW690" s="339"/>
      <c r="AX690" s="339"/>
      <c r="AY690" s="339"/>
      <c r="AZ690" s="339"/>
      <c r="BA690" s="342"/>
      <c r="BB690" s="418"/>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986"/>
      <c r="D691" s="985"/>
      <c r="E691" s="612"/>
      <c r="F691" s="612"/>
      <c r="G691" s="612"/>
      <c r="H691" s="986"/>
      <c r="I691" s="985"/>
      <c r="J691" s="612"/>
      <c r="K691" s="612"/>
      <c r="L691" s="612"/>
      <c r="M691" s="986"/>
      <c r="N691" s="985"/>
      <c r="O691" s="612"/>
      <c r="P691" s="612"/>
      <c r="Q691" s="612"/>
      <c r="X691" s="339"/>
      <c r="Y691" s="339"/>
      <c r="Z691" s="339"/>
      <c r="AA691" s="339"/>
      <c r="AB691" s="339"/>
      <c r="AC691" s="339"/>
      <c r="AD691" s="339"/>
      <c r="AE691" s="339"/>
      <c r="AF691" s="339"/>
      <c r="AG691" s="339"/>
      <c r="AH691" s="339"/>
      <c r="AI691" s="339"/>
      <c r="AJ691" s="339"/>
      <c r="AK691" s="339"/>
      <c r="AL691" s="339"/>
      <c r="AM691" s="339"/>
      <c r="AN691" s="339"/>
      <c r="AO691" s="339"/>
      <c r="AP691" s="339"/>
      <c r="AQ691" s="339"/>
      <c r="AR691" s="339"/>
      <c r="AS691" s="339"/>
      <c r="AT691" s="339"/>
      <c r="AU691" s="339"/>
      <c r="AV691" s="339"/>
      <c r="AW691" s="339"/>
      <c r="AX691" s="339"/>
      <c r="AY691" s="339"/>
      <c r="AZ691" s="339"/>
      <c r="BA691" s="342"/>
      <c r="BB691" s="418"/>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986"/>
      <c r="D692" s="985"/>
      <c r="E692" s="612"/>
      <c r="F692" s="612"/>
      <c r="G692" s="612"/>
      <c r="H692" s="986"/>
      <c r="I692" s="985"/>
      <c r="J692" s="612"/>
      <c r="K692" s="612"/>
      <c r="L692" s="612"/>
      <c r="M692" s="986"/>
      <c r="N692" s="985"/>
      <c r="O692" s="612"/>
      <c r="P692" s="612"/>
      <c r="Q692" s="612"/>
      <c r="X692" s="339"/>
      <c r="Y692" s="339"/>
      <c r="Z692" s="339"/>
      <c r="AA692" s="339"/>
      <c r="AB692" s="339"/>
      <c r="AC692" s="339"/>
      <c r="AD692" s="339"/>
      <c r="AE692" s="339"/>
      <c r="AF692" s="339"/>
      <c r="AG692" s="339"/>
      <c r="AH692" s="339"/>
      <c r="AI692" s="339"/>
      <c r="AJ692" s="339"/>
      <c r="AK692" s="339"/>
      <c r="AL692" s="339"/>
      <c r="AM692" s="339"/>
      <c r="AN692" s="339"/>
      <c r="AO692" s="339"/>
      <c r="AP692" s="339"/>
      <c r="AQ692" s="339"/>
      <c r="AR692" s="339"/>
      <c r="AS692" s="339"/>
      <c r="AT692" s="339"/>
      <c r="AU692" s="339"/>
      <c r="AV692" s="339"/>
      <c r="AW692" s="339"/>
      <c r="AX692" s="339"/>
      <c r="AY692" s="339"/>
      <c r="AZ692" s="339"/>
      <c r="BA692" s="342"/>
      <c r="BB692" s="418"/>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986"/>
      <c r="D693" s="985"/>
      <c r="E693" s="612"/>
      <c r="F693" s="612"/>
      <c r="G693" s="612"/>
      <c r="H693" s="986"/>
      <c r="I693" s="985"/>
      <c r="J693" s="612"/>
      <c r="K693" s="612"/>
      <c r="L693" s="612"/>
      <c r="M693" s="986"/>
      <c r="N693" s="985"/>
      <c r="O693" s="612"/>
      <c r="P693" s="612"/>
      <c r="Q693" s="612"/>
      <c r="X693" s="339"/>
      <c r="Y693" s="339"/>
      <c r="Z693" s="339"/>
      <c r="AA693" s="339"/>
      <c r="AB693" s="339"/>
      <c r="AC693" s="339"/>
      <c r="AD693" s="339"/>
      <c r="AE693" s="339"/>
      <c r="AF693" s="339"/>
      <c r="AG693" s="339"/>
      <c r="AH693" s="339"/>
      <c r="AI693" s="339"/>
      <c r="AJ693" s="339"/>
      <c r="AK693" s="339"/>
      <c r="AL693" s="339"/>
      <c r="AM693" s="339"/>
      <c r="AN693" s="339"/>
      <c r="AO693" s="339"/>
      <c r="AP693" s="339"/>
      <c r="AQ693" s="339"/>
      <c r="AR693" s="339"/>
      <c r="AS693" s="339"/>
      <c r="AT693" s="339"/>
      <c r="AU693" s="339"/>
      <c r="AV693" s="339"/>
      <c r="AW693" s="339"/>
      <c r="AX693" s="339"/>
      <c r="AY693" s="339"/>
      <c r="AZ693" s="339"/>
      <c r="BA693" s="342"/>
      <c r="BB693" s="418"/>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986"/>
      <c r="D694" s="985"/>
      <c r="E694" s="612"/>
      <c r="F694" s="612"/>
      <c r="G694" s="612"/>
      <c r="H694" s="986"/>
      <c r="I694" s="985"/>
      <c r="J694" s="612"/>
      <c r="K694" s="612"/>
      <c r="L694" s="612"/>
      <c r="M694" s="986"/>
      <c r="N694" s="985"/>
      <c r="O694" s="612"/>
      <c r="P694" s="612"/>
      <c r="Q694" s="612"/>
      <c r="X694" s="339"/>
      <c r="Y694" s="339"/>
      <c r="Z694" s="339"/>
      <c r="AA694" s="339"/>
      <c r="AB694" s="339"/>
      <c r="AC694" s="339"/>
      <c r="AD694" s="339"/>
      <c r="AE694" s="339"/>
      <c r="AF694" s="339"/>
      <c r="AG694" s="339"/>
      <c r="AH694" s="339"/>
      <c r="AI694" s="339"/>
      <c r="AJ694" s="339"/>
      <c r="AK694" s="339"/>
      <c r="AL694" s="339"/>
      <c r="AM694" s="339"/>
      <c r="AN694" s="339"/>
      <c r="AO694" s="339"/>
      <c r="AP694" s="339"/>
      <c r="AQ694" s="339"/>
      <c r="AR694" s="339"/>
      <c r="AS694" s="339"/>
      <c r="AT694" s="339"/>
      <c r="AU694" s="339"/>
      <c r="AV694" s="339"/>
      <c r="AW694" s="339"/>
      <c r="AX694" s="339"/>
      <c r="AY694" s="339"/>
      <c r="AZ694" s="339"/>
      <c r="BA694" s="342"/>
      <c r="BB694" s="418"/>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986"/>
      <c r="D695" s="985"/>
      <c r="E695" s="612"/>
      <c r="F695" s="612"/>
      <c r="G695" s="612"/>
      <c r="H695" s="986"/>
      <c r="I695" s="985"/>
      <c r="J695" s="612"/>
      <c r="K695" s="612"/>
      <c r="L695" s="612"/>
      <c r="M695" s="986"/>
      <c r="N695" s="985"/>
      <c r="O695" s="612"/>
      <c r="P695" s="612"/>
      <c r="Q695" s="612"/>
      <c r="X695" s="339"/>
      <c r="Y695" s="339"/>
      <c r="Z695" s="339"/>
      <c r="AA695" s="339"/>
      <c r="AB695" s="339"/>
      <c r="AC695" s="339"/>
      <c r="AD695" s="339"/>
      <c r="AE695" s="339"/>
      <c r="AF695" s="339"/>
      <c r="AG695" s="339"/>
      <c r="AH695" s="339"/>
      <c r="AI695" s="339"/>
      <c r="AJ695" s="339"/>
      <c r="AK695" s="339"/>
      <c r="AL695" s="339"/>
      <c r="AM695" s="339"/>
      <c r="AN695" s="339"/>
      <c r="AO695" s="339"/>
      <c r="AP695" s="339"/>
      <c r="AQ695" s="339"/>
      <c r="AR695" s="339"/>
      <c r="AS695" s="339"/>
      <c r="AT695" s="339"/>
      <c r="AU695" s="339"/>
      <c r="AV695" s="339"/>
      <c r="AW695" s="339"/>
      <c r="AX695" s="339"/>
      <c r="AY695" s="339"/>
      <c r="AZ695" s="339"/>
      <c r="BA695" s="342"/>
      <c r="BB695" s="418"/>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986"/>
      <c r="D696" s="985"/>
      <c r="E696" s="612"/>
      <c r="F696" s="612"/>
      <c r="G696" s="612"/>
      <c r="H696" s="986"/>
      <c r="I696" s="985"/>
      <c r="J696" s="612"/>
      <c r="K696" s="612"/>
      <c r="L696" s="612"/>
      <c r="M696" s="986"/>
      <c r="N696" s="985"/>
      <c r="O696" s="612"/>
      <c r="P696" s="612"/>
      <c r="Q696" s="612"/>
      <c r="X696" s="339"/>
      <c r="Y696" s="339"/>
      <c r="Z696" s="339"/>
      <c r="AA696" s="339"/>
      <c r="AB696" s="339"/>
      <c r="AC696" s="339"/>
      <c r="AD696" s="339"/>
      <c r="AE696" s="339"/>
      <c r="AF696" s="339"/>
      <c r="AG696" s="339"/>
      <c r="AH696" s="339"/>
      <c r="AI696" s="339"/>
      <c r="AJ696" s="339"/>
      <c r="AK696" s="339"/>
      <c r="AL696" s="339"/>
      <c r="AM696" s="339"/>
      <c r="AN696" s="339"/>
      <c r="AO696" s="339"/>
      <c r="AP696" s="339"/>
      <c r="AQ696" s="339"/>
      <c r="AR696" s="339"/>
      <c r="AS696" s="339"/>
      <c r="AT696" s="339"/>
      <c r="AU696" s="339"/>
      <c r="AV696" s="339"/>
      <c r="AW696" s="339"/>
      <c r="AX696" s="339"/>
      <c r="AY696" s="339"/>
      <c r="AZ696" s="339"/>
      <c r="BA696" s="342"/>
      <c r="BB696" s="418"/>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986"/>
      <c r="D697" s="985"/>
      <c r="E697" s="612"/>
      <c r="F697" s="612"/>
      <c r="G697" s="612"/>
      <c r="H697" s="986"/>
      <c r="I697" s="985"/>
      <c r="J697" s="612"/>
      <c r="K697" s="612"/>
      <c r="L697" s="612"/>
      <c r="M697" s="986"/>
      <c r="N697" s="985"/>
      <c r="O697" s="612"/>
      <c r="P697" s="612"/>
      <c r="Q697" s="612"/>
      <c r="X697" s="339"/>
      <c r="Y697" s="339"/>
      <c r="Z697" s="339"/>
      <c r="AA697" s="339"/>
      <c r="AB697" s="339"/>
      <c r="AC697" s="339"/>
      <c r="AD697" s="339"/>
      <c r="AE697" s="339"/>
      <c r="AF697" s="339"/>
      <c r="AG697" s="339"/>
      <c r="AH697" s="339"/>
      <c r="AI697" s="339"/>
      <c r="AJ697" s="339"/>
      <c r="AK697" s="339"/>
      <c r="AL697" s="339"/>
      <c r="AM697" s="339"/>
      <c r="AN697" s="339"/>
      <c r="AO697" s="339"/>
      <c r="AP697" s="339"/>
      <c r="AQ697" s="339"/>
      <c r="AR697" s="339"/>
      <c r="AS697" s="339"/>
      <c r="AT697" s="339"/>
      <c r="AU697" s="339"/>
      <c r="AV697" s="339"/>
      <c r="AW697" s="339"/>
      <c r="AX697" s="339"/>
      <c r="AY697" s="339"/>
      <c r="AZ697" s="339"/>
      <c r="BA697" s="342"/>
      <c r="BB697" s="418"/>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986"/>
      <c r="D698" s="985"/>
      <c r="E698" s="612"/>
      <c r="F698" s="612"/>
      <c r="G698" s="612"/>
      <c r="H698" s="986"/>
      <c r="I698" s="985"/>
      <c r="J698" s="612"/>
      <c r="K698" s="612"/>
      <c r="L698" s="612"/>
      <c r="M698" s="986"/>
      <c r="N698" s="985"/>
      <c r="O698" s="612"/>
      <c r="P698" s="612"/>
      <c r="Q698" s="612"/>
      <c r="X698" s="339"/>
      <c r="Y698" s="339"/>
      <c r="Z698" s="339"/>
      <c r="AA698" s="339"/>
      <c r="AB698" s="339"/>
      <c r="AC698" s="339"/>
      <c r="AD698" s="339"/>
      <c r="AE698" s="339"/>
      <c r="AF698" s="339"/>
      <c r="AG698" s="339"/>
      <c r="AH698" s="339"/>
      <c r="AI698" s="339"/>
      <c r="AJ698" s="339"/>
      <c r="AK698" s="339"/>
      <c r="AL698" s="339"/>
      <c r="AM698" s="339"/>
      <c r="AN698" s="339"/>
      <c r="AO698" s="339"/>
      <c r="AP698" s="339"/>
      <c r="AQ698" s="339"/>
      <c r="AR698" s="339"/>
      <c r="AS698" s="339"/>
      <c r="AT698" s="339"/>
      <c r="AU698" s="339"/>
      <c r="AV698" s="339"/>
      <c r="AW698" s="339"/>
      <c r="AX698" s="339"/>
      <c r="AY698" s="339"/>
      <c r="AZ698" s="339"/>
      <c r="BA698" s="342"/>
      <c r="BB698" s="418"/>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986"/>
      <c r="D699" s="985"/>
      <c r="E699" s="612"/>
      <c r="F699" s="612"/>
      <c r="G699" s="612"/>
      <c r="H699" s="986"/>
      <c r="I699" s="985"/>
      <c r="J699" s="612"/>
      <c r="K699" s="612"/>
      <c r="L699" s="612"/>
      <c r="M699" s="986"/>
      <c r="N699" s="985"/>
      <c r="O699" s="612"/>
      <c r="P699" s="612"/>
      <c r="Q699" s="612"/>
      <c r="X699" s="339"/>
      <c r="Y699" s="339"/>
      <c r="Z699" s="339"/>
      <c r="AA699" s="339"/>
      <c r="AB699" s="339"/>
      <c r="AC699" s="339"/>
      <c r="AD699" s="339"/>
      <c r="AE699" s="339"/>
      <c r="AF699" s="339"/>
      <c r="AG699" s="339"/>
      <c r="AH699" s="339"/>
      <c r="AI699" s="339"/>
      <c r="AJ699" s="339"/>
      <c r="AK699" s="339"/>
      <c r="AL699" s="339"/>
      <c r="AM699" s="339"/>
      <c r="AN699" s="339"/>
      <c r="AO699" s="339"/>
      <c r="AP699" s="339"/>
      <c r="AQ699" s="339"/>
      <c r="AR699" s="339"/>
      <c r="AS699" s="339"/>
      <c r="AT699" s="339"/>
      <c r="AU699" s="339"/>
      <c r="AV699" s="339"/>
      <c r="AW699" s="339"/>
      <c r="AX699" s="339"/>
      <c r="AY699" s="339"/>
      <c r="AZ699" s="339"/>
      <c r="BA699" s="342"/>
      <c r="BB699" s="418"/>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986"/>
      <c r="D700" s="985"/>
      <c r="E700" s="612"/>
      <c r="F700" s="612"/>
      <c r="G700" s="612"/>
      <c r="H700" s="986"/>
      <c r="I700" s="985"/>
      <c r="J700" s="612"/>
      <c r="K700" s="612"/>
      <c r="L700" s="612"/>
      <c r="M700" s="986"/>
      <c r="N700" s="985"/>
      <c r="O700" s="612"/>
      <c r="P700" s="612"/>
      <c r="Q700" s="612"/>
      <c r="X700" s="339"/>
      <c r="Y700" s="339"/>
      <c r="Z700" s="339"/>
      <c r="AA700" s="339"/>
      <c r="AB700" s="339"/>
      <c r="AC700" s="339"/>
      <c r="AD700" s="339"/>
      <c r="AE700" s="339"/>
      <c r="AF700" s="339"/>
      <c r="AG700" s="339"/>
      <c r="AH700" s="339"/>
      <c r="AI700" s="339"/>
      <c r="AJ700" s="339"/>
      <c r="AK700" s="339"/>
      <c r="AL700" s="339"/>
      <c r="AM700" s="339"/>
      <c r="AN700" s="339"/>
      <c r="AO700" s="339"/>
      <c r="AP700" s="339"/>
      <c r="AQ700" s="339"/>
      <c r="AR700" s="339"/>
      <c r="AS700" s="339"/>
      <c r="AT700" s="339"/>
      <c r="AU700" s="339"/>
      <c r="AV700" s="339"/>
      <c r="AW700" s="339"/>
      <c r="AX700" s="339"/>
      <c r="AY700" s="339"/>
      <c r="AZ700" s="339"/>
      <c r="BA700" s="342"/>
      <c r="BB700" s="418"/>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985"/>
      <c r="D701" s="985"/>
      <c r="E701" s="613"/>
      <c r="F701" s="613"/>
      <c r="G701" s="613"/>
      <c r="H701" s="985"/>
      <c r="I701" s="985"/>
      <c r="J701" s="613"/>
      <c r="K701" s="613"/>
      <c r="L701" s="613"/>
      <c r="M701" s="985"/>
      <c r="N701" s="985"/>
      <c r="O701" s="613"/>
      <c r="P701" s="613"/>
      <c r="Q701" s="613"/>
      <c r="BA701" s="342"/>
      <c r="BB701" s="418"/>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985"/>
      <c r="D702" s="985"/>
      <c r="E702" s="613"/>
      <c r="F702" s="613"/>
      <c r="G702" s="613"/>
      <c r="H702" s="985"/>
      <c r="I702" s="985"/>
      <c r="J702" s="613"/>
      <c r="K702" s="613"/>
      <c r="L702" s="613"/>
      <c r="M702" s="985"/>
      <c r="N702" s="985"/>
      <c r="O702" s="613"/>
      <c r="P702" s="613"/>
      <c r="Q702" s="613"/>
      <c r="BA702" s="342"/>
      <c r="BB702" s="418"/>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985"/>
      <c r="D703" s="985"/>
      <c r="E703" s="613"/>
      <c r="F703" s="613"/>
      <c r="G703" s="613"/>
      <c r="H703" s="985"/>
      <c r="I703" s="985"/>
      <c r="J703" s="613"/>
      <c r="K703" s="613"/>
      <c r="L703" s="613"/>
      <c r="M703" s="985"/>
      <c r="N703" s="985"/>
      <c r="O703" s="613"/>
      <c r="P703" s="613"/>
      <c r="Q703" s="613"/>
      <c r="BA703" s="342"/>
      <c r="BB703" s="418"/>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985"/>
      <c r="D704" s="985"/>
      <c r="E704" s="613"/>
      <c r="F704" s="613"/>
      <c r="G704" s="613"/>
      <c r="H704" s="985"/>
      <c r="I704" s="985"/>
      <c r="J704" s="613"/>
      <c r="K704" s="613"/>
      <c r="L704" s="613"/>
      <c r="M704" s="985"/>
      <c r="N704" s="985"/>
      <c r="O704" s="613"/>
      <c r="P704" s="613"/>
      <c r="Q704" s="613"/>
      <c r="BA704" s="342"/>
      <c r="BB704" s="418"/>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985"/>
      <c r="D705" s="985"/>
      <c r="E705" s="613"/>
      <c r="F705" s="613"/>
      <c r="G705" s="613"/>
      <c r="H705" s="985"/>
      <c r="I705" s="985"/>
      <c r="J705" s="613"/>
      <c r="K705" s="613"/>
      <c r="L705" s="613"/>
      <c r="M705" s="985"/>
      <c r="N705" s="985"/>
      <c r="O705" s="613"/>
      <c r="P705" s="613"/>
      <c r="Q705" s="613"/>
      <c r="BA705" s="342"/>
      <c r="BB705" s="418"/>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985"/>
      <c r="D706" s="985"/>
      <c r="E706" s="613"/>
      <c r="F706" s="613"/>
      <c r="G706" s="613"/>
      <c r="H706" s="985"/>
      <c r="I706" s="985"/>
      <c r="J706" s="613"/>
      <c r="K706" s="613"/>
      <c r="L706" s="613"/>
      <c r="M706" s="985"/>
      <c r="N706" s="985"/>
      <c r="O706" s="613"/>
      <c r="P706" s="613"/>
      <c r="Q706" s="613"/>
      <c r="BA706" s="342"/>
      <c r="BB706" s="418"/>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985"/>
      <c r="D707" s="985"/>
      <c r="E707" s="613"/>
      <c r="F707" s="613"/>
      <c r="G707" s="613"/>
      <c r="H707" s="985"/>
      <c r="I707" s="985"/>
      <c r="J707" s="613"/>
      <c r="K707" s="613"/>
      <c r="L707" s="613"/>
      <c r="M707" s="985"/>
      <c r="N707" s="985"/>
      <c r="O707" s="613"/>
      <c r="P707" s="613"/>
      <c r="Q707" s="613"/>
      <c r="BA707" s="342"/>
      <c r="BB707" s="418"/>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985"/>
      <c r="D708" s="985"/>
      <c r="E708" s="613"/>
      <c r="F708" s="613"/>
      <c r="G708" s="613"/>
      <c r="H708" s="985"/>
      <c r="I708" s="985"/>
      <c r="J708" s="613"/>
      <c r="K708" s="613"/>
      <c r="L708" s="613"/>
      <c r="M708" s="985"/>
      <c r="N708" s="985"/>
      <c r="O708" s="613"/>
      <c r="P708" s="613"/>
      <c r="Q708" s="613"/>
      <c r="BA708" s="342"/>
      <c r="BB708" s="418"/>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985"/>
      <c r="D709" s="985"/>
      <c r="E709" s="613"/>
      <c r="F709" s="613"/>
      <c r="G709" s="613"/>
      <c r="H709" s="985"/>
      <c r="I709" s="985"/>
      <c r="J709" s="613"/>
      <c r="K709" s="613"/>
      <c r="L709" s="613"/>
      <c r="M709" s="985"/>
      <c r="N709" s="985"/>
      <c r="O709" s="613"/>
      <c r="P709" s="613"/>
      <c r="Q709" s="613"/>
      <c r="BA709" s="342"/>
      <c r="BB709" s="418"/>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985"/>
      <c r="D710" s="985"/>
      <c r="E710" s="613"/>
      <c r="F710" s="613"/>
      <c r="G710" s="613"/>
      <c r="H710" s="985"/>
      <c r="I710" s="985"/>
      <c r="J710" s="613"/>
      <c r="K710" s="613"/>
      <c r="L710" s="613"/>
      <c r="M710" s="985"/>
      <c r="N710" s="985"/>
      <c r="O710" s="613"/>
      <c r="P710" s="613"/>
      <c r="Q710" s="613"/>
      <c r="BA710" s="342"/>
      <c r="BB710" s="418"/>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985"/>
      <c r="D711" s="985"/>
      <c r="E711" s="613"/>
      <c r="F711" s="613"/>
      <c r="G711" s="613"/>
      <c r="H711" s="985"/>
      <c r="I711" s="985"/>
      <c r="J711" s="613"/>
      <c r="K711" s="613"/>
      <c r="L711" s="613"/>
      <c r="M711" s="985"/>
      <c r="N711" s="985"/>
      <c r="O711" s="613"/>
      <c r="P711" s="613"/>
      <c r="Q711" s="613"/>
      <c r="BA711" s="342"/>
      <c r="BB711" s="418"/>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985"/>
      <c r="D712" s="985"/>
      <c r="E712" s="613"/>
      <c r="F712" s="613"/>
      <c r="G712" s="613"/>
      <c r="H712" s="985"/>
      <c r="I712" s="985"/>
      <c r="J712" s="613"/>
      <c r="K712" s="613"/>
      <c r="L712" s="613"/>
      <c r="M712" s="985"/>
      <c r="N712" s="985"/>
      <c r="O712" s="613"/>
      <c r="P712" s="613"/>
      <c r="Q712" s="613"/>
      <c r="BA712" s="342"/>
      <c r="BB712" s="418"/>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985"/>
      <c r="D713" s="985"/>
      <c r="E713" s="613"/>
      <c r="F713" s="613"/>
      <c r="G713" s="613"/>
      <c r="H713" s="985"/>
      <c r="I713" s="985"/>
      <c r="J713" s="613"/>
      <c r="K713" s="613"/>
      <c r="L713" s="613"/>
      <c r="M713" s="985"/>
      <c r="N713" s="985"/>
      <c r="O713" s="613"/>
      <c r="P713" s="613"/>
      <c r="Q713" s="613"/>
      <c r="BA713" s="342"/>
      <c r="BB713" s="418"/>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985"/>
      <c r="D714" s="985"/>
      <c r="E714" s="613"/>
      <c r="F714" s="613"/>
      <c r="G714" s="613"/>
      <c r="H714" s="985"/>
      <c r="I714" s="985"/>
      <c r="J714" s="613"/>
      <c r="K714" s="613"/>
      <c r="L714" s="613"/>
      <c r="M714" s="985"/>
      <c r="N714" s="985"/>
      <c r="O714" s="613"/>
      <c r="P714" s="613"/>
      <c r="Q714" s="613"/>
      <c r="BA714" s="342"/>
      <c r="BB714" s="418"/>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985"/>
      <c r="D715" s="985"/>
      <c r="E715" s="613"/>
      <c r="F715" s="613"/>
      <c r="G715" s="613"/>
      <c r="H715" s="985"/>
      <c r="I715" s="985"/>
      <c r="J715" s="613"/>
      <c r="K715" s="613"/>
      <c r="L715" s="613"/>
      <c r="M715" s="985"/>
      <c r="N715" s="985"/>
      <c r="O715" s="613"/>
      <c r="P715" s="613"/>
      <c r="Q715" s="613"/>
      <c r="BA715" s="342"/>
      <c r="BB715" s="418"/>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985"/>
      <c r="D716" s="985"/>
      <c r="E716" s="613"/>
      <c r="F716" s="613"/>
      <c r="G716" s="613"/>
      <c r="H716" s="985"/>
      <c r="I716" s="985"/>
      <c r="J716" s="613"/>
      <c r="K716" s="613"/>
      <c r="L716" s="613"/>
      <c r="M716" s="985"/>
      <c r="N716" s="985"/>
      <c r="O716" s="613"/>
      <c r="P716" s="613"/>
      <c r="Q716" s="613"/>
      <c r="BA716" s="342"/>
      <c r="BB716" s="418"/>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985"/>
      <c r="D717" s="985"/>
      <c r="E717" s="613"/>
      <c r="F717" s="613"/>
      <c r="G717" s="613"/>
      <c r="H717" s="985"/>
      <c r="I717" s="985"/>
      <c r="J717" s="613"/>
      <c r="K717" s="613"/>
      <c r="L717" s="613"/>
      <c r="M717" s="985"/>
      <c r="N717" s="985"/>
      <c r="O717" s="613"/>
      <c r="P717" s="613"/>
      <c r="Q717" s="613"/>
      <c r="BA717" s="342"/>
      <c r="BB717" s="418"/>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985"/>
      <c r="D718" s="985"/>
      <c r="E718" s="613"/>
      <c r="F718" s="613"/>
      <c r="G718" s="613"/>
      <c r="H718" s="985"/>
      <c r="I718" s="985"/>
      <c r="J718" s="613"/>
      <c r="K718" s="613"/>
      <c r="L718" s="613"/>
      <c r="M718" s="985"/>
      <c r="N718" s="985"/>
      <c r="O718" s="613"/>
      <c r="P718" s="613"/>
      <c r="Q718" s="613"/>
      <c r="BA718" s="342"/>
      <c r="BB718" s="418"/>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985"/>
      <c r="D719" s="985"/>
      <c r="E719" s="613"/>
      <c r="F719" s="613"/>
      <c r="G719" s="613"/>
      <c r="H719" s="985"/>
      <c r="I719" s="985"/>
      <c r="J719" s="613"/>
      <c r="K719" s="613"/>
      <c r="L719" s="613"/>
      <c r="M719" s="985"/>
      <c r="N719" s="985"/>
      <c r="O719" s="613"/>
      <c r="P719" s="613"/>
      <c r="Q719" s="613"/>
      <c r="BA719" s="342"/>
      <c r="BB719" s="418"/>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985"/>
      <c r="D720" s="985"/>
      <c r="E720" s="613"/>
      <c r="F720" s="613"/>
      <c r="G720" s="613"/>
      <c r="H720" s="985"/>
      <c r="I720" s="985"/>
      <c r="J720" s="613"/>
      <c r="K720" s="613"/>
      <c r="L720" s="613"/>
      <c r="M720" s="985"/>
      <c r="N720" s="985"/>
      <c r="O720" s="613"/>
      <c r="P720" s="613"/>
      <c r="Q720" s="613"/>
      <c r="BA720" s="342"/>
      <c r="BB720" s="418"/>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985"/>
      <c r="D721" s="985"/>
      <c r="E721" s="613"/>
      <c r="F721" s="613"/>
      <c r="G721" s="613"/>
      <c r="H721" s="985"/>
      <c r="I721" s="985"/>
      <c r="J721" s="613"/>
      <c r="K721" s="613"/>
      <c r="L721" s="613"/>
      <c r="M721" s="985"/>
      <c r="N721" s="985"/>
      <c r="O721" s="613"/>
      <c r="P721" s="613"/>
      <c r="Q721" s="613"/>
      <c r="BA721" s="342"/>
      <c r="BB721" s="418"/>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985"/>
      <c r="D722" s="985"/>
      <c r="E722" s="613"/>
      <c r="F722" s="613"/>
      <c r="G722" s="613"/>
      <c r="H722" s="985"/>
      <c r="I722" s="985"/>
      <c r="J722" s="613"/>
      <c r="K722" s="613"/>
      <c r="L722" s="613"/>
      <c r="M722" s="985"/>
      <c r="N722" s="985"/>
      <c r="O722" s="613"/>
      <c r="P722" s="613"/>
      <c r="Q722" s="613"/>
      <c r="BA722" s="342"/>
      <c r="BB722" s="418"/>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985"/>
      <c r="D723" s="985"/>
      <c r="E723" s="613"/>
      <c r="F723" s="613"/>
      <c r="G723" s="613"/>
      <c r="H723" s="985"/>
      <c r="I723" s="985"/>
      <c r="J723" s="613"/>
      <c r="K723" s="613"/>
      <c r="L723" s="613"/>
      <c r="M723" s="985"/>
      <c r="N723" s="985"/>
      <c r="O723" s="613"/>
      <c r="P723" s="613"/>
      <c r="Q723" s="613"/>
      <c r="BA723" s="342"/>
      <c r="BB723" s="418"/>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985"/>
      <c r="D724" s="985"/>
      <c r="E724" s="613"/>
      <c r="F724" s="613"/>
      <c r="G724" s="613"/>
      <c r="H724" s="985"/>
      <c r="I724" s="985"/>
      <c r="J724" s="613"/>
      <c r="K724" s="613"/>
      <c r="L724" s="613"/>
      <c r="M724" s="985"/>
      <c r="N724" s="985"/>
      <c r="O724" s="613"/>
      <c r="P724" s="613"/>
      <c r="Q724" s="613"/>
      <c r="BA724" s="342"/>
      <c r="BB724" s="418"/>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985"/>
      <c r="D725" s="985"/>
      <c r="E725" s="613"/>
      <c r="F725" s="613"/>
      <c r="G725" s="613"/>
      <c r="H725" s="985"/>
      <c r="I725" s="985"/>
      <c r="J725" s="613"/>
      <c r="K725" s="613"/>
      <c r="L725" s="613"/>
      <c r="M725" s="985"/>
      <c r="N725" s="985"/>
      <c r="O725" s="613"/>
      <c r="P725" s="613"/>
      <c r="Q725" s="613"/>
      <c r="BA725" s="342"/>
      <c r="BB725" s="418"/>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985"/>
      <c r="D726" s="985"/>
      <c r="E726" s="613"/>
      <c r="F726" s="613"/>
      <c r="G726" s="613"/>
      <c r="H726" s="985"/>
      <c r="I726" s="985"/>
      <c r="J726" s="613"/>
      <c r="K726" s="613"/>
      <c r="L726" s="613"/>
      <c r="M726" s="985"/>
      <c r="N726" s="985"/>
      <c r="O726" s="613"/>
      <c r="P726" s="613"/>
      <c r="Q726" s="613"/>
      <c r="BA726" s="342"/>
      <c r="BB726" s="418"/>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985"/>
      <c r="D727" s="985"/>
      <c r="E727" s="613"/>
      <c r="F727" s="613"/>
      <c r="G727" s="613"/>
      <c r="H727" s="985"/>
      <c r="I727" s="985"/>
      <c r="J727" s="613"/>
      <c r="K727" s="613"/>
      <c r="L727" s="613"/>
      <c r="M727" s="985"/>
      <c r="N727" s="985"/>
      <c r="O727" s="613"/>
      <c r="P727" s="613"/>
      <c r="Q727" s="613"/>
      <c r="BA727" s="342"/>
      <c r="BB727" s="418"/>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985"/>
      <c r="D728" s="985"/>
      <c r="E728" s="613"/>
      <c r="F728" s="613"/>
      <c r="G728" s="613"/>
      <c r="H728" s="985"/>
      <c r="I728" s="985"/>
      <c r="J728" s="613"/>
      <c r="K728" s="613"/>
      <c r="L728" s="613"/>
      <c r="M728" s="985"/>
      <c r="N728" s="985"/>
      <c r="O728" s="613"/>
      <c r="P728" s="613"/>
      <c r="Q728" s="613"/>
      <c r="BA728" s="342"/>
      <c r="BB728" s="418"/>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985"/>
      <c r="D729" s="985"/>
      <c r="E729" s="613"/>
      <c r="F729" s="613"/>
      <c r="G729" s="613"/>
      <c r="H729" s="985"/>
      <c r="I729" s="985"/>
      <c r="J729" s="613"/>
      <c r="K729" s="613"/>
      <c r="L729" s="613"/>
      <c r="M729" s="985"/>
      <c r="N729" s="985"/>
      <c r="O729" s="613"/>
      <c r="P729" s="613"/>
      <c r="Q729" s="613"/>
      <c r="BA729" s="342"/>
      <c r="BB729" s="418"/>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985"/>
      <c r="D730" s="985"/>
      <c r="E730" s="613"/>
      <c r="F730" s="613"/>
      <c r="G730" s="613"/>
      <c r="H730" s="985"/>
      <c r="I730" s="985"/>
      <c r="J730" s="613"/>
      <c r="K730" s="613"/>
      <c r="L730" s="613"/>
      <c r="M730" s="985"/>
      <c r="N730" s="985"/>
      <c r="O730" s="613"/>
      <c r="P730" s="613"/>
      <c r="Q730" s="613"/>
      <c r="BA730" s="342"/>
      <c r="BB730" s="418"/>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985"/>
      <c r="D731" s="985"/>
      <c r="E731" s="613"/>
      <c r="F731" s="613"/>
      <c r="G731" s="613"/>
      <c r="H731" s="985"/>
      <c r="I731" s="985"/>
      <c r="J731" s="613"/>
      <c r="K731" s="613"/>
      <c r="L731" s="613"/>
      <c r="M731" s="985"/>
      <c r="N731" s="985"/>
      <c r="O731" s="613"/>
      <c r="P731" s="613"/>
      <c r="Q731" s="613"/>
      <c r="BA731" s="342"/>
      <c r="BB731" s="418"/>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985"/>
      <c r="D732" s="985"/>
      <c r="E732" s="613"/>
      <c r="F732" s="613"/>
      <c r="G732" s="613"/>
      <c r="H732" s="985"/>
      <c r="I732" s="985"/>
      <c r="J732" s="613"/>
      <c r="K732" s="613"/>
      <c r="L732" s="613"/>
      <c r="M732" s="985"/>
      <c r="N732" s="985"/>
      <c r="O732" s="613"/>
      <c r="P732" s="613"/>
      <c r="Q732" s="613"/>
      <c r="BA732" s="342"/>
      <c r="BB732" s="418"/>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985"/>
      <c r="D733" s="985"/>
      <c r="E733" s="613"/>
      <c r="F733" s="613"/>
      <c r="G733" s="613"/>
      <c r="H733" s="985"/>
      <c r="I733" s="985"/>
      <c r="J733" s="613"/>
      <c r="K733" s="613"/>
      <c r="L733" s="613"/>
      <c r="M733" s="985"/>
      <c r="N733" s="985"/>
      <c r="O733" s="613"/>
      <c r="P733" s="613"/>
      <c r="Q733" s="613"/>
      <c r="BA733" s="342"/>
      <c r="BB733" s="418"/>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985"/>
      <c r="D734" s="985"/>
      <c r="E734" s="613"/>
      <c r="F734" s="613"/>
      <c r="G734" s="613"/>
      <c r="H734" s="985"/>
      <c r="I734" s="985"/>
      <c r="J734" s="613"/>
      <c r="K734" s="613"/>
      <c r="L734" s="613"/>
      <c r="M734" s="985"/>
      <c r="N734" s="985"/>
      <c r="O734" s="613"/>
      <c r="P734" s="613"/>
      <c r="Q734" s="613"/>
      <c r="BA734" s="342"/>
      <c r="BB734" s="418"/>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985"/>
      <c r="D735" s="985"/>
      <c r="E735" s="613"/>
      <c r="F735" s="613"/>
      <c r="G735" s="613"/>
      <c r="H735" s="985"/>
      <c r="I735" s="985"/>
      <c r="J735" s="613"/>
      <c r="K735" s="613"/>
      <c r="L735" s="613"/>
      <c r="M735" s="985"/>
      <c r="N735" s="985"/>
      <c r="O735" s="613"/>
      <c r="P735" s="613"/>
      <c r="Q735" s="613"/>
      <c r="BA735" s="342"/>
      <c r="BB735" s="418"/>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985"/>
      <c r="D736" s="985"/>
      <c r="E736" s="613"/>
      <c r="F736" s="613"/>
      <c r="G736" s="613"/>
      <c r="H736" s="985"/>
      <c r="I736" s="985"/>
      <c r="J736" s="613"/>
      <c r="K736" s="613"/>
      <c r="L736" s="613"/>
      <c r="M736" s="985"/>
      <c r="N736" s="985"/>
      <c r="O736" s="613"/>
      <c r="P736" s="613"/>
      <c r="Q736" s="613"/>
      <c r="BA736" s="342"/>
      <c r="BB736" s="418"/>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985"/>
      <c r="D737" s="985"/>
      <c r="E737" s="613"/>
      <c r="F737" s="613"/>
      <c r="G737" s="613"/>
      <c r="H737" s="985"/>
      <c r="I737" s="985"/>
      <c r="J737" s="613"/>
      <c r="K737" s="613"/>
      <c r="L737" s="613"/>
      <c r="M737" s="985"/>
      <c r="N737" s="985"/>
      <c r="O737" s="613"/>
      <c r="P737" s="613"/>
      <c r="Q737" s="613"/>
      <c r="BA737" s="342"/>
      <c r="BB737" s="418"/>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985"/>
      <c r="D738" s="985"/>
      <c r="E738" s="613"/>
      <c r="F738" s="613"/>
      <c r="G738" s="613"/>
      <c r="H738" s="985"/>
      <c r="I738" s="985"/>
      <c r="J738" s="613"/>
      <c r="K738" s="613"/>
      <c r="L738" s="613"/>
      <c r="M738" s="985"/>
      <c r="N738" s="985"/>
      <c r="O738" s="613"/>
      <c r="P738" s="613"/>
      <c r="Q738" s="613"/>
      <c r="BA738" s="342"/>
      <c r="BB738" s="418"/>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985"/>
      <c r="D739" s="985"/>
      <c r="E739" s="613"/>
      <c r="F739" s="613"/>
      <c r="G739" s="613"/>
      <c r="H739" s="985"/>
      <c r="I739" s="985"/>
      <c r="J739" s="613"/>
      <c r="K739" s="613"/>
      <c r="L739" s="613"/>
      <c r="M739" s="985"/>
      <c r="N739" s="985"/>
      <c r="O739" s="613"/>
      <c r="P739" s="613"/>
      <c r="Q739" s="613"/>
      <c r="BA739" s="342"/>
      <c r="BB739" s="418"/>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985"/>
      <c r="D740" s="985"/>
      <c r="E740" s="613"/>
      <c r="F740" s="613"/>
      <c r="G740" s="613"/>
      <c r="H740" s="985"/>
      <c r="I740" s="985"/>
      <c r="J740" s="613"/>
      <c r="K740" s="613"/>
      <c r="L740" s="613"/>
      <c r="M740" s="985"/>
      <c r="N740" s="985"/>
      <c r="O740" s="613"/>
      <c r="P740" s="613"/>
      <c r="Q740" s="613"/>
      <c r="BA740" s="342"/>
      <c r="BB740" s="418"/>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985"/>
      <c r="D741" s="985"/>
      <c r="E741" s="613"/>
      <c r="F741" s="613"/>
      <c r="G741" s="613"/>
      <c r="H741" s="985"/>
      <c r="I741" s="985"/>
      <c r="J741" s="613"/>
      <c r="K741" s="613"/>
      <c r="L741" s="613"/>
      <c r="M741" s="985"/>
      <c r="N741" s="985"/>
      <c r="O741" s="613"/>
      <c r="P741" s="613"/>
      <c r="Q741" s="613"/>
      <c r="BA741" s="342"/>
      <c r="BB741" s="418"/>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985"/>
      <c r="D742" s="985"/>
      <c r="E742" s="613"/>
      <c r="F742" s="613"/>
      <c r="G742" s="613"/>
      <c r="H742" s="985"/>
      <c r="I742" s="985"/>
      <c r="J742" s="613"/>
      <c r="K742" s="613"/>
      <c r="L742" s="613"/>
      <c r="M742" s="985"/>
      <c r="N742" s="985"/>
      <c r="O742" s="613"/>
      <c r="P742" s="613"/>
      <c r="Q742" s="613"/>
      <c r="BA742" s="342"/>
      <c r="BB742" s="418"/>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985"/>
      <c r="D743" s="985"/>
      <c r="E743" s="613"/>
      <c r="F743" s="613"/>
      <c r="G743" s="613"/>
      <c r="H743" s="985"/>
      <c r="I743" s="985"/>
      <c r="J743" s="613"/>
      <c r="K743" s="613"/>
      <c r="L743" s="613"/>
      <c r="M743" s="985"/>
      <c r="N743" s="985"/>
      <c r="O743" s="613"/>
      <c r="P743" s="613"/>
      <c r="Q743" s="613"/>
      <c r="BA743" s="342"/>
      <c r="BB743" s="418"/>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985"/>
      <c r="D744" s="985"/>
      <c r="E744" s="613"/>
      <c r="F744" s="613"/>
      <c r="G744" s="613"/>
      <c r="H744" s="985"/>
      <c r="I744" s="985"/>
      <c r="J744" s="613"/>
      <c r="K744" s="613"/>
      <c r="L744" s="613"/>
      <c r="M744" s="985"/>
      <c r="N744" s="985"/>
      <c r="O744" s="613"/>
      <c r="P744" s="613"/>
      <c r="Q744" s="613"/>
      <c r="BA744" s="342"/>
      <c r="BB744" s="418"/>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985"/>
      <c r="D745" s="985"/>
      <c r="E745" s="613"/>
      <c r="F745" s="613"/>
      <c r="G745" s="613"/>
      <c r="H745" s="985"/>
      <c r="I745" s="985"/>
      <c r="J745" s="613"/>
      <c r="K745" s="613"/>
      <c r="L745" s="613"/>
      <c r="M745" s="985"/>
      <c r="N745" s="985"/>
      <c r="O745" s="613"/>
      <c r="P745" s="613"/>
      <c r="Q745" s="613"/>
      <c r="BA745" s="342"/>
      <c r="BB745" s="418"/>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985"/>
      <c r="D746" s="985"/>
      <c r="E746" s="613"/>
      <c r="F746" s="613"/>
      <c r="G746" s="613"/>
      <c r="H746" s="985"/>
      <c r="I746" s="985"/>
      <c r="J746" s="613"/>
      <c r="K746" s="613"/>
      <c r="L746" s="613"/>
      <c r="M746" s="985"/>
      <c r="N746" s="985"/>
      <c r="O746" s="613"/>
      <c r="P746" s="613"/>
      <c r="Q746" s="613"/>
      <c r="BA746" s="342"/>
      <c r="BB746" s="418"/>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985"/>
      <c r="D747" s="985"/>
      <c r="E747" s="613"/>
      <c r="F747" s="613"/>
      <c r="G747" s="613"/>
      <c r="H747" s="985"/>
      <c r="I747" s="985"/>
      <c r="J747" s="613"/>
      <c r="K747" s="613"/>
      <c r="L747" s="613"/>
      <c r="M747" s="985"/>
      <c r="N747" s="985"/>
      <c r="O747" s="613"/>
      <c r="P747" s="613"/>
      <c r="Q747" s="613"/>
      <c r="BA747" s="342"/>
      <c r="BB747" s="418"/>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985"/>
      <c r="D748" s="985"/>
      <c r="E748" s="613"/>
      <c r="F748" s="613"/>
      <c r="G748" s="613"/>
      <c r="H748" s="985"/>
      <c r="I748" s="985"/>
      <c r="J748" s="613"/>
      <c r="K748" s="613"/>
      <c r="L748" s="613"/>
      <c r="M748" s="985"/>
      <c r="N748" s="985"/>
      <c r="O748" s="613"/>
      <c r="P748" s="613"/>
      <c r="Q748" s="613"/>
      <c r="BA748" s="342"/>
      <c r="BB748" s="418"/>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985"/>
      <c r="D749" s="985"/>
      <c r="E749" s="613"/>
      <c r="F749" s="613"/>
      <c r="G749" s="613"/>
      <c r="H749" s="985"/>
      <c r="I749" s="985"/>
      <c r="J749" s="613"/>
      <c r="K749" s="613"/>
      <c r="L749" s="613"/>
      <c r="M749" s="985"/>
      <c r="N749" s="985"/>
      <c r="O749" s="613"/>
      <c r="P749" s="613"/>
      <c r="Q749" s="613"/>
      <c r="BA749" s="342"/>
      <c r="BB749" s="418"/>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985"/>
      <c r="D750" s="985"/>
      <c r="E750" s="613"/>
      <c r="F750" s="613"/>
      <c r="G750" s="613"/>
      <c r="H750" s="985"/>
      <c r="I750" s="985"/>
      <c r="J750" s="613"/>
      <c r="K750" s="613"/>
      <c r="L750" s="613"/>
      <c r="M750" s="985"/>
      <c r="N750" s="985"/>
      <c r="O750" s="613"/>
      <c r="P750" s="613"/>
      <c r="Q750" s="613"/>
      <c r="BA750" s="342"/>
      <c r="BB750" s="418"/>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985"/>
      <c r="D751" s="985"/>
      <c r="E751" s="613"/>
      <c r="F751" s="613"/>
      <c r="G751" s="613"/>
      <c r="H751" s="985"/>
      <c r="I751" s="985"/>
      <c r="J751" s="613"/>
      <c r="K751" s="613"/>
      <c r="L751" s="613"/>
      <c r="M751" s="985"/>
      <c r="N751" s="985"/>
      <c r="O751" s="613"/>
      <c r="P751" s="613"/>
      <c r="Q751" s="613"/>
      <c r="BA751" s="342"/>
      <c r="BB751" s="418"/>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985"/>
      <c r="D752" s="985"/>
      <c r="E752" s="613"/>
      <c r="F752" s="613"/>
      <c r="G752" s="613"/>
      <c r="H752" s="985"/>
      <c r="I752" s="985"/>
      <c r="J752" s="613"/>
      <c r="K752" s="613"/>
      <c r="L752" s="613"/>
      <c r="M752" s="985"/>
      <c r="N752" s="985"/>
      <c r="O752" s="613"/>
      <c r="P752" s="613"/>
      <c r="Q752" s="613"/>
      <c r="BA752" s="342"/>
      <c r="BB752" s="418"/>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985"/>
      <c r="D753" s="985"/>
      <c r="E753" s="613"/>
      <c r="F753" s="613"/>
      <c r="G753" s="613"/>
      <c r="H753" s="985"/>
      <c r="I753" s="985"/>
      <c r="J753" s="613"/>
      <c r="K753" s="613"/>
      <c r="L753" s="613"/>
      <c r="M753" s="985"/>
      <c r="N753" s="985"/>
      <c r="O753" s="613"/>
      <c r="P753" s="613"/>
      <c r="Q753" s="613"/>
      <c r="BA753" s="342"/>
      <c r="BB753" s="418"/>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985"/>
      <c r="D754" s="985"/>
      <c r="E754" s="613"/>
      <c r="F754" s="613"/>
      <c r="G754" s="613"/>
      <c r="H754" s="985"/>
      <c r="I754" s="985"/>
      <c r="J754" s="613"/>
      <c r="K754" s="613"/>
      <c r="L754" s="613"/>
      <c r="M754" s="985"/>
      <c r="N754" s="985"/>
      <c r="O754" s="613"/>
      <c r="P754" s="613"/>
      <c r="Q754" s="613"/>
      <c r="BA754" s="342"/>
      <c r="BB754" s="418"/>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985"/>
      <c r="D755" s="985"/>
      <c r="E755" s="613"/>
      <c r="F755" s="613"/>
      <c r="G755" s="613"/>
      <c r="H755" s="985"/>
      <c r="I755" s="985"/>
      <c r="J755" s="613"/>
      <c r="K755" s="613"/>
      <c r="L755" s="613"/>
      <c r="M755" s="985"/>
      <c r="N755" s="985"/>
      <c r="O755" s="613"/>
      <c r="P755" s="613"/>
      <c r="Q755" s="613"/>
      <c r="BA755" s="342"/>
      <c r="BB755" s="418"/>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985"/>
      <c r="D756" s="985"/>
      <c r="E756" s="613"/>
      <c r="F756" s="613"/>
      <c r="G756" s="613"/>
      <c r="H756" s="985"/>
      <c r="I756" s="985"/>
      <c r="J756" s="613"/>
      <c r="K756" s="613"/>
      <c r="L756" s="613"/>
      <c r="M756" s="985"/>
      <c r="N756" s="985"/>
      <c r="O756" s="613"/>
      <c r="P756" s="613"/>
      <c r="Q756" s="613"/>
      <c r="BA756" s="342"/>
      <c r="BB756" s="418"/>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985"/>
      <c r="D757" s="985"/>
      <c r="E757" s="613"/>
      <c r="F757" s="613"/>
      <c r="G757" s="613"/>
      <c r="H757" s="985"/>
      <c r="I757" s="985"/>
      <c r="J757" s="613"/>
      <c r="K757" s="613"/>
      <c r="L757" s="613"/>
      <c r="M757" s="985"/>
      <c r="N757" s="985"/>
      <c r="O757" s="613"/>
      <c r="P757" s="613"/>
      <c r="Q757" s="613"/>
      <c r="BA757" s="342"/>
      <c r="BB757" s="418"/>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985"/>
      <c r="D758" s="985"/>
      <c r="E758" s="613"/>
      <c r="F758" s="613"/>
      <c r="G758" s="613"/>
      <c r="H758" s="985"/>
      <c r="I758" s="985"/>
      <c r="J758" s="613"/>
      <c r="K758" s="613"/>
      <c r="L758" s="613"/>
      <c r="M758" s="985"/>
      <c r="N758" s="985"/>
      <c r="O758" s="613"/>
      <c r="P758" s="613"/>
      <c r="Q758" s="613"/>
      <c r="BA758" s="342"/>
      <c r="BB758" s="418"/>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985"/>
      <c r="D759" s="985"/>
      <c r="E759" s="613"/>
      <c r="F759" s="613"/>
      <c r="G759" s="613"/>
      <c r="H759" s="985"/>
      <c r="I759" s="985"/>
      <c r="J759" s="613"/>
      <c r="K759" s="613"/>
      <c r="L759" s="613"/>
      <c r="M759" s="985"/>
      <c r="N759" s="985"/>
      <c r="O759" s="613"/>
      <c r="P759" s="613"/>
      <c r="Q759" s="613"/>
      <c r="BA759" s="342"/>
      <c r="BB759" s="418"/>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985"/>
      <c r="D760" s="985"/>
      <c r="E760" s="613"/>
      <c r="F760" s="613"/>
      <c r="G760" s="613"/>
      <c r="H760" s="985"/>
      <c r="I760" s="985"/>
      <c r="J760" s="613"/>
      <c r="K760" s="613"/>
      <c r="L760" s="613"/>
      <c r="M760" s="985"/>
      <c r="N760" s="985"/>
      <c r="O760" s="613"/>
      <c r="P760" s="613"/>
      <c r="Q760" s="613"/>
      <c r="BA760" s="342"/>
      <c r="BB760" s="418"/>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985"/>
      <c r="D761" s="985"/>
      <c r="E761" s="613"/>
      <c r="F761" s="613"/>
      <c r="G761" s="613"/>
      <c r="H761" s="985"/>
      <c r="I761" s="985"/>
      <c r="J761" s="613"/>
      <c r="K761" s="613"/>
      <c r="L761" s="613"/>
      <c r="M761" s="985"/>
      <c r="N761" s="985"/>
      <c r="O761" s="613"/>
      <c r="P761" s="613"/>
      <c r="Q761" s="613"/>
      <c r="BA761" s="342"/>
      <c r="BB761" s="418"/>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985"/>
      <c r="D762" s="985"/>
      <c r="E762" s="613"/>
      <c r="F762" s="613"/>
      <c r="G762" s="613"/>
      <c r="H762" s="985"/>
      <c r="I762" s="985"/>
      <c r="J762" s="613"/>
      <c r="K762" s="613"/>
      <c r="L762" s="613"/>
      <c r="M762" s="985"/>
      <c r="N762" s="985"/>
      <c r="O762" s="613"/>
      <c r="P762" s="613"/>
      <c r="Q762" s="613"/>
      <c r="BA762" s="342"/>
      <c r="BB762" s="418"/>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985"/>
      <c r="D763" s="985"/>
      <c r="E763" s="613"/>
      <c r="F763" s="613"/>
      <c r="G763" s="613"/>
      <c r="H763" s="985"/>
      <c r="I763" s="985"/>
      <c r="J763" s="613"/>
      <c r="K763" s="613"/>
      <c r="L763" s="613"/>
      <c r="M763" s="985"/>
      <c r="N763" s="985"/>
      <c r="O763" s="613"/>
      <c r="P763" s="613"/>
      <c r="Q763" s="613"/>
      <c r="BA763" s="342"/>
      <c r="BB763" s="418"/>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985"/>
      <c r="D764" s="985"/>
      <c r="E764" s="613"/>
      <c r="F764" s="613"/>
      <c r="G764" s="613"/>
      <c r="H764" s="985"/>
      <c r="I764" s="985"/>
      <c r="J764" s="613"/>
      <c r="K764" s="613"/>
      <c r="L764" s="613"/>
      <c r="M764" s="985"/>
      <c r="N764" s="985"/>
      <c r="O764" s="613"/>
      <c r="P764" s="613"/>
      <c r="Q764" s="613"/>
      <c r="BA764" s="342"/>
      <c r="BB764" s="418"/>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985"/>
      <c r="D765" s="985"/>
      <c r="E765" s="613"/>
      <c r="F765" s="613"/>
      <c r="G765" s="613"/>
      <c r="H765" s="985"/>
      <c r="I765" s="985"/>
      <c r="J765" s="613"/>
      <c r="K765" s="613"/>
      <c r="L765" s="613"/>
      <c r="M765" s="985"/>
      <c r="N765" s="985"/>
      <c r="O765" s="613"/>
      <c r="P765" s="613"/>
      <c r="Q765" s="613"/>
      <c r="BA765" s="342"/>
      <c r="BB765" s="418"/>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985"/>
      <c r="D766" s="985"/>
      <c r="E766" s="613"/>
      <c r="F766" s="613"/>
      <c r="G766" s="613"/>
      <c r="H766" s="985"/>
      <c r="I766" s="985"/>
      <c r="J766" s="613"/>
      <c r="K766" s="613"/>
      <c r="L766" s="613"/>
      <c r="M766" s="985"/>
      <c r="N766" s="985"/>
      <c r="O766" s="613"/>
      <c r="P766" s="613"/>
      <c r="Q766" s="613"/>
      <c r="BA766" s="342"/>
      <c r="BB766" s="418"/>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985"/>
      <c r="D767" s="985"/>
      <c r="E767" s="613"/>
      <c r="F767" s="613"/>
      <c r="G767" s="613"/>
      <c r="H767" s="985"/>
      <c r="I767" s="985"/>
      <c r="J767" s="613"/>
      <c r="K767" s="613"/>
      <c r="L767" s="613"/>
      <c r="M767" s="985"/>
      <c r="N767" s="985"/>
      <c r="O767" s="613"/>
      <c r="P767" s="613"/>
      <c r="Q767" s="613"/>
      <c r="BA767" s="342"/>
      <c r="BB767" s="418"/>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985"/>
      <c r="D768" s="985"/>
      <c r="E768" s="613"/>
      <c r="F768" s="613"/>
      <c r="G768" s="613"/>
      <c r="H768" s="985"/>
      <c r="I768" s="985"/>
      <c r="J768" s="613"/>
      <c r="K768" s="613"/>
      <c r="L768" s="613"/>
      <c r="M768" s="985"/>
      <c r="N768" s="985"/>
      <c r="O768" s="613"/>
      <c r="P768" s="613"/>
      <c r="Q768" s="613"/>
      <c r="BA768" s="340"/>
      <c r="BB768" s="419"/>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985"/>
      <c r="D769" s="985"/>
      <c r="E769" s="613"/>
      <c r="F769" s="613"/>
      <c r="G769" s="613"/>
      <c r="H769" s="985"/>
      <c r="I769" s="985"/>
      <c r="J769" s="613"/>
      <c r="K769" s="613"/>
      <c r="L769" s="613"/>
      <c r="M769" s="985"/>
      <c r="N769" s="985"/>
      <c r="O769" s="613"/>
      <c r="P769" s="613"/>
      <c r="Q769" s="613"/>
      <c r="BA769" s="340"/>
      <c r="BB769" s="419"/>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985"/>
      <c r="D770" s="985"/>
      <c r="E770" s="613"/>
      <c r="F770" s="613"/>
      <c r="G770" s="613"/>
      <c r="H770" s="985"/>
      <c r="I770" s="985"/>
      <c r="J770" s="613"/>
      <c r="K770" s="613"/>
      <c r="L770" s="613"/>
      <c r="M770" s="985"/>
      <c r="N770" s="985"/>
      <c r="O770" s="613"/>
      <c r="P770" s="613"/>
      <c r="Q770" s="613"/>
      <c r="BA770" s="340"/>
      <c r="BB770" s="419"/>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985"/>
      <c r="D771" s="985"/>
      <c r="E771" s="613"/>
      <c r="F771" s="613"/>
      <c r="G771" s="613"/>
      <c r="H771" s="985"/>
      <c r="I771" s="985"/>
      <c r="J771" s="613"/>
      <c r="K771" s="613"/>
      <c r="L771" s="613"/>
      <c r="M771" s="985"/>
      <c r="N771" s="985"/>
      <c r="O771" s="613"/>
      <c r="P771" s="613"/>
      <c r="Q771" s="613"/>
      <c r="BA771" s="340"/>
      <c r="BB771" s="419"/>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985"/>
      <c r="D772" s="985"/>
      <c r="E772" s="613"/>
      <c r="F772" s="613"/>
      <c r="G772" s="613"/>
      <c r="H772" s="985"/>
      <c r="I772" s="985"/>
      <c r="J772" s="613"/>
      <c r="K772" s="613"/>
      <c r="L772" s="613"/>
      <c r="M772" s="985"/>
      <c r="N772" s="985"/>
      <c r="O772" s="613"/>
      <c r="P772" s="613"/>
      <c r="Q772" s="613"/>
      <c r="BA772" s="340"/>
      <c r="BB772" s="419"/>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985"/>
      <c r="D773" s="985"/>
      <c r="E773" s="613"/>
      <c r="F773" s="613"/>
      <c r="G773" s="613"/>
      <c r="H773" s="985"/>
      <c r="I773" s="985"/>
      <c r="J773" s="613"/>
      <c r="K773" s="613"/>
      <c r="L773" s="613"/>
      <c r="M773" s="985"/>
      <c r="N773" s="985"/>
      <c r="O773" s="613"/>
      <c r="P773" s="613"/>
      <c r="Q773" s="613"/>
      <c r="BA773" s="340"/>
      <c r="BB773" s="419"/>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985"/>
      <c r="D774" s="985"/>
      <c r="E774" s="613"/>
      <c r="F774" s="613"/>
      <c r="G774" s="613"/>
      <c r="H774" s="985"/>
      <c r="I774" s="985"/>
      <c r="J774" s="613"/>
      <c r="K774" s="613"/>
      <c r="L774" s="613"/>
      <c r="M774" s="985"/>
      <c r="N774" s="985"/>
      <c r="O774" s="613"/>
      <c r="P774" s="613"/>
      <c r="Q774" s="613"/>
      <c r="BA774" s="340"/>
      <c r="BB774" s="419"/>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985"/>
      <c r="D775" s="985"/>
      <c r="E775" s="613"/>
      <c r="F775" s="613"/>
      <c r="G775" s="613"/>
      <c r="H775" s="985"/>
      <c r="I775" s="985"/>
      <c r="J775" s="613"/>
      <c r="K775" s="613"/>
      <c r="L775" s="613"/>
      <c r="M775" s="985"/>
      <c r="N775" s="985"/>
      <c r="O775" s="613"/>
      <c r="P775" s="613"/>
      <c r="Q775" s="613"/>
      <c r="BA775" s="340"/>
      <c r="BB775" s="419"/>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985"/>
      <c r="D776" s="985"/>
      <c r="E776" s="613"/>
      <c r="F776" s="613"/>
      <c r="G776" s="613"/>
      <c r="H776" s="985"/>
      <c r="I776" s="985"/>
      <c r="J776" s="613"/>
      <c r="K776" s="613"/>
      <c r="L776" s="613"/>
      <c r="M776" s="985"/>
      <c r="N776" s="985"/>
      <c r="O776" s="613"/>
      <c r="P776" s="613"/>
      <c r="Q776" s="613"/>
      <c r="BA776" s="340"/>
      <c r="BB776" s="419"/>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985"/>
      <c r="D777" s="985"/>
      <c r="E777" s="613"/>
      <c r="F777" s="613"/>
      <c r="G777" s="613"/>
      <c r="H777" s="985"/>
      <c r="I777" s="985"/>
      <c r="J777" s="613"/>
      <c r="K777" s="613"/>
      <c r="L777" s="613"/>
      <c r="M777" s="985"/>
      <c r="N777" s="985"/>
      <c r="O777" s="613"/>
      <c r="P777" s="613"/>
      <c r="Q777" s="613"/>
      <c r="BA777" s="340"/>
      <c r="BB777" s="419"/>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985"/>
      <c r="D778" s="985"/>
      <c r="E778" s="613"/>
      <c r="F778" s="613"/>
      <c r="G778" s="613"/>
      <c r="H778" s="985"/>
      <c r="I778" s="985"/>
      <c r="J778" s="613"/>
      <c r="K778" s="613"/>
      <c r="L778" s="613"/>
      <c r="M778" s="985"/>
      <c r="N778" s="985"/>
      <c r="O778" s="613"/>
      <c r="P778" s="613"/>
      <c r="Q778" s="613"/>
      <c r="BA778" s="340"/>
      <c r="BB778" s="419"/>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985"/>
      <c r="D779" s="985"/>
      <c r="E779" s="613"/>
      <c r="F779" s="613"/>
      <c r="G779" s="613"/>
      <c r="H779" s="985"/>
      <c r="I779" s="985"/>
      <c r="J779" s="613"/>
      <c r="K779" s="613"/>
      <c r="L779" s="613"/>
      <c r="M779" s="985"/>
      <c r="N779" s="985"/>
      <c r="O779" s="613"/>
      <c r="P779" s="613"/>
      <c r="Q779" s="613"/>
      <c r="BA779" s="340"/>
      <c r="BB779" s="419"/>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985"/>
      <c r="D780" s="985"/>
      <c r="E780" s="613"/>
      <c r="F780" s="613"/>
      <c r="G780" s="613"/>
      <c r="H780" s="985"/>
      <c r="I780" s="985"/>
      <c r="J780" s="613"/>
      <c r="K780" s="613"/>
      <c r="L780" s="613"/>
      <c r="M780" s="985"/>
      <c r="N780" s="985"/>
      <c r="O780" s="613"/>
      <c r="P780" s="613"/>
      <c r="Q780" s="613"/>
      <c r="BA780" s="340"/>
      <c r="BB780" s="419"/>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985"/>
      <c r="D781" s="985"/>
      <c r="E781" s="613"/>
      <c r="F781" s="613"/>
      <c r="G781" s="613"/>
      <c r="H781" s="985"/>
      <c r="I781" s="985"/>
      <c r="J781" s="613"/>
      <c r="K781" s="613"/>
      <c r="L781" s="613"/>
      <c r="M781" s="985"/>
      <c r="N781" s="985"/>
      <c r="O781" s="613"/>
      <c r="P781" s="613"/>
      <c r="Q781" s="613"/>
      <c r="BA781" s="340"/>
      <c r="BB781" s="419"/>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985"/>
      <c r="D782" s="985"/>
      <c r="E782" s="613"/>
      <c r="F782" s="613"/>
      <c r="G782" s="613"/>
      <c r="H782" s="985"/>
      <c r="I782" s="985"/>
      <c r="J782" s="613"/>
      <c r="K782" s="613"/>
      <c r="L782" s="613"/>
      <c r="M782" s="985"/>
      <c r="N782" s="985"/>
      <c r="O782" s="613"/>
      <c r="P782" s="613"/>
      <c r="Q782" s="613"/>
      <c r="BA782" s="340"/>
      <c r="BB782" s="419"/>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985"/>
      <c r="D783" s="985"/>
      <c r="E783" s="613"/>
      <c r="F783" s="613"/>
      <c r="G783" s="613"/>
      <c r="H783" s="985"/>
      <c r="I783" s="985"/>
      <c r="J783" s="613"/>
      <c r="K783" s="613"/>
      <c r="L783" s="613"/>
      <c r="M783" s="985"/>
      <c r="N783" s="985"/>
      <c r="O783" s="613"/>
      <c r="P783" s="613"/>
      <c r="Q783" s="613"/>
      <c r="BA783" s="340"/>
      <c r="BB783" s="419"/>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985"/>
      <c r="D784" s="985"/>
      <c r="E784" s="613"/>
      <c r="F784" s="613"/>
      <c r="G784" s="613"/>
      <c r="H784" s="985"/>
      <c r="I784" s="985"/>
      <c r="J784" s="613"/>
      <c r="K784" s="613"/>
      <c r="L784" s="613"/>
      <c r="M784" s="985"/>
      <c r="N784" s="985"/>
      <c r="O784" s="613"/>
      <c r="P784" s="613"/>
      <c r="Q784" s="613"/>
      <c r="BA784" s="340"/>
      <c r="BB784" s="419"/>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985"/>
      <c r="D785" s="985"/>
      <c r="E785" s="613"/>
      <c r="F785" s="613"/>
      <c r="G785" s="613"/>
      <c r="H785" s="985"/>
      <c r="I785" s="985"/>
      <c r="J785" s="613"/>
      <c r="K785" s="613"/>
      <c r="L785" s="613"/>
      <c r="M785" s="985"/>
      <c r="N785" s="985"/>
      <c r="O785" s="613"/>
      <c r="P785" s="613"/>
      <c r="Q785" s="613"/>
      <c r="BA785" s="340"/>
      <c r="BB785" s="419"/>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985"/>
      <c r="D786" s="985"/>
      <c r="E786" s="613"/>
      <c r="F786" s="613"/>
      <c r="G786" s="613"/>
      <c r="H786" s="985"/>
      <c r="I786" s="985"/>
      <c r="J786" s="613"/>
      <c r="K786" s="613"/>
      <c r="L786" s="613"/>
      <c r="M786" s="985"/>
      <c r="N786" s="985"/>
      <c r="O786" s="613"/>
      <c r="P786" s="613"/>
      <c r="Q786" s="613"/>
      <c r="BA786" s="340"/>
      <c r="BB786" s="419"/>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985"/>
      <c r="D787" s="985"/>
      <c r="E787" s="613"/>
      <c r="F787" s="613"/>
      <c r="G787" s="613"/>
      <c r="H787" s="985"/>
      <c r="I787" s="985"/>
      <c r="J787" s="613"/>
      <c r="K787" s="613"/>
      <c r="L787" s="613"/>
      <c r="M787" s="985"/>
      <c r="N787" s="985"/>
      <c r="O787" s="613"/>
      <c r="P787" s="613"/>
      <c r="Q787" s="613"/>
      <c r="BA787" s="340"/>
      <c r="BB787" s="419"/>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985"/>
      <c r="D788" s="985"/>
      <c r="E788" s="613"/>
      <c r="F788" s="613"/>
      <c r="G788" s="613"/>
      <c r="H788" s="985"/>
      <c r="I788" s="985"/>
      <c r="J788" s="613"/>
      <c r="K788" s="613"/>
      <c r="L788" s="613"/>
      <c r="M788" s="985"/>
      <c r="N788" s="985"/>
      <c r="O788" s="613"/>
      <c r="P788" s="613"/>
      <c r="Q788" s="613"/>
      <c r="BA788" s="340"/>
      <c r="BB788" s="419"/>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985"/>
      <c r="D789" s="985"/>
      <c r="E789" s="613"/>
      <c r="F789" s="613"/>
      <c r="G789" s="613"/>
      <c r="H789" s="985"/>
      <c r="I789" s="985"/>
      <c r="J789" s="613"/>
      <c r="K789" s="613"/>
      <c r="L789" s="613"/>
      <c r="M789" s="985"/>
      <c r="N789" s="985"/>
      <c r="O789" s="613"/>
      <c r="P789" s="613"/>
      <c r="Q789" s="613"/>
      <c r="BA789" s="340"/>
      <c r="BB789" s="419"/>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985"/>
      <c r="D790" s="985"/>
      <c r="E790" s="613"/>
      <c r="F790" s="613"/>
      <c r="G790" s="613"/>
      <c r="H790" s="985"/>
      <c r="I790" s="985"/>
      <c r="J790" s="613"/>
      <c r="K790" s="613"/>
      <c r="L790" s="613"/>
      <c r="M790" s="985"/>
      <c r="N790" s="985"/>
      <c r="O790" s="613"/>
      <c r="P790" s="613"/>
      <c r="Q790" s="613"/>
      <c r="BA790" s="340"/>
      <c r="BB790" s="419"/>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985"/>
      <c r="D791" s="985"/>
      <c r="E791" s="613"/>
      <c r="F791" s="613"/>
      <c r="G791" s="613"/>
      <c r="H791" s="985"/>
      <c r="I791" s="985"/>
      <c r="J791" s="613"/>
      <c r="K791" s="613"/>
      <c r="L791" s="613"/>
      <c r="M791" s="985"/>
      <c r="N791" s="985"/>
      <c r="O791" s="613"/>
      <c r="P791" s="613"/>
      <c r="Q791" s="613"/>
      <c r="BA791" s="340"/>
      <c r="BB791" s="419"/>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985"/>
      <c r="D792" s="985"/>
      <c r="E792" s="613"/>
      <c r="F792" s="613"/>
      <c r="G792" s="613"/>
      <c r="H792" s="985"/>
      <c r="I792" s="985"/>
      <c r="J792" s="613"/>
      <c r="K792" s="613"/>
      <c r="L792" s="613"/>
      <c r="M792" s="985"/>
      <c r="N792" s="985"/>
      <c r="O792" s="613"/>
      <c r="P792" s="613"/>
      <c r="Q792" s="613"/>
      <c r="BA792" s="340"/>
      <c r="BB792" s="419"/>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985"/>
      <c r="D793" s="985"/>
      <c r="E793" s="613"/>
      <c r="F793" s="613"/>
      <c r="G793" s="613"/>
      <c r="H793" s="985"/>
      <c r="I793" s="985"/>
      <c r="J793" s="613"/>
      <c r="K793" s="613"/>
      <c r="L793" s="613"/>
      <c r="M793" s="985"/>
      <c r="N793" s="985"/>
      <c r="O793" s="613"/>
      <c r="P793" s="613"/>
      <c r="Q793" s="613"/>
      <c r="BA793" s="340"/>
      <c r="BB793" s="419"/>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985"/>
      <c r="D794" s="985"/>
      <c r="E794" s="613"/>
      <c r="F794" s="613"/>
      <c r="G794" s="613"/>
      <c r="H794" s="985"/>
      <c r="I794" s="985"/>
      <c r="J794" s="613"/>
      <c r="K794" s="613"/>
      <c r="L794" s="613"/>
      <c r="M794" s="985"/>
      <c r="N794" s="985"/>
      <c r="O794" s="613"/>
      <c r="P794" s="613"/>
      <c r="Q794" s="613"/>
      <c r="BA794" s="340"/>
      <c r="BB794" s="419"/>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985"/>
      <c r="D795" s="985"/>
      <c r="E795" s="613"/>
      <c r="F795" s="613"/>
      <c r="G795" s="613"/>
      <c r="H795" s="985"/>
      <c r="I795" s="985"/>
      <c r="J795" s="613"/>
      <c r="K795" s="613"/>
      <c r="L795" s="613"/>
      <c r="M795" s="985"/>
      <c r="N795" s="985"/>
      <c r="O795" s="613"/>
      <c r="P795" s="613"/>
      <c r="Q795" s="613"/>
      <c r="BA795" s="340"/>
      <c r="BB795" s="419"/>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985"/>
      <c r="D796" s="985"/>
      <c r="E796" s="613"/>
      <c r="F796" s="613"/>
      <c r="G796" s="613"/>
      <c r="H796" s="985"/>
      <c r="I796" s="985"/>
      <c r="J796" s="613"/>
      <c r="K796" s="613"/>
      <c r="L796" s="613"/>
      <c r="M796" s="985"/>
      <c r="N796" s="985"/>
      <c r="O796" s="613"/>
      <c r="P796" s="613"/>
      <c r="Q796" s="613"/>
      <c r="BA796" s="340"/>
      <c r="BB796" s="419"/>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985"/>
      <c r="D797" s="985"/>
      <c r="E797" s="613"/>
      <c r="F797" s="613"/>
      <c r="G797" s="613"/>
      <c r="H797" s="985"/>
      <c r="I797" s="985"/>
      <c r="J797" s="613"/>
      <c r="K797" s="613"/>
      <c r="L797" s="613"/>
      <c r="M797" s="985"/>
      <c r="N797" s="985"/>
      <c r="O797" s="613"/>
      <c r="P797" s="613"/>
      <c r="Q797" s="613"/>
      <c r="BA797" s="340"/>
      <c r="BB797" s="419"/>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985"/>
      <c r="D798" s="985"/>
      <c r="E798" s="613"/>
      <c r="F798" s="613"/>
      <c r="G798" s="613"/>
      <c r="H798" s="985"/>
      <c r="I798" s="985"/>
      <c r="J798" s="613"/>
      <c r="K798" s="613"/>
      <c r="L798" s="613"/>
      <c r="M798" s="985"/>
      <c r="N798" s="985"/>
      <c r="O798" s="613"/>
      <c r="P798" s="613"/>
      <c r="Q798" s="613"/>
      <c r="BA798" s="340"/>
      <c r="BB798" s="419"/>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985"/>
      <c r="D799" s="985"/>
      <c r="E799" s="613"/>
      <c r="F799" s="613"/>
      <c r="G799" s="613"/>
      <c r="H799" s="985"/>
      <c r="I799" s="985"/>
      <c r="J799" s="613"/>
      <c r="K799" s="613"/>
      <c r="L799" s="613"/>
      <c r="M799" s="985"/>
      <c r="N799" s="985"/>
      <c r="O799" s="613"/>
      <c r="P799" s="613"/>
      <c r="Q799" s="613"/>
      <c r="BA799" s="340"/>
      <c r="BB799" s="419"/>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613"/>
      <c r="D800" s="613"/>
      <c r="E800" s="613"/>
      <c r="F800" s="613"/>
      <c r="G800" s="613"/>
      <c r="H800" s="613"/>
      <c r="I800" s="613"/>
      <c r="J800" s="613"/>
      <c r="K800" s="613"/>
      <c r="L800" s="613"/>
      <c r="M800" s="613"/>
      <c r="N800" s="613"/>
      <c r="O800" s="613"/>
      <c r="P800" s="613"/>
      <c r="Q800" s="613"/>
      <c r="BA800" s="340"/>
      <c r="BB800" s="419"/>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613"/>
      <c r="D801" s="613"/>
      <c r="E801" s="613"/>
      <c r="F801" s="613"/>
      <c r="G801" s="613"/>
      <c r="H801" s="613"/>
      <c r="I801" s="613"/>
      <c r="J801" s="613"/>
      <c r="K801" s="613"/>
      <c r="L801" s="613"/>
      <c r="M801" s="613"/>
      <c r="N801" s="613"/>
      <c r="O801" s="613"/>
      <c r="P801" s="613"/>
      <c r="Q801" s="613"/>
    </row>
    <row r="802" ht="25.15" customHeight="true" x14ac:dyDescent="0.2">
      <c r="C802" s="613"/>
      <c r="D802" s="613"/>
      <c r="E802" s="613"/>
      <c r="F802" s="613"/>
      <c r="G802" s="613"/>
      <c r="H802" s="613"/>
      <c r="I802" s="613"/>
      <c r="J802" s="613"/>
      <c r="K802" s="613"/>
      <c r="L802" s="613"/>
      <c r="M802" s="613"/>
      <c r="N802" s="613"/>
      <c r="O802" s="613"/>
      <c r="P802" s="613"/>
      <c r="Q802" s="613"/>
    </row>
    <row r="803" ht="25.15" customHeight="true" x14ac:dyDescent="0.2">
      <c r="C803" s="613"/>
      <c r="D803" s="613"/>
      <c r="E803" s="613"/>
      <c r="F803" s="613"/>
      <c r="G803" s="613"/>
      <c r="H803" s="613"/>
      <c r="I803" s="613"/>
      <c r="J803" s="613"/>
      <c r="K803" s="613"/>
      <c r="L803" s="613"/>
      <c r="M803" s="613"/>
      <c r="N803" s="613"/>
      <c r="O803" s="613"/>
      <c r="P803" s="613"/>
      <c r="Q803" s="613"/>
    </row>
    <row r="804" ht="25.15" customHeight="true" x14ac:dyDescent="0.2">
      <c r="C804" s="613"/>
      <c r="D804" s="613"/>
      <c r="E804" s="613"/>
      <c r="F804" s="613"/>
      <c r="G804" s="613"/>
      <c r="H804" s="613"/>
      <c r="I804" s="613"/>
      <c r="J804" s="613"/>
      <c r="K804" s="613"/>
      <c r="L804" s="613"/>
      <c r="M804" s="613"/>
      <c r="N804" s="613"/>
      <c r="O804" s="613"/>
      <c r="P804" s="613"/>
      <c r="Q804" s="613"/>
    </row>
    <row r="805" ht="25.15" customHeight="true" x14ac:dyDescent="0.2">
      <c r="C805" s="613"/>
      <c r="D805" s="613"/>
      <c r="E805" s="613"/>
      <c r="F805" s="613"/>
      <c r="G805" s="613"/>
      <c r="H805" s="613"/>
      <c r="I805" s="613"/>
      <c r="J805" s="613"/>
      <c r="K805" s="613"/>
      <c r="L805" s="613"/>
      <c r="M805" s="613"/>
      <c r="N805" s="613"/>
      <c r="O805" s="613"/>
      <c r="P805" s="613"/>
      <c r="Q805" s="613"/>
    </row>
    <row r="806" ht="25.15" customHeight="true" x14ac:dyDescent="0.2">
      <c r="C806" s="613"/>
      <c r="D806" s="613"/>
      <c r="E806" s="613"/>
      <c r="F806" s="613"/>
      <c r="G806" s="613"/>
      <c r="H806" s="613"/>
      <c r="I806" s="613"/>
      <c r="J806" s="613"/>
      <c r="K806" s="613"/>
      <c r="L806" s="613"/>
      <c r="M806" s="613"/>
      <c r="N806" s="613"/>
      <c r="O806" s="613"/>
      <c r="P806" s="613"/>
      <c r="Q806" s="613"/>
    </row>
    <row r="807" ht="25.15" customHeight="true" x14ac:dyDescent="0.2">
      <c r="C807" s="613"/>
      <c r="D807" s="613"/>
      <c r="E807" s="613"/>
      <c r="F807" s="613"/>
      <c r="G807" s="613"/>
      <c r="H807" s="613"/>
      <c r="I807" s="613"/>
      <c r="J807" s="613"/>
      <c r="K807" s="613"/>
      <c r="L807" s="613"/>
      <c r="M807" s="613"/>
      <c r="N807" s="613"/>
      <c r="O807" s="613"/>
      <c r="P807" s="613"/>
      <c r="Q807" s="613"/>
    </row>
    <row r="808" ht="25.15" customHeight="true" x14ac:dyDescent="0.2">
      <c r="C808" s="613"/>
      <c r="D808" s="613"/>
      <c r="E808" s="613"/>
      <c r="F808" s="613"/>
      <c r="G808" s="613"/>
      <c r="H808" s="613"/>
      <c r="I808" s="613"/>
      <c r="J808" s="613"/>
      <c r="K808" s="613"/>
      <c r="L808" s="613"/>
      <c r="M808" s="613"/>
      <c r="N808" s="613"/>
      <c r="O808" s="613"/>
      <c r="P808" s="613"/>
      <c r="Q808" s="613"/>
    </row>
    <row r="809" ht="25.15" customHeight="true" x14ac:dyDescent="0.2">
      <c r="C809" s="613"/>
      <c r="D809" s="613"/>
      <c r="E809" s="613"/>
      <c r="F809" s="613"/>
      <c r="G809" s="613"/>
      <c r="H809" s="613"/>
      <c r="I809" s="613"/>
      <c r="J809" s="613"/>
      <c r="K809" s="613"/>
      <c r="L809" s="613"/>
      <c r="M809" s="613"/>
      <c r="N809" s="613"/>
      <c r="O809" s="613"/>
      <c r="P809" s="613"/>
      <c r="Q809" s="613"/>
    </row>
    <row r="810" ht="25.15" customHeight="true" x14ac:dyDescent="0.2">
      <c r="C810" s="613"/>
      <c r="D810" s="613"/>
      <c r="E810" s="613"/>
      <c r="F810" s="613"/>
      <c r="G810" s="613"/>
      <c r="H810" s="613"/>
      <c r="I810" s="613"/>
      <c r="J810" s="613"/>
      <c r="K810" s="613"/>
      <c r="L810" s="613"/>
      <c r="M810" s="613"/>
      <c r="N810" s="613"/>
      <c r="O810" s="613"/>
      <c r="P810" s="613"/>
      <c r="Q810" s="613"/>
    </row>
    <row r="811" ht="25.15" customHeight="true" x14ac:dyDescent="0.2">
      <c r="C811" s="613"/>
      <c r="D811" s="613"/>
      <c r="E811" s="613"/>
      <c r="F811" s="613"/>
      <c r="G811" s="613"/>
      <c r="H811" s="613"/>
      <c r="I811" s="613"/>
      <c r="J811" s="613"/>
      <c r="K811" s="613"/>
      <c r="L811" s="613"/>
      <c r="M811" s="613"/>
      <c r="N811" s="613"/>
      <c r="O811" s="613"/>
      <c r="P811" s="613"/>
      <c r="Q811" s="613"/>
    </row>
    <row r="812" ht="25.15" customHeight="true" x14ac:dyDescent="0.2">
      <c r="C812" s="613"/>
      <c r="D812" s="613"/>
      <c r="E812" s="613"/>
      <c r="F812" s="613"/>
      <c r="G812" s="613"/>
      <c r="H812" s="613"/>
      <c r="I812" s="613"/>
      <c r="J812" s="613"/>
      <c r="K812" s="613"/>
      <c r="L812" s="613"/>
      <c r="M812" s="613"/>
      <c r="N812" s="613"/>
      <c r="O812" s="613"/>
      <c r="P812" s="613"/>
      <c r="Q812" s="613"/>
    </row>
    <row r="813" ht="25.15" customHeight="true" x14ac:dyDescent="0.2">
      <c r="C813" s="613"/>
      <c r="D813" s="613"/>
      <c r="E813" s="613"/>
      <c r="F813" s="613"/>
      <c r="G813" s="613"/>
      <c r="H813" s="613"/>
      <c r="I813" s="613"/>
      <c r="J813" s="613"/>
      <c r="K813" s="613"/>
      <c r="L813" s="613"/>
      <c r="M813" s="613"/>
      <c r="N813" s="613"/>
      <c r="O813" s="613"/>
      <c r="P813" s="613"/>
      <c r="Q813" s="613"/>
    </row>
    <row r="814" ht="25.15" customHeight="true" x14ac:dyDescent="0.2">
      <c r="C814" s="613"/>
      <c r="D814" s="613"/>
      <c r="E814" s="613"/>
      <c r="F814" s="613"/>
      <c r="G814" s="613"/>
      <c r="H814" s="613"/>
      <c r="I814" s="613"/>
      <c r="J814" s="613"/>
      <c r="K814" s="613"/>
      <c r="L814" s="613"/>
      <c r="M814" s="613"/>
      <c r="N814" s="613"/>
      <c r="O814" s="613"/>
      <c r="P814" s="613"/>
      <c r="Q814" s="613"/>
    </row>
    <row r="815" ht="25.15" customHeight="true" x14ac:dyDescent="0.2">
      <c r="C815" s="613"/>
      <c r="D815" s="613"/>
      <c r="E815" s="613"/>
      <c r="F815" s="613"/>
      <c r="G815" s="613"/>
      <c r="H815" s="613"/>
      <c r="I815" s="613"/>
      <c r="J815" s="613"/>
      <c r="K815" s="613"/>
      <c r="L815" s="613"/>
      <c r="M815" s="613"/>
      <c r="N815" s="613"/>
      <c r="O815" s="613"/>
      <c r="P815" s="613"/>
      <c r="Q815" s="613"/>
    </row>
    <row r="816" ht="25.15" customHeight="true" x14ac:dyDescent="0.2">
      <c r="C816" s="613"/>
      <c r="D816" s="613"/>
      <c r="E816" s="613"/>
      <c r="F816" s="613"/>
      <c r="G816" s="613"/>
      <c r="H816" s="613"/>
      <c r="I816" s="613"/>
      <c r="J816" s="613"/>
      <c r="K816" s="613"/>
      <c r="L816" s="613"/>
      <c r="M816" s="613"/>
      <c r="N816" s="613"/>
      <c r="O816" s="613"/>
      <c r="P816" s="613"/>
      <c r="Q816" s="613"/>
    </row>
    <row r="817" ht="25.15" customHeight="true" x14ac:dyDescent="0.2">
      <c r="C817" s="613"/>
      <c r="D817" s="613"/>
      <c r="E817" s="613"/>
      <c r="F817" s="613"/>
      <c r="G817" s="613"/>
      <c r="H817" s="613"/>
      <c r="I817" s="613"/>
      <c r="J817" s="613"/>
      <c r="K817" s="613"/>
      <c r="L817" s="613"/>
      <c r="M817" s="613"/>
      <c r="N817" s="613"/>
      <c r="O817" s="613"/>
      <c r="P817" s="613"/>
      <c r="Q817" s="613"/>
    </row>
    <row r="818" ht="25.15" customHeight="true" x14ac:dyDescent="0.2">
      <c r="C818" s="613"/>
      <c r="D818" s="613"/>
      <c r="E818" s="613"/>
      <c r="F818" s="613"/>
      <c r="G818" s="613"/>
      <c r="H818" s="613"/>
      <c r="I818" s="613"/>
      <c r="J818" s="613"/>
      <c r="K818" s="613"/>
      <c r="L818" s="613"/>
      <c r="M818" s="613"/>
      <c r="N818" s="613"/>
      <c r="O818" s="613"/>
      <c r="P818" s="613"/>
      <c r="Q818" s="613"/>
    </row>
    <row r="819" ht="25.15" customHeight="true" x14ac:dyDescent="0.2">
      <c r="C819" s="613"/>
      <c r="D819" s="613"/>
      <c r="E819" s="613"/>
      <c r="F819" s="613"/>
      <c r="G819" s="613"/>
      <c r="H819" s="613"/>
      <c r="I819" s="613"/>
      <c r="J819" s="613"/>
      <c r="K819" s="613"/>
      <c r="L819" s="613"/>
      <c r="M819" s="613"/>
      <c r="N819" s="613"/>
      <c r="O819" s="613"/>
      <c r="P819" s="613"/>
      <c r="Q819" s="613"/>
    </row>
    <row r="820" ht="25.15" customHeight="true" x14ac:dyDescent="0.2">
      <c r="C820" s="613"/>
      <c r="D820" s="613"/>
      <c r="E820" s="613"/>
      <c r="F820" s="613"/>
      <c r="G820" s="613"/>
      <c r="H820" s="613"/>
      <c r="I820" s="613"/>
      <c r="J820" s="613"/>
      <c r="K820" s="613"/>
      <c r="L820" s="613"/>
      <c r="M820" s="613"/>
      <c r="N820" s="613"/>
      <c r="O820" s="613"/>
      <c r="P820" s="613"/>
      <c r="Q820" s="613"/>
    </row>
    <row r="821" ht="25.15" customHeight="true" x14ac:dyDescent="0.2">
      <c r="C821" s="613"/>
      <c r="D821" s="613"/>
      <c r="E821" s="613"/>
      <c r="F821" s="613"/>
      <c r="G821" s="613"/>
      <c r="H821" s="613"/>
      <c r="I821" s="613"/>
      <c r="J821" s="613"/>
      <c r="K821" s="613"/>
      <c r="L821" s="613"/>
      <c r="M821" s="613"/>
      <c r="N821" s="613"/>
      <c r="O821" s="613"/>
      <c r="P821" s="613"/>
      <c r="Q821" s="613"/>
    </row>
    <row r="822" ht="25.15" customHeight="true" x14ac:dyDescent="0.2">
      <c r="C822" s="613"/>
      <c r="D822" s="613"/>
      <c r="E822" s="613"/>
      <c r="F822" s="613"/>
      <c r="G822" s="613"/>
      <c r="H822" s="613"/>
      <c r="I822" s="613"/>
      <c r="J822" s="613"/>
      <c r="K822" s="613"/>
      <c r="L822" s="613"/>
      <c r="M822" s="613"/>
      <c r="N822" s="613"/>
      <c r="O822" s="613"/>
      <c r="P822" s="613"/>
      <c r="Q822" s="613"/>
    </row>
    <row r="823" ht="25.15" customHeight="true" x14ac:dyDescent="0.2">
      <c r="C823" s="613"/>
      <c r="D823" s="613"/>
      <c r="E823" s="613"/>
      <c r="F823" s="613"/>
      <c r="G823" s="613"/>
      <c r="H823" s="613"/>
      <c r="I823" s="613"/>
      <c r="J823" s="613"/>
      <c r="K823" s="613"/>
      <c r="L823" s="613"/>
      <c r="M823" s="613"/>
      <c r="N823" s="613"/>
      <c r="O823" s="613"/>
      <c r="P823" s="613"/>
      <c r="Q823" s="613"/>
    </row>
    <row r="824" ht="25.15" customHeight="true" x14ac:dyDescent="0.2">
      <c r="C824" s="613"/>
      <c r="D824" s="613"/>
      <c r="E824" s="613"/>
      <c r="F824" s="613"/>
      <c r="G824" s="613"/>
      <c r="H824" s="613"/>
      <c r="I824" s="613"/>
      <c r="J824" s="613"/>
      <c r="K824" s="613"/>
      <c r="L824" s="613"/>
      <c r="M824" s="613"/>
      <c r="N824" s="613"/>
      <c r="O824" s="613"/>
      <c r="P824" s="613"/>
      <c r="Q824" s="613"/>
    </row>
    <row r="825" ht="25.15" customHeight="true" x14ac:dyDescent="0.2">
      <c r="C825" s="613"/>
      <c r="D825" s="613"/>
      <c r="E825" s="613"/>
      <c r="F825" s="613"/>
      <c r="G825" s="613"/>
      <c r="H825" s="613"/>
      <c r="I825" s="613"/>
      <c r="J825" s="613"/>
      <c r="K825" s="613"/>
      <c r="L825" s="613"/>
      <c r="M825" s="613"/>
      <c r="N825" s="613"/>
      <c r="O825" s="613"/>
      <c r="P825" s="613"/>
      <c r="Q825" s="613"/>
    </row>
    <row r="826" ht="25.15" customHeight="true" x14ac:dyDescent="0.2">
      <c r="C826" s="613"/>
      <c r="D826" s="613"/>
      <c r="E826" s="613"/>
      <c r="F826" s="613"/>
      <c r="G826" s="613"/>
      <c r="H826" s="613"/>
      <c r="I826" s="613"/>
      <c r="J826" s="613"/>
      <c r="K826" s="613"/>
      <c r="L826" s="613"/>
      <c r="M826" s="613"/>
      <c r="N826" s="613"/>
      <c r="O826" s="613"/>
      <c r="P826" s="613"/>
      <c r="Q826" s="613"/>
    </row>
    <row r="827" ht="25.15" customHeight="true" x14ac:dyDescent="0.2">
      <c r="C827" s="613"/>
      <c r="D827" s="613"/>
      <c r="E827" s="613"/>
      <c r="F827" s="613"/>
      <c r="G827" s="613"/>
      <c r="H827" s="613"/>
      <c r="I827" s="613"/>
      <c r="J827" s="613"/>
      <c r="K827" s="613"/>
      <c r="L827" s="613"/>
      <c r="M827" s="613"/>
      <c r="N827" s="613"/>
      <c r="O827" s="613"/>
      <c r="P827" s="613"/>
      <c r="Q827" s="613"/>
    </row>
    <row r="828" ht="25.15" customHeight="true" x14ac:dyDescent="0.2">
      <c r="C828" s="613"/>
      <c r="D828" s="613"/>
      <c r="E828" s="613"/>
      <c r="F828" s="613"/>
      <c r="G828" s="613"/>
      <c r="H828" s="613"/>
      <c r="I828" s="613"/>
      <c r="J828" s="613"/>
      <c r="K828" s="613"/>
      <c r="L828" s="613"/>
      <c r="M828" s="613"/>
      <c r="N828" s="613"/>
      <c r="O828" s="613"/>
      <c r="P828" s="613"/>
      <c r="Q828" s="613"/>
    </row>
    <row r="829" ht="25.15" customHeight="true" x14ac:dyDescent="0.2">
      <c r="C829" s="613"/>
      <c r="D829" s="613"/>
      <c r="E829" s="613"/>
      <c r="F829" s="613"/>
      <c r="G829" s="613"/>
      <c r="H829" s="613"/>
      <c r="I829" s="613"/>
      <c r="J829" s="613"/>
      <c r="K829" s="613"/>
      <c r="L829" s="613"/>
      <c r="M829" s="613"/>
      <c r="N829" s="613"/>
      <c r="O829" s="613"/>
      <c r="P829" s="613"/>
      <c r="Q829" s="613"/>
    </row>
    <row r="830" ht="25.15" customHeight="true" x14ac:dyDescent="0.2">
      <c r="C830" s="613"/>
      <c r="D830" s="613"/>
      <c r="E830" s="613"/>
      <c r="F830" s="613"/>
      <c r="G830" s="613"/>
      <c r="H830" s="613"/>
      <c r="I830" s="613"/>
      <c r="J830" s="613"/>
      <c r="K830" s="613"/>
      <c r="L830" s="613"/>
      <c r="M830" s="613"/>
      <c r="N830" s="613"/>
      <c r="O830" s="613"/>
      <c r="P830" s="613"/>
      <c r="Q830" s="613"/>
    </row>
    <row r="831" ht="25.15" customHeight="true" x14ac:dyDescent="0.2">
      <c r="C831" s="613"/>
      <c r="D831" s="613"/>
      <c r="E831" s="613"/>
      <c r="F831" s="613"/>
      <c r="G831" s="613"/>
      <c r="H831" s="613"/>
      <c r="I831" s="613"/>
      <c r="J831" s="613"/>
      <c r="K831" s="613"/>
      <c r="L831" s="613"/>
      <c r="M831" s="613"/>
      <c r="N831" s="613"/>
      <c r="O831" s="613"/>
      <c r="P831" s="613"/>
      <c r="Q831" s="613"/>
    </row>
    <row r="832" ht="25.15" customHeight="true" x14ac:dyDescent="0.2">
      <c r="C832" s="613"/>
      <c r="D832" s="613"/>
      <c r="E832" s="613"/>
      <c r="F832" s="613"/>
      <c r="G832" s="613"/>
      <c r="H832" s="613"/>
      <c r="I832" s="613"/>
      <c r="J832" s="613"/>
      <c r="K832" s="613"/>
      <c r="L832" s="613"/>
      <c r="M832" s="613"/>
      <c r="N832" s="613"/>
      <c r="O832" s="613"/>
      <c r="P832" s="613"/>
      <c r="Q832" s="613"/>
    </row>
    <row r="833" ht="25.15" customHeight="true" x14ac:dyDescent="0.2">
      <c r="C833" s="613"/>
      <c r="D833" s="613"/>
      <c r="E833" s="613"/>
      <c r="F833" s="613"/>
      <c r="G833" s="613"/>
      <c r="H833" s="613"/>
      <c r="I833" s="613"/>
      <c r="J833" s="613"/>
      <c r="K833" s="613"/>
      <c r="L833" s="613"/>
      <c r="M833" s="613"/>
      <c r="N833" s="613"/>
      <c r="O833" s="613"/>
      <c r="P833" s="613"/>
      <c r="Q833" s="613"/>
    </row>
    <row r="834" ht="25.15" customHeight="true" x14ac:dyDescent="0.2">
      <c r="C834" s="613"/>
      <c r="D834" s="613"/>
      <c r="E834" s="613"/>
      <c r="F834" s="613"/>
      <c r="G834" s="613"/>
      <c r="H834" s="613"/>
      <c r="I834" s="613"/>
      <c r="J834" s="613"/>
      <c r="K834" s="613"/>
      <c r="L834" s="613"/>
      <c r="M834" s="613"/>
      <c r="N834" s="613"/>
      <c r="O834" s="613"/>
      <c r="P834" s="613"/>
      <c r="Q834" s="613"/>
    </row>
    <row r="835" ht="25.15" customHeight="true" x14ac:dyDescent="0.2">
      <c r="C835" s="613"/>
      <c r="D835" s="613"/>
      <c r="E835" s="613"/>
      <c r="F835" s="613"/>
      <c r="G835" s="613"/>
      <c r="H835" s="613"/>
      <c r="I835" s="613"/>
      <c r="J835" s="613"/>
      <c r="K835" s="613"/>
      <c r="L835" s="613"/>
      <c r="M835" s="613"/>
      <c r="N835" s="613"/>
      <c r="O835" s="613"/>
      <c r="P835" s="613"/>
      <c r="Q835" s="613"/>
    </row>
    <row r="836" ht="25.15" customHeight="true" x14ac:dyDescent="0.2">
      <c r="C836" s="613"/>
      <c r="D836" s="613"/>
      <c r="E836" s="613"/>
      <c r="F836" s="613"/>
      <c r="G836" s="613"/>
      <c r="H836" s="613"/>
      <c r="I836" s="613"/>
      <c r="J836" s="613"/>
      <c r="K836" s="613"/>
      <c r="L836" s="613"/>
      <c r="M836" s="613"/>
      <c r="N836" s="613"/>
      <c r="O836" s="613"/>
      <c r="P836" s="613"/>
      <c r="Q836" s="613"/>
    </row>
    <row r="837" ht="25.15" customHeight="true" x14ac:dyDescent="0.2">
      <c r="C837" s="613"/>
      <c r="D837" s="613"/>
      <c r="E837" s="613"/>
      <c r="F837" s="613"/>
      <c r="G837" s="613"/>
      <c r="H837" s="613"/>
      <c r="I837" s="613"/>
      <c r="J837" s="613"/>
      <c r="K837" s="613"/>
      <c r="L837" s="613"/>
      <c r="M837" s="613"/>
      <c r="N837" s="613"/>
      <c r="O837" s="613"/>
      <c r="P837" s="613"/>
      <c r="Q837" s="613"/>
    </row>
    <row r="838" ht="25.15" customHeight="true" x14ac:dyDescent="0.2">
      <c r="C838" s="613"/>
      <c r="D838" s="613"/>
      <c r="E838" s="613"/>
      <c r="F838" s="613"/>
      <c r="G838" s="613"/>
      <c r="H838" s="613"/>
      <c r="I838" s="613"/>
      <c r="J838" s="613"/>
      <c r="K838" s="613"/>
      <c r="L838" s="613"/>
      <c r="M838" s="613"/>
      <c r="N838" s="613"/>
      <c r="O838" s="613"/>
      <c r="P838" s="613"/>
      <c r="Q838" s="613"/>
    </row>
    <row r="839" ht="25.15" customHeight="true" x14ac:dyDescent="0.2">
      <c r="C839" s="613"/>
      <c r="D839" s="613"/>
      <c r="E839" s="613"/>
      <c r="F839" s="613"/>
      <c r="G839" s="613"/>
      <c r="H839" s="613"/>
      <c r="I839" s="613"/>
      <c r="J839" s="613"/>
      <c r="K839" s="613"/>
      <c r="L839" s="613"/>
      <c r="M839" s="613"/>
      <c r="N839" s="613"/>
      <c r="O839" s="613"/>
      <c r="P839" s="613"/>
      <c r="Q839" s="613"/>
    </row>
    <row r="840" ht="25.15" customHeight="true" x14ac:dyDescent="0.2">
      <c r="C840" s="613"/>
      <c r="D840" s="613"/>
      <c r="E840" s="613"/>
      <c r="F840" s="613"/>
      <c r="G840" s="613"/>
      <c r="H840" s="613"/>
      <c r="I840" s="613"/>
      <c r="J840" s="613"/>
      <c r="K840" s="613"/>
      <c r="L840" s="613"/>
      <c r="M840" s="613"/>
      <c r="N840" s="613"/>
      <c r="O840" s="613"/>
      <c r="P840" s="613"/>
      <c r="Q840" s="613"/>
    </row>
    <row r="841" ht="25.15" customHeight="true" x14ac:dyDescent="0.2">
      <c r="C841" s="613"/>
      <c r="D841" s="613"/>
      <c r="E841" s="613"/>
      <c r="F841" s="613"/>
      <c r="G841" s="613"/>
      <c r="H841" s="613"/>
      <c r="I841" s="613"/>
      <c r="J841" s="613"/>
      <c r="K841" s="613"/>
      <c r="L841" s="613"/>
      <c r="M841" s="613"/>
      <c r="N841" s="613"/>
      <c r="O841" s="613"/>
      <c r="P841" s="613"/>
      <c r="Q841" s="613"/>
    </row>
    <row r="842" ht="25.15" customHeight="true" x14ac:dyDescent="0.2">
      <c r="C842" s="613"/>
      <c r="D842" s="613"/>
      <c r="E842" s="613"/>
      <c r="F842" s="613"/>
      <c r="G842" s="613"/>
      <c r="H842" s="613"/>
      <c r="I842" s="613"/>
      <c r="J842" s="613"/>
      <c r="K842" s="613"/>
      <c r="L842" s="613"/>
      <c r="M842" s="613"/>
      <c r="N842" s="613"/>
      <c r="O842" s="613"/>
      <c r="P842" s="613"/>
      <c r="Q842" s="613"/>
    </row>
    <row r="843" ht="25.15" customHeight="true" x14ac:dyDescent="0.2">
      <c r="C843" s="613"/>
      <c r="D843" s="613"/>
      <c r="E843" s="613"/>
      <c r="F843" s="613"/>
      <c r="G843" s="613"/>
      <c r="H843" s="613"/>
      <c r="I843" s="613"/>
      <c r="J843" s="613"/>
      <c r="K843" s="613"/>
      <c r="L843" s="613"/>
      <c r="M843" s="613"/>
      <c r="N843" s="613"/>
      <c r="O843" s="613"/>
      <c r="P843" s="613"/>
      <c r="Q843" s="613"/>
    </row>
    <row r="844" ht="25.15" customHeight="true" x14ac:dyDescent="0.2">
      <c r="C844" s="613"/>
      <c r="D844" s="613"/>
      <c r="E844" s="613"/>
      <c r="F844" s="613"/>
      <c r="G844" s="613"/>
      <c r="H844" s="613"/>
      <c r="I844" s="613"/>
      <c r="J844" s="613"/>
      <c r="K844" s="613"/>
      <c r="L844" s="613"/>
      <c r="M844" s="613"/>
      <c r="N844" s="613"/>
      <c r="O844" s="613"/>
      <c r="P844" s="613"/>
      <c r="Q844" s="613"/>
    </row>
    <row r="845" ht="25.15" customHeight="true" x14ac:dyDescent="0.2">
      <c r="C845" s="613"/>
      <c r="D845" s="613"/>
      <c r="E845" s="613"/>
      <c r="F845" s="613"/>
      <c r="G845" s="613"/>
      <c r="H845" s="613"/>
      <c r="I845" s="613"/>
      <c r="J845" s="613"/>
      <c r="K845" s="613"/>
      <c r="L845" s="613"/>
      <c r="M845" s="613"/>
      <c r="N845" s="613"/>
      <c r="O845" s="613"/>
      <c r="P845" s="613"/>
      <c r="Q845" s="613"/>
    </row>
    <row r="846" ht="25.15" customHeight="true" x14ac:dyDescent="0.2">
      <c r="C846" s="613"/>
      <c r="D846" s="613"/>
      <c r="E846" s="613"/>
      <c r="F846" s="613"/>
      <c r="G846" s="613"/>
      <c r="H846" s="613"/>
      <c r="I846" s="613"/>
      <c r="J846" s="613"/>
      <c r="K846" s="613"/>
      <c r="L846" s="613"/>
      <c r="M846" s="613"/>
      <c r="N846" s="613"/>
      <c r="O846" s="613"/>
      <c r="P846" s="613"/>
      <c r="Q846" s="613"/>
    </row>
    <row r="847" ht="25.15" customHeight="true" x14ac:dyDescent="0.2">
      <c r="C847" s="613"/>
      <c r="D847" s="613"/>
      <c r="E847" s="613"/>
      <c r="F847" s="613"/>
      <c r="G847" s="613"/>
      <c r="H847" s="613"/>
      <c r="I847" s="613"/>
      <c r="J847" s="613"/>
      <c r="K847" s="613"/>
      <c r="L847" s="613"/>
      <c r="M847" s="613"/>
      <c r="N847" s="613"/>
      <c r="O847" s="613"/>
      <c r="P847" s="613"/>
      <c r="Q847" s="613"/>
    </row>
    <row r="848" ht="25.15" customHeight="true" x14ac:dyDescent="0.2">
      <c r="C848" s="613"/>
      <c r="D848" s="613"/>
      <c r="E848" s="613"/>
      <c r="F848" s="613"/>
      <c r="G848" s="613"/>
      <c r="H848" s="613"/>
      <c r="I848" s="613"/>
      <c r="J848" s="613"/>
      <c r="K848" s="613"/>
      <c r="L848" s="613"/>
      <c r="M848" s="613"/>
      <c r="N848" s="613"/>
      <c r="O848" s="613"/>
      <c r="P848" s="613"/>
      <c r="Q848" s="613"/>
    </row>
    <row r="849" ht="25.15" customHeight="true" x14ac:dyDescent="0.2">
      <c r="C849" s="613"/>
      <c r="D849" s="613"/>
      <c r="E849" s="613"/>
      <c r="F849" s="613"/>
      <c r="G849" s="613"/>
      <c r="H849" s="613"/>
      <c r="I849" s="613"/>
      <c r="J849" s="613"/>
      <c r="K849" s="613"/>
      <c r="L849" s="613"/>
      <c r="M849" s="613"/>
      <c r="N849" s="613"/>
      <c r="O849" s="613"/>
      <c r="P849" s="613"/>
      <c r="Q849" s="613"/>
    </row>
    <row r="850" ht="25.15" customHeight="true" x14ac:dyDescent="0.2">
      <c r="C850" s="613"/>
      <c r="D850" s="613"/>
      <c r="E850" s="613"/>
      <c r="F850" s="613"/>
      <c r="G850" s="613"/>
      <c r="H850" s="613"/>
      <c r="I850" s="613"/>
      <c r="J850" s="613"/>
      <c r="K850" s="613"/>
      <c r="L850" s="613"/>
      <c r="M850" s="613"/>
      <c r="N850" s="613"/>
      <c r="O850" s="613"/>
      <c r="P850" s="613"/>
      <c r="Q850" s="613"/>
    </row>
    <row r="851" ht="25.15" customHeight="true" x14ac:dyDescent="0.2">
      <c r="C851" s="613"/>
      <c r="D851" s="613"/>
      <c r="E851" s="613"/>
      <c r="F851" s="613"/>
      <c r="G851" s="613"/>
      <c r="H851" s="613"/>
      <c r="I851" s="613"/>
      <c r="J851" s="613"/>
      <c r="K851" s="613"/>
      <c r="L851" s="613"/>
      <c r="M851" s="613"/>
      <c r="N851" s="613"/>
      <c r="O851" s="613"/>
      <c r="P851" s="613"/>
      <c r="Q851" s="613"/>
    </row>
    <row r="852" ht="25.15" customHeight="true" x14ac:dyDescent="0.2">
      <c r="C852" s="613"/>
      <c r="D852" s="613"/>
      <c r="E852" s="613"/>
      <c r="F852" s="613"/>
      <c r="G852" s="613"/>
      <c r="H852" s="613"/>
      <c r="I852" s="613"/>
      <c r="J852" s="613"/>
      <c r="K852" s="613"/>
      <c r="L852" s="613"/>
      <c r="M852" s="613"/>
      <c r="N852" s="613"/>
      <c r="O852" s="613"/>
      <c r="P852" s="613"/>
      <c r="Q852" s="613"/>
    </row>
    <row r="853" ht="25.15" customHeight="true" x14ac:dyDescent="0.2">
      <c r="C853" s="613"/>
      <c r="D853" s="613"/>
      <c r="E853" s="613"/>
      <c r="F853" s="613"/>
      <c r="G853" s="613"/>
      <c r="H853" s="613"/>
      <c r="I853" s="613"/>
      <c r="J853" s="613"/>
      <c r="K853" s="613"/>
      <c r="L853" s="613"/>
      <c r="M853" s="613"/>
      <c r="N853" s="613"/>
      <c r="O853" s="613"/>
      <c r="P853" s="613"/>
      <c r="Q853" s="613"/>
    </row>
    <row r="854" ht="25.15" customHeight="true" x14ac:dyDescent="0.2">
      <c r="C854" s="613"/>
      <c r="D854" s="613"/>
      <c r="E854" s="613"/>
      <c r="F854" s="613"/>
      <c r="G854" s="613"/>
      <c r="H854" s="613"/>
      <c r="I854" s="613"/>
      <c r="J854" s="613"/>
      <c r="K854" s="613"/>
      <c r="L854" s="613"/>
      <c r="M854" s="613"/>
      <c r="N854" s="613"/>
      <c r="O854" s="613"/>
      <c r="P854" s="613"/>
      <c r="Q854" s="613"/>
    </row>
    <row r="855" ht="25.15" customHeight="true" x14ac:dyDescent="0.2">
      <c r="C855" s="613"/>
      <c r="D855" s="613"/>
      <c r="E855" s="613"/>
      <c r="F855" s="613"/>
      <c r="G855" s="613"/>
      <c r="H855" s="613"/>
      <c r="I855" s="613"/>
      <c r="J855" s="613"/>
      <c r="K855" s="613"/>
      <c r="L855" s="613"/>
      <c r="M855" s="613"/>
      <c r="N855" s="613"/>
      <c r="O855" s="613"/>
      <c r="P855" s="613"/>
      <c r="Q855" s="613"/>
    </row>
    <row r="856" ht="25.15" customHeight="true" x14ac:dyDescent="0.2">
      <c r="C856" s="613"/>
      <c r="D856" s="613"/>
      <c r="E856" s="613"/>
      <c r="F856" s="613"/>
      <c r="G856" s="613"/>
      <c r="H856" s="613"/>
      <c r="I856" s="613"/>
      <c r="J856" s="613"/>
      <c r="K856" s="613"/>
      <c r="L856" s="613"/>
      <c r="M856" s="613"/>
      <c r="N856" s="613"/>
      <c r="O856" s="613"/>
      <c r="P856" s="613"/>
      <c r="Q856" s="613"/>
    </row>
    <row r="857" ht="25.15" customHeight="true" x14ac:dyDescent="0.2">
      <c r="C857" s="613"/>
      <c r="D857" s="613"/>
      <c r="E857" s="613"/>
      <c r="F857" s="613"/>
      <c r="G857" s="613"/>
      <c r="H857" s="613"/>
      <c r="I857" s="613"/>
      <c r="J857" s="613"/>
      <c r="K857" s="613"/>
      <c r="L857" s="613"/>
      <c r="M857" s="613"/>
      <c r="N857" s="613"/>
      <c r="O857" s="613"/>
      <c r="P857" s="613"/>
      <c r="Q857" s="613"/>
    </row>
    <row r="858" ht="25.15" customHeight="true" x14ac:dyDescent="0.2">
      <c r="C858" s="613"/>
      <c r="D858" s="613"/>
      <c r="E858" s="613"/>
      <c r="F858" s="613"/>
      <c r="G858" s="613"/>
      <c r="H858" s="613"/>
      <c r="I858" s="613"/>
      <c r="J858" s="613"/>
      <c r="K858" s="613"/>
      <c r="L858" s="613"/>
      <c r="M858" s="613"/>
      <c r="N858" s="613"/>
      <c r="O858" s="613"/>
      <c r="P858" s="613"/>
      <c r="Q858" s="613"/>
    </row>
    <row r="859" ht="25.15" customHeight="true" x14ac:dyDescent="0.2">
      <c r="C859" s="613"/>
      <c r="D859" s="613"/>
      <c r="E859" s="613"/>
      <c r="F859" s="613"/>
      <c r="G859" s="613"/>
      <c r="H859" s="613"/>
      <c r="I859" s="613"/>
      <c r="J859" s="613"/>
      <c r="K859" s="613"/>
      <c r="L859" s="613"/>
      <c r="M859" s="613"/>
      <c r="N859" s="613"/>
      <c r="O859" s="613"/>
      <c r="P859" s="613"/>
      <c r="Q859" s="613"/>
    </row>
    <row r="860" ht="25.15" customHeight="true" x14ac:dyDescent="0.2">
      <c r="C860" s="613"/>
      <c r="D860" s="613"/>
      <c r="E860" s="613"/>
      <c r="F860" s="613"/>
      <c r="G860" s="613"/>
      <c r="H860" s="613"/>
      <c r="I860" s="613"/>
      <c r="J860" s="613"/>
      <c r="K860" s="613"/>
      <c r="L860" s="613"/>
      <c r="M860" s="613"/>
      <c r="N860" s="613"/>
      <c r="O860" s="613"/>
      <c r="P860" s="613"/>
      <c r="Q860" s="613"/>
    </row>
    <row r="861" ht="25.15" customHeight="true" x14ac:dyDescent="0.2">
      <c r="C861" s="613"/>
      <c r="D861" s="613"/>
      <c r="E861" s="613"/>
      <c r="F861" s="613"/>
      <c r="G861" s="613"/>
      <c r="H861" s="613"/>
      <c r="I861" s="613"/>
      <c r="J861" s="613"/>
      <c r="K861" s="613"/>
      <c r="L861" s="613"/>
      <c r="M861" s="613"/>
      <c r="N861" s="613"/>
      <c r="O861" s="613"/>
      <c r="P861" s="613"/>
      <c r="Q861" s="613"/>
    </row>
    <row r="862" ht="25.15" customHeight="true" x14ac:dyDescent="0.2">
      <c r="C862" s="613"/>
      <c r="D862" s="613"/>
      <c r="E862" s="613"/>
      <c r="F862" s="613"/>
      <c r="G862" s="613"/>
      <c r="H862" s="613"/>
      <c r="I862" s="613"/>
      <c r="J862" s="613"/>
      <c r="K862" s="613"/>
      <c r="L862" s="613"/>
      <c r="M862" s="613"/>
      <c r="N862" s="613"/>
      <c r="O862" s="613"/>
      <c r="P862" s="613"/>
      <c r="Q862" s="613"/>
    </row>
    <row r="863" ht="25.15" customHeight="true" x14ac:dyDescent="0.2">
      <c r="C863" s="613"/>
      <c r="D863" s="613"/>
      <c r="E863" s="613"/>
      <c r="F863" s="613"/>
      <c r="G863" s="613"/>
      <c r="H863" s="613"/>
      <c r="I863" s="613"/>
      <c r="J863" s="613"/>
      <c r="K863" s="613"/>
      <c r="L863" s="613"/>
      <c r="M863" s="613"/>
      <c r="N863" s="613"/>
      <c r="O863" s="613"/>
      <c r="P863" s="613"/>
      <c r="Q863" s="613"/>
    </row>
    <row r="864" ht="25.15" customHeight="true" x14ac:dyDescent="0.2">
      <c r="C864" s="613"/>
      <c r="D864" s="613"/>
      <c r="E864" s="613"/>
      <c r="F864" s="613"/>
      <c r="G864" s="613"/>
      <c r="H864" s="613"/>
      <c r="I864" s="613"/>
      <c r="J864" s="613"/>
      <c r="K864" s="613"/>
      <c r="L864" s="613"/>
      <c r="M864" s="613"/>
      <c r="N864" s="613"/>
      <c r="O864" s="613"/>
      <c r="P864" s="613"/>
      <c r="Q864" s="613"/>
    </row>
    <row r="865" ht="25.15" customHeight="true" x14ac:dyDescent="0.2">
      <c r="C865" s="613"/>
      <c r="D865" s="613"/>
      <c r="E865" s="613"/>
      <c r="F865" s="613"/>
      <c r="G865" s="613"/>
      <c r="H865" s="613"/>
      <c r="I865" s="613"/>
      <c r="J865" s="613"/>
      <c r="K865" s="613"/>
      <c r="L865" s="613"/>
      <c r="M865" s="613"/>
      <c r="N865" s="613"/>
      <c r="O865" s="613"/>
      <c r="P865" s="613"/>
      <c r="Q865" s="613"/>
    </row>
    <row r="866" ht="25.15" customHeight="true" x14ac:dyDescent="0.2">
      <c r="C866" s="613"/>
      <c r="D866" s="613"/>
      <c r="E866" s="613"/>
      <c r="F866" s="613"/>
      <c r="G866" s="613"/>
      <c r="H866" s="613"/>
      <c r="I866" s="613"/>
      <c r="J866" s="613"/>
      <c r="K866" s="613"/>
      <c r="L866" s="613"/>
      <c r="M866" s="613"/>
      <c r="N866" s="613"/>
      <c r="O866" s="613"/>
      <c r="P866" s="613"/>
      <c r="Q866" s="613"/>
    </row>
    <row r="867" ht="25.15" customHeight="true" x14ac:dyDescent="0.2">
      <c r="C867" s="613"/>
      <c r="D867" s="613"/>
      <c r="E867" s="613"/>
      <c r="F867" s="613"/>
      <c r="G867" s="613"/>
      <c r="H867" s="613"/>
      <c r="I867" s="613"/>
      <c r="J867" s="613"/>
      <c r="K867" s="613"/>
      <c r="L867" s="613"/>
      <c r="M867" s="613"/>
      <c r="N867" s="613"/>
      <c r="O867" s="613"/>
      <c r="P867" s="613"/>
      <c r="Q867" s="613"/>
    </row>
    <row r="868" ht="25.15" customHeight="true" x14ac:dyDescent="0.2">
      <c r="C868" s="613"/>
      <c r="D868" s="613"/>
      <c r="E868" s="613"/>
      <c r="F868" s="613"/>
      <c r="G868" s="613"/>
      <c r="H868" s="613"/>
      <c r="I868" s="613"/>
      <c r="J868" s="613"/>
      <c r="K868" s="613"/>
      <c r="L868" s="613"/>
      <c r="M868" s="613"/>
      <c r="N868" s="613"/>
      <c r="O868" s="613"/>
      <c r="P868" s="613"/>
      <c r="Q868" s="613"/>
    </row>
    <row r="869" ht="25.15" customHeight="true" x14ac:dyDescent="0.2">
      <c r="C869" s="613"/>
      <c r="D869" s="613"/>
      <c r="E869" s="613"/>
      <c r="F869" s="613"/>
      <c r="G869" s="613"/>
      <c r="H869" s="613"/>
      <c r="I869" s="613"/>
      <c r="J869" s="613"/>
      <c r="K869" s="613"/>
      <c r="L869" s="613"/>
      <c r="M869" s="613"/>
      <c r="N869" s="613"/>
      <c r="O869" s="613"/>
      <c r="P869" s="613"/>
      <c r="Q869" s="613"/>
    </row>
    <row r="870" ht="25.15" customHeight="true" x14ac:dyDescent="0.2">
      <c r="C870" s="613"/>
      <c r="D870" s="613"/>
      <c r="E870" s="613"/>
      <c r="F870" s="613"/>
      <c r="G870" s="613"/>
      <c r="H870" s="613"/>
      <c r="I870" s="613"/>
      <c r="J870" s="613"/>
      <c r="K870" s="613"/>
      <c r="L870" s="613"/>
      <c r="M870" s="613"/>
      <c r="N870" s="613"/>
      <c r="O870" s="613"/>
      <c r="P870" s="613"/>
      <c r="Q870" s="613"/>
    </row>
    <row r="871" ht="25.15" customHeight="true" x14ac:dyDescent="0.2">
      <c r="C871" s="613"/>
      <c r="D871" s="613"/>
      <c r="E871" s="613"/>
      <c r="F871" s="613"/>
      <c r="G871" s="613"/>
      <c r="H871" s="613"/>
      <c r="I871" s="613"/>
      <c r="J871" s="613"/>
      <c r="K871" s="613"/>
      <c r="L871" s="613"/>
      <c r="M871" s="613"/>
      <c r="N871" s="613"/>
      <c r="O871" s="613"/>
      <c r="P871" s="613"/>
      <c r="Q871" s="613"/>
    </row>
    <row r="872" ht="25.15" customHeight="true" x14ac:dyDescent="0.2">
      <c r="C872" s="613"/>
      <c r="D872" s="613"/>
      <c r="E872" s="613"/>
      <c r="F872" s="613"/>
      <c r="G872" s="613"/>
      <c r="H872" s="613"/>
      <c r="I872" s="613"/>
      <c r="J872" s="613"/>
      <c r="K872" s="613"/>
      <c r="L872" s="613"/>
      <c r="M872" s="613"/>
      <c r="N872" s="613"/>
      <c r="O872" s="613"/>
      <c r="P872" s="613"/>
      <c r="Q872" s="613"/>
    </row>
    <row r="873" ht="25.15" customHeight="true" x14ac:dyDescent="0.2">
      <c r="C873" s="613"/>
      <c r="D873" s="613"/>
      <c r="E873" s="613"/>
      <c r="F873" s="613"/>
      <c r="G873" s="613"/>
      <c r="H873" s="613"/>
      <c r="I873" s="613"/>
      <c r="J873" s="613"/>
      <c r="K873" s="613"/>
      <c r="L873" s="613"/>
      <c r="M873" s="613"/>
      <c r="N873" s="613"/>
      <c r="O873" s="613"/>
      <c r="P873" s="613"/>
      <c r="Q873" s="613"/>
    </row>
    <row r="874" ht="25.15" customHeight="true" x14ac:dyDescent="0.2">
      <c r="C874" s="613"/>
      <c r="D874" s="613"/>
      <c r="E874" s="613"/>
      <c r="F874" s="613"/>
      <c r="G874" s="613"/>
      <c r="H874" s="613"/>
      <c r="I874" s="613"/>
      <c r="J874" s="613"/>
      <c r="K874" s="613"/>
      <c r="L874" s="613"/>
      <c r="M874" s="613"/>
      <c r="N874" s="613"/>
      <c r="O874" s="613"/>
      <c r="P874" s="613"/>
      <c r="Q874" s="613"/>
    </row>
    <row r="875" ht="25.15" customHeight="true" x14ac:dyDescent="0.2">
      <c r="C875" s="613"/>
      <c r="D875" s="613"/>
      <c r="E875" s="613"/>
      <c r="F875" s="613"/>
      <c r="G875" s="613"/>
      <c r="H875" s="613"/>
      <c r="I875" s="613"/>
      <c r="J875" s="613"/>
      <c r="K875" s="613"/>
      <c r="L875" s="613"/>
      <c r="M875" s="613"/>
      <c r="N875" s="613"/>
      <c r="O875" s="613"/>
      <c r="P875" s="613"/>
      <c r="Q875" s="613"/>
    </row>
    <row r="876" ht="25.15" customHeight="true" x14ac:dyDescent="0.2">
      <c r="C876" s="613"/>
      <c r="D876" s="613"/>
      <c r="E876" s="613"/>
      <c r="F876" s="613"/>
      <c r="G876" s="613"/>
      <c r="H876" s="613"/>
      <c r="I876" s="613"/>
      <c r="J876" s="613"/>
      <c r="K876" s="613"/>
      <c r="L876" s="613"/>
      <c r="M876" s="613"/>
      <c r="N876" s="613"/>
      <c r="O876" s="613"/>
      <c r="P876" s="613"/>
      <c r="Q876" s="613"/>
    </row>
    <row r="877" ht="25.15" customHeight="true" x14ac:dyDescent="0.2">
      <c r="C877" s="613"/>
      <c r="D877" s="613"/>
      <c r="E877" s="613"/>
      <c r="F877" s="613"/>
      <c r="G877" s="613"/>
      <c r="H877" s="613"/>
      <c r="I877" s="613"/>
      <c r="J877" s="613"/>
      <c r="K877" s="613"/>
      <c r="L877" s="613"/>
      <c r="M877" s="613"/>
      <c r="N877" s="613"/>
      <c r="O877" s="613"/>
      <c r="P877" s="613"/>
      <c r="Q877" s="613"/>
    </row>
    <row r="878" ht="25.15" customHeight="true" x14ac:dyDescent="0.2">
      <c r="C878" s="613"/>
      <c r="D878" s="613"/>
      <c r="E878" s="613"/>
      <c r="F878" s="613"/>
      <c r="G878" s="613"/>
      <c r="H878" s="613"/>
      <c r="I878" s="613"/>
      <c r="J878" s="613"/>
      <c r="K878" s="613"/>
      <c r="L878" s="613"/>
      <c r="M878" s="613"/>
      <c r="N878" s="613"/>
      <c r="O878" s="613"/>
      <c r="P878" s="613"/>
      <c r="Q878" s="613"/>
    </row>
    <row r="879" ht="25.15" customHeight="true" x14ac:dyDescent="0.2">
      <c r="C879" s="613"/>
      <c r="D879" s="613"/>
      <c r="E879" s="613"/>
      <c r="F879" s="613"/>
      <c r="G879" s="613"/>
      <c r="H879" s="613"/>
      <c r="I879" s="613"/>
      <c r="J879" s="613"/>
      <c r="K879" s="613"/>
      <c r="L879" s="613"/>
      <c r="M879" s="613"/>
      <c r="N879" s="613"/>
      <c r="O879" s="613"/>
      <c r="P879" s="613"/>
      <c r="Q879" s="613"/>
    </row>
    <row r="880" ht="25.15" customHeight="true" x14ac:dyDescent="0.2">
      <c r="C880" s="613"/>
      <c r="D880" s="613"/>
      <c r="E880" s="613"/>
      <c r="F880" s="613"/>
      <c r="G880" s="613"/>
      <c r="H880" s="613"/>
      <c r="I880" s="613"/>
      <c r="J880" s="613"/>
      <c r="K880" s="613"/>
      <c r="L880" s="613"/>
      <c r="M880" s="613"/>
      <c r="N880" s="613"/>
      <c r="O880" s="613"/>
      <c r="P880" s="613"/>
      <c r="Q880" s="613"/>
    </row>
    <row r="881" ht="25.15" customHeight="true" x14ac:dyDescent="0.2">
      <c r="C881" s="613"/>
      <c r="D881" s="613"/>
      <c r="E881" s="613"/>
      <c r="F881" s="613"/>
      <c r="G881" s="613"/>
      <c r="H881" s="613"/>
      <c r="I881" s="613"/>
      <c r="J881" s="613"/>
      <c r="K881" s="613"/>
      <c r="L881" s="613"/>
      <c r="M881" s="613"/>
      <c r="N881" s="613"/>
      <c r="O881" s="613"/>
      <c r="P881" s="613"/>
      <c r="Q881" s="613"/>
    </row>
    <row r="882" ht="25.15" customHeight="true" x14ac:dyDescent="0.2">
      <c r="C882" s="613"/>
      <c r="D882" s="613"/>
      <c r="E882" s="613"/>
      <c r="F882" s="613"/>
      <c r="G882" s="613"/>
      <c r="H882" s="613"/>
      <c r="I882" s="613"/>
      <c r="J882" s="613"/>
      <c r="K882" s="613"/>
      <c r="L882" s="613"/>
      <c r="M882" s="613"/>
      <c r="N882" s="613"/>
      <c r="O882" s="613"/>
      <c r="P882" s="613"/>
      <c r="Q882" s="613"/>
    </row>
    <row r="883" ht="25.15" customHeight="true" x14ac:dyDescent="0.2">
      <c r="C883" s="613"/>
      <c r="D883" s="613"/>
      <c r="E883" s="613"/>
      <c r="F883" s="613"/>
      <c r="G883" s="613"/>
      <c r="H883" s="613"/>
      <c r="I883" s="613"/>
      <c r="J883" s="613"/>
      <c r="K883" s="613"/>
      <c r="L883" s="613"/>
      <c r="M883" s="613"/>
      <c r="N883" s="613"/>
      <c r="O883" s="613"/>
      <c r="P883" s="613"/>
      <c r="Q883" s="613"/>
    </row>
    <row r="884" ht="25.15" customHeight="true" x14ac:dyDescent="0.2">
      <c r="C884" s="613"/>
      <c r="D884" s="613"/>
      <c r="E884" s="613"/>
      <c r="F884" s="613"/>
      <c r="G884" s="613"/>
      <c r="H884" s="613"/>
      <c r="I884" s="613"/>
      <c r="J884" s="613"/>
      <c r="K884" s="613"/>
      <c r="L884" s="613"/>
      <c r="M884" s="613"/>
      <c r="N884" s="613"/>
      <c r="O884" s="613"/>
      <c r="P884" s="613"/>
      <c r="Q884" s="613"/>
    </row>
    <row r="885" ht="25.15" customHeight="true" x14ac:dyDescent="0.2">
      <c r="C885" s="613"/>
      <c r="D885" s="613"/>
      <c r="E885" s="613"/>
      <c r="F885" s="613"/>
      <c r="G885" s="613"/>
      <c r="H885" s="613"/>
      <c r="I885" s="613"/>
      <c r="J885" s="613"/>
      <c r="K885" s="613"/>
      <c r="L885" s="613"/>
      <c r="M885" s="613"/>
      <c r="N885" s="613"/>
      <c r="O885" s="613"/>
      <c r="P885" s="613"/>
      <c r="Q885" s="613"/>
    </row>
    <row r="886" ht="25.15" customHeight="true" x14ac:dyDescent="0.2">
      <c r="C886" s="613"/>
      <c r="D886" s="613"/>
      <c r="E886" s="613"/>
      <c r="F886" s="613"/>
      <c r="G886" s="613"/>
      <c r="H886" s="613"/>
      <c r="I886" s="613"/>
      <c r="J886" s="613"/>
      <c r="K886" s="613"/>
      <c r="L886" s="613"/>
      <c r="M886" s="613"/>
      <c r="N886" s="613"/>
      <c r="O886" s="613"/>
      <c r="P886" s="613"/>
      <c r="Q886" s="613"/>
    </row>
    <row r="887" ht="25.15" customHeight="true" x14ac:dyDescent="0.2">
      <c r="C887" s="613"/>
      <c r="D887" s="613"/>
      <c r="E887" s="613"/>
      <c r="F887" s="613"/>
      <c r="G887" s="613"/>
      <c r="H887" s="613"/>
      <c r="I887" s="613"/>
      <c r="J887" s="613"/>
      <c r="K887" s="613"/>
      <c r="L887" s="613"/>
      <c r="M887" s="613"/>
      <c r="N887" s="613"/>
      <c r="O887" s="613"/>
      <c r="P887" s="613"/>
      <c r="Q887" s="613"/>
    </row>
    <row r="888" ht="25.15" customHeight="true" x14ac:dyDescent="0.2">
      <c r="C888" s="613"/>
      <c r="D888" s="613"/>
      <c r="E888" s="613"/>
      <c r="F888" s="613"/>
      <c r="G888" s="613"/>
      <c r="H888" s="613"/>
      <c r="I888" s="613"/>
      <c r="J888" s="613"/>
      <c r="K888" s="613"/>
      <c r="L888" s="613"/>
      <c r="M888" s="613"/>
      <c r="N888" s="613"/>
      <c r="O888" s="613"/>
      <c r="P888" s="613"/>
      <c r="Q888" s="613"/>
    </row>
    <row r="889" ht="25.15" customHeight="true" x14ac:dyDescent="0.2">
      <c r="C889" s="613"/>
      <c r="D889" s="613"/>
      <c r="E889" s="613"/>
      <c r="F889" s="613"/>
      <c r="G889" s="613"/>
      <c r="H889" s="613"/>
      <c r="I889" s="613"/>
      <c r="J889" s="613"/>
      <c r="K889" s="613"/>
      <c r="L889" s="613"/>
      <c r="M889" s="613"/>
      <c r="N889" s="613"/>
      <c r="O889" s="613"/>
      <c r="P889" s="613"/>
      <c r="Q889" s="613"/>
    </row>
    <row r="890" ht="25.15" customHeight="true" x14ac:dyDescent="0.2">
      <c r="C890" s="613"/>
      <c r="D890" s="613"/>
      <c r="E890" s="613"/>
      <c r="F890" s="613"/>
      <c r="G890" s="613"/>
      <c r="H890" s="613"/>
      <c r="I890" s="613"/>
      <c r="J890" s="613"/>
      <c r="K890" s="613"/>
      <c r="L890" s="613"/>
      <c r="M890" s="613"/>
      <c r="N890" s="613"/>
      <c r="O890" s="613"/>
      <c r="P890" s="613"/>
      <c r="Q890" s="613"/>
    </row>
    <row r="891" ht="25.15" customHeight="true" x14ac:dyDescent="0.2">
      <c r="C891" s="613"/>
      <c r="D891" s="613"/>
      <c r="E891" s="613"/>
      <c r="F891" s="613"/>
      <c r="G891" s="613"/>
      <c r="H891" s="613"/>
      <c r="I891" s="613"/>
      <c r="J891" s="613"/>
      <c r="K891" s="613"/>
      <c r="L891" s="613"/>
      <c r="M891" s="613"/>
      <c r="N891" s="613"/>
      <c r="O891" s="613"/>
      <c r="P891" s="613"/>
      <c r="Q891" s="613"/>
    </row>
    <row r="892" ht="25.15" customHeight="true" x14ac:dyDescent="0.2">
      <c r="C892" s="613"/>
      <c r="D892" s="613"/>
      <c r="E892" s="613"/>
      <c r="F892" s="613"/>
      <c r="G892" s="613"/>
      <c r="H892" s="613"/>
      <c r="I892" s="613"/>
      <c r="J892" s="613"/>
      <c r="K892" s="613"/>
      <c r="L892" s="613"/>
      <c r="M892" s="613"/>
      <c r="N892" s="613"/>
      <c r="O892" s="613"/>
      <c r="P892" s="613"/>
      <c r="Q892" s="613"/>
    </row>
    <row r="893" ht="25.15" customHeight="true" x14ac:dyDescent="0.2">
      <c r="C893" s="613"/>
      <c r="D893" s="613"/>
      <c r="E893" s="613"/>
      <c r="F893" s="613"/>
      <c r="G893" s="613"/>
      <c r="H893" s="613"/>
      <c r="I893" s="613"/>
      <c r="J893" s="613"/>
      <c r="K893" s="613"/>
      <c r="L893" s="613"/>
      <c r="M893" s="613"/>
      <c r="N893" s="613"/>
      <c r="O893" s="613"/>
      <c r="P893" s="613"/>
      <c r="Q893" s="613"/>
    </row>
    <row r="894" ht="25.15" customHeight="true" x14ac:dyDescent="0.2">
      <c r="C894" s="613"/>
      <c r="D894" s="613"/>
      <c r="E894" s="613"/>
      <c r="F894" s="613"/>
      <c r="G894" s="613"/>
      <c r="H894" s="613"/>
      <c r="I894" s="613"/>
      <c r="J894" s="613"/>
      <c r="K894" s="613"/>
      <c r="L894" s="613"/>
      <c r="M894" s="613"/>
      <c r="N894" s="613"/>
      <c r="O894" s="613"/>
      <c r="P894" s="613"/>
      <c r="Q894" s="613"/>
    </row>
    <row r="895" ht="25.15" customHeight="true" x14ac:dyDescent="0.2">
      <c r="C895" s="613"/>
      <c r="D895" s="613"/>
      <c r="E895" s="613"/>
      <c r="F895" s="613"/>
      <c r="G895" s="613"/>
      <c r="H895" s="613"/>
      <c r="I895" s="613"/>
      <c r="J895" s="613"/>
      <c r="K895" s="613"/>
      <c r="L895" s="613"/>
      <c r="M895" s="613"/>
      <c r="N895" s="613"/>
      <c r="O895" s="613"/>
      <c r="P895" s="613"/>
      <c r="Q895" s="613"/>
    </row>
    <row r="896" ht="25.15" customHeight="true" x14ac:dyDescent="0.2">
      <c r="C896" s="613"/>
      <c r="D896" s="613"/>
      <c r="E896" s="613"/>
      <c r="F896" s="613"/>
      <c r="G896" s="613"/>
      <c r="H896" s="613"/>
      <c r="I896" s="613"/>
      <c r="J896" s="613"/>
      <c r="K896" s="613"/>
      <c r="L896" s="613"/>
      <c r="M896" s="613"/>
      <c r="N896" s="613"/>
      <c r="O896" s="613"/>
      <c r="P896" s="613"/>
      <c r="Q896" s="613"/>
    </row>
    <row r="897" ht="25.15" customHeight="true" x14ac:dyDescent="0.2">
      <c r="C897" s="613"/>
      <c r="D897" s="613"/>
      <c r="E897" s="613"/>
      <c r="F897" s="613"/>
      <c r="G897" s="613"/>
      <c r="H897" s="613"/>
      <c r="I897" s="613"/>
      <c r="J897" s="613"/>
      <c r="K897" s="613"/>
      <c r="L897" s="613"/>
      <c r="M897" s="613"/>
      <c r="N897" s="613"/>
      <c r="O897" s="613"/>
      <c r="P897" s="613"/>
      <c r="Q897" s="613"/>
    </row>
    <row r="898" ht="25.15" customHeight="true" x14ac:dyDescent="0.2">
      <c r="C898" s="613"/>
      <c r="D898" s="613"/>
      <c r="E898" s="613"/>
      <c r="F898" s="613"/>
      <c r="G898" s="613"/>
      <c r="H898" s="613"/>
      <c r="I898" s="613"/>
      <c r="J898" s="613"/>
      <c r="K898" s="613"/>
      <c r="L898" s="613"/>
      <c r="M898" s="613"/>
      <c r="N898" s="613"/>
      <c r="O898" s="613"/>
      <c r="P898" s="613"/>
      <c r="Q898" s="613"/>
    </row>
    <row r="899" ht="25.15" customHeight="true" x14ac:dyDescent="0.2">
      <c r="C899" s="613"/>
      <c r="D899" s="613"/>
      <c r="E899" s="613"/>
      <c r="F899" s="613"/>
      <c r="G899" s="613"/>
      <c r="H899" s="613"/>
      <c r="I899" s="613"/>
      <c r="J899" s="613"/>
      <c r="K899" s="613"/>
      <c r="L899" s="613"/>
      <c r="M899" s="613"/>
      <c r="N899" s="613"/>
      <c r="O899" s="613"/>
      <c r="P899" s="613"/>
      <c r="Q899" s="613"/>
    </row>
    <row r="900" ht="25.15" customHeight="true" x14ac:dyDescent="0.2">
      <c r="C900" s="613"/>
      <c r="D900" s="613"/>
      <c r="E900" s="613"/>
      <c r="F900" s="613"/>
      <c r="G900" s="613"/>
      <c r="H900" s="613"/>
      <c r="I900" s="613"/>
      <c r="J900" s="613"/>
      <c r="K900" s="613"/>
      <c r="L900" s="613"/>
      <c r="M900" s="613"/>
      <c r="N900" s="613"/>
      <c r="O900" s="613"/>
      <c r="P900" s="613"/>
      <c r="Q900" s="613"/>
    </row>
    <row r="901" ht="25.15" customHeight="true" x14ac:dyDescent="0.2">
      <c r="C901" s="613"/>
      <c r="D901" s="613"/>
      <c r="E901" s="613"/>
      <c r="F901" s="613"/>
      <c r="G901" s="613"/>
      <c r="H901" s="613"/>
      <c r="I901" s="613"/>
      <c r="J901" s="613"/>
      <c r="K901" s="613"/>
      <c r="L901" s="613"/>
      <c r="M901" s="613"/>
      <c r="N901" s="613"/>
      <c r="O901" s="613"/>
      <c r="P901" s="613"/>
      <c r="Q901" s="613"/>
    </row>
    <row r="902" ht="25.15" customHeight="true" x14ac:dyDescent="0.2">
      <c r="C902" s="613"/>
      <c r="D902" s="613"/>
      <c r="E902" s="613"/>
      <c r="F902" s="613"/>
      <c r="G902" s="613"/>
      <c r="H902" s="613"/>
      <c r="I902" s="613"/>
      <c r="J902" s="613"/>
      <c r="K902" s="613"/>
      <c r="L902" s="613"/>
      <c r="M902" s="613"/>
      <c r="N902" s="613"/>
      <c r="O902" s="613"/>
      <c r="P902" s="613"/>
      <c r="Q902" s="613"/>
    </row>
    <row r="903" ht="25.15" customHeight="true" x14ac:dyDescent="0.2">
      <c r="C903" s="613"/>
      <c r="D903" s="613"/>
      <c r="E903" s="613"/>
      <c r="F903" s="613"/>
      <c r="G903" s="613"/>
      <c r="H903" s="613"/>
      <c r="I903" s="613"/>
      <c r="J903" s="613"/>
      <c r="K903" s="613"/>
      <c r="L903" s="613"/>
      <c r="M903" s="613"/>
      <c r="N903" s="613"/>
      <c r="O903" s="613"/>
      <c r="P903" s="613"/>
      <c r="Q903" s="613"/>
    </row>
    <row r="904" ht="25.15" customHeight="true" x14ac:dyDescent="0.2">
      <c r="C904" s="613"/>
      <c r="D904" s="613"/>
      <c r="E904" s="613"/>
      <c r="F904" s="613"/>
      <c r="G904" s="613"/>
      <c r="H904" s="613"/>
      <c r="I904" s="613"/>
      <c r="J904" s="613"/>
      <c r="K904" s="613"/>
      <c r="L904" s="613"/>
      <c r="M904" s="613"/>
      <c r="N904" s="613"/>
      <c r="O904" s="613"/>
      <c r="P904" s="613"/>
      <c r="Q904" s="613"/>
    </row>
    <row r="905" ht="25.15" customHeight="true" x14ac:dyDescent="0.2">
      <c r="C905" s="613"/>
      <c r="D905" s="613"/>
      <c r="E905" s="613"/>
      <c r="F905" s="613"/>
      <c r="G905" s="613"/>
      <c r="H905" s="613"/>
      <c r="I905" s="613"/>
      <c r="J905" s="613"/>
      <c r="K905" s="613"/>
      <c r="L905" s="613"/>
      <c r="M905" s="613"/>
      <c r="N905" s="613"/>
      <c r="O905" s="613"/>
      <c r="P905" s="613"/>
      <c r="Q905" s="613"/>
    </row>
    <row r="906" ht="25.15" customHeight="true" x14ac:dyDescent="0.2">
      <c r="C906" s="613"/>
      <c r="D906" s="613"/>
      <c r="E906" s="613"/>
      <c r="F906" s="613"/>
      <c r="G906" s="613"/>
      <c r="H906" s="613"/>
      <c r="I906" s="613"/>
      <c r="J906" s="613"/>
      <c r="K906" s="613"/>
      <c r="L906" s="613"/>
      <c r="M906" s="613"/>
      <c r="N906" s="613"/>
      <c r="O906" s="613"/>
      <c r="P906" s="613"/>
      <c r="Q906" s="613"/>
    </row>
    <row r="907" ht="25.15" customHeight="true" x14ac:dyDescent="0.2">
      <c r="C907" s="613"/>
      <c r="D907" s="613"/>
      <c r="E907" s="613"/>
      <c r="F907" s="613"/>
      <c r="G907" s="613"/>
      <c r="H907" s="613"/>
      <c r="I907" s="613"/>
      <c r="J907" s="613"/>
      <c r="K907" s="613"/>
      <c r="L907" s="613"/>
      <c r="M907" s="613"/>
      <c r="N907" s="613"/>
      <c r="O907" s="613"/>
      <c r="P907" s="613"/>
      <c r="Q907" s="613"/>
    </row>
    <row r="908" ht="25.15" customHeight="true" x14ac:dyDescent="0.2">
      <c r="C908" s="613"/>
      <c r="D908" s="613"/>
      <c r="E908" s="613"/>
      <c r="F908" s="613"/>
      <c r="G908" s="613"/>
      <c r="H908" s="613"/>
      <c r="I908" s="613"/>
      <c r="J908" s="613"/>
      <c r="K908" s="613"/>
      <c r="L908" s="613"/>
      <c r="M908" s="613"/>
      <c r="N908" s="613"/>
      <c r="O908" s="613"/>
      <c r="P908" s="613"/>
      <c r="Q908" s="613"/>
    </row>
    <row r="909" ht="25.15" customHeight="true" x14ac:dyDescent="0.2">
      <c r="C909" s="613"/>
      <c r="D909" s="613"/>
      <c r="E909" s="613"/>
      <c r="F909" s="613"/>
      <c r="G909" s="613"/>
      <c r="H909" s="613"/>
      <c r="I909" s="613"/>
      <c r="J909" s="613"/>
      <c r="K909" s="613"/>
      <c r="L909" s="613"/>
      <c r="M909" s="613"/>
      <c r="N909" s="613"/>
      <c r="O909" s="613"/>
      <c r="P909" s="613"/>
      <c r="Q909" s="613"/>
    </row>
    <row r="910" ht="25.15" customHeight="true" x14ac:dyDescent="0.2">
      <c r="C910" s="613"/>
      <c r="D910" s="613"/>
      <c r="E910" s="613"/>
      <c r="F910" s="613"/>
      <c r="G910" s="613"/>
      <c r="H910" s="613"/>
      <c r="I910" s="613"/>
      <c r="J910" s="613"/>
      <c r="K910" s="613"/>
      <c r="L910" s="613"/>
      <c r="M910" s="613"/>
      <c r="N910" s="613"/>
      <c r="O910" s="613"/>
      <c r="P910" s="613"/>
      <c r="Q910" s="613"/>
    </row>
    <row r="911" ht="25.15" customHeight="true" x14ac:dyDescent="0.2">
      <c r="C911" s="613"/>
      <c r="D911" s="613"/>
      <c r="E911" s="613"/>
      <c r="F911" s="613"/>
      <c r="G911" s="613"/>
      <c r="H911" s="613"/>
      <c r="I911" s="613"/>
      <c r="J911" s="613"/>
      <c r="K911" s="613"/>
      <c r="L911" s="613"/>
      <c r="M911" s="613"/>
      <c r="N911" s="613"/>
      <c r="O911" s="613"/>
      <c r="P911" s="613"/>
      <c r="Q911" s="613"/>
    </row>
    <row r="912" ht="25.15" customHeight="true" x14ac:dyDescent="0.2">
      <c r="C912" s="613"/>
      <c r="D912" s="613"/>
      <c r="E912" s="613"/>
      <c r="F912" s="613"/>
      <c r="G912" s="613"/>
      <c r="H912" s="613"/>
      <c r="I912" s="613"/>
      <c r="J912" s="613"/>
      <c r="K912" s="613"/>
      <c r="L912" s="613"/>
      <c r="M912" s="613"/>
      <c r="N912" s="613"/>
      <c r="O912" s="613"/>
      <c r="P912" s="613"/>
      <c r="Q912" s="613"/>
    </row>
    <row r="913" ht="25.15" customHeight="true" x14ac:dyDescent="0.2">
      <c r="C913" s="613"/>
      <c r="D913" s="613"/>
      <c r="E913" s="613"/>
      <c r="F913" s="613"/>
      <c r="G913" s="613"/>
      <c r="H913" s="613"/>
      <c r="I913" s="613"/>
      <c r="J913" s="613"/>
      <c r="K913" s="613"/>
      <c r="L913" s="613"/>
      <c r="M913" s="613"/>
      <c r="N913" s="613"/>
      <c r="O913" s="613"/>
      <c r="P913" s="613"/>
      <c r="Q913" s="613"/>
    </row>
    <row r="914" ht="25.15" customHeight="true" x14ac:dyDescent="0.2">
      <c r="C914" s="613"/>
      <c r="D914" s="613"/>
      <c r="E914" s="613"/>
      <c r="F914" s="613"/>
      <c r="G914" s="613"/>
      <c r="H914" s="613"/>
      <c r="I914" s="613"/>
      <c r="J914" s="613"/>
      <c r="K914" s="613"/>
      <c r="L914" s="613"/>
      <c r="M914" s="613"/>
      <c r="N914" s="613"/>
      <c r="O914" s="613"/>
      <c r="P914" s="613"/>
      <c r="Q914" s="613"/>
    </row>
    <row r="915" ht="25.15" customHeight="true" x14ac:dyDescent="0.2">
      <c r="C915" s="613"/>
      <c r="D915" s="613"/>
      <c r="E915" s="613"/>
      <c r="F915" s="613"/>
      <c r="G915" s="613"/>
      <c r="H915" s="613"/>
      <c r="I915" s="613"/>
      <c r="J915" s="613"/>
      <c r="K915" s="613"/>
      <c r="L915" s="613"/>
      <c r="M915" s="613"/>
      <c r="N915" s="613"/>
      <c r="O915" s="613"/>
      <c r="P915" s="613"/>
      <c r="Q915" s="613"/>
    </row>
    <row r="916" ht="25.15" customHeight="true" x14ac:dyDescent="0.2">
      <c r="C916" s="613"/>
      <c r="D916" s="613"/>
      <c r="E916" s="613"/>
      <c r="F916" s="613"/>
      <c r="G916" s="613"/>
      <c r="H916" s="613"/>
      <c r="I916" s="613"/>
      <c r="J916" s="613"/>
      <c r="K916" s="613"/>
      <c r="L916" s="613"/>
      <c r="M916" s="613"/>
      <c r="N916" s="613"/>
      <c r="O916" s="613"/>
      <c r="P916" s="613"/>
      <c r="Q916" s="613"/>
    </row>
    <row r="917" ht="25.15" customHeight="true" x14ac:dyDescent="0.2">
      <c r="C917" s="613"/>
      <c r="D917" s="613"/>
      <c r="E917" s="613"/>
      <c r="F917" s="613"/>
      <c r="G917" s="613"/>
      <c r="H917" s="613"/>
      <c r="I917" s="613"/>
      <c r="J917" s="613"/>
      <c r="K917" s="613"/>
      <c r="L917" s="613"/>
      <c r="M917" s="613"/>
      <c r="N917" s="613"/>
      <c r="O917" s="613"/>
      <c r="P917" s="613"/>
      <c r="Q917" s="613"/>
    </row>
    <row r="918" ht="25.15" customHeight="true" x14ac:dyDescent="0.2">
      <c r="C918" s="613"/>
      <c r="D918" s="613"/>
      <c r="E918" s="613"/>
      <c r="F918" s="613"/>
      <c r="G918" s="613"/>
      <c r="H918" s="613"/>
      <c r="I918" s="613"/>
      <c r="J918" s="613"/>
      <c r="K918" s="613"/>
      <c r="L918" s="613"/>
      <c r="M918" s="613"/>
      <c r="N918" s="613"/>
      <c r="O918" s="613"/>
      <c r="P918" s="613"/>
      <c r="Q918" s="613"/>
    </row>
    <row r="919" ht="25.15" customHeight="true" x14ac:dyDescent="0.2">
      <c r="C919" s="613"/>
      <c r="D919" s="613"/>
      <c r="E919" s="613"/>
      <c r="F919" s="613"/>
      <c r="G919" s="613"/>
      <c r="H919" s="613"/>
      <c r="I919" s="613"/>
      <c r="J919" s="613"/>
      <c r="K919" s="613"/>
      <c r="L919" s="613"/>
      <c r="M919" s="613"/>
      <c r="N919" s="613"/>
      <c r="O919" s="613"/>
      <c r="P919" s="613"/>
      <c r="Q919" s="613"/>
    </row>
    <row r="920" ht="25.15" customHeight="true" x14ac:dyDescent="0.2">
      <c r="C920" s="613"/>
      <c r="D920" s="613"/>
      <c r="E920" s="613"/>
      <c r="F920" s="613"/>
      <c r="G920" s="613"/>
      <c r="H920" s="613"/>
      <c r="I920" s="613"/>
      <c r="J920" s="613"/>
      <c r="K920" s="613"/>
      <c r="L920" s="613"/>
      <c r="M920" s="613"/>
      <c r="N920" s="613"/>
      <c r="O920" s="613"/>
      <c r="P920" s="613"/>
      <c r="Q920" s="613"/>
    </row>
    <row r="921" ht="25.15" customHeight="true" x14ac:dyDescent="0.2">
      <c r="C921" s="613"/>
      <c r="D921" s="613"/>
      <c r="E921" s="613"/>
      <c r="F921" s="613"/>
      <c r="G921" s="613"/>
      <c r="H921" s="613"/>
      <c r="I921" s="613"/>
      <c r="J921" s="613"/>
      <c r="K921" s="613"/>
      <c r="L921" s="613"/>
      <c r="M921" s="613"/>
      <c r="N921" s="613"/>
      <c r="O921" s="613"/>
      <c r="P921" s="613"/>
      <c r="Q921" s="613"/>
    </row>
    <row r="922" ht="25.15" customHeight="true" x14ac:dyDescent="0.2">
      <c r="C922" s="613"/>
      <c r="D922" s="613"/>
      <c r="E922" s="613"/>
      <c r="F922" s="613"/>
      <c r="G922" s="613"/>
      <c r="H922" s="613"/>
      <c r="I922" s="613"/>
      <c r="J922" s="613"/>
      <c r="K922" s="613"/>
      <c r="L922" s="613"/>
      <c r="M922" s="613"/>
      <c r="N922" s="613"/>
      <c r="O922" s="613"/>
      <c r="P922" s="613"/>
      <c r="Q922" s="613"/>
    </row>
    <row r="923" ht="25.15" customHeight="true" x14ac:dyDescent="0.2">
      <c r="C923" s="613"/>
      <c r="D923" s="613"/>
      <c r="E923" s="613"/>
      <c r="F923" s="613"/>
      <c r="G923" s="613"/>
      <c r="H923" s="613"/>
      <c r="I923" s="613"/>
      <c r="J923" s="613"/>
      <c r="K923" s="613"/>
      <c r="L923" s="613"/>
      <c r="M923" s="613"/>
      <c r="N923" s="613"/>
      <c r="O923" s="613"/>
      <c r="P923" s="613"/>
      <c r="Q923" s="613"/>
    </row>
    <row r="924" ht="25.15" customHeight="true" x14ac:dyDescent="0.2">
      <c r="C924" s="613"/>
      <c r="D924" s="613"/>
      <c r="E924" s="613"/>
      <c r="F924" s="613"/>
      <c r="G924" s="613"/>
      <c r="H924" s="613"/>
      <c r="I924" s="613"/>
      <c r="J924" s="613"/>
      <c r="K924" s="613"/>
      <c r="L924" s="613"/>
      <c r="M924" s="613"/>
      <c r="N924" s="613"/>
      <c r="O924" s="613"/>
      <c r="P924" s="613"/>
      <c r="Q924" s="613"/>
    </row>
    <row r="925" ht="25.15" customHeight="true" x14ac:dyDescent="0.2">
      <c r="C925" s="613"/>
      <c r="D925" s="613"/>
      <c r="E925" s="613"/>
      <c r="F925" s="613"/>
      <c r="G925" s="613"/>
      <c r="H925" s="613"/>
      <c r="I925" s="613"/>
      <c r="J925" s="613"/>
      <c r="K925" s="613"/>
      <c r="L925" s="613"/>
      <c r="M925" s="613"/>
      <c r="N925" s="613"/>
      <c r="O925" s="613"/>
      <c r="P925" s="613"/>
      <c r="Q925" s="613"/>
    </row>
    <row r="926" ht="25.15" customHeight="true" x14ac:dyDescent="0.2">
      <c r="C926" s="613"/>
      <c r="D926" s="613"/>
      <c r="E926" s="613"/>
      <c r="F926" s="613"/>
      <c r="G926" s="613"/>
      <c r="H926" s="613"/>
      <c r="I926" s="613"/>
      <c r="J926" s="613"/>
      <c r="K926" s="613"/>
      <c r="L926" s="613"/>
      <c r="M926" s="613"/>
      <c r="N926" s="613"/>
      <c r="O926" s="613"/>
      <c r="P926" s="613"/>
      <c r="Q926" s="613"/>
    </row>
    <row r="927" ht="25.15" customHeight="true" x14ac:dyDescent="0.2">
      <c r="C927" s="613"/>
      <c r="D927" s="613"/>
      <c r="E927" s="613"/>
      <c r="F927" s="613"/>
      <c r="G927" s="613"/>
      <c r="H927" s="613"/>
      <c r="I927" s="613"/>
      <c r="J927" s="613"/>
      <c r="K927" s="613"/>
      <c r="L927" s="613"/>
      <c r="M927" s="613"/>
      <c r="N927" s="613"/>
      <c r="O927" s="613"/>
      <c r="P927" s="613"/>
      <c r="Q927" s="613"/>
    </row>
    <row r="928" ht="25.15" customHeight="true" x14ac:dyDescent="0.2">
      <c r="C928" s="613"/>
      <c r="D928" s="613"/>
      <c r="E928" s="613"/>
      <c r="F928" s="613"/>
      <c r="G928" s="613"/>
      <c r="H928" s="613"/>
      <c r="I928" s="613"/>
      <c r="J928" s="613"/>
      <c r="K928" s="613"/>
      <c r="L928" s="613"/>
      <c r="M928" s="613"/>
      <c r="N928" s="613"/>
      <c r="O928" s="613"/>
      <c r="P928" s="613"/>
      <c r="Q928" s="613"/>
    </row>
    <row r="929" ht="25.15" customHeight="true" x14ac:dyDescent="0.2">
      <c r="C929" s="613"/>
      <c r="D929" s="613"/>
      <c r="E929" s="613"/>
      <c r="F929" s="613"/>
      <c r="G929" s="613"/>
      <c r="H929" s="613"/>
      <c r="I929" s="613"/>
      <c r="J929" s="613"/>
      <c r="K929" s="613"/>
      <c r="L929" s="613"/>
      <c r="M929" s="613"/>
      <c r="N929" s="613"/>
      <c r="O929" s="613"/>
      <c r="P929" s="613"/>
      <c r="Q929" s="613"/>
    </row>
    <row r="930" ht="25.15" customHeight="true" x14ac:dyDescent="0.2">
      <c r="C930" s="613"/>
      <c r="D930" s="613"/>
      <c r="E930" s="613"/>
      <c r="F930" s="613"/>
      <c r="G930" s="613"/>
      <c r="H930" s="613"/>
      <c r="I930" s="613"/>
      <c r="J930" s="613"/>
      <c r="K930" s="613"/>
      <c r="L930" s="613"/>
      <c r="M930" s="613"/>
      <c r="N930" s="613"/>
      <c r="O930" s="613"/>
      <c r="P930" s="613"/>
      <c r="Q930" s="613"/>
    </row>
    <row r="931" ht="25.15" customHeight="true" x14ac:dyDescent="0.2">
      <c r="C931" s="613"/>
      <c r="D931" s="613"/>
      <c r="E931" s="613"/>
      <c r="F931" s="613"/>
      <c r="G931" s="613"/>
      <c r="H931" s="613"/>
      <c r="I931" s="613"/>
      <c r="J931" s="613"/>
      <c r="K931" s="613"/>
      <c r="L931" s="613"/>
      <c r="M931" s="613"/>
      <c r="N931" s="613"/>
      <c r="O931" s="613"/>
      <c r="P931" s="613"/>
      <c r="Q931" s="613"/>
    </row>
    <row r="932" ht="25.15" customHeight="true" x14ac:dyDescent="0.2">
      <c r="C932" s="613"/>
      <c r="D932" s="613"/>
      <c r="E932" s="613"/>
      <c r="F932" s="613"/>
      <c r="G932" s="613"/>
      <c r="H932" s="613"/>
      <c r="I932" s="613"/>
      <c r="J932" s="613"/>
      <c r="K932" s="613"/>
      <c r="L932" s="613"/>
      <c r="M932" s="613"/>
      <c r="N932" s="613"/>
      <c r="O932" s="613"/>
      <c r="P932" s="613"/>
      <c r="Q932" s="613"/>
    </row>
    <row r="933" ht="25.15" customHeight="true" x14ac:dyDescent="0.2">
      <c r="C933" s="613"/>
      <c r="D933" s="613"/>
      <c r="E933" s="613"/>
      <c r="F933" s="613"/>
      <c r="G933" s="613"/>
      <c r="H933" s="613"/>
      <c r="I933" s="613"/>
      <c r="J933" s="613"/>
      <c r="K933" s="613"/>
      <c r="L933" s="613"/>
      <c r="M933" s="613"/>
      <c r="N933" s="613"/>
      <c r="O933" s="613"/>
      <c r="P933" s="613"/>
      <c r="Q933" s="613"/>
    </row>
    <row r="934" ht="25.15" customHeight="true" x14ac:dyDescent="0.2">
      <c r="C934" s="613"/>
      <c r="D934" s="613"/>
      <c r="E934" s="613"/>
      <c r="F934" s="613"/>
      <c r="G934" s="613"/>
      <c r="H934" s="613"/>
      <c r="I934" s="613"/>
      <c r="J934" s="613"/>
      <c r="K934" s="613"/>
      <c r="L934" s="613"/>
      <c r="M934" s="613"/>
      <c r="N934" s="613"/>
      <c r="O934" s="613"/>
      <c r="P934" s="613"/>
      <c r="Q934" s="613"/>
    </row>
    <row r="935" ht="25.15" customHeight="true" x14ac:dyDescent="0.2">
      <c r="C935" s="613"/>
      <c r="D935" s="613"/>
      <c r="E935" s="613"/>
      <c r="F935" s="613"/>
      <c r="G935" s="613"/>
      <c r="H935" s="613"/>
      <c r="I935" s="613"/>
      <c r="J935" s="613"/>
      <c r="K935" s="613"/>
      <c r="L935" s="613"/>
      <c r="M935" s="613"/>
      <c r="N935" s="613"/>
      <c r="O935" s="613"/>
      <c r="P935" s="613"/>
      <c r="Q935" s="613"/>
    </row>
    <row r="936" ht="25.15" customHeight="true" x14ac:dyDescent="0.2">
      <c r="C936" s="613"/>
      <c r="D936" s="613"/>
      <c r="E936" s="613"/>
      <c r="F936" s="613"/>
      <c r="G936" s="613"/>
      <c r="H936" s="613"/>
      <c r="I936" s="613"/>
      <c r="J936" s="613"/>
      <c r="K936" s="613"/>
      <c r="L936" s="613"/>
      <c r="M936" s="613"/>
      <c r="N936" s="613"/>
      <c r="O936" s="613"/>
      <c r="P936" s="613"/>
      <c r="Q936" s="613"/>
    </row>
    <row r="937" ht="25.15" customHeight="true" x14ac:dyDescent="0.2">
      <c r="C937" s="613"/>
      <c r="D937" s="613"/>
      <c r="E937" s="613"/>
      <c r="F937" s="613"/>
      <c r="G937" s="613"/>
      <c r="H937" s="613"/>
      <c r="I937" s="613"/>
      <c r="J937" s="613"/>
      <c r="K937" s="613"/>
      <c r="L937" s="613"/>
      <c r="M937" s="613"/>
      <c r="N937" s="613"/>
      <c r="O937" s="613"/>
      <c r="P937" s="613"/>
      <c r="Q937" s="613"/>
    </row>
    <row r="938" ht="25.15" customHeight="true" x14ac:dyDescent="0.2">
      <c r="C938" s="613"/>
      <c r="D938" s="613"/>
      <c r="E938" s="613"/>
      <c r="F938" s="613"/>
      <c r="G938" s="613"/>
      <c r="H938" s="613"/>
      <c r="I938" s="613"/>
      <c r="J938" s="613"/>
      <c r="K938" s="613"/>
      <c r="L938" s="613"/>
      <c r="M938" s="613"/>
      <c r="N938" s="613"/>
      <c r="O938" s="613"/>
      <c r="P938" s="613"/>
      <c r="Q938" s="613"/>
    </row>
    <row r="939" ht="25.15" customHeight="true" x14ac:dyDescent="0.2">
      <c r="C939" s="613"/>
      <c r="D939" s="613"/>
      <c r="E939" s="613"/>
      <c r="F939" s="613"/>
      <c r="G939" s="613"/>
      <c r="H939" s="613"/>
      <c r="I939" s="613"/>
      <c r="J939" s="613"/>
      <c r="K939" s="613"/>
      <c r="L939" s="613"/>
      <c r="M939" s="613"/>
      <c r="N939" s="613"/>
      <c r="O939" s="613"/>
      <c r="P939" s="613"/>
      <c r="Q939" s="613"/>
    </row>
    <row r="940" ht="25.15" customHeight="true" x14ac:dyDescent="0.2">
      <c r="C940" s="613"/>
      <c r="D940" s="613"/>
      <c r="E940" s="613"/>
      <c r="F940" s="613"/>
      <c r="G940" s="613"/>
      <c r="H940" s="613"/>
      <c r="I940" s="613"/>
      <c r="J940" s="613"/>
      <c r="K940" s="613"/>
      <c r="L940" s="613"/>
      <c r="M940" s="613"/>
      <c r="N940" s="613"/>
      <c r="O940" s="613"/>
      <c r="P940" s="613"/>
      <c r="Q940" s="613"/>
    </row>
    <row r="941" ht="25.15" customHeight="true" x14ac:dyDescent="0.2">
      <c r="C941" s="613"/>
      <c r="D941" s="613"/>
      <c r="E941" s="613"/>
      <c r="F941" s="613"/>
      <c r="G941" s="613"/>
      <c r="H941" s="613"/>
      <c r="I941" s="613"/>
      <c r="J941" s="613"/>
      <c r="K941" s="613"/>
      <c r="L941" s="613"/>
      <c r="M941" s="613"/>
      <c r="N941" s="613"/>
      <c r="O941" s="613"/>
      <c r="P941" s="613"/>
      <c r="Q941" s="613"/>
    </row>
    <row r="942" ht="25.15" customHeight="true" x14ac:dyDescent="0.2">
      <c r="C942" s="613"/>
      <c r="D942" s="613"/>
      <c r="E942" s="613"/>
      <c r="F942" s="613"/>
      <c r="G942" s="613"/>
      <c r="H942" s="613"/>
      <c r="I942" s="613"/>
      <c r="J942" s="613"/>
      <c r="K942" s="613"/>
      <c r="L942" s="613"/>
      <c r="M942" s="613"/>
      <c r="N942" s="613"/>
      <c r="O942" s="613"/>
      <c r="P942" s="613"/>
      <c r="Q942" s="613"/>
    </row>
    <row r="943" ht="25.15" customHeight="true" x14ac:dyDescent="0.2">
      <c r="C943" s="613"/>
      <c r="D943" s="613"/>
      <c r="E943" s="613"/>
      <c r="F943" s="613"/>
      <c r="G943" s="613"/>
      <c r="H943" s="613"/>
      <c r="I943" s="613"/>
      <c r="J943" s="613"/>
      <c r="K943" s="613"/>
      <c r="L943" s="613"/>
      <c r="M943" s="613"/>
      <c r="N943" s="613"/>
      <c r="O943" s="613"/>
      <c r="P943" s="613"/>
      <c r="Q943" s="613"/>
    </row>
    <row r="944" ht="25.15" customHeight="true" x14ac:dyDescent="0.2">
      <c r="C944" s="613"/>
      <c r="D944" s="613"/>
      <c r="E944" s="613"/>
      <c r="F944" s="613"/>
      <c r="G944" s="613"/>
      <c r="H944" s="613"/>
      <c r="I944" s="613"/>
      <c r="J944" s="613"/>
      <c r="K944" s="613"/>
      <c r="L944" s="613"/>
      <c r="M944" s="613"/>
      <c r="N944" s="613"/>
      <c r="O944" s="613"/>
      <c r="P944" s="613"/>
      <c r="Q944" s="613"/>
    </row>
    <row r="945" ht="25.15" customHeight="true" x14ac:dyDescent="0.2">
      <c r="C945" s="613"/>
      <c r="D945" s="613"/>
      <c r="E945" s="613"/>
      <c r="F945" s="613"/>
      <c r="G945" s="613"/>
      <c r="H945" s="613"/>
      <c r="I945" s="613"/>
      <c r="J945" s="613"/>
      <c r="K945" s="613"/>
      <c r="L945" s="613"/>
      <c r="M945" s="613"/>
      <c r="N945" s="613"/>
      <c r="O945" s="613"/>
      <c r="P945" s="613"/>
      <c r="Q945" s="613"/>
    </row>
    <row r="946" ht="25.15" customHeight="true" x14ac:dyDescent="0.2">
      <c r="C946" s="613"/>
      <c r="D946" s="613"/>
      <c r="E946" s="613"/>
      <c r="F946" s="613"/>
      <c r="G946" s="613"/>
      <c r="H946" s="613"/>
      <c r="I946" s="613"/>
      <c r="J946" s="613"/>
      <c r="K946" s="613"/>
      <c r="L946" s="613"/>
      <c r="M946" s="613"/>
      <c r="N946" s="613"/>
      <c r="O946" s="613"/>
      <c r="P946" s="613"/>
      <c r="Q946" s="613"/>
    </row>
    <row r="947" ht="25.15" customHeight="true" x14ac:dyDescent="0.2">
      <c r="C947" s="613"/>
      <c r="D947" s="613"/>
      <c r="E947" s="613"/>
      <c r="F947" s="613"/>
      <c r="G947" s="613"/>
      <c r="H947" s="613"/>
      <c r="I947" s="613"/>
      <c r="J947" s="613"/>
      <c r="K947" s="613"/>
      <c r="L947" s="613"/>
      <c r="M947" s="613"/>
      <c r="N947" s="613"/>
      <c r="O947" s="613"/>
      <c r="P947" s="613"/>
      <c r="Q947" s="613"/>
    </row>
    <row r="948" ht="25.15" customHeight="true" x14ac:dyDescent="0.2">
      <c r="C948" s="613"/>
      <c r="D948" s="613"/>
      <c r="E948" s="613"/>
      <c r="F948" s="613"/>
      <c r="G948" s="613"/>
      <c r="H948" s="613"/>
      <c r="I948" s="613"/>
      <c r="J948" s="613"/>
      <c r="K948" s="613"/>
      <c r="L948" s="613"/>
      <c r="M948" s="613"/>
      <c r="N948" s="613"/>
      <c r="O948" s="613"/>
      <c r="P948" s="613"/>
      <c r="Q948" s="613"/>
    </row>
    <row r="949" ht="25.15" customHeight="true" x14ac:dyDescent="0.2">
      <c r="C949" s="613"/>
      <c r="D949" s="613"/>
      <c r="E949" s="613"/>
      <c r="F949" s="613"/>
      <c r="G949" s="613"/>
      <c r="H949" s="613"/>
      <c r="I949" s="613"/>
      <c r="J949" s="613"/>
      <c r="K949" s="613"/>
      <c r="L949" s="613"/>
      <c r="M949" s="613"/>
      <c r="N949" s="613"/>
      <c r="O949" s="613"/>
      <c r="P949" s="613"/>
      <c r="Q949" s="613"/>
    </row>
    <row r="950" ht="25.15" customHeight="true" x14ac:dyDescent="0.2">
      <c r="C950" s="613"/>
      <c r="D950" s="613"/>
      <c r="E950" s="613"/>
      <c r="F950" s="613"/>
      <c r="G950" s="613"/>
      <c r="H950" s="613"/>
      <c r="I950" s="613"/>
      <c r="J950" s="613"/>
      <c r="K950" s="613"/>
      <c r="L950" s="613"/>
      <c r="M950" s="613"/>
      <c r="N950" s="613"/>
      <c r="O950" s="613"/>
      <c r="P950" s="613"/>
      <c r="Q950" s="613"/>
    </row>
    <row r="951" ht="25.15" customHeight="true" x14ac:dyDescent="0.2">
      <c r="C951" s="613"/>
      <c r="D951" s="613"/>
      <c r="E951" s="613"/>
      <c r="F951" s="613"/>
      <c r="G951" s="613"/>
      <c r="H951" s="613"/>
      <c r="I951" s="613"/>
      <c r="J951" s="613"/>
      <c r="K951" s="613"/>
      <c r="L951" s="613"/>
      <c r="M951" s="613"/>
      <c r="N951" s="613"/>
      <c r="O951" s="613"/>
      <c r="P951" s="613"/>
      <c r="Q951" s="613"/>
    </row>
    <row r="952" ht="25.15" customHeight="true" x14ac:dyDescent="0.2">
      <c r="C952" s="613"/>
      <c r="D952" s="613"/>
      <c r="E952" s="613"/>
      <c r="F952" s="613"/>
      <c r="G952" s="613"/>
      <c r="H952" s="613"/>
      <c r="I952" s="613"/>
      <c r="J952" s="613"/>
      <c r="K952" s="613"/>
      <c r="L952" s="613"/>
      <c r="M952" s="613"/>
      <c r="N952" s="613"/>
      <c r="O952" s="613"/>
      <c r="P952" s="613"/>
      <c r="Q952" s="613"/>
    </row>
    <row r="953" ht="25.15" customHeight="true" x14ac:dyDescent="0.2">
      <c r="C953" s="613"/>
      <c r="D953" s="613"/>
      <c r="E953" s="613"/>
      <c r="F953" s="613"/>
      <c r="G953" s="613"/>
      <c r="H953" s="613"/>
      <c r="I953" s="613"/>
      <c r="J953" s="613"/>
      <c r="K953" s="613"/>
      <c r="L953" s="613"/>
      <c r="M953" s="613"/>
      <c r="N953" s="613"/>
      <c r="O953" s="613"/>
      <c r="P953" s="613"/>
      <c r="Q953" s="613"/>
    </row>
    <row r="954" ht="25.15" customHeight="true" x14ac:dyDescent="0.2">
      <c r="C954" s="613"/>
      <c r="D954" s="613"/>
      <c r="E954" s="613"/>
      <c r="F954" s="613"/>
      <c r="G954" s="613"/>
      <c r="H954" s="613"/>
      <c r="I954" s="613"/>
      <c r="J954" s="613"/>
      <c r="K954" s="613"/>
      <c r="L954" s="613"/>
      <c r="M954" s="613"/>
      <c r="N954" s="613"/>
      <c r="O954" s="613"/>
      <c r="P954" s="613"/>
      <c r="Q954" s="613"/>
    </row>
    <row r="955" ht="25.15" customHeight="true" x14ac:dyDescent="0.2">
      <c r="C955" s="613"/>
      <c r="D955" s="613"/>
      <c r="E955" s="613"/>
      <c r="F955" s="613"/>
      <c r="G955" s="613"/>
      <c r="H955" s="613"/>
      <c r="I955" s="613"/>
      <c r="J955" s="613"/>
      <c r="K955" s="613"/>
      <c r="L955" s="613"/>
      <c r="M955" s="613"/>
      <c r="N955" s="613"/>
      <c r="O955" s="613"/>
      <c r="P955" s="613"/>
      <c r="Q955" s="613"/>
    </row>
    <row r="956" ht="25.15" customHeight="true" x14ac:dyDescent="0.2">
      <c r="C956" s="613"/>
      <c r="D956" s="613"/>
      <c r="E956" s="613"/>
      <c r="F956" s="613"/>
      <c r="G956" s="613"/>
      <c r="H956" s="613"/>
      <c r="I956" s="613"/>
      <c r="J956" s="613"/>
      <c r="K956" s="613"/>
      <c r="L956" s="613"/>
      <c r="M956" s="613"/>
      <c r="N956" s="613"/>
      <c r="O956" s="613"/>
      <c r="P956" s="613"/>
      <c r="Q956" s="613"/>
    </row>
    <row r="957" ht="25.15" customHeight="true" x14ac:dyDescent="0.2">
      <c r="C957" s="613"/>
      <c r="D957" s="613"/>
      <c r="E957" s="613"/>
      <c r="F957" s="613"/>
      <c r="G957" s="613"/>
      <c r="H957" s="613"/>
      <c r="I957" s="613"/>
      <c r="J957" s="613"/>
      <c r="K957" s="613"/>
      <c r="L957" s="613"/>
      <c r="M957" s="613"/>
      <c r="N957" s="613"/>
      <c r="O957" s="613"/>
      <c r="P957" s="613"/>
      <c r="Q957" s="613"/>
    </row>
    <row r="958" ht="25.15" customHeight="true" x14ac:dyDescent="0.2">
      <c r="C958" s="613"/>
      <c r="D958" s="613"/>
      <c r="E958" s="613"/>
      <c r="F958" s="613"/>
      <c r="G958" s="613"/>
      <c r="H958" s="613"/>
      <c r="I958" s="613"/>
      <c r="J958" s="613"/>
      <c r="K958" s="613"/>
      <c r="L958" s="613"/>
      <c r="M958" s="613"/>
      <c r="N958" s="613"/>
      <c r="O958" s="613"/>
      <c r="P958" s="613"/>
      <c r="Q958" s="613"/>
    </row>
    <row r="959" ht="25.15" customHeight="true" x14ac:dyDescent="0.2">
      <c r="C959" s="613"/>
      <c r="D959" s="613"/>
      <c r="E959" s="613"/>
      <c r="F959" s="613"/>
      <c r="G959" s="613"/>
      <c r="H959" s="613"/>
      <c r="I959" s="613"/>
      <c r="J959" s="613"/>
      <c r="K959" s="613"/>
      <c r="L959" s="613"/>
      <c r="M959" s="613"/>
      <c r="N959" s="613"/>
      <c r="O959" s="613"/>
      <c r="P959" s="613"/>
      <c r="Q959" s="613"/>
    </row>
    <row r="960" ht="25.15" customHeight="true" x14ac:dyDescent="0.2">
      <c r="C960" s="613"/>
      <c r="D960" s="613"/>
      <c r="E960" s="613"/>
      <c r="F960" s="613"/>
      <c r="G960" s="613"/>
      <c r="H960" s="613"/>
      <c r="I960" s="613"/>
      <c r="J960" s="613"/>
      <c r="K960" s="613"/>
      <c r="L960" s="613"/>
      <c r="M960" s="613"/>
      <c r="N960" s="613"/>
      <c r="O960" s="613"/>
      <c r="P960" s="613"/>
      <c r="Q960" s="613"/>
    </row>
    <row r="961" ht="25.15" customHeight="true" x14ac:dyDescent="0.2">
      <c r="C961" s="613"/>
      <c r="D961" s="613"/>
      <c r="E961" s="613"/>
      <c r="F961" s="613"/>
      <c r="G961" s="613"/>
      <c r="H961" s="613"/>
      <c r="I961" s="613"/>
      <c r="J961" s="613"/>
      <c r="K961" s="613"/>
      <c r="L961" s="613"/>
      <c r="M961" s="613"/>
      <c r="N961" s="613"/>
      <c r="O961" s="613"/>
      <c r="P961" s="613"/>
      <c r="Q961" s="613"/>
    </row>
    <row r="962" ht="25.15" customHeight="true" x14ac:dyDescent="0.2">
      <c r="C962" s="613"/>
      <c r="D962" s="613"/>
      <c r="E962" s="613"/>
      <c r="F962" s="613"/>
      <c r="G962" s="613"/>
      <c r="H962" s="613"/>
      <c r="I962" s="613"/>
      <c r="J962" s="613"/>
      <c r="K962" s="613"/>
      <c r="L962" s="613"/>
      <c r="M962" s="613"/>
      <c r="N962" s="613"/>
      <c r="O962" s="613"/>
      <c r="P962" s="613"/>
      <c r="Q962" s="613"/>
    </row>
    <row r="963" ht="25.15" customHeight="true" x14ac:dyDescent="0.2">
      <c r="C963" s="613"/>
      <c r="D963" s="613"/>
      <c r="E963" s="613"/>
      <c r="F963" s="613"/>
      <c r="G963" s="613"/>
      <c r="H963" s="613"/>
      <c r="I963" s="613"/>
      <c r="J963" s="613"/>
      <c r="K963" s="613"/>
      <c r="L963" s="613"/>
      <c r="M963" s="613"/>
      <c r="N963" s="613"/>
      <c r="O963" s="613"/>
      <c r="P963" s="613"/>
      <c r="Q963" s="613"/>
    </row>
    <row r="964" ht="25.15" customHeight="true" x14ac:dyDescent="0.2">
      <c r="C964" s="613"/>
      <c r="D964" s="613"/>
      <c r="E964" s="613"/>
      <c r="F964" s="613"/>
      <c r="G964" s="613"/>
      <c r="H964" s="613"/>
      <c r="I964" s="613"/>
      <c r="J964" s="613"/>
      <c r="K964" s="613"/>
      <c r="L964" s="613"/>
      <c r="M964" s="613"/>
      <c r="N964" s="613"/>
      <c r="O964" s="613"/>
      <c r="P964" s="613"/>
      <c r="Q964" s="613"/>
    </row>
    <row r="965" ht="25.15" customHeight="true" x14ac:dyDescent="0.2">
      <c r="C965" s="613"/>
      <c r="D965" s="613"/>
      <c r="E965" s="613"/>
      <c r="F965" s="613"/>
      <c r="G965" s="613"/>
      <c r="H965" s="613"/>
      <c r="I965" s="613"/>
      <c r="J965" s="613"/>
      <c r="K965" s="613"/>
      <c r="L965" s="613"/>
      <c r="M965" s="613"/>
      <c r="N965" s="613"/>
      <c r="O965" s="613"/>
      <c r="P965" s="613"/>
      <c r="Q965" s="613"/>
    </row>
    <row r="966" ht="25.15" customHeight="true" x14ac:dyDescent="0.2">
      <c r="C966" s="613"/>
      <c r="D966" s="613"/>
      <c r="E966" s="613"/>
      <c r="F966" s="613"/>
      <c r="G966" s="613"/>
      <c r="H966" s="613"/>
      <c r="I966" s="613"/>
      <c r="J966" s="613"/>
      <c r="K966" s="613"/>
      <c r="L966" s="613"/>
      <c r="M966" s="613"/>
      <c r="N966" s="613"/>
      <c r="O966" s="613"/>
      <c r="P966" s="613"/>
      <c r="Q966" s="613"/>
    </row>
    <row r="967" ht="25.15" customHeight="true" x14ac:dyDescent="0.2">
      <c r="C967" s="613"/>
      <c r="D967" s="613"/>
      <c r="E967" s="613"/>
      <c r="F967" s="613"/>
      <c r="G967" s="613"/>
      <c r="H967" s="613"/>
      <c r="I967" s="613"/>
      <c r="J967" s="613"/>
      <c r="K967" s="613"/>
      <c r="L967" s="613"/>
      <c r="M967" s="613"/>
      <c r="N967" s="613"/>
      <c r="O967" s="613"/>
      <c r="P967" s="613"/>
      <c r="Q967" s="613"/>
    </row>
    <row r="968" ht="25.15" customHeight="true" x14ac:dyDescent="0.2">
      <c r="C968" s="613"/>
      <c r="D968" s="613"/>
      <c r="E968" s="613"/>
      <c r="F968" s="613"/>
      <c r="G968" s="613"/>
      <c r="H968" s="613"/>
      <c r="I968" s="613"/>
      <c r="J968" s="613"/>
      <c r="K968" s="613"/>
      <c r="L968" s="613"/>
      <c r="M968" s="613"/>
      <c r="N968" s="613"/>
      <c r="O968" s="613"/>
      <c r="P968" s="613"/>
      <c r="Q968" s="613"/>
    </row>
    <row r="969" ht="25.15" customHeight="true" x14ac:dyDescent="0.2">
      <c r="C969" s="613"/>
      <c r="D969" s="613"/>
      <c r="E969" s="613"/>
      <c r="F969" s="613"/>
      <c r="G969" s="613"/>
      <c r="H969" s="613"/>
      <c r="I969" s="613"/>
      <c r="J969" s="613"/>
      <c r="K969" s="613"/>
      <c r="L969" s="613"/>
      <c r="M969" s="613"/>
      <c r="N969" s="613"/>
      <c r="O969" s="613"/>
      <c r="P969" s="613"/>
      <c r="Q969" s="613"/>
    </row>
    <row r="970" ht="25.15" customHeight="true" x14ac:dyDescent="0.2">
      <c r="C970" s="613"/>
      <c r="D970" s="613"/>
      <c r="E970" s="613"/>
      <c r="F970" s="613"/>
      <c r="G970" s="613"/>
      <c r="H970" s="613"/>
      <c r="I970" s="613"/>
      <c r="J970" s="613"/>
      <c r="K970" s="613"/>
      <c r="L970" s="613"/>
      <c r="M970" s="613"/>
      <c r="N970" s="613"/>
      <c r="O970" s="613"/>
      <c r="P970" s="613"/>
      <c r="Q970" s="613"/>
    </row>
    <row r="971" ht="25.15" customHeight="true" x14ac:dyDescent="0.2">
      <c r="C971" s="613"/>
      <c r="D971" s="613"/>
      <c r="E971" s="613"/>
      <c r="F971" s="613"/>
      <c r="G971" s="613"/>
      <c r="H971" s="613"/>
      <c r="I971" s="613"/>
      <c r="J971" s="613"/>
      <c r="K971" s="613"/>
      <c r="L971" s="613"/>
      <c r="M971" s="613"/>
      <c r="N971" s="613"/>
      <c r="O971" s="613"/>
      <c r="P971" s="613"/>
      <c r="Q971" s="613"/>
    </row>
    <row r="972" ht="25.15" customHeight="true" x14ac:dyDescent="0.2">
      <c r="C972" s="613"/>
      <c r="D972" s="613"/>
      <c r="E972" s="613"/>
      <c r="F972" s="613"/>
      <c r="G972" s="613"/>
      <c r="H972" s="613"/>
      <c r="I972" s="613"/>
      <c r="J972" s="613"/>
      <c r="K972" s="613"/>
      <c r="L972" s="613"/>
      <c r="M972" s="613"/>
      <c r="N972" s="613"/>
      <c r="O972" s="613"/>
      <c r="P972" s="613"/>
      <c r="Q972" s="613"/>
    </row>
    <row r="973" ht="25.15" customHeight="true" x14ac:dyDescent="0.2">
      <c r="C973" s="613"/>
      <c r="D973" s="613"/>
      <c r="E973" s="613"/>
      <c r="F973" s="613"/>
      <c r="G973" s="613"/>
      <c r="H973" s="613"/>
      <c r="I973" s="613"/>
      <c r="J973" s="613"/>
      <c r="K973" s="613"/>
      <c r="L973" s="613"/>
      <c r="M973" s="613"/>
      <c r="N973" s="613"/>
      <c r="O973" s="613"/>
      <c r="P973" s="613"/>
      <c r="Q973" s="613"/>
    </row>
    <row r="974" ht="25.15" customHeight="true" x14ac:dyDescent="0.2">
      <c r="C974" s="613"/>
      <c r="D974" s="613"/>
      <c r="E974" s="613"/>
      <c r="F974" s="613"/>
      <c r="G974" s="613"/>
      <c r="H974" s="613"/>
      <c r="I974" s="613"/>
      <c r="J974" s="613"/>
      <c r="K974" s="613"/>
      <c r="L974" s="613"/>
      <c r="M974" s="613"/>
      <c r="N974" s="613"/>
      <c r="O974" s="613"/>
      <c r="P974" s="613"/>
      <c r="Q974" s="613"/>
    </row>
    <row r="975" ht="25.15" customHeight="true" x14ac:dyDescent="0.2">
      <c r="C975" s="613"/>
      <c r="D975" s="613"/>
      <c r="E975" s="613"/>
      <c r="F975" s="613"/>
      <c r="G975" s="613"/>
      <c r="H975" s="613"/>
      <c r="I975" s="613"/>
      <c r="J975" s="613"/>
      <c r="K975" s="613"/>
      <c r="L975" s="613"/>
      <c r="M975" s="613"/>
      <c r="N975" s="613"/>
      <c r="O975" s="613"/>
      <c r="P975" s="613"/>
      <c r="Q975" s="613"/>
    </row>
    <row r="976" ht="25.15" customHeight="true" x14ac:dyDescent="0.2">
      <c r="C976" s="613"/>
      <c r="D976" s="613"/>
      <c r="E976" s="613"/>
      <c r="F976" s="613"/>
      <c r="G976" s="613"/>
      <c r="H976" s="613"/>
      <c r="I976" s="613"/>
      <c r="J976" s="613"/>
      <c r="K976" s="613"/>
      <c r="L976" s="613"/>
      <c r="M976" s="613"/>
      <c r="N976" s="613"/>
      <c r="O976" s="613"/>
      <c r="P976" s="613"/>
      <c r="Q976" s="613"/>
    </row>
    <row r="977" ht="25.15" customHeight="true" x14ac:dyDescent="0.2">
      <c r="C977" s="613"/>
      <c r="D977" s="613"/>
      <c r="E977" s="613"/>
      <c r="F977" s="613"/>
      <c r="G977" s="613"/>
      <c r="H977" s="613"/>
      <c r="I977" s="613"/>
      <c r="J977" s="613"/>
      <c r="K977" s="613"/>
      <c r="L977" s="613"/>
      <c r="M977" s="613"/>
      <c r="N977" s="613"/>
      <c r="O977" s="613"/>
      <c r="P977" s="613"/>
      <c r="Q977" s="613"/>
    </row>
    <row r="978" ht="25.15" customHeight="true" x14ac:dyDescent="0.2">
      <c r="C978" s="613"/>
      <c r="D978" s="613"/>
      <c r="E978" s="613"/>
      <c r="F978" s="613"/>
      <c r="G978" s="613"/>
      <c r="H978" s="613"/>
      <c r="I978" s="613"/>
      <c r="J978" s="613"/>
      <c r="K978" s="613"/>
      <c r="L978" s="613"/>
      <c r="M978" s="613"/>
      <c r="N978" s="613"/>
      <c r="O978" s="613"/>
      <c r="P978" s="613"/>
      <c r="Q978" s="613"/>
    </row>
    <row r="979" ht="25.15" customHeight="true" x14ac:dyDescent="0.2">
      <c r="C979" s="613"/>
      <c r="D979" s="613"/>
      <c r="E979" s="613"/>
      <c r="F979" s="613"/>
      <c r="G979" s="613"/>
      <c r="H979" s="613"/>
      <c r="I979" s="613"/>
      <c r="J979" s="613"/>
      <c r="K979" s="613"/>
      <c r="L979" s="613"/>
      <c r="M979" s="613"/>
      <c r="N979" s="613"/>
      <c r="O979" s="613"/>
      <c r="P979" s="613"/>
      <c r="Q979" s="613"/>
    </row>
    <row r="980" ht="25.15" customHeight="true" x14ac:dyDescent="0.2">
      <c r="C980" s="613"/>
      <c r="D980" s="613"/>
      <c r="E980" s="613"/>
      <c r="F980" s="613"/>
      <c r="G980" s="613"/>
      <c r="H980" s="613"/>
      <c r="I980" s="613"/>
      <c r="J980" s="613"/>
      <c r="K980" s="613"/>
      <c r="L980" s="613"/>
      <c r="M980" s="613"/>
      <c r="N980" s="613"/>
      <c r="O980" s="613"/>
      <c r="P980" s="613"/>
      <c r="Q980" s="613"/>
    </row>
    <row r="981" ht="25.15" customHeight="true" x14ac:dyDescent="0.2">
      <c r="C981" s="613"/>
      <c r="D981" s="613"/>
      <c r="E981" s="613"/>
      <c r="F981" s="613"/>
      <c r="G981" s="613"/>
      <c r="H981" s="613"/>
      <c r="I981" s="613"/>
      <c r="J981" s="613"/>
      <c r="K981" s="613"/>
      <c r="L981" s="613"/>
      <c r="M981" s="613"/>
      <c r="N981" s="613"/>
      <c r="O981" s="613"/>
      <c r="P981" s="613"/>
      <c r="Q981" s="613"/>
    </row>
    <row r="982" ht="25.15" customHeight="true" x14ac:dyDescent="0.2">
      <c r="C982" s="613"/>
      <c r="D982" s="613"/>
      <c r="E982" s="613"/>
      <c r="F982" s="613"/>
      <c r="G982" s="613"/>
      <c r="H982" s="613"/>
      <c r="I982" s="613"/>
      <c r="J982" s="613"/>
      <c r="K982" s="613"/>
      <c r="L982" s="613"/>
      <c r="M982" s="613"/>
      <c r="N982" s="613"/>
      <c r="O982" s="613"/>
      <c r="P982" s="613"/>
      <c r="Q982" s="613"/>
    </row>
    <row r="983" ht="25.15" customHeight="true" x14ac:dyDescent="0.2">
      <c r="C983" s="613"/>
      <c r="D983" s="613"/>
      <c r="E983" s="613"/>
      <c r="F983" s="613"/>
      <c r="G983" s="613"/>
      <c r="H983" s="613"/>
      <c r="I983" s="613"/>
      <c r="J983" s="613"/>
      <c r="K983" s="613"/>
      <c r="L983" s="613"/>
      <c r="M983" s="613"/>
      <c r="N983" s="613"/>
      <c r="O983" s="613"/>
      <c r="P983" s="613"/>
      <c r="Q983" s="613"/>
    </row>
    <row r="984" ht="25.15" customHeight="true" x14ac:dyDescent="0.2">
      <c r="C984" s="613"/>
      <c r="D984" s="613"/>
      <c r="E984" s="613"/>
      <c r="F984" s="613"/>
      <c r="G984" s="613"/>
      <c r="H984" s="613"/>
      <c r="I984" s="613"/>
      <c r="J984" s="613"/>
      <c r="K984" s="613"/>
      <c r="L984" s="613"/>
      <c r="M984" s="613"/>
      <c r="N984" s="613"/>
      <c r="O984" s="613"/>
      <c r="P984" s="613"/>
      <c r="Q984" s="613"/>
    </row>
    <row r="985" ht="25.15" customHeight="true" x14ac:dyDescent="0.2">
      <c r="C985" s="613"/>
      <c r="D985" s="613"/>
      <c r="E985" s="613"/>
      <c r="F985" s="613"/>
      <c r="G985" s="613"/>
      <c r="H985" s="613"/>
      <c r="I985" s="613"/>
      <c r="J985" s="613"/>
      <c r="K985" s="613"/>
      <c r="L985" s="613"/>
      <c r="M985" s="613"/>
      <c r="N985" s="613"/>
      <c r="O985" s="613"/>
      <c r="P985" s="613"/>
      <c r="Q985" s="613"/>
    </row>
    <row r="986" ht="25.15" customHeight="true" x14ac:dyDescent="0.2">
      <c r="C986" s="613"/>
      <c r="D986" s="613"/>
      <c r="E986" s="613"/>
      <c r="F986" s="613"/>
      <c r="G986" s="613"/>
      <c r="H986" s="613"/>
      <c r="I986" s="613"/>
      <c r="J986" s="613"/>
      <c r="K986" s="613"/>
      <c r="L986" s="613"/>
      <c r="M986" s="613"/>
      <c r="N986" s="613"/>
      <c r="O986" s="613"/>
      <c r="P986" s="613"/>
      <c r="Q986" s="613"/>
    </row>
    <row r="987" ht="25.15" customHeight="true" x14ac:dyDescent="0.2">
      <c r="C987" s="613"/>
      <c r="D987" s="613"/>
      <c r="E987" s="613"/>
      <c r="F987" s="613"/>
      <c r="G987" s="613"/>
      <c r="H987" s="613"/>
      <c r="I987" s="613"/>
      <c r="J987" s="613"/>
      <c r="K987" s="613"/>
      <c r="L987" s="613"/>
      <c r="M987" s="613"/>
      <c r="N987" s="613"/>
      <c r="O987" s="613"/>
      <c r="P987" s="613"/>
      <c r="Q987" s="613"/>
    </row>
    <row r="988" ht="25.15" customHeight="true" x14ac:dyDescent="0.2">
      <c r="C988" s="613"/>
      <c r="D988" s="613"/>
      <c r="E988" s="613"/>
      <c r="F988" s="613"/>
      <c r="G988" s="613"/>
      <c r="H988" s="613"/>
      <c r="I988" s="613"/>
      <c r="J988" s="613"/>
      <c r="K988" s="613"/>
      <c r="L988" s="613"/>
      <c r="M988" s="613"/>
      <c r="N988" s="613"/>
      <c r="O988" s="613"/>
      <c r="P988" s="613"/>
      <c r="Q988" s="613"/>
    </row>
    <row r="989" ht="25.15" customHeight="true" x14ac:dyDescent="0.2">
      <c r="C989" s="613"/>
      <c r="D989" s="613"/>
      <c r="E989" s="613"/>
      <c r="F989" s="613"/>
      <c r="G989" s="613"/>
      <c r="H989" s="613"/>
      <c r="I989" s="613"/>
      <c r="J989" s="613"/>
      <c r="K989" s="613"/>
      <c r="L989" s="613"/>
      <c r="M989" s="613"/>
      <c r="N989" s="613"/>
      <c r="O989" s="613"/>
      <c r="P989" s="613"/>
      <c r="Q989" s="613"/>
    </row>
    <row r="990" ht="25.15" customHeight="true" x14ac:dyDescent="0.2">
      <c r="C990" s="613"/>
      <c r="D990" s="613"/>
      <c r="E990" s="613"/>
      <c r="F990" s="613"/>
      <c r="G990" s="613"/>
      <c r="H990" s="613"/>
      <c r="I990" s="613"/>
      <c r="J990" s="613"/>
      <c r="K990" s="613"/>
      <c r="L990" s="613"/>
      <c r="M990" s="613"/>
      <c r="N990" s="613"/>
      <c r="O990" s="613"/>
      <c r="P990" s="613"/>
      <c r="Q990" s="613"/>
    </row>
    <row r="991" ht="25.15" customHeight="true" x14ac:dyDescent="0.2">
      <c r="C991" s="613"/>
      <c r="D991" s="613"/>
      <c r="E991" s="613"/>
      <c r="F991" s="613"/>
      <c r="G991" s="613"/>
      <c r="H991" s="613"/>
      <c r="I991" s="613"/>
      <c r="J991" s="613"/>
      <c r="K991" s="613"/>
      <c r="L991" s="613"/>
      <c r="M991" s="613"/>
      <c r="N991" s="613"/>
      <c r="O991" s="613"/>
      <c r="P991" s="613"/>
      <c r="Q991" s="613"/>
    </row>
    <row r="992" ht="25.15" customHeight="true" x14ac:dyDescent="0.2">
      <c r="C992" s="613"/>
      <c r="D992" s="613"/>
      <c r="E992" s="613"/>
      <c r="F992" s="613"/>
      <c r="G992" s="613"/>
      <c r="H992" s="613"/>
      <c r="I992" s="613"/>
      <c r="J992" s="613"/>
      <c r="K992" s="613"/>
      <c r="L992" s="613"/>
      <c r="M992" s="613"/>
      <c r="N992" s="613"/>
      <c r="O992" s="613"/>
      <c r="P992" s="613"/>
      <c r="Q992" s="613"/>
    </row>
    <row r="993" ht="25.15" customHeight="true" x14ac:dyDescent="0.2">
      <c r="C993" s="613"/>
      <c r="D993" s="613"/>
      <c r="E993" s="613"/>
      <c r="F993" s="613"/>
      <c r="G993" s="613"/>
      <c r="H993" s="613"/>
      <c r="I993" s="613"/>
      <c r="J993" s="613"/>
      <c r="K993" s="613"/>
      <c r="L993" s="613"/>
      <c r="M993" s="613"/>
      <c r="N993" s="613"/>
      <c r="O993" s="613"/>
      <c r="P993" s="613"/>
      <c r="Q993" s="613"/>
    </row>
    <row r="994" ht="25.15" customHeight="true" x14ac:dyDescent="0.2">
      <c r="C994" s="613"/>
      <c r="D994" s="613"/>
      <c r="E994" s="613"/>
      <c r="F994" s="613"/>
      <c r="G994" s="613"/>
      <c r="H994" s="613"/>
      <c r="I994" s="613"/>
      <c r="J994" s="613"/>
      <c r="K994" s="613"/>
      <c r="L994" s="613"/>
      <c r="M994" s="613"/>
      <c r="N994" s="613"/>
      <c r="O994" s="613"/>
      <c r="P994" s="613"/>
      <c r="Q994" s="613"/>
    </row>
    <row r="995" ht="25.15" customHeight="true" x14ac:dyDescent="0.2">
      <c r="C995" s="613"/>
      <c r="D995" s="613"/>
      <c r="E995" s="613"/>
      <c r="F995" s="613"/>
      <c r="G995" s="613"/>
      <c r="H995" s="613"/>
      <c r="I995" s="613"/>
      <c r="J995" s="613"/>
      <c r="K995" s="613"/>
      <c r="L995" s="613"/>
      <c r="M995" s="613"/>
      <c r="N995" s="613"/>
      <c r="O995" s="613"/>
      <c r="P995" s="613"/>
      <c r="Q995" s="613"/>
    </row>
    <row r="996" ht="25.15" customHeight="true" x14ac:dyDescent="0.2">
      <c r="C996" s="613"/>
      <c r="D996" s="613"/>
      <c r="E996" s="613"/>
      <c r="F996" s="613"/>
      <c r="G996" s="613"/>
      <c r="H996" s="613"/>
      <c r="I996" s="613"/>
      <c r="J996" s="613"/>
      <c r="K996" s="613"/>
      <c r="L996" s="613"/>
      <c r="M996" s="613"/>
      <c r="N996" s="613"/>
      <c r="O996" s="613"/>
      <c r="P996" s="613"/>
      <c r="Q996" s="613"/>
    </row>
    <row r="997" ht="25.15" customHeight="true" x14ac:dyDescent="0.2">
      <c r="C997" s="613"/>
      <c r="D997" s="613"/>
      <c r="E997" s="613"/>
      <c r="F997" s="613"/>
      <c r="G997" s="613"/>
      <c r="H997" s="613"/>
      <c r="I997" s="613"/>
      <c r="J997" s="613"/>
      <c r="K997" s="613"/>
      <c r="L997" s="613"/>
      <c r="M997" s="613"/>
      <c r="N997" s="613"/>
      <c r="O997" s="613"/>
      <c r="P997" s="613"/>
      <c r="Q997" s="613"/>
    </row>
    <row r="998" ht="25.15" customHeight="true" x14ac:dyDescent="0.2">
      <c r="C998" s="613"/>
      <c r="D998" s="613"/>
      <c r="E998" s="613"/>
      <c r="F998" s="613"/>
      <c r="G998" s="613"/>
      <c r="H998" s="613"/>
      <c r="I998" s="613"/>
      <c r="J998" s="613"/>
      <c r="K998" s="613"/>
      <c r="L998" s="613"/>
      <c r="M998" s="613"/>
      <c r="N998" s="613"/>
      <c r="O998" s="613"/>
      <c r="P998" s="613"/>
      <c r="Q998" s="613"/>
    </row>
    <row r="999" ht="25.15" customHeight="true" x14ac:dyDescent="0.2">
      <c r="C999" s="613"/>
      <c r="D999" s="613"/>
      <c r="E999" s="613"/>
      <c r="F999" s="613"/>
      <c r="G999" s="613"/>
      <c r="H999" s="613"/>
      <c r="I999" s="613"/>
      <c r="J999" s="613"/>
      <c r="K999" s="613"/>
      <c r="L999" s="613"/>
      <c r="M999" s="613"/>
      <c r="N999" s="613"/>
      <c r="O999" s="613"/>
      <c r="P999" s="613"/>
      <c r="Q999" s="613"/>
    </row>
    <row r="1000" ht="25.15" customHeight="true" x14ac:dyDescent="0.2">
      <c r="C1000" s="613"/>
      <c r="D1000" s="613"/>
      <c r="E1000" s="613"/>
      <c r="F1000" s="613"/>
      <c r="G1000" s="613"/>
      <c r="H1000" s="613"/>
      <c r="I1000" s="613"/>
      <c r="J1000" s="613"/>
      <c r="K1000" s="613"/>
      <c r="L1000" s="613"/>
      <c r="M1000" s="613"/>
      <c r="N1000" s="613"/>
      <c r="O1000" s="613"/>
      <c r="P1000" s="613"/>
      <c r="Q1000" s="613"/>
    </row>
    <row r="1001" ht="25.15" customHeight="true" x14ac:dyDescent="0.2">
      <c r="C1001" s="613"/>
      <c r="D1001" s="613"/>
      <c r="E1001" s="613"/>
      <c r="F1001" s="613"/>
      <c r="G1001" s="613"/>
      <c r="H1001" s="613"/>
      <c r="I1001" s="613"/>
      <c r="J1001" s="613"/>
      <c r="K1001" s="613"/>
      <c r="L1001" s="613"/>
      <c r="M1001" s="613"/>
      <c r="N1001" s="613"/>
      <c r="O1001" s="613"/>
      <c r="P1001" s="613"/>
      <c r="Q1001" s="613"/>
    </row>
    <row r="1002" ht="25.15" customHeight="true" x14ac:dyDescent="0.2">
      <c r="C1002" s="613"/>
      <c r="D1002" s="613"/>
      <c r="E1002" s="613"/>
      <c r="F1002" s="613"/>
      <c r="G1002" s="613"/>
      <c r="H1002" s="613"/>
      <c r="I1002" s="613"/>
      <c r="J1002" s="613"/>
      <c r="K1002" s="613"/>
      <c r="L1002" s="613"/>
      <c r="M1002" s="613"/>
      <c r="N1002" s="613"/>
      <c r="O1002" s="613"/>
      <c r="P1002" s="613"/>
      <c r="Q1002" s="613"/>
    </row>
    <row r="1003" ht="25.15" customHeight="true" x14ac:dyDescent="0.2">
      <c r="C1003" s="613"/>
      <c r="D1003" s="613"/>
      <c r="E1003" s="613"/>
      <c r="F1003" s="613"/>
      <c r="G1003" s="613"/>
      <c r="H1003" s="613"/>
      <c r="I1003" s="613"/>
      <c r="J1003" s="613"/>
      <c r="K1003" s="613"/>
      <c r="L1003" s="613"/>
      <c r="M1003" s="613"/>
      <c r="N1003" s="613"/>
      <c r="O1003" s="613"/>
      <c r="P1003" s="613"/>
      <c r="Q1003" s="613"/>
    </row>
    <row r="1004" ht="25.15" customHeight="true" x14ac:dyDescent="0.2">
      <c r="C1004" s="613"/>
      <c r="D1004" s="613"/>
      <c r="E1004" s="613"/>
      <c r="F1004" s="613"/>
      <c r="G1004" s="613"/>
      <c r="H1004" s="613"/>
      <c r="I1004" s="613"/>
      <c r="J1004" s="613"/>
      <c r="K1004" s="613"/>
      <c r="L1004" s="613"/>
      <c r="M1004" s="613"/>
      <c r="N1004" s="613"/>
      <c r="O1004" s="613"/>
      <c r="P1004" s="613"/>
      <c r="Q1004" s="613"/>
    </row>
    <row r="1005" ht="25.15" customHeight="true" x14ac:dyDescent="0.2">
      <c r="C1005" s="613"/>
      <c r="D1005" s="613"/>
      <c r="E1005" s="613"/>
      <c r="F1005" s="613"/>
      <c r="G1005" s="613"/>
      <c r="H1005" s="613"/>
      <c r="I1005" s="613"/>
      <c r="J1005" s="613"/>
      <c r="K1005" s="613"/>
      <c r="L1005" s="613"/>
      <c r="M1005" s="613"/>
      <c r="N1005" s="613"/>
      <c r="O1005" s="613"/>
      <c r="P1005" s="613"/>
      <c r="Q1005" s="613"/>
    </row>
    <row r="1006" ht="25.15" customHeight="true" x14ac:dyDescent="0.2">
      <c r="C1006" s="613"/>
      <c r="D1006" s="613"/>
      <c r="E1006" s="613"/>
      <c r="F1006" s="613"/>
      <c r="G1006" s="613"/>
      <c r="H1006" s="613"/>
      <c r="I1006" s="613"/>
      <c r="J1006" s="613"/>
      <c r="K1006" s="613"/>
      <c r="L1006" s="613"/>
      <c r="M1006" s="613"/>
      <c r="N1006" s="613"/>
      <c r="O1006" s="613"/>
      <c r="P1006" s="613"/>
      <c r="Q1006" s="613"/>
    </row>
    <row r="1007" ht="25.15" customHeight="true" x14ac:dyDescent="0.2">
      <c r="C1007" s="613"/>
      <c r="D1007" s="613"/>
      <c r="E1007" s="613"/>
      <c r="F1007" s="613"/>
      <c r="G1007" s="613"/>
      <c r="H1007" s="613"/>
      <c r="I1007" s="613"/>
      <c r="J1007" s="613"/>
      <c r="K1007" s="613"/>
      <c r="L1007" s="613"/>
      <c r="M1007" s="613"/>
      <c r="N1007" s="613"/>
      <c r="O1007" s="613"/>
      <c r="P1007" s="613"/>
      <c r="Q1007" s="613"/>
    </row>
    <row r="1008" ht="25.15" customHeight="true" x14ac:dyDescent="0.2">
      <c r="C1008" s="613"/>
      <c r="D1008" s="613"/>
      <c r="E1008" s="613"/>
      <c r="F1008" s="613"/>
      <c r="G1008" s="613"/>
      <c r="H1008" s="613"/>
      <c r="I1008" s="613"/>
      <c r="J1008" s="613"/>
      <c r="K1008" s="613"/>
      <c r="L1008" s="613"/>
      <c r="M1008" s="613"/>
      <c r="N1008" s="613"/>
      <c r="O1008" s="613"/>
      <c r="P1008" s="613"/>
      <c r="Q1008" s="613"/>
    </row>
    <row r="1009" ht="25.15" customHeight="true" x14ac:dyDescent="0.2">
      <c r="C1009" s="613"/>
      <c r="D1009" s="613"/>
      <c r="E1009" s="613"/>
      <c r="F1009" s="613"/>
      <c r="G1009" s="613"/>
      <c r="H1009" s="613"/>
      <c r="I1009" s="613"/>
      <c r="J1009" s="613"/>
      <c r="K1009" s="613"/>
      <c r="L1009" s="613"/>
      <c r="M1009" s="613"/>
      <c r="N1009" s="613"/>
      <c r="O1009" s="613"/>
      <c r="P1009" s="613"/>
      <c r="Q1009" s="613"/>
    </row>
    <row r="1010" ht="25.15" customHeight="true" x14ac:dyDescent="0.2">
      <c r="C1010" s="613"/>
      <c r="D1010" s="613"/>
      <c r="E1010" s="613"/>
      <c r="F1010" s="613"/>
      <c r="G1010" s="613"/>
      <c r="H1010" s="613"/>
      <c r="I1010" s="613"/>
      <c r="J1010" s="613"/>
      <c r="K1010" s="613"/>
      <c r="L1010" s="613"/>
      <c r="M1010" s="613"/>
      <c r="N1010" s="613"/>
      <c r="O1010" s="613"/>
      <c r="P1010" s="613"/>
      <c r="Q1010" s="613"/>
    </row>
    <row r="1011" ht="25.15" customHeight="true" x14ac:dyDescent="0.2">
      <c r="C1011" s="613"/>
      <c r="D1011" s="613"/>
      <c r="E1011" s="613"/>
      <c r="F1011" s="613"/>
      <c r="G1011" s="613"/>
      <c r="H1011" s="613"/>
      <c r="I1011" s="613"/>
      <c r="J1011" s="613"/>
      <c r="K1011" s="613"/>
      <c r="L1011" s="613"/>
      <c r="M1011" s="613"/>
      <c r="N1011" s="613"/>
      <c r="O1011" s="613"/>
      <c r="P1011" s="613"/>
      <c r="Q1011" s="613"/>
    </row>
    <row r="1012" ht="25.15" customHeight="true" x14ac:dyDescent="0.2">
      <c r="C1012" s="613"/>
      <c r="D1012" s="613"/>
      <c r="E1012" s="613"/>
      <c r="F1012" s="613"/>
      <c r="G1012" s="613"/>
      <c r="H1012" s="613"/>
      <c r="I1012" s="613"/>
      <c r="J1012" s="613"/>
      <c r="K1012" s="613"/>
      <c r="L1012" s="613"/>
      <c r="M1012" s="613"/>
      <c r="N1012" s="613"/>
      <c r="O1012" s="613"/>
      <c r="P1012" s="613"/>
      <c r="Q1012" s="613"/>
    </row>
    <row r="1013" ht="25.15" customHeight="true" x14ac:dyDescent="0.2">
      <c r="C1013" s="613"/>
      <c r="D1013" s="613"/>
      <c r="E1013" s="613"/>
      <c r="F1013" s="613"/>
      <c r="G1013" s="613"/>
      <c r="H1013" s="613"/>
      <c r="I1013" s="613"/>
      <c r="J1013" s="613"/>
      <c r="K1013" s="613"/>
      <c r="L1013" s="613"/>
      <c r="M1013" s="613"/>
      <c r="N1013" s="613"/>
      <c r="O1013" s="613"/>
      <c r="P1013" s="613"/>
      <c r="Q1013" s="613"/>
    </row>
    <row r="1014" ht="25.15" customHeight="true" x14ac:dyDescent="0.2">
      <c r="C1014" s="613"/>
      <c r="D1014" s="613"/>
      <c r="E1014" s="613"/>
      <c r="F1014" s="613"/>
      <c r="G1014" s="613"/>
      <c r="H1014" s="613"/>
      <c r="I1014" s="613"/>
      <c r="J1014" s="613"/>
      <c r="K1014" s="613"/>
      <c r="L1014" s="613"/>
      <c r="M1014" s="613"/>
      <c r="N1014" s="613"/>
      <c r="O1014" s="613"/>
      <c r="P1014" s="613"/>
      <c r="Q1014" s="613"/>
    </row>
    <row r="1015" ht="25.15" customHeight="true" x14ac:dyDescent="0.2">
      <c r="C1015" s="613"/>
      <c r="D1015" s="613"/>
      <c r="E1015" s="613"/>
      <c r="F1015" s="613"/>
      <c r="G1015" s="613"/>
      <c r="H1015" s="613"/>
      <c r="I1015" s="613"/>
      <c r="J1015" s="613"/>
      <c r="K1015" s="613"/>
      <c r="L1015" s="613"/>
      <c r="M1015" s="613"/>
      <c r="N1015" s="613"/>
      <c r="O1015" s="613"/>
      <c r="P1015" s="613"/>
      <c r="Q1015" s="613"/>
    </row>
    <row r="1016" ht="25.15" customHeight="true" x14ac:dyDescent="0.2">
      <c r="C1016" s="613"/>
      <c r="D1016" s="613"/>
      <c r="E1016" s="613"/>
      <c r="F1016" s="613"/>
      <c r="G1016" s="613"/>
      <c r="H1016" s="613"/>
      <c r="I1016" s="613"/>
      <c r="J1016" s="613"/>
      <c r="K1016" s="613"/>
      <c r="L1016" s="613"/>
      <c r="M1016" s="613"/>
      <c r="N1016" s="613"/>
      <c r="O1016" s="613"/>
      <c r="P1016" s="613"/>
      <c r="Q1016" s="613"/>
    </row>
    <row r="1017" ht="25.15" customHeight="true" x14ac:dyDescent="0.2">
      <c r="C1017" s="613"/>
      <c r="D1017" s="613"/>
      <c r="E1017" s="613"/>
      <c r="F1017" s="613"/>
      <c r="G1017" s="613"/>
      <c r="H1017" s="613"/>
      <c r="I1017" s="613"/>
      <c r="J1017" s="613"/>
      <c r="K1017" s="613"/>
      <c r="L1017" s="613"/>
      <c r="M1017" s="613"/>
      <c r="N1017" s="613"/>
      <c r="O1017" s="613"/>
      <c r="P1017" s="613"/>
      <c r="Q1017" s="613"/>
    </row>
    <row r="1018" ht="25.15" customHeight="true" x14ac:dyDescent="0.2">
      <c r="C1018" s="613"/>
      <c r="D1018" s="613"/>
      <c r="E1018" s="613"/>
      <c r="F1018" s="613"/>
      <c r="G1018" s="613"/>
      <c r="H1018" s="613"/>
      <c r="I1018" s="613"/>
      <c r="J1018" s="613"/>
      <c r="K1018" s="613"/>
      <c r="L1018" s="613"/>
      <c r="M1018" s="613"/>
      <c r="N1018" s="613"/>
      <c r="O1018" s="613"/>
      <c r="P1018" s="613"/>
      <c r="Q1018" s="613"/>
    </row>
    <row r="1019" ht="25.15" customHeight="true" x14ac:dyDescent="0.2">
      <c r="C1019" s="613"/>
      <c r="D1019" s="613"/>
      <c r="E1019" s="613"/>
      <c r="F1019" s="613"/>
      <c r="G1019" s="613"/>
      <c r="H1019" s="613"/>
      <c r="I1019" s="613"/>
      <c r="J1019" s="613"/>
      <c r="K1019" s="613"/>
      <c r="L1019" s="613"/>
      <c r="M1019" s="613"/>
      <c r="N1019" s="613"/>
      <c r="O1019" s="613"/>
      <c r="P1019" s="613"/>
      <c r="Q1019" s="613"/>
    </row>
    <row r="1020" ht="25.15" customHeight="true" x14ac:dyDescent="0.2">
      <c r="C1020" s="613"/>
      <c r="D1020" s="613"/>
      <c r="E1020" s="613"/>
      <c r="F1020" s="613"/>
      <c r="G1020" s="613"/>
      <c r="H1020" s="613"/>
      <c r="I1020" s="613"/>
      <c r="J1020" s="613"/>
      <c r="K1020" s="613"/>
      <c r="L1020" s="613"/>
      <c r="M1020" s="613"/>
      <c r="N1020" s="613"/>
      <c r="O1020" s="613"/>
      <c r="P1020" s="613"/>
      <c r="Q1020" s="613"/>
    </row>
    <row r="1021" ht="25.15" customHeight="true" x14ac:dyDescent="0.2">
      <c r="C1021" s="613"/>
      <c r="D1021" s="613"/>
      <c r="E1021" s="613"/>
      <c r="F1021" s="613"/>
      <c r="G1021" s="613"/>
      <c r="H1021" s="613"/>
      <c r="I1021" s="613"/>
      <c r="J1021" s="613"/>
      <c r="K1021" s="613"/>
      <c r="L1021" s="613"/>
      <c r="M1021" s="613"/>
      <c r="N1021" s="613"/>
      <c r="O1021" s="613"/>
      <c r="P1021" s="613"/>
      <c r="Q1021" s="613"/>
    </row>
    <row r="1022" ht="25.15" customHeight="true" x14ac:dyDescent="0.2">
      <c r="C1022" s="613"/>
      <c r="D1022" s="613"/>
      <c r="E1022" s="613"/>
      <c r="F1022" s="613"/>
      <c r="G1022" s="613"/>
      <c r="H1022" s="613"/>
      <c r="I1022" s="613"/>
      <c r="J1022" s="613"/>
      <c r="K1022" s="613"/>
      <c r="L1022" s="613"/>
      <c r="M1022" s="613"/>
      <c r="N1022" s="613"/>
      <c r="O1022" s="613"/>
      <c r="P1022" s="613"/>
      <c r="Q1022" s="613"/>
    </row>
    <row r="1023" ht="25.15" customHeight="true" x14ac:dyDescent="0.2">
      <c r="C1023" s="613"/>
      <c r="D1023" s="613"/>
      <c r="E1023" s="613"/>
      <c r="F1023" s="613"/>
      <c r="G1023" s="613"/>
      <c r="H1023" s="613"/>
      <c r="I1023" s="613"/>
      <c r="J1023" s="613"/>
      <c r="K1023" s="613"/>
      <c r="L1023" s="613"/>
      <c r="M1023" s="613"/>
      <c r="N1023" s="613"/>
      <c r="O1023" s="613"/>
      <c r="P1023" s="613"/>
      <c r="Q1023" s="613"/>
    </row>
    <row r="1024" ht="25.15" customHeight="true" x14ac:dyDescent="0.2">
      <c r="C1024" s="613"/>
      <c r="D1024" s="613"/>
      <c r="E1024" s="613"/>
      <c r="F1024" s="613"/>
      <c r="G1024" s="613"/>
      <c r="H1024" s="613"/>
      <c r="I1024" s="613"/>
      <c r="J1024" s="613"/>
      <c r="K1024" s="613"/>
      <c r="L1024" s="613"/>
      <c r="M1024" s="613"/>
      <c r="N1024" s="613"/>
      <c r="O1024" s="613"/>
      <c r="P1024" s="613"/>
      <c r="Q1024" s="613"/>
    </row>
    <row r="1025" s="506" customFormat="true" ht="21" customHeight="true" x14ac:dyDescent="0.2">
      <c r="A1025" s="1012" t="s">
        <v>139</v>
      </c>
      <c r="B1025" s="1012"/>
      <c r="C1025" s="1012"/>
      <c r="X1025" s="6"/>
      <c r="Y1025" s="6"/>
      <c r="Z1025" s="6"/>
      <c r="AA1025" s="6"/>
      <c r="AB1025" s="6"/>
      <c r="AC1025" s="6"/>
      <c r="AD1025" s="6"/>
      <c r="AE1025" s="6"/>
      <c r="AF1025" s="6"/>
      <c r="AG1025" s="6"/>
      <c r="AH1025" s="6"/>
      <c r="AI1025" s="6"/>
      <c r="AJ1025" s="6"/>
      <c r="AK1025" s="6"/>
      <c r="AL1025" s="6"/>
      <c r="AM1025" s="6"/>
      <c r="AN1025" s="6"/>
      <c r="AO1025" s="6"/>
      <c r="AP1025" s="6"/>
      <c r="AQ1025" s="6"/>
      <c r="AR1025" s="6"/>
      <c r="AS1025" s="6"/>
      <c r="AT1025" s="6"/>
      <c r="AU1025" s="6"/>
      <c r="AV1025" s="6"/>
      <c r="AW1025" s="6"/>
      <c r="AX1025" s="6"/>
      <c r="AY1025" s="6"/>
      <c r="AZ1025" s="6"/>
      <c r="BA1025" s="354"/>
      <c r="BB1025" s="420"/>
      <c r="BC1025"/>
      <c r="BD1025"/>
      <c r="BE1025"/>
      <c r="BF1025"/>
      <c r="BG1025"/>
      <c r="BH1025"/>
      <c r="BI1025"/>
      <c r="BJ1025"/>
      <c r="BK1025"/>
      <c r="BL1025"/>
      <c r="BM1025"/>
      <c r="BN1025"/>
      <c r="BO1025"/>
      <c r="BP1025"/>
      <c r="BQ1025"/>
      <c r="BR1025"/>
      <c r="BS1025"/>
      <c r="BT1025"/>
      <c r="BU1025"/>
      <c r="BV1025"/>
      <c r="BW1025" s="354"/>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06" customFormat="true" ht="15.95" customHeight="true" x14ac:dyDescent="0.2">
      <c r="A1026" s="1013" t="s">
        <v>189</v>
      </c>
      <c r="B1026" s="1013"/>
      <c r="C1026" s="509" t="s">
        <v>190</v>
      </c>
      <c r="X1026" s="6"/>
      <c r="Y1026" s="6"/>
      <c r="Z1026" s="6"/>
      <c r="AA1026" s="6"/>
      <c r="AB1026" s="6"/>
      <c r="AC1026" s="6"/>
      <c r="AD1026" s="6"/>
      <c r="AE1026" s="6"/>
      <c r="AF1026" s="6"/>
      <c r="AG1026" s="6"/>
      <c r="AH1026" s="6"/>
      <c r="AI1026" s="6"/>
      <c r="AJ1026" s="6"/>
      <c r="AK1026" s="6"/>
      <c r="AL1026" s="6"/>
      <c r="AM1026" s="6"/>
      <c r="AN1026" s="6"/>
      <c r="AO1026" s="6"/>
      <c r="AP1026" s="6"/>
      <c r="AQ1026" s="6"/>
      <c r="AR1026" s="6"/>
      <c r="AS1026" s="6"/>
      <c r="AT1026" s="6"/>
      <c r="AU1026" s="6"/>
      <c r="AV1026" s="6"/>
      <c r="AW1026" s="6"/>
      <c r="AX1026" s="6"/>
      <c r="AY1026" s="6"/>
      <c r="AZ1026" s="6"/>
      <c r="BA1026" s="354"/>
      <c r="BB1026" s="420"/>
      <c r="BC1026"/>
      <c r="BD1026"/>
      <c r="BE1026"/>
      <c r="BF1026"/>
      <c r="BG1026"/>
      <c r="BH1026"/>
      <c r="BI1026"/>
      <c r="BJ1026"/>
      <c r="BK1026"/>
      <c r="BL1026"/>
      <c r="BM1026"/>
      <c r="BN1026"/>
      <c r="BO1026"/>
      <c r="BP1026"/>
      <c r="BQ1026"/>
      <c r="BR1026"/>
      <c r="BS1026"/>
      <c r="BT1026"/>
      <c r="BU1026"/>
      <c r="BV1026"/>
      <c r="BW1026" s="354"/>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06" customFormat="true" ht="17.1" hidden="true" customHeight="true" x14ac:dyDescent="0.2">
      <c r="A1027" s="510" t="s">
        <v>191</v>
      </c>
      <c r="B1027" s="511" t="s">
        <v>192</v>
      </c>
      <c r="C1027" s="512">
        <v>6000</v>
      </c>
      <c r="X1027" s="6"/>
      <c r="Y1027" s="6"/>
      <c r="Z1027" s="6"/>
      <c r="AA1027" s="6"/>
      <c r="AB1027" s="6"/>
      <c r="AC1027" s="6"/>
      <c r="AD1027" s="6"/>
      <c r="AE1027" s="6"/>
      <c r="AF1027" s="6"/>
      <c r="AG1027" s="6"/>
      <c r="AH1027" s="6"/>
      <c r="AI1027" s="6"/>
      <c r="AJ1027" s="6"/>
      <c r="AK1027" s="6"/>
      <c r="AL1027" s="6"/>
      <c r="AM1027" s="6"/>
      <c r="AN1027" s="6"/>
      <c r="AO1027" s="6"/>
      <c r="AP1027" s="6"/>
      <c r="AQ1027" s="6"/>
      <c r="AR1027" s="6"/>
      <c r="AS1027" s="6"/>
      <c r="AT1027" s="6"/>
      <c r="AU1027" s="6"/>
      <c r="AV1027" s="6"/>
      <c r="AW1027" s="6"/>
      <c r="AX1027" s="6"/>
      <c r="AY1027" s="6"/>
      <c r="AZ1027" s="6"/>
      <c r="BA1027" s="354"/>
      <c r="BB1027" s="420"/>
      <c r="BC1027"/>
      <c r="BD1027"/>
      <c r="BE1027"/>
      <c r="BF1027"/>
      <c r="BG1027"/>
      <c r="BH1027"/>
      <c r="BI1027"/>
      <c r="BJ1027"/>
      <c r="BK1027"/>
      <c r="BL1027"/>
      <c r="BM1027"/>
      <c r="BN1027"/>
      <c r="BO1027"/>
      <c r="BP1027"/>
      <c r="BQ1027"/>
      <c r="BR1027"/>
      <c r="BS1027"/>
      <c r="BT1027"/>
      <c r="BU1027"/>
      <c r="BV1027"/>
      <c r="BW1027" s="354"/>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06" customFormat="true" ht="17.1" hidden="true" customHeight="true" x14ac:dyDescent="0.2">
      <c r="A1028" s="513" t="s">
        <v>193</v>
      </c>
      <c r="B1028" s="514" t="s">
        <v>192</v>
      </c>
      <c r="C1028" s="515">
        <v>6000</v>
      </c>
      <c r="X1028" s="6"/>
      <c r="Y1028" s="6"/>
      <c r="Z1028" s="6"/>
      <c r="AA1028" s="6"/>
      <c r="AB1028" s="6"/>
      <c r="AC1028" s="6"/>
      <c r="AD1028" s="6"/>
      <c r="AE1028" s="6"/>
      <c r="AF1028" s="6"/>
      <c r="AG1028" s="6"/>
      <c r="AH1028" s="6"/>
      <c r="AI1028" s="6"/>
      <c r="AJ1028" s="6"/>
      <c r="AK1028" s="6"/>
      <c r="AL1028" s="6"/>
      <c r="AM1028" s="6"/>
      <c r="AN1028" s="6"/>
      <c r="AO1028" s="6"/>
      <c r="AP1028" s="6"/>
      <c r="AQ1028" s="6"/>
      <c r="AR1028" s="6"/>
      <c r="AS1028" s="6"/>
      <c r="AT1028" s="6"/>
      <c r="AU1028" s="6"/>
      <c r="AV1028" s="6"/>
      <c r="AW1028" s="6"/>
      <c r="AX1028" s="6"/>
      <c r="AY1028" s="6"/>
      <c r="AZ1028" s="6"/>
      <c r="BA1028" s="354"/>
      <c r="BB1028" s="420"/>
      <c r="BC1028"/>
      <c r="BD1028"/>
      <c r="BE1028"/>
      <c r="BF1028"/>
      <c r="BG1028"/>
      <c r="BH1028"/>
      <c r="BI1028"/>
      <c r="BJ1028"/>
      <c r="BK1028"/>
      <c r="BL1028"/>
      <c r="BM1028"/>
      <c r="BN1028"/>
      <c r="BO1028"/>
      <c r="BP1028"/>
      <c r="BQ1028"/>
      <c r="BR1028"/>
      <c r="BS1028"/>
      <c r="BT1028"/>
      <c r="BU1028"/>
      <c r="BV1028"/>
      <c r="BW1028" s="354"/>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06" customFormat="true" ht="17.1" hidden="true" customHeight="true" x14ac:dyDescent="0.2">
      <c r="A1029" s="513" t="s">
        <v>194</v>
      </c>
      <c r="B1029" s="514" t="s">
        <v>195</v>
      </c>
      <c r="C1029" s="515">
        <v>6000</v>
      </c>
      <c r="X1029" s="6"/>
      <c r="Y1029" s="6"/>
      <c r="Z1029" s="6"/>
      <c r="AA1029" s="6"/>
      <c r="AB1029" s="6"/>
      <c r="AC1029" s="6"/>
      <c r="AD1029" s="6"/>
      <c r="AE1029" s="6"/>
      <c r="AF1029" s="6"/>
      <c r="AG1029" s="6"/>
      <c r="AH1029" s="6"/>
      <c r="AI1029" s="6"/>
      <c r="AJ1029" s="6"/>
      <c r="AK1029" s="6"/>
      <c r="AL1029" s="6"/>
      <c r="AM1029" s="6"/>
      <c r="AN1029" s="6"/>
      <c r="AO1029" s="6"/>
      <c r="AP1029" s="6"/>
      <c r="AQ1029" s="6"/>
      <c r="AR1029" s="6"/>
      <c r="AS1029" s="6"/>
      <c r="AT1029" s="6"/>
      <c r="AU1029" s="6"/>
      <c r="AV1029" s="6"/>
      <c r="AW1029" s="6"/>
      <c r="AX1029" s="6"/>
      <c r="AY1029" s="6"/>
      <c r="AZ1029" s="6"/>
      <c r="BA1029" s="354"/>
      <c r="BB1029" s="420"/>
      <c r="BC1029"/>
      <c r="BD1029"/>
      <c r="BE1029"/>
      <c r="BF1029"/>
      <c r="BG1029"/>
      <c r="BH1029"/>
      <c r="BI1029"/>
      <c r="BJ1029"/>
      <c r="BK1029"/>
      <c r="BL1029"/>
      <c r="BM1029"/>
      <c r="BN1029"/>
      <c r="BO1029"/>
      <c r="BP1029"/>
      <c r="BQ1029"/>
      <c r="BR1029"/>
      <c r="BS1029"/>
      <c r="BT1029"/>
      <c r="BU1029"/>
      <c r="BV1029"/>
      <c r="BW1029" s="354"/>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06" customFormat="true" ht="17.1" hidden="true" customHeight="true" x14ac:dyDescent="0.2">
      <c r="A1030" s="513" t="s">
        <v>196</v>
      </c>
      <c r="B1030" s="514" t="s">
        <v>197</v>
      </c>
      <c r="C1030" s="515">
        <v>6000</v>
      </c>
      <c r="X1030" s="6"/>
      <c r="Y1030" s="6"/>
      <c r="Z1030" s="6"/>
      <c r="AA1030" s="6"/>
      <c r="AB1030" s="6"/>
      <c r="AC1030" s="6"/>
      <c r="AD1030" s="6"/>
      <c r="AE1030" s="6"/>
      <c r="AF1030" s="6"/>
      <c r="AG1030" s="6"/>
      <c r="AH1030" s="6"/>
      <c r="AI1030" s="6"/>
      <c r="AJ1030" s="6"/>
      <c r="AK1030" s="6"/>
      <c r="AL1030" s="6"/>
      <c r="AM1030" s="6"/>
      <c r="AN1030" s="6"/>
      <c r="AO1030" s="6"/>
      <c r="AP1030" s="6"/>
      <c r="AQ1030" s="6"/>
      <c r="AR1030" s="6"/>
      <c r="AS1030" s="6"/>
      <c r="AT1030" s="6"/>
      <c r="AU1030" s="6"/>
      <c r="AV1030" s="6"/>
      <c r="AW1030" s="6"/>
      <c r="AX1030" s="6"/>
      <c r="AY1030" s="6"/>
      <c r="AZ1030" s="6"/>
      <c r="BA1030" s="354"/>
      <c r="BB1030" s="420"/>
      <c r="BC1030"/>
      <c r="BD1030"/>
      <c r="BE1030"/>
      <c r="BF1030"/>
      <c r="BG1030"/>
      <c r="BH1030"/>
      <c r="BI1030"/>
      <c r="BJ1030"/>
      <c r="BK1030"/>
      <c r="BL1030"/>
      <c r="BM1030"/>
      <c r="BN1030"/>
      <c r="BO1030"/>
      <c r="BP1030"/>
      <c r="BQ1030"/>
      <c r="BR1030"/>
      <c r="BS1030"/>
      <c r="BT1030"/>
      <c r="BU1030"/>
      <c r="BV1030"/>
      <c r="BW1030" s="354"/>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06" customFormat="true" ht="17.1" customHeight="true" x14ac:dyDescent="0.2">
      <c r="A1031" s="1014" t="s">
        <v>198</v>
      </c>
      <c r="B1031" s="514" t="s">
        <v>199</v>
      </c>
      <c r="C1031" s="515">
        <v>2903</v>
      </c>
      <c r="X1031" s="6"/>
      <c r="Y1031" s="6"/>
      <c r="Z1031" s="6"/>
      <c r="AA1031" s="6"/>
      <c r="AB1031" s="6"/>
      <c r="AC1031" s="6"/>
      <c r="AD1031" s="6"/>
      <c r="AE1031" s="6"/>
      <c r="AF1031" s="6"/>
      <c r="AG1031" s="6"/>
      <c r="AH1031" s="6"/>
      <c r="AI1031" s="6"/>
      <c r="AJ1031" s="6"/>
      <c r="AK1031" s="6"/>
      <c r="AL1031" s="6"/>
      <c r="AM1031" s="6"/>
      <c r="AN1031" s="6"/>
      <c r="AO1031" s="6"/>
      <c r="AP1031" s="6"/>
      <c r="AQ1031" s="6"/>
      <c r="AR1031" s="6"/>
      <c r="AS1031" s="6"/>
      <c r="AT1031" s="6"/>
      <c r="AU1031" s="6"/>
      <c r="AV1031" s="6"/>
      <c r="AW1031" s="6"/>
      <c r="AX1031" s="6"/>
      <c r="AY1031" s="6"/>
      <c r="AZ1031" s="6"/>
      <c r="BA1031" s="354"/>
      <c r="BB1031" s="420"/>
      <c r="BC1031"/>
      <c r="BD1031"/>
      <c r="BE1031"/>
      <c r="BF1031"/>
      <c r="BG1031"/>
      <c r="BH1031"/>
      <c r="BI1031"/>
      <c r="BJ1031"/>
      <c r="BK1031"/>
      <c r="BL1031"/>
      <c r="BM1031"/>
      <c r="BN1031"/>
      <c r="BO1031"/>
      <c r="BP1031"/>
      <c r="BQ1031"/>
      <c r="BR1031"/>
      <c r="BS1031"/>
      <c r="BT1031"/>
      <c r="BU1031"/>
      <c r="BV1031"/>
      <c r="BW1031" s="354"/>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06" customFormat="true" ht="17.1" customHeight="true" x14ac:dyDescent="0.2">
      <c r="A1032" s="1014"/>
      <c r="B1032" s="514" t="s">
        <v>200</v>
      </c>
      <c r="C1032" s="515">
        <v>3097</v>
      </c>
      <c r="X1032" s="6"/>
      <c r="Y1032" s="6"/>
      <c r="Z1032" s="6"/>
      <c r="AA1032" s="6"/>
      <c r="AB1032" s="6"/>
      <c r="AC1032" s="6"/>
      <c r="AD1032" s="6"/>
      <c r="AE1032" s="6"/>
      <c r="AF1032" s="6"/>
      <c r="AG1032" s="6"/>
      <c r="AH1032" s="6"/>
      <c r="AI1032" s="6"/>
      <c r="AJ1032" s="6"/>
      <c r="AK1032" s="6"/>
      <c r="AL1032" s="6"/>
      <c r="AM1032" s="6"/>
      <c r="AN1032" s="6"/>
      <c r="AO1032" s="6"/>
      <c r="AP1032" s="6"/>
      <c r="AQ1032" s="6"/>
      <c r="AR1032" s="6"/>
      <c r="AS1032" s="6"/>
      <c r="AT1032" s="6"/>
      <c r="AU1032" s="6"/>
      <c r="AV1032" s="6"/>
      <c r="AW1032" s="6"/>
      <c r="AX1032" s="6"/>
      <c r="AY1032" s="6"/>
      <c r="AZ1032" s="6"/>
      <c r="BA1032" s="354"/>
      <c r="BB1032" s="420"/>
      <c r="BC1032"/>
      <c r="BD1032"/>
      <c r="BE1032"/>
      <c r="BF1032"/>
      <c r="BG1032"/>
      <c r="BH1032"/>
      <c r="BI1032"/>
      <c r="BJ1032"/>
      <c r="BK1032"/>
      <c r="BL1032"/>
      <c r="BM1032"/>
      <c r="BN1032"/>
      <c r="BO1032"/>
      <c r="BP1032"/>
      <c r="BQ1032"/>
      <c r="BR1032"/>
      <c r="BS1032"/>
      <c r="BT1032"/>
      <c r="BU1032"/>
      <c r="BV1032"/>
      <c r="BW1032" s="354"/>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06" customFormat="true" ht="17.1" customHeight="true" x14ac:dyDescent="0.2">
      <c r="A1033" s="1015"/>
      <c r="B1033" s="516" t="s">
        <v>177</v>
      </c>
      <c r="C1033" s="517">
        <v>0</v>
      </c>
      <c r="X1033" s="6"/>
      <c r="Y1033" s="6"/>
      <c r="Z1033" s="6"/>
      <c r="AA1033" s="6"/>
      <c r="AB1033" s="6"/>
      <c r="AC1033" s="6"/>
      <c r="AD1033" s="6"/>
      <c r="AE1033" s="6"/>
      <c r="AF1033" s="6"/>
      <c r="AG1033" s="6"/>
      <c r="AH1033" s="6"/>
      <c r="AI1033" s="6"/>
      <c r="AJ1033" s="6"/>
      <c r="AK1033" s="6"/>
      <c r="AL1033" s="6"/>
      <c r="AM1033" s="6"/>
      <c r="AN1033" s="6"/>
      <c r="AO1033" s="6"/>
      <c r="AP1033" s="6"/>
      <c r="AQ1033" s="6"/>
      <c r="AR1033" s="6"/>
      <c r="AS1033" s="6"/>
      <c r="AT1033" s="6"/>
      <c r="AU1033" s="6"/>
      <c r="AV1033" s="6"/>
      <c r="AW1033" s="6"/>
      <c r="AX1033" s="6"/>
      <c r="AY1033" s="6"/>
      <c r="AZ1033" s="6"/>
      <c r="BA1033" s="520"/>
      <c r="BB1033" s="312"/>
      <c r="BC1033" s="520"/>
      <c r="BD1033" s="520"/>
      <c r="BE1033" s="520"/>
      <c r="BF1033" s="520"/>
      <c r="BG1033" s="520"/>
      <c r="BH1033" s="520"/>
      <c r="BI1033" s="520"/>
      <c r="BJ1033" s="520"/>
      <c r="BK1033" s="520"/>
      <c r="BL1033" s="520"/>
      <c r="BM1033" s="520"/>
      <c r="BN1033" s="520"/>
      <c r="BO1033" s="520"/>
      <c r="BP1033" s="520"/>
      <c r="BQ1033" s="520"/>
      <c r="BR1033" s="520"/>
      <c r="BS1033" s="520"/>
      <c r="BT1033" s="520"/>
      <c r="BU1033" s="520"/>
      <c r="BV1033" s="520"/>
      <c r="BW1033" s="520"/>
      <c r="BX1033" s="339"/>
      <c r="BY1033" s="339"/>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506" customFormat="true" ht="12.95" customHeight="true" x14ac:dyDescent="0.2">
      <c r="A1034" s="990" t="s">
        <v>201</v>
      </c>
      <c r="B1034" s="990"/>
      <c r="C1034" s="990"/>
      <c r="X1034" s="6"/>
      <c r="Y1034" s="6"/>
      <c r="Z1034" s="6"/>
      <c r="AA1034" s="6"/>
      <c r="AB1034" s="6"/>
      <c r="AC1034" s="6"/>
      <c r="AD1034" s="6"/>
      <c r="AE1034" s="6"/>
      <c r="AF1034" s="6"/>
      <c r="AG1034" s="6"/>
      <c r="AH1034" s="6"/>
      <c r="AI1034" s="6"/>
      <c r="AJ1034" s="6"/>
      <c r="AK1034" s="6"/>
      <c r="AL1034" s="6"/>
      <c r="AM1034" s="6"/>
      <c r="AN1034" s="6"/>
      <c r="AO1034" s="6"/>
      <c r="AP1034" s="6"/>
      <c r="AQ1034" s="6"/>
      <c r="AR1034" s="6"/>
      <c r="AS1034" s="6"/>
      <c r="AT1034" s="6"/>
      <c r="AU1034" s="6"/>
      <c r="AV1034" s="6"/>
      <c r="AW1034" s="6"/>
      <c r="AX1034" s="6"/>
      <c r="AY1034" s="6"/>
      <c r="AZ1034" s="6"/>
      <c r="BA1034" s="354"/>
      <c r="BB1034" s="420"/>
      <c r="BC1034"/>
      <c r="BD1034"/>
      <c r="BE1034"/>
      <c r="BF1034"/>
      <c r="BG1034"/>
      <c r="BH1034"/>
      <c r="BI1034"/>
      <c r="BJ1034"/>
      <c r="BK1034"/>
      <c r="BL1034"/>
      <c r="BM1034"/>
      <c r="BN1034"/>
      <c r="BO1034"/>
      <c r="BP1034"/>
      <c r="BQ1034"/>
      <c r="BR1034"/>
      <c r="BS1034"/>
      <c r="BT1034"/>
      <c r="BU1034"/>
      <c r="BV1034"/>
      <c r="BW1034" s="354"/>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6" customFormat="true" ht="15" customHeight="true" x14ac:dyDescent="0.2">
      <c r="B1035" s="507"/>
      <c r="X1035" s="339"/>
      <c r="Y1035" s="339"/>
      <c r="Z1035" s="339"/>
      <c r="AA1035" s="339"/>
      <c r="AB1035" s="339"/>
      <c r="AC1035" s="339"/>
      <c r="AD1035" s="339"/>
      <c r="AE1035" s="339"/>
      <c r="AF1035" s="339"/>
      <c r="AG1035" s="339"/>
      <c r="AH1035" s="339"/>
      <c r="AI1035" s="339"/>
      <c r="AJ1035" s="339"/>
      <c r="AK1035" s="339"/>
      <c r="AL1035" s="339"/>
      <c r="AM1035" s="339"/>
      <c r="AN1035" s="339"/>
      <c r="AO1035" s="339"/>
      <c r="AP1035" s="339"/>
      <c r="AQ1035" s="339"/>
      <c r="AR1035" s="339"/>
      <c r="AS1035" s="339"/>
      <c r="AT1035" s="339"/>
      <c r="AU1035" s="339"/>
      <c r="AV1035" s="339"/>
      <c r="AW1035" s="339"/>
      <c r="AX1035" s="339"/>
      <c r="AY1035" s="339"/>
      <c r="AZ1035" s="339"/>
      <c r="BA1035" s="505"/>
      <c r="BB1035" s="366"/>
      <c r="BC1035" s="505"/>
      <c r="BD1035" s="505"/>
      <c r="BE1035" s="505"/>
      <c r="BF1035" s="505"/>
      <c r="BG1035" s="505"/>
      <c r="BH1035" s="505"/>
      <c r="BI1035" s="505"/>
      <c r="BJ1035" s="505"/>
      <c r="BK1035" s="505"/>
      <c r="BL1035" s="505"/>
      <c r="BM1035" s="505"/>
      <c r="BN1035" s="505"/>
      <c r="BO1035" s="505"/>
      <c r="BP1035" s="505"/>
      <c r="BQ1035" s="505"/>
      <c r="BR1035" s="505"/>
      <c r="BS1035" s="505"/>
      <c r="BT1035" s="505"/>
      <c r="BU1035" s="505"/>
      <c r="BV1035" s="505"/>
      <c r="BW1035" s="505"/>
      <c r="BX1035" s="339"/>
      <c r="BY1035" s="339"/>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421" t="s">
        <v>121</v>
      </c>
      <c r="B1036" s="294" t="s">
        <v>122</v>
      </c>
    </row>
    <row r="1037" ht="15" customHeight="true" x14ac:dyDescent="0.2">
      <c r="A1037" s="422" t="str">
        <f>R15</f>
        <v>Central 1</v>
      </c>
      <c r="B1037" s="422" t="e">
        <f>BR122+BR123</f>
        <v>#VALUE!</v>
      </c>
    </row>
    <row r="1038" ht="15" customHeight="true" x14ac:dyDescent="0.2">
      <c r="A1038" s="422" t="str">
        <f>S15</f>
        <v>Central 2</v>
      </c>
      <c r="B1038" s="422" t="e">
        <f>BS122+BS123</f>
        <v>#VALUE!</v>
      </c>
    </row>
    <row r="1039" ht="15" customHeight="true" x14ac:dyDescent="0.2">
      <c r="A1039" s="422" t="str">
        <f>T15</f>
        <v>Eastern</v>
      </c>
      <c r="B1039" s="422" t="e">
        <f>BT122+BT123</f>
        <v>#VALUE!</v>
      </c>
    </row>
    <row r="1040" ht="15" customHeight="true" x14ac:dyDescent="0.2">
      <c r="A1040" s="422" t="str">
        <f>U15</f>
        <v>Northern</v>
      </c>
      <c r="B1040" s="422" t="e">
        <f>BU122+BU123</f>
        <v>#VALUE!</v>
      </c>
    </row>
    <row r="1041" ht="15" customHeight="true" x14ac:dyDescent="0.2">
      <c r="A1041" s="422" t="str">
        <f>V15</f>
        <v>Southern</v>
      </c>
      <c r="B1041" s="422" t="e">
        <f>BV122+BV123</f>
        <v>#VALUE!</v>
      </c>
    </row>
    <row r="1042" ht="15" customHeight="true" x14ac:dyDescent="0.2">
      <c r="A1042" s="422" t="str">
        <f>W15</f>
        <v>Western</v>
      </c>
      <c r="B1042" s="422" t="e">
        <f>BW122+BW123</f>
        <v>#VALUE!</v>
      </c>
    </row>
    <row r="1043" ht="15" customHeight="true" x14ac:dyDescent="0.2">
      <c r="A1043" s="422">
        <f>X15</f>
        <v>0</v>
      </c>
      <c r="B1043" s="422">
        <f>BX122+XR123</f>
        <v>0</v>
      </c>
    </row>
    <row r="1044" ht="15" customHeight="true" x14ac:dyDescent="0.2">
      <c r="A1044" s="422">
        <f>Y15</f>
        <v>0</v>
      </c>
      <c r="B1044" s="422">
        <f>BY122+BY123</f>
        <v>0</v>
      </c>
    </row>
    <row r="1045" ht="15" customHeight="true" x14ac:dyDescent="0.2">
      <c r="A1045" s="422">
        <f>Z15</f>
        <v>0</v>
      </c>
      <c r="B1045" s="422">
        <f>BZ122+BZ123</f>
        <v>0</v>
      </c>
    </row>
    <row r="1046" ht="15" customHeight="true" x14ac:dyDescent="0.2">
      <c r="A1046" s="366">
        <f>AA15</f>
        <v>0</v>
      </c>
      <c r="B1046" s="422">
        <f>CA122+CA123</f>
        <v>0</v>
      </c>
    </row>
    <row r="1047" ht="15" customHeight="true" x14ac:dyDescent="0.2">
      <c r="A1047" s="366">
        <f>AB15</f>
        <v>0</v>
      </c>
      <c r="B1047" s="422">
        <f>CB122+CB123</f>
        <v>0</v>
      </c>
    </row>
    <row r="1048" ht="15" customHeight="true" x14ac:dyDescent="0.2">
      <c r="A1048" s="366">
        <f>AC15</f>
        <v>0</v>
      </c>
      <c r="B1048" s="422">
        <f>CC122+CC123</f>
        <v>0</v>
      </c>
    </row>
    <row r="1049" ht="15" customHeight="true" x14ac:dyDescent="0.2">
      <c r="A1049" s="366">
        <f>AD15</f>
        <v>0</v>
      </c>
      <c r="B1049" s="422">
        <f>CD122+CD123</f>
        <v>0</v>
      </c>
    </row>
    <row r="1050" ht="15" customHeight="true" x14ac:dyDescent="0.2">
      <c r="A1050" s="366">
        <f>AE15</f>
        <v>0</v>
      </c>
      <c r="B1050" s="422">
        <f>CE122+CE123</f>
        <v>0</v>
      </c>
    </row>
    <row r="1051" ht="15" customHeight="true" x14ac:dyDescent="0.2">
      <c r="A1051" s="366">
        <f>AF15</f>
        <v>0</v>
      </c>
      <c r="B1051" s="422">
        <f>CF122+CF123</f>
        <v>0</v>
      </c>
    </row>
    <row r="1052" ht="15" customHeight="true" x14ac:dyDescent="0.2">
      <c r="A1052" s="366">
        <f>AG15</f>
        <v>0</v>
      </c>
      <c r="B1052" s="422">
        <f>CG122+CG123</f>
        <v>0</v>
      </c>
    </row>
    <row r="1053" ht="15" customHeight="true" x14ac:dyDescent="0.2">
      <c r="A1053" s="366">
        <f>AH15</f>
        <v>0</v>
      </c>
      <c r="B1053" s="422">
        <f>CH122+CH123</f>
        <v>0</v>
      </c>
    </row>
    <row r="1054" ht="15" customHeight="true" x14ac:dyDescent="0.2">
      <c r="A1054" s="366">
        <f>AI15</f>
        <v>0</v>
      </c>
      <c r="B1054" s="422">
        <f>CI122+CI123</f>
        <v>0</v>
      </c>
    </row>
    <row r="1055" ht="15" customHeight="true" x14ac:dyDescent="0.2">
      <c r="A1055" s="366">
        <f>AJ15</f>
        <v>0</v>
      </c>
      <c r="B1055" s="422">
        <f>CJ122+CJ123</f>
        <v>0</v>
      </c>
    </row>
    <row r="1056" ht="15" customHeight="true" x14ac:dyDescent="0.2">
      <c r="A1056" s="366">
        <f>AK15</f>
        <v>0</v>
      </c>
      <c r="B1056" s="422">
        <f>CK122+CK123</f>
        <v>0</v>
      </c>
    </row>
    <row r="1057" ht="15" customHeight="true" x14ac:dyDescent="0.2">
      <c r="A1057" s="366">
        <f>AL15</f>
        <v>0</v>
      </c>
      <c r="B1057" s="422">
        <f>CL122+CL123</f>
        <v>0</v>
      </c>
    </row>
    <row r="1058" ht="15" customHeight="true" x14ac:dyDescent="0.2">
      <c r="A1058" s="366">
        <f>AM15</f>
        <v>0</v>
      </c>
      <c r="B1058" s="422">
        <f>CM122+CM123</f>
        <v>0</v>
      </c>
    </row>
    <row r="1059" ht="15" customHeight="true" x14ac:dyDescent="0.2">
      <c r="A1059" s="366">
        <f>AN15</f>
        <v>0</v>
      </c>
      <c r="B1059" s="422">
        <f>CN122+CN123</f>
        <v>0</v>
      </c>
    </row>
    <row r="1060" ht="15" customHeight="true" x14ac:dyDescent="0.2">
      <c r="A1060" s="366">
        <f>AO15</f>
        <v>0</v>
      </c>
      <c r="B1060" s="422">
        <f>CO122+CO123</f>
        <v>0</v>
      </c>
    </row>
    <row r="1061" ht="15" customHeight="true" x14ac:dyDescent="0.2">
      <c r="A1061" s="366">
        <f>AP15</f>
        <v>0</v>
      </c>
      <c r="B1061" s="422">
        <f>CP122+CP123</f>
        <v>0</v>
      </c>
    </row>
    <row r="1062" ht="15" customHeight="true" x14ac:dyDescent="0.2">
      <c r="A1062" s="366">
        <f>AQ15</f>
        <v>0</v>
      </c>
      <c r="B1062" s="422">
        <f>CQ122+CQ123</f>
        <v>0</v>
      </c>
    </row>
    <row r="1063" ht="15" customHeight="true" x14ac:dyDescent="0.2">
      <c r="A1063" s="366">
        <f>AR15</f>
        <v>0</v>
      </c>
      <c r="B1063" s="422">
        <f>CR122+CR123</f>
        <v>0</v>
      </c>
    </row>
    <row r="1064" ht="15" customHeight="true" x14ac:dyDescent="0.2">
      <c r="A1064" s="366">
        <f>AS15</f>
        <v>0</v>
      </c>
      <c r="B1064" s="422">
        <f>CS122+CS123</f>
        <v>0</v>
      </c>
    </row>
    <row r="1065" ht="15" customHeight="true" x14ac:dyDescent="0.2">
      <c r="A1065" s="366">
        <f>AT15</f>
        <v>0</v>
      </c>
      <c r="B1065" s="422">
        <f>CT122+CT123</f>
        <v>0</v>
      </c>
    </row>
    <row r="1066" ht="15" customHeight="true" x14ac:dyDescent="0.2">
      <c r="A1066" s="366">
        <f>AU15</f>
        <v>0</v>
      </c>
      <c r="B1066" s="422">
        <f>CU122+CU123</f>
        <v>0</v>
      </c>
    </row>
    <row r="1067" ht="15" customHeight="true" x14ac:dyDescent="0.2">
      <c r="A1067" s="366">
        <f>AV15</f>
        <v>0</v>
      </c>
      <c r="B1067" s="422">
        <f>CV122+CV123</f>
        <v>0</v>
      </c>
    </row>
    <row r="1068" ht="15" customHeight="true" x14ac:dyDescent="0.2">
      <c r="A1068" s="366">
        <f>AW15</f>
        <v>0</v>
      </c>
      <c r="B1068" s="422">
        <f>CW122+CW123</f>
        <v>0</v>
      </c>
    </row>
    <row r="1069" ht="15" customHeight="true" x14ac:dyDescent="0.2">
      <c r="A1069" s="366">
        <f>AX15</f>
        <v>0</v>
      </c>
      <c r="B1069" s="422">
        <f>CX122+CX123</f>
        <v>0</v>
      </c>
    </row>
    <row r="1070" ht="15" customHeight="true" x14ac:dyDescent="0.2">
      <c r="A1070" s="366">
        <f>AY15</f>
        <v>0</v>
      </c>
      <c r="B1070" s="422">
        <f>CY122+CY123</f>
        <v>0</v>
      </c>
    </row>
    <row r="1071" ht="15" customHeight="true" x14ac:dyDescent="0.2">
      <c r="A1071" s="366"/>
      <c r="B1071" s="422"/>
    </row>
    <row r="1072" ht="15" customHeight="true" x14ac:dyDescent="0.2">
      <c r="A1072" s="422">
        <f>34-COUNTIF(A1037:A1071,"0")</f>
        <v>6</v>
      </c>
      <c r="B1072" s="366" t="s">
        <v>142</v>
      </c>
    </row>
    <row r="1100" s="786" customFormat="true" ht="17.1" customHeight="true" x14ac:dyDescent="0.2">
      <c r="A1100" s="787"/>
      <c r="B1100" s="770"/>
      <c r="BA1100" s="505"/>
      <c r="BB1100" s="366"/>
      <c r="BC1100" s="505"/>
      <c r="BD1100" s="505"/>
      <c r="BE1100" s="505"/>
      <c r="BF1100" s="505"/>
      <c r="BG1100" s="505"/>
      <c r="BH1100" s="505"/>
      <c r="BI1100" s="505"/>
      <c r="BJ1100" s="505"/>
      <c r="BK1100" s="505"/>
      <c r="BL1100" s="505"/>
      <c r="BM1100" s="505"/>
      <c r="BN1100" s="505"/>
      <c r="BO1100" s="505"/>
      <c r="BP1100" s="505"/>
      <c r="BQ1100" s="505"/>
      <c r="BR1100" s="505"/>
      <c r="BS1100" s="505"/>
      <c r="BT1100" s="505"/>
      <c r="BU1100" s="505"/>
      <c r="BV1100" s="505"/>
      <c r="BW1100" s="505"/>
      <c r="BX1100" s="339"/>
      <c r="BY1100" s="339"/>
      <c r="BZ1100" s="339"/>
      <c r="CA1100" s="339"/>
      <c r="CB1100" s="339"/>
      <c r="CC1100" s="339"/>
      <c r="CD1100" s="339"/>
      <c r="CE1100" s="339"/>
      <c r="CF1100" s="339"/>
      <c r="CG1100" s="339"/>
      <c r="CH1100" s="339"/>
      <c r="CI1100" s="339"/>
      <c r="CJ1100" s="339"/>
      <c r="CK1100" s="339"/>
      <c r="CL1100" s="339"/>
      <c r="CM1100" s="339"/>
      <c r="CN1100" s="339"/>
      <c r="CO1100" s="339"/>
      <c r="CP1100" s="339"/>
      <c r="CQ1100" s="339"/>
      <c r="CR1100" s="339"/>
      <c r="CS1100" s="339"/>
      <c r="CT1100" s="339"/>
      <c r="CU1100" s="339"/>
      <c r="CV1100" s="339"/>
      <c r="CW1100" s="339"/>
      <c r="CX1100" s="339"/>
      <c r="CY1100" s="339"/>
      <c r="CZ1100" s="339"/>
    </row>
    <row r="1101" s="786" customFormat="true" ht="17.1" customHeight="true" x14ac:dyDescent="0.2">
      <c r="A1101" s="788"/>
      <c r="B1101" s="771"/>
      <c r="BA1101" s="505"/>
      <c r="BB1101" s="366"/>
      <c r="BC1101" s="505"/>
      <c r="BD1101" s="505"/>
      <c r="BE1101" s="505"/>
      <c r="BF1101" s="505"/>
      <c r="BG1101" s="505"/>
      <c r="BH1101" s="505"/>
      <c r="BI1101" s="505"/>
      <c r="BJ1101" s="505"/>
      <c r="BK1101" s="505"/>
      <c r="BL1101" s="505"/>
      <c r="BM1101" s="505"/>
      <c r="BN1101" s="505"/>
      <c r="BO1101" s="505"/>
      <c r="BP1101" s="505"/>
      <c r="BQ1101" s="505"/>
      <c r="BR1101" s="505"/>
      <c r="BS1101" s="505"/>
      <c r="BT1101" s="505"/>
      <c r="BU1101" s="505"/>
      <c r="BV1101" s="505"/>
      <c r="BW1101" s="505"/>
      <c r="BX1101" s="339"/>
      <c r="BY1101" s="339"/>
      <c r="BZ1101" s="339"/>
      <c r="CA1101" s="339"/>
      <c r="CB1101" s="339"/>
      <c r="CC1101" s="339"/>
      <c r="CD1101" s="339"/>
      <c r="CE1101" s="339"/>
      <c r="CF1101" s="339"/>
      <c r="CG1101" s="339"/>
      <c r="CH1101" s="339"/>
      <c r="CI1101" s="339"/>
      <c r="CJ1101" s="339"/>
      <c r="CK1101" s="339"/>
      <c r="CL1101" s="339"/>
      <c r="CM1101" s="339"/>
      <c r="CN1101" s="339"/>
      <c r="CO1101" s="339"/>
      <c r="CP1101" s="339"/>
      <c r="CQ1101" s="339"/>
      <c r="CR1101" s="339"/>
      <c r="CS1101" s="339"/>
      <c r="CT1101" s="339"/>
      <c r="CU1101" s="339"/>
      <c r="CV1101" s="339"/>
      <c r="CW1101" s="339"/>
      <c r="CX1101" s="339"/>
      <c r="CY1101" s="339"/>
      <c r="CZ1101" s="339"/>
    </row>
    <row r="1102" s="339" customFormat="true" ht="15" customHeight="true" x14ac:dyDescent="0.2">
      <c r="BA1102" s="505"/>
      <c r="BB1102" s="366"/>
      <c r="BC1102" s="505"/>
      <c r="BD1102" s="505"/>
      <c r="BE1102" s="505"/>
      <c r="BF1102" s="505"/>
      <c r="BG1102" s="505"/>
      <c r="BH1102" s="505"/>
      <c r="BI1102" s="505"/>
      <c r="BJ1102" s="505"/>
      <c r="BK1102" s="505"/>
      <c r="BL1102" s="505"/>
      <c r="BM1102" s="505"/>
      <c r="BN1102" s="505"/>
      <c r="BO1102" s="505"/>
      <c r="BP1102" s="505"/>
      <c r="BQ1102" s="505"/>
      <c r="BR1102" s="505"/>
      <c r="BS1102" s="505"/>
      <c r="BT1102" s="505"/>
      <c r="BU1102" s="505"/>
      <c r="BV1102" s="505"/>
      <c r="BW1102" s="505"/>
    </row>
    <row r="1103" s="339" customFormat="true" ht="15" customHeight="true" x14ac:dyDescent="0.2">
      <c r="BA1103" s="505"/>
      <c r="BB1103" s="366"/>
      <c r="BC1103" s="505"/>
      <c r="BD1103" s="505"/>
      <c r="BE1103" s="505"/>
      <c r="BF1103" s="505"/>
      <c r="BG1103" s="505"/>
      <c r="BH1103" s="505"/>
      <c r="BI1103" s="505"/>
      <c r="BJ1103" s="505"/>
      <c r="BK1103" s="505"/>
      <c r="BL1103" s="505"/>
      <c r="BM1103" s="505"/>
      <c r="BN1103" s="505"/>
      <c r="BO1103" s="505"/>
      <c r="BP1103" s="505"/>
      <c r="BQ1103" s="505"/>
      <c r="BR1103" s="505"/>
      <c r="BS1103" s="505"/>
      <c r="BT1103" s="505"/>
      <c r="BU1103" s="505"/>
      <c r="BV1103" s="505"/>
      <c r="BW1103" s="505"/>
    </row>
    <row r="1104" s="339" customFormat="true" ht="15" customHeight="true" x14ac:dyDescent="0.2">
      <c r="BA1104" s="505"/>
      <c r="BB1104" s="366"/>
      <c r="BC1104" s="505"/>
      <c r="BD1104" s="505"/>
      <c r="BE1104" s="505"/>
      <c r="BF1104" s="505"/>
      <c r="BG1104" s="505"/>
      <c r="BH1104" s="505"/>
      <c r="BI1104" s="505"/>
      <c r="BJ1104" s="505"/>
      <c r="BK1104" s="505"/>
      <c r="BL1104" s="505"/>
      <c r="BM1104" s="505"/>
      <c r="BN1104" s="505"/>
      <c r="BO1104" s="505"/>
      <c r="BP1104" s="505"/>
      <c r="BQ1104" s="505"/>
      <c r="BR1104" s="505"/>
      <c r="BS1104" s="505"/>
      <c r="BT1104" s="505"/>
      <c r="BU1104" s="505"/>
      <c r="BV1104" s="505"/>
      <c r="BW1104" s="505"/>
    </row>
    <row r="1105" s="339" customFormat="true" ht="15" customHeight="true" x14ac:dyDescent="0.2">
      <c r="BA1105" s="505"/>
      <c r="BB1105" s="366"/>
      <c r="BC1105" s="505"/>
      <c r="BD1105" s="505"/>
      <c r="BE1105" s="505"/>
      <c r="BF1105" s="505"/>
      <c r="BG1105" s="505"/>
      <c r="BH1105" s="505"/>
      <c r="BI1105" s="505"/>
      <c r="BJ1105" s="505"/>
      <c r="BK1105" s="505"/>
      <c r="BL1105" s="505"/>
      <c r="BM1105" s="505"/>
      <c r="BN1105" s="505"/>
      <c r="BO1105" s="505"/>
      <c r="BP1105" s="505"/>
      <c r="BQ1105" s="505"/>
      <c r="BR1105" s="505"/>
      <c r="BS1105" s="505"/>
      <c r="BT1105" s="505"/>
      <c r="BU1105" s="505"/>
      <c r="BV1105" s="505"/>
      <c r="BW1105" s="505"/>
    </row>
    <row r="1106" s="339" customFormat="true" ht="15" customHeight="true" x14ac:dyDescent="0.2">
      <c r="BA1106" s="505"/>
      <c r="BB1106" s="366"/>
      <c r="BC1106" s="505"/>
      <c r="BD1106" s="505"/>
      <c r="BE1106" s="505"/>
      <c r="BF1106" s="505"/>
      <c r="BG1106" s="505"/>
      <c r="BH1106" s="505"/>
      <c r="BI1106" s="505"/>
      <c r="BJ1106" s="505"/>
      <c r="BK1106" s="505"/>
      <c r="BL1106" s="505"/>
      <c r="BM1106" s="505"/>
      <c r="BN1106" s="505"/>
      <c r="BO1106" s="505"/>
      <c r="BP1106" s="505"/>
      <c r="BQ1106" s="505"/>
      <c r="BR1106" s="505"/>
      <c r="BS1106" s="505"/>
      <c r="BT1106" s="505"/>
      <c r="BU1106" s="505"/>
      <c r="BV1106" s="505"/>
      <c r="BW1106" s="505"/>
    </row>
    <row r="1107" s="339" customFormat="true" ht="15" customHeight="true" x14ac:dyDescent="0.2">
      <c r="BA1107" s="505"/>
      <c r="BB1107" s="366"/>
      <c r="BC1107" s="505"/>
      <c r="BD1107" s="505"/>
      <c r="BE1107" s="505"/>
      <c r="BF1107" s="505"/>
      <c r="BG1107" s="505"/>
      <c r="BH1107" s="505"/>
      <c r="BI1107" s="505"/>
      <c r="BJ1107" s="505"/>
      <c r="BK1107" s="505"/>
      <c r="BL1107" s="505"/>
      <c r="BM1107" s="505"/>
      <c r="BN1107" s="505"/>
      <c r="BO1107" s="505"/>
      <c r="BP1107" s="505"/>
      <c r="BQ1107" s="505"/>
      <c r="BR1107" s="505"/>
      <c r="BS1107" s="505"/>
      <c r="BT1107" s="505"/>
      <c r="BU1107" s="505"/>
      <c r="BV1107" s="505"/>
      <c r="BW1107" s="505"/>
    </row>
    <row r="1108" s="339" customFormat="true" ht="15" customHeight="true" x14ac:dyDescent="0.2">
      <c r="BA1108" s="505"/>
      <c r="BB1108" s="366"/>
      <c r="BC1108" s="505"/>
      <c r="BD1108" s="505"/>
      <c r="BE1108" s="505"/>
      <c r="BF1108" s="505"/>
      <c r="BG1108" s="505"/>
      <c r="BH1108" s="505"/>
      <c r="BI1108" s="505"/>
      <c r="BJ1108" s="505"/>
      <c r="BK1108" s="505"/>
      <c r="BL1108" s="505"/>
      <c r="BM1108" s="505"/>
      <c r="BN1108" s="505"/>
      <c r="BO1108" s="505"/>
      <c r="BP1108" s="505"/>
      <c r="BQ1108" s="505"/>
      <c r="BR1108" s="505"/>
      <c r="BS1108" s="505"/>
      <c r="BT1108" s="505"/>
      <c r="BU1108" s="505"/>
      <c r="BV1108" s="505"/>
      <c r="BW1108" s="505"/>
    </row>
    <row r="1109" s="339" customFormat="true" ht="15" customHeight="true" x14ac:dyDescent="0.2">
      <c r="BA1109" s="505"/>
      <c r="BB1109" s="366"/>
      <c r="BC1109" s="505"/>
      <c r="BD1109" s="505"/>
      <c r="BE1109" s="505"/>
      <c r="BF1109" s="505"/>
      <c r="BG1109" s="505"/>
      <c r="BH1109" s="505"/>
      <c r="BI1109" s="505"/>
      <c r="BJ1109" s="505"/>
      <c r="BK1109" s="505"/>
      <c r="BL1109" s="505"/>
      <c r="BM1109" s="505"/>
      <c r="BN1109" s="505"/>
      <c r="BO1109" s="505"/>
      <c r="BP1109" s="505"/>
      <c r="BQ1109" s="505"/>
      <c r="BR1109" s="505"/>
      <c r="BS1109" s="505"/>
      <c r="BT1109" s="505"/>
      <c r="BU1109" s="505"/>
      <c r="BV1109" s="505"/>
      <c r="BW1109" s="505"/>
    </row>
    <row r="1110" s="339" customFormat="true" ht="15" customHeight="true" x14ac:dyDescent="0.2">
      <c r="BA1110" s="505"/>
      <c r="BB1110" s="366"/>
      <c r="BC1110" s="505"/>
      <c r="BD1110" s="505"/>
      <c r="BE1110" s="505"/>
      <c r="BF1110" s="505"/>
      <c r="BG1110" s="505"/>
      <c r="BH1110" s="505"/>
      <c r="BI1110" s="505"/>
      <c r="BJ1110" s="505"/>
      <c r="BK1110" s="505"/>
      <c r="BL1110" s="505"/>
      <c r="BM1110" s="505"/>
      <c r="BN1110" s="505"/>
      <c r="BO1110" s="505"/>
      <c r="BP1110" s="505"/>
      <c r="BQ1110" s="505"/>
      <c r="BR1110" s="505"/>
      <c r="BS1110" s="505"/>
      <c r="BT1110" s="505"/>
      <c r="BU1110" s="505"/>
      <c r="BV1110" s="505"/>
      <c r="BW1110" s="505"/>
    </row>
    <row r="1111" s="339" customFormat="true" ht="15" customHeight="true" x14ac:dyDescent="0.2">
      <c r="BA1111" s="505"/>
      <c r="BB1111" s="366"/>
      <c r="BC1111" s="505"/>
      <c r="BD1111" s="505"/>
      <c r="BE1111" s="505"/>
      <c r="BF1111" s="505"/>
      <c r="BG1111" s="505"/>
      <c r="BH1111" s="505"/>
      <c r="BI1111" s="505"/>
      <c r="BJ1111" s="505"/>
      <c r="BK1111" s="505"/>
      <c r="BL1111" s="505"/>
      <c r="BM1111" s="505"/>
      <c r="BN1111" s="505"/>
      <c r="BO1111" s="505"/>
      <c r="BP1111" s="505"/>
      <c r="BQ1111" s="505"/>
      <c r="BR1111" s="505"/>
      <c r="BS1111" s="505"/>
      <c r="BT1111" s="505"/>
      <c r="BU1111" s="505"/>
      <c r="BV1111" s="505"/>
      <c r="BW1111" s="505"/>
    </row>
    <row r="1112" s="339" customFormat="true" ht="15" customHeight="true" x14ac:dyDescent="0.2">
      <c r="BA1112" s="505"/>
      <c r="BB1112" s="366"/>
      <c r="BC1112" s="505"/>
      <c r="BD1112" s="505"/>
      <c r="BE1112" s="505"/>
      <c r="BF1112" s="505"/>
      <c r="BG1112" s="505"/>
      <c r="BH1112" s="505"/>
      <c r="BI1112" s="505"/>
      <c r="BJ1112" s="505"/>
      <c r="BK1112" s="505"/>
      <c r="BL1112" s="505"/>
      <c r="BM1112" s="505"/>
      <c r="BN1112" s="505"/>
      <c r="BO1112" s="505"/>
      <c r="BP1112" s="505"/>
      <c r="BQ1112" s="505"/>
      <c r="BR1112" s="505"/>
      <c r="BS1112" s="505"/>
      <c r="BT1112" s="505"/>
      <c r="BU1112" s="505"/>
      <c r="BV1112" s="505"/>
      <c r="BW1112" s="505"/>
    </row>
    <row r="1113" s="339" customFormat="true" ht="15" customHeight="true" x14ac:dyDescent="0.2">
      <c r="BA1113" s="505"/>
      <c r="BB1113" s="366"/>
      <c r="BC1113" s="505"/>
      <c r="BD1113" s="505"/>
      <c r="BE1113" s="505"/>
      <c r="BF1113" s="505"/>
      <c r="BG1113" s="505"/>
      <c r="BH1113" s="505"/>
      <c r="BI1113" s="505"/>
      <c r="BJ1113" s="505"/>
      <c r="BK1113" s="505"/>
      <c r="BL1113" s="505"/>
      <c r="BM1113" s="505"/>
      <c r="BN1113" s="505"/>
      <c r="BO1113" s="505"/>
      <c r="BP1113" s="505"/>
      <c r="BQ1113" s="505"/>
      <c r="BR1113" s="505"/>
      <c r="BS1113" s="505"/>
      <c r="BT1113" s="505"/>
      <c r="BU1113" s="505"/>
      <c r="BV1113" s="505"/>
      <c r="BW1113" s="505"/>
    </row>
    <row r="1114" s="786" customFormat="true" ht="17.1" customHeight="true" x14ac:dyDescent="0.2">
      <c r="A1114" s="788"/>
      <c r="B1114" s="771"/>
      <c r="C1114" s="772"/>
      <c r="D1114" s="773"/>
      <c r="E1114" s="773"/>
      <c r="F1114" s="773"/>
      <c r="G1114" s="774"/>
      <c r="H1114" s="773"/>
      <c r="I1114" s="773"/>
      <c r="J1114" s="773"/>
      <c r="K1114" s="773"/>
      <c r="L1114" s="774"/>
      <c r="M1114" s="773"/>
      <c r="N1114" s="773"/>
      <c r="O1114" s="773"/>
      <c r="P1114" s="773"/>
      <c r="Q1114" s="774"/>
      <c r="R1114" s="773"/>
      <c r="S1114" s="773"/>
      <c r="T1114" s="773"/>
      <c r="U1114" s="773"/>
      <c r="V1114" s="773"/>
      <c r="W1114" s="775"/>
      <c r="BA1114" s="505"/>
      <c r="BB1114" s="366"/>
      <c r="BC1114" s="505"/>
      <c r="BD1114" s="505"/>
      <c r="BE1114" s="505"/>
      <c r="BF1114" s="505"/>
      <c r="BG1114" s="505"/>
      <c r="BH1114" s="505"/>
      <c r="BI1114" s="505"/>
      <c r="BJ1114" s="505"/>
      <c r="BK1114" s="505"/>
      <c r="BL1114" s="505"/>
      <c r="BM1114" s="505"/>
      <c r="BN1114" s="505"/>
      <c r="BO1114" s="505"/>
      <c r="BP1114" s="505"/>
      <c r="BQ1114" s="505"/>
      <c r="BR1114" s="505"/>
      <c r="BS1114" s="505"/>
      <c r="BT1114" s="505"/>
      <c r="BU1114" s="505"/>
      <c r="BV1114" s="505"/>
      <c r="BW1114" s="505"/>
      <c r="BX1114" s="339"/>
      <c r="BY1114" s="339"/>
      <c r="BZ1114" s="339"/>
      <c r="CA1114" s="339"/>
      <c r="CB1114" s="339"/>
      <c r="CC1114" s="339"/>
      <c r="CD1114" s="339"/>
      <c r="CE1114" s="339"/>
      <c r="CF1114" s="339"/>
      <c r="CG1114" s="339"/>
      <c r="CH1114" s="339"/>
      <c r="CI1114" s="339"/>
      <c r="CJ1114" s="339"/>
      <c r="CK1114" s="339"/>
      <c r="CL1114" s="339"/>
      <c r="CM1114" s="339"/>
      <c r="CN1114" s="339"/>
      <c r="CO1114" s="339"/>
      <c r="CP1114" s="339"/>
      <c r="CQ1114" s="339"/>
      <c r="CR1114" s="339"/>
      <c r="CS1114" s="339"/>
      <c r="CT1114" s="339"/>
      <c r="CU1114" s="339"/>
      <c r="CV1114" s="339"/>
      <c r="CW1114" s="339"/>
      <c r="CX1114" s="339"/>
      <c r="CY1114" s="339"/>
      <c r="CZ1114" s="339"/>
    </row>
    <row r="1115" s="786" customFormat="true" ht="17.1" customHeight="true" x14ac:dyDescent="0.2">
      <c r="A1115" s="788"/>
      <c r="B1115" s="771"/>
      <c r="C1115" s="772"/>
      <c r="D1115" s="773"/>
      <c r="E1115" s="773"/>
      <c r="F1115" s="773"/>
      <c r="G1115" s="774"/>
      <c r="H1115" s="773"/>
      <c r="I1115" s="773"/>
      <c r="J1115" s="773"/>
      <c r="K1115" s="773"/>
      <c r="L1115" s="774"/>
      <c r="M1115" s="773"/>
      <c r="N1115" s="773"/>
      <c r="O1115" s="773"/>
      <c r="P1115" s="773"/>
      <c r="Q1115" s="774"/>
      <c r="R1115" s="773"/>
      <c r="S1115" s="773"/>
      <c r="T1115" s="773"/>
      <c r="U1115" s="773"/>
      <c r="V1115" s="773"/>
      <c r="W1115" s="775"/>
      <c r="BA1115" s="505"/>
      <c r="BB1115" s="366"/>
      <c r="BC1115" s="505"/>
      <c r="BD1115" s="505"/>
      <c r="BE1115" s="505"/>
      <c r="BF1115" s="505"/>
      <c r="BG1115" s="505"/>
      <c r="BH1115" s="505"/>
      <c r="BI1115" s="505"/>
      <c r="BJ1115" s="505"/>
      <c r="BK1115" s="505"/>
      <c r="BL1115" s="505"/>
      <c r="BM1115" s="505"/>
      <c r="BN1115" s="505"/>
      <c r="BO1115" s="505"/>
      <c r="BP1115" s="505"/>
      <c r="BQ1115" s="505"/>
      <c r="BR1115" s="505"/>
      <c r="BS1115" s="505"/>
      <c r="BT1115" s="505"/>
      <c r="BU1115" s="505"/>
      <c r="BV1115" s="505"/>
      <c r="BW1115" s="505"/>
      <c r="BX1115" s="339"/>
      <c r="BY1115" s="339"/>
      <c r="BZ1115" s="339"/>
      <c r="CA1115" s="339"/>
      <c r="CB1115" s="339"/>
      <c r="CC1115" s="339"/>
      <c r="CD1115" s="339"/>
      <c r="CE1115" s="339"/>
      <c r="CF1115" s="339"/>
      <c r="CG1115" s="339"/>
      <c r="CH1115" s="339"/>
      <c r="CI1115" s="339"/>
      <c r="CJ1115" s="339"/>
      <c r="CK1115" s="339"/>
      <c r="CL1115" s="339"/>
      <c r="CM1115" s="339"/>
      <c r="CN1115" s="339"/>
      <c r="CO1115" s="339"/>
      <c r="CP1115" s="339"/>
      <c r="CQ1115" s="339"/>
      <c r="CR1115" s="339"/>
      <c r="CS1115" s="339"/>
      <c r="CT1115" s="339"/>
      <c r="CU1115" s="339"/>
      <c r="CV1115" s="339"/>
      <c r="CW1115" s="339"/>
      <c r="CX1115" s="339"/>
      <c r="CY1115" s="339"/>
      <c r="CZ1115" s="339"/>
    </row>
    <row r="1116" s="786" customFormat="true" ht="17.1" customHeight="true" x14ac:dyDescent="0.2">
      <c r="A1116" s="788"/>
      <c r="B1116" s="771"/>
      <c r="C1116" s="772"/>
      <c r="D1116" s="773"/>
      <c r="E1116" s="773"/>
      <c r="F1116" s="773"/>
      <c r="G1116" s="774"/>
      <c r="H1116" s="773"/>
      <c r="I1116" s="773"/>
      <c r="J1116" s="773"/>
      <c r="K1116" s="773"/>
      <c r="L1116" s="774"/>
      <c r="M1116" s="773"/>
      <c r="N1116" s="773"/>
      <c r="O1116" s="773"/>
      <c r="P1116" s="773"/>
      <c r="Q1116" s="774"/>
      <c r="R1116" s="773"/>
      <c r="S1116" s="773"/>
      <c r="T1116" s="773"/>
      <c r="U1116" s="773"/>
      <c r="V1116" s="773"/>
      <c r="W1116" s="775"/>
      <c r="BA1116" s="505"/>
      <c r="BB1116" s="366"/>
      <c r="BC1116" s="505"/>
      <c r="BD1116" s="505"/>
      <c r="BE1116" s="505"/>
      <c r="BF1116" s="505"/>
      <c r="BG1116" s="505"/>
      <c r="BH1116" s="505"/>
      <c r="BI1116" s="505"/>
      <c r="BJ1116" s="505"/>
      <c r="BK1116" s="505"/>
      <c r="BL1116" s="505"/>
      <c r="BM1116" s="505"/>
      <c r="BN1116" s="505"/>
      <c r="BO1116" s="505"/>
      <c r="BP1116" s="505"/>
      <c r="BQ1116" s="505"/>
      <c r="BR1116" s="505"/>
      <c r="BS1116" s="505"/>
      <c r="BT1116" s="505"/>
      <c r="BU1116" s="505"/>
      <c r="BV1116" s="505"/>
      <c r="BW1116" s="505"/>
      <c r="BX1116" s="339"/>
      <c r="BY1116" s="339"/>
      <c r="BZ1116" s="339"/>
      <c r="CA1116" s="339"/>
      <c r="CB1116" s="339"/>
      <c r="CC1116" s="339"/>
      <c r="CD1116" s="339"/>
      <c r="CE1116" s="339"/>
      <c r="CF1116" s="339"/>
      <c r="CG1116" s="339"/>
      <c r="CH1116" s="339"/>
      <c r="CI1116" s="339"/>
      <c r="CJ1116" s="339"/>
      <c r="CK1116" s="339"/>
      <c r="CL1116" s="339"/>
      <c r="CM1116" s="339"/>
      <c r="CN1116" s="339"/>
      <c r="CO1116" s="339"/>
      <c r="CP1116" s="339"/>
      <c r="CQ1116" s="339"/>
      <c r="CR1116" s="339"/>
      <c r="CS1116" s="339"/>
      <c r="CT1116" s="339"/>
      <c r="CU1116" s="339"/>
      <c r="CV1116" s="339"/>
      <c r="CW1116" s="339"/>
      <c r="CX1116" s="339"/>
      <c r="CY1116" s="339"/>
      <c r="CZ1116" s="339"/>
    </row>
    <row r="1117" s="786" customFormat="true" ht="17.1" customHeight="true" x14ac:dyDescent="0.2">
      <c r="A1117" s="789"/>
      <c r="B1117" s="776"/>
      <c r="C1117" s="777"/>
      <c r="D1117" s="778"/>
      <c r="E1117" s="778"/>
      <c r="F1117" s="778"/>
      <c r="G1117" s="779"/>
      <c r="H1117" s="778"/>
      <c r="I1117" s="778"/>
      <c r="J1117" s="778"/>
      <c r="K1117" s="778"/>
      <c r="L1117" s="779"/>
      <c r="M1117" s="778"/>
      <c r="N1117" s="778"/>
      <c r="O1117" s="778"/>
      <c r="P1117" s="778"/>
      <c r="Q1117" s="779"/>
      <c r="R1117" s="778"/>
      <c r="S1117" s="778"/>
      <c r="T1117" s="778"/>
      <c r="U1117" s="778"/>
      <c r="V1117" s="778"/>
      <c r="W1117" s="780"/>
      <c r="BA1117" s="505"/>
      <c r="BB1117" s="366"/>
      <c r="BC1117" s="505"/>
      <c r="BD1117" s="505"/>
      <c r="BE1117" s="505"/>
      <c r="BF1117" s="505"/>
      <c r="BG1117" s="505"/>
      <c r="BH1117" s="505"/>
      <c r="BI1117" s="505"/>
      <c r="BJ1117" s="505"/>
      <c r="BK1117" s="505"/>
      <c r="BL1117" s="505"/>
      <c r="BM1117" s="505"/>
      <c r="BN1117" s="505"/>
      <c r="BO1117" s="505"/>
      <c r="BP1117" s="505"/>
      <c r="BQ1117" s="505"/>
      <c r="BR1117" s="505"/>
      <c r="BS1117" s="505"/>
      <c r="BT1117" s="505"/>
      <c r="BU1117" s="505"/>
      <c r="BV1117" s="505"/>
      <c r="BW1117" s="505"/>
      <c r="BX1117" s="339"/>
      <c r="BY1117" s="339"/>
      <c r="BZ1117" s="339"/>
      <c r="CA1117" s="339"/>
      <c r="CB1117" s="339"/>
      <c r="CC1117" s="339"/>
      <c r="CD1117" s="339"/>
      <c r="CE1117" s="339"/>
      <c r="CF1117" s="339"/>
      <c r="CG1117" s="339"/>
      <c r="CH1117" s="339"/>
      <c r="CI1117" s="339"/>
      <c r="CJ1117" s="339"/>
      <c r="CK1117" s="339"/>
      <c r="CL1117" s="339"/>
      <c r="CM1117" s="339"/>
      <c r="CN1117" s="339"/>
      <c r="CO1117" s="339"/>
      <c r="CP1117" s="339"/>
      <c r="CQ1117" s="339"/>
      <c r="CR1117" s="339"/>
      <c r="CS1117" s="339"/>
      <c r="CT1117" s="339"/>
      <c r="CU1117" s="339"/>
      <c r="CV1117" s="339"/>
      <c r="CW1117" s="339"/>
      <c r="CX1117" s="339"/>
      <c r="CY1117" s="339"/>
      <c r="CZ1117" s="339"/>
    </row>
    <row r="1118" s="339" customFormat="true" ht="15" customHeight="true" x14ac:dyDescent="0.2">
      <c r="BA1118" s="505"/>
      <c r="BB1118" s="366"/>
      <c r="BC1118" s="505"/>
      <c r="BD1118" s="505"/>
      <c r="BE1118" s="505"/>
      <c r="BF1118" s="505"/>
      <c r="BG1118" s="505"/>
      <c r="BH1118" s="505"/>
      <c r="BI1118" s="505"/>
      <c r="BJ1118" s="505"/>
      <c r="BK1118" s="505"/>
      <c r="BL1118" s="505"/>
      <c r="BM1118" s="505"/>
      <c r="BN1118" s="505"/>
      <c r="BO1118" s="505"/>
      <c r="BP1118" s="505"/>
      <c r="BQ1118" s="505"/>
      <c r="BR1118" s="505"/>
      <c r="BS1118" s="505"/>
      <c r="BT1118" s="505"/>
      <c r="BU1118" s="505"/>
      <c r="BV1118" s="505"/>
      <c r="BW1118" s="505"/>
    </row>
    <row r="1119" s="339" customFormat="true" ht="15" customHeight="true" x14ac:dyDescent="0.2">
      <c r="BA1119" s="505"/>
      <c r="BB1119" s="366"/>
      <c r="BC1119" s="505"/>
      <c r="BD1119" s="505"/>
      <c r="BE1119" s="505"/>
      <c r="BF1119" s="505"/>
      <c r="BG1119" s="505"/>
      <c r="BH1119" s="505"/>
      <c r="BI1119" s="505"/>
      <c r="BJ1119" s="505"/>
      <c r="BK1119" s="505"/>
      <c r="BL1119" s="505"/>
      <c r="BM1119" s="505"/>
      <c r="BN1119" s="505"/>
      <c r="BO1119" s="505"/>
      <c r="BP1119" s="505"/>
      <c r="BQ1119" s="505"/>
      <c r="BR1119" s="505"/>
      <c r="BS1119" s="505"/>
      <c r="BT1119" s="505"/>
      <c r="BU1119" s="505"/>
      <c r="BV1119" s="505"/>
      <c r="BW1119" s="505"/>
    </row>
    <row r="1120" s="339" customFormat="true" ht="15" customHeight="true" x14ac:dyDescent="0.2">
      <c r="BA1120" s="505"/>
      <c r="BB1120" s="366"/>
      <c r="BC1120" s="505"/>
      <c r="BD1120" s="505"/>
      <c r="BE1120" s="505"/>
      <c r="BF1120" s="505"/>
      <c r="BG1120" s="505"/>
      <c r="BH1120" s="505"/>
      <c r="BI1120" s="505"/>
      <c r="BJ1120" s="505"/>
      <c r="BK1120" s="505"/>
      <c r="BL1120" s="505"/>
      <c r="BM1120" s="505"/>
      <c r="BN1120" s="505"/>
      <c r="BO1120" s="505"/>
      <c r="BP1120" s="505"/>
      <c r="BQ1120" s="505"/>
      <c r="BR1120" s="505"/>
      <c r="BS1120" s="505"/>
      <c r="BT1120" s="505"/>
      <c r="BU1120" s="505"/>
      <c r="BV1120" s="505"/>
      <c r="BW1120" s="505"/>
    </row>
    <row r="1121" s="339" customFormat="true" ht="15" customHeight="true" x14ac:dyDescent="0.2">
      <c r="BA1121" s="505"/>
      <c r="BB1121" s="366"/>
      <c r="BC1121" s="505"/>
      <c r="BD1121" s="505"/>
      <c r="BE1121" s="505"/>
      <c r="BF1121" s="505"/>
      <c r="BG1121" s="505"/>
      <c r="BH1121" s="505"/>
      <c r="BI1121" s="505"/>
      <c r="BJ1121" s="505"/>
      <c r="BK1121" s="505"/>
      <c r="BL1121" s="505"/>
      <c r="BM1121" s="505"/>
      <c r="BN1121" s="505"/>
      <c r="BO1121" s="505"/>
      <c r="BP1121" s="505"/>
      <c r="BQ1121" s="505"/>
      <c r="BR1121" s="505"/>
      <c r="BS1121" s="505"/>
      <c r="BT1121" s="505"/>
      <c r="BU1121" s="505"/>
      <c r="BV1121" s="505"/>
      <c r="BW1121" s="505"/>
    </row>
    <row r="1122" s="339" customFormat="true" ht="15" customHeight="true" x14ac:dyDescent="0.2">
      <c r="BA1122" s="505"/>
      <c r="BB1122" s="366"/>
      <c r="BC1122" s="505"/>
      <c r="BD1122" s="505"/>
      <c r="BE1122" s="505"/>
      <c r="BF1122" s="505"/>
      <c r="BG1122" s="505"/>
      <c r="BH1122" s="505"/>
      <c r="BI1122" s="505"/>
      <c r="BJ1122" s="505"/>
      <c r="BK1122" s="505"/>
      <c r="BL1122" s="505"/>
      <c r="BM1122" s="505"/>
      <c r="BN1122" s="505"/>
      <c r="BO1122" s="505"/>
      <c r="BP1122" s="505"/>
      <c r="BQ1122" s="505"/>
      <c r="BR1122" s="505"/>
      <c r="BS1122" s="505"/>
      <c r="BT1122" s="505"/>
      <c r="BU1122" s="505"/>
      <c r="BV1122" s="505"/>
      <c r="BW1122" s="505"/>
    </row>
    <row r="1123" s="339" customFormat="true" ht="15" customHeight="true" x14ac:dyDescent="0.2">
      <c r="BA1123" s="505"/>
      <c r="BB1123" s="366"/>
      <c r="BC1123" s="505"/>
      <c r="BD1123" s="505"/>
      <c r="BE1123" s="505"/>
      <c r="BF1123" s="505"/>
      <c r="BG1123" s="505"/>
      <c r="BH1123" s="505"/>
      <c r="BI1123" s="505"/>
      <c r="BJ1123" s="505"/>
      <c r="BK1123" s="505"/>
      <c r="BL1123" s="505"/>
      <c r="BM1123" s="505"/>
      <c r="BN1123" s="505"/>
      <c r="BO1123" s="505"/>
      <c r="BP1123" s="505"/>
      <c r="BQ1123" s="505"/>
      <c r="BR1123" s="505"/>
      <c r="BS1123" s="505"/>
      <c r="BT1123" s="505"/>
      <c r="BU1123" s="505"/>
      <c r="BV1123" s="505"/>
      <c r="BW1123" s="505"/>
    </row>
    <row r="1124" s="339" customFormat="true" ht="15" customHeight="true" x14ac:dyDescent="0.2">
      <c r="BA1124" s="505"/>
      <c r="BB1124" s="366"/>
      <c r="BC1124" s="505"/>
      <c r="BD1124" s="505"/>
      <c r="BE1124" s="505"/>
      <c r="BF1124" s="505"/>
      <c r="BG1124" s="505"/>
      <c r="BH1124" s="505"/>
      <c r="BI1124" s="505"/>
      <c r="BJ1124" s="505"/>
      <c r="BK1124" s="505"/>
      <c r="BL1124" s="505"/>
      <c r="BM1124" s="505"/>
      <c r="BN1124" s="505"/>
      <c r="BO1124" s="505"/>
      <c r="BP1124" s="505"/>
      <c r="BQ1124" s="505"/>
      <c r="BR1124" s="505"/>
      <c r="BS1124" s="505"/>
      <c r="BT1124" s="505"/>
      <c r="BU1124" s="505"/>
      <c r="BV1124" s="505"/>
      <c r="BW1124" s="505"/>
    </row>
    <row r="1125" s="339" customFormat="true" ht="15" customHeight="true" x14ac:dyDescent="0.2">
      <c r="BA1125" s="505"/>
      <c r="BB1125" s="366"/>
      <c r="BC1125" s="505"/>
      <c r="BD1125" s="505"/>
      <c r="BE1125" s="505"/>
      <c r="BF1125" s="505"/>
      <c r="BG1125" s="505"/>
      <c r="BH1125" s="505"/>
      <c r="BI1125" s="505"/>
      <c r="BJ1125" s="505"/>
      <c r="BK1125" s="505"/>
      <c r="BL1125" s="505"/>
      <c r="BM1125" s="505"/>
      <c r="BN1125" s="505"/>
      <c r="BO1125" s="505"/>
      <c r="BP1125" s="505"/>
      <c r="BQ1125" s="505"/>
      <c r="BR1125" s="505"/>
      <c r="BS1125" s="505"/>
      <c r="BT1125" s="505"/>
      <c r="BU1125" s="505"/>
      <c r="BV1125" s="505"/>
      <c r="BW1125" s="505"/>
    </row>
    <row r="1126" s="339" customFormat="true" ht="15" customHeight="true" x14ac:dyDescent="0.2">
      <c r="BA1126" s="505"/>
      <c r="BB1126" s="366"/>
      <c r="BC1126" s="505"/>
      <c r="BD1126" s="505"/>
      <c r="BE1126" s="505"/>
      <c r="BF1126" s="505"/>
      <c r="BG1126" s="505"/>
      <c r="BH1126" s="505"/>
      <c r="BI1126" s="505"/>
      <c r="BJ1126" s="505"/>
      <c r="BK1126" s="505"/>
      <c r="BL1126" s="505"/>
      <c r="BM1126" s="505"/>
      <c r="BN1126" s="505"/>
      <c r="BO1126" s="505"/>
      <c r="BP1126" s="505"/>
      <c r="BQ1126" s="505"/>
      <c r="BR1126" s="505"/>
      <c r="BS1126" s="505"/>
      <c r="BT1126" s="505"/>
      <c r="BU1126" s="505"/>
      <c r="BV1126" s="505"/>
      <c r="BW1126" s="505"/>
    </row>
    <row r="1127" s="339" customFormat="true" ht="15" customHeight="true" x14ac:dyDescent="0.2">
      <c r="BA1127" s="505"/>
      <c r="BB1127" s="366"/>
      <c r="BC1127" s="505"/>
      <c r="BD1127" s="505"/>
      <c r="BE1127" s="505"/>
      <c r="BF1127" s="505"/>
      <c r="BG1127" s="505"/>
      <c r="BH1127" s="505"/>
      <c r="BI1127" s="505"/>
      <c r="BJ1127" s="505"/>
      <c r="BK1127" s="505"/>
      <c r="BL1127" s="505"/>
      <c r="BM1127" s="505"/>
      <c r="BN1127" s="505"/>
      <c r="BO1127" s="505"/>
      <c r="BP1127" s="505"/>
      <c r="BQ1127" s="505"/>
      <c r="BR1127" s="505"/>
      <c r="BS1127" s="505"/>
      <c r="BT1127" s="505"/>
      <c r="BU1127" s="505"/>
      <c r="BV1127" s="505"/>
      <c r="BW1127" s="505"/>
    </row>
    <row r="1128" s="339" customFormat="true" ht="15" customHeight="true" x14ac:dyDescent="0.2">
      <c r="BA1128" s="505"/>
      <c r="BB1128" s="366"/>
      <c r="BC1128" s="505"/>
      <c r="BD1128" s="505"/>
      <c r="BE1128" s="505"/>
      <c r="BF1128" s="505"/>
      <c r="BG1128" s="505"/>
      <c r="BH1128" s="505"/>
      <c r="BI1128" s="505"/>
      <c r="BJ1128" s="505"/>
      <c r="BK1128" s="505"/>
      <c r="BL1128" s="505"/>
      <c r="BM1128" s="505"/>
      <c r="BN1128" s="505"/>
      <c r="BO1128" s="505"/>
      <c r="BP1128" s="505"/>
      <c r="BQ1128" s="505"/>
      <c r="BR1128" s="505"/>
      <c r="BS1128" s="505"/>
      <c r="BT1128" s="505"/>
      <c r="BU1128" s="505"/>
      <c r="BV1128" s="505"/>
      <c r="BW1128" s="505"/>
    </row>
    <row r="1129" s="339" customFormat="true" ht="15" customHeight="true" x14ac:dyDescent="0.2">
      <c r="BA1129" s="505"/>
      <c r="BB1129" s="366"/>
      <c r="BC1129" s="505"/>
      <c r="BD1129" s="505"/>
      <c r="BE1129" s="505"/>
      <c r="BF1129" s="505"/>
      <c r="BG1129" s="505"/>
      <c r="BH1129" s="505"/>
      <c r="BI1129" s="505"/>
      <c r="BJ1129" s="505"/>
      <c r="BK1129" s="505"/>
      <c r="BL1129" s="505"/>
      <c r="BM1129" s="505"/>
      <c r="BN1129" s="505"/>
      <c r="BO1129" s="505"/>
      <c r="BP1129" s="505"/>
      <c r="BQ1129" s="505"/>
      <c r="BR1129" s="505"/>
      <c r="BS1129" s="505"/>
      <c r="BT1129" s="505"/>
      <c r="BU1129" s="505"/>
      <c r="BV1129" s="505"/>
      <c r="BW1129" s="505"/>
    </row>
    <row r="1130" s="339" customFormat="true" ht="15" customHeight="true" x14ac:dyDescent="0.2">
      <c r="BA1130" s="505"/>
      <c r="BB1130" s="366"/>
      <c r="BC1130" s="505"/>
      <c r="BD1130" s="505"/>
      <c r="BE1130" s="505"/>
      <c r="BF1130" s="505"/>
      <c r="BG1130" s="505"/>
      <c r="BH1130" s="505"/>
      <c r="BI1130" s="505"/>
      <c r="BJ1130" s="505"/>
      <c r="BK1130" s="505"/>
      <c r="BL1130" s="505"/>
      <c r="BM1130" s="505"/>
      <c r="BN1130" s="505"/>
      <c r="BO1130" s="505"/>
      <c r="BP1130" s="505"/>
      <c r="BQ1130" s="505"/>
      <c r="BR1130" s="505"/>
      <c r="BS1130" s="505"/>
      <c r="BT1130" s="505"/>
      <c r="BU1130" s="505"/>
      <c r="BV1130" s="505"/>
      <c r="BW1130" s="505"/>
    </row>
    <row r="1131" s="339" customFormat="true" ht="15" customHeight="true" x14ac:dyDescent="0.2">
      <c r="BA1131" s="505"/>
      <c r="BB1131" s="366"/>
      <c r="BC1131" s="505"/>
      <c r="BD1131" s="505"/>
      <c r="BE1131" s="505"/>
      <c r="BF1131" s="505"/>
      <c r="BG1131" s="505"/>
      <c r="BH1131" s="505"/>
      <c r="BI1131" s="505"/>
      <c r="BJ1131" s="505"/>
      <c r="BK1131" s="505"/>
      <c r="BL1131" s="505"/>
      <c r="BM1131" s="505"/>
      <c r="BN1131" s="505"/>
      <c r="BO1131" s="505"/>
      <c r="BP1131" s="505"/>
      <c r="BQ1131" s="505"/>
      <c r="BR1131" s="505"/>
      <c r="BS1131" s="505"/>
      <c r="BT1131" s="505"/>
      <c r="BU1131" s="505"/>
      <c r="BV1131" s="505"/>
      <c r="BW1131" s="505"/>
    </row>
    <row r="1132" s="339" customFormat="true" ht="15" customHeight="true" x14ac:dyDescent="0.2">
      <c r="BA1132" s="505"/>
      <c r="BB1132" s="366"/>
      <c r="BC1132" s="505"/>
      <c r="BD1132" s="505"/>
      <c r="BE1132" s="505"/>
      <c r="BF1132" s="505"/>
      <c r="BG1132" s="505"/>
      <c r="BH1132" s="505"/>
      <c r="BI1132" s="505"/>
      <c r="BJ1132" s="505"/>
      <c r="BK1132" s="505"/>
      <c r="BL1132" s="505"/>
      <c r="BM1132" s="505"/>
      <c r="BN1132" s="505"/>
      <c r="BO1132" s="505"/>
      <c r="BP1132" s="505"/>
      <c r="BQ1132" s="505"/>
      <c r="BR1132" s="505"/>
      <c r="BS1132" s="505"/>
      <c r="BT1132" s="505"/>
      <c r="BU1132" s="505"/>
      <c r="BV1132" s="505"/>
      <c r="BW1132" s="505"/>
    </row>
    <row r="1133" s="339" customFormat="true" ht="15" customHeight="true" x14ac:dyDescent="0.2">
      <c r="BA1133" s="505"/>
      <c r="BB1133" s="366"/>
      <c r="BC1133" s="505"/>
      <c r="BD1133" s="505"/>
      <c r="BE1133" s="505"/>
      <c r="BF1133" s="505"/>
      <c r="BG1133" s="505"/>
      <c r="BH1133" s="505"/>
      <c r="BI1133" s="505"/>
      <c r="BJ1133" s="505"/>
      <c r="BK1133" s="505"/>
      <c r="BL1133" s="505"/>
      <c r="BM1133" s="505"/>
      <c r="BN1133" s="505"/>
      <c r="BO1133" s="505"/>
      <c r="BP1133" s="505"/>
      <c r="BQ1133" s="505"/>
      <c r="BR1133" s="505"/>
      <c r="BS1133" s="505"/>
      <c r="BT1133" s="505"/>
      <c r="BU1133" s="505"/>
      <c r="BV1133" s="505"/>
      <c r="BW1133" s="505"/>
    </row>
    <row r="1134" s="339" customFormat="true" ht="15" customHeight="true" x14ac:dyDescent="0.2">
      <c r="BA1134" s="505"/>
      <c r="BB1134" s="366"/>
      <c r="BC1134" s="505"/>
      <c r="BD1134" s="505"/>
      <c r="BE1134" s="505"/>
      <c r="BF1134" s="505"/>
      <c r="BG1134" s="505"/>
      <c r="BH1134" s="505"/>
      <c r="BI1134" s="505"/>
      <c r="BJ1134" s="505"/>
      <c r="BK1134" s="505"/>
      <c r="BL1134" s="505"/>
      <c r="BM1134" s="505"/>
      <c r="BN1134" s="505"/>
      <c r="BO1134" s="505"/>
      <c r="BP1134" s="505"/>
      <c r="BQ1134" s="505"/>
      <c r="BR1134" s="505"/>
      <c r="BS1134" s="505"/>
      <c r="BT1134" s="505"/>
      <c r="BU1134" s="505"/>
      <c r="BV1134" s="505"/>
      <c r="BW1134" s="505"/>
    </row>
    <row r="1135" s="339" customFormat="true" ht="15" customHeight="true" x14ac:dyDescent="0.2">
      <c r="BA1135" s="505"/>
      <c r="BB1135" s="366"/>
      <c r="BC1135" s="505"/>
      <c r="BD1135" s="505"/>
      <c r="BE1135" s="505"/>
      <c r="BF1135" s="505"/>
      <c r="BG1135" s="505"/>
      <c r="BH1135" s="505"/>
      <c r="BI1135" s="505"/>
      <c r="BJ1135" s="505"/>
      <c r="BK1135" s="505"/>
      <c r="BL1135" s="505"/>
      <c r="BM1135" s="505"/>
      <c r="BN1135" s="505"/>
      <c r="BO1135" s="505"/>
      <c r="BP1135" s="505"/>
      <c r="BQ1135" s="505"/>
      <c r="BR1135" s="505"/>
      <c r="BS1135" s="505"/>
      <c r="BT1135" s="505"/>
      <c r="BU1135" s="505"/>
      <c r="BV1135" s="505"/>
      <c r="BW1135" s="505"/>
    </row>
    <row r="1136" s="339" customFormat="true" ht="15" customHeight="true" x14ac:dyDescent="0.2">
      <c r="BA1136" s="505"/>
      <c r="BB1136" s="366"/>
      <c r="BC1136" s="505"/>
      <c r="BD1136" s="505"/>
      <c r="BE1136" s="505"/>
      <c r="BF1136" s="505"/>
      <c r="BG1136" s="505"/>
      <c r="BH1136" s="505"/>
      <c r="BI1136" s="505"/>
      <c r="BJ1136" s="505"/>
      <c r="BK1136" s="505"/>
      <c r="BL1136" s="505"/>
      <c r="BM1136" s="505"/>
      <c r="BN1136" s="505"/>
      <c r="BO1136" s="505"/>
      <c r="BP1136" s="505"/>
      <c r="BQ1136" s="505"/>
      <c r="BR1136" s="505"/>
      <c r="BS1136" s="505"/>
      <c r="BT1136" s="505"/>
      <c r="BU1136" s="505"/>
      <c r="BV1136" s="505"/>
      <c r="BW1136" s="505"/>
    </row>
    <row r="1137" s="339" customFormat="true" ht="15" customHeight="true" x14ac:dyDescent="0.2">
      <c r="BA1137" s="505"/>
      <c r="BB1137" s="366"/>
      <c r="BC1137" s="505"/>
      <c r="BD1137" s="505"/>
      <c r="BE1137" s="505"/>
      <c r="BF1137" s="505"/>
      <c r="BG1137" s="505"/>
      <c r="BH1137" s="505"/>
      <c r="BI1137" s="505"/>
      <c r="BJ1137" s="505"/>
      <c r="BK1137" s="505"/>
      <c r="BL1137" s="505"/>
      <c r="BM1137" s="505"/>
      <c r="BN1137" s="505"/>
      <c r="BO1137" s="505"/>
      <c r="BP1137" s="505"/>
      <c r="BQ1137" s="505"/>
      <c r="BR1137" s="505"/>
      <c r="BS1137" s="505"/>
      <c r="BT1137" s="505"/>
      <c r="BU1137" s="505"/>
      <c r="BV1137" s="505"/>
      <c r="BW1137" s="505"/>
    </row>
    <row r="1138" s="339" customFormat="true" ht="15" customHeight="true" x14ac:dyDescent="0.2">
      <c r="BA1138" s="505"/>
      <c r="BB1138" s="366"/>
      <c r="BC1138" s="505"/>
      <c r="BD1138" s="505"/>
      <c r="BE1138" s="505"/>
      <c r="BF1138" s="505"/>
      <c r="BG1138" s="505"/>
      <c r="BH1138" s="505"/>
      <c r="BI1138" s="505"/>
      <c r="BJ1138" s="505"/>
      <c r="BK1138" s="505"/>
      <c r="BL1138" s="505"/>
      <c r="BM1138" s="505"/>
      <c r="BN1138" s="505"/>
      <c r="BO1138" s="505"/>
      <c r="BP1138" s="505"/>
      <c r="BQ1138" s="505"/>
      <c r="BR1138" s="505"/>
      <c r="BS1138" s="505"/>
      <c r="BT1138" s="505"/>
      <c r="BU1138" s="505"/>
      <c r="BV1138" s="505"/>
      <c r="BW1138" s="505"/>
    </row>
    <row r="1139" s="339" customFormat="true" ht="15" customHeight="true" x14ac:dyDescent="0.2">
      <c r="BA1139" s="505"/>
      <c r="BB1139" s="366"/>
      <c r="BC1139" s="505"/>
      <c r="BD1139" s="505"/>
      <c r="BE1139" s="505"/>
      <c r="BF1139" s="505"/>
      <c r="BG1139" s="505"/>
      <c r="BH1139" s="505"/>
      <c r="BI1139" s="505"/>
      <c r="BJ1139" s="505"/>
      <c r="BK1139" s="505"/>
      <c r="BL1139" s="505"/>
      <c r="BM1139" s="505"/>
      <c r="BN1139" s="505"/>
      <c r="BO1139" s="505"/>
      <c r="BP1139" s="505"/>
      <c r="BQ1139" s="505"/>
      <c r="BR1139" s="505"/>
      <c r="BS1139" s="505"/>
      <c r="BT1139" s="505"/>
      <c r="BU1139" s="505"/>
      <c r="BV1139" s="505"/>
      <c r="BW1139" s="505"/>
    </row>
    <row r="1140" s="339" customFormat="true" ht="15" customHeight="true" x14ac:dyDescent="0.2">
      <c r="BA1140" s="505"/>
      <c r="BB1140" s="366"/>
      <c r="BC1140" s="505"/>
      <c r="BD1140" s="505"/>
      <c r="BE1140" s="505"/>
      <c r="BF1140" s="505"/>
      <c r="BG1140" s="505"/>
      <c r="BH1140" s="505"/>
      <c r="BI1140" s="505"/>
      <c r="BJ1140" s="505"/>
      <c r="BK1140" s="505"/>
      <c r="BL1140" s="505"/>
      <c r="BM1140" s="505"/>
      <c r="BN1140" s="505"/>
      <c r="BO1140" s="505"/>
      <c r="BP1140" s="505"/>
      <c r="BQ1140" s="505"/>
      <c r="BR1140" s="505"/>
      <c r="BS1140" s="505"/>
      <c r="BT1140" s="505"/>
      <c r="BU1140" s="505"/>
      <c r="BV1140" s="505"/>
      <c r="BW1140" s="505"/>
    </row>
    <row r="1141" s="339" customFormat="true" ht="15" customHeight="true" x14ac:dyDescent="0.2">
      <c r="BA1141" s="505"/>
      <c r="BB1141" s="366"/>
      <c r="BC1141" s="505"/>
      <c r="BD1141" s="505"/>
      <c r="BE1141" s="505"/>
      <c r="BF1141" s="505"/>
      <c r="BG1141" s="505"/>
      <c r="BH1141" s="505"/>
      <c r="BI1141" s="505"/>
      <c r="BJ1141" s="505"/>
      <c r="BK1141" s="505"/>
      <c r="BL1141" s="505"/>
      <c r="BM1141" s="505"/>
      <c r="BN1141" s="505"/>
      <c r="BO1141" s="505"/>
      <c r="BP1141" s="505"/>
      <c r="BQ1141" s="505"/>
      <c r="BR1141" s="505"/>
      <c r="BS1141" s="505"/>
      <c r="BT1141" s="505"/>
      <c r="BU1141" s="505"/>
      <c r="BV1141" s="505"/>
      <c r="BW1141" s="505"/>
    </row>
    <row r="1142" s="339" customFormat="true" ht="15" customHeight="true" x14ac:dyDescent="0.2">
      <c r="BA1142" s="505"/>
      <c r="BB1142" s="366"/>
      <c r="BC1142" s="505"/>
      <c r="BD1142" s="505"/>
      <c r="BE1142" s="505"/>
      <c r="BF1142" s="505"/>
      <c r="BG1142" s="505"/>
      <c r="BH1142" s="505"/>
      <c r="BI1142" s="505"/>
      <c r="BJ1142" s="505"/>
      <c r="BK1142" s="505"/>
      <c r="BL1142" s="505"/>
      <c r="BM1142" s="505"/>
      <c r="BN1142" s="505"/>
      <c r="BO1142" s="505"/>
      <c r="BP1142" s="505"/>
      <c r="BQ1142" s="505"/>
      <c r="BR1142" s="505"/>
      <c r="BS1142" s="505"/>
      <c r="BT1142" s="505"/>
      <c r="BU1142" s="505"/>
      <c r="BV1142" s="505"/>
      <c r="BW1142" s="505"/>
    </row>
    <row r="1143" s="339" customFormat="true" ht="15" customHeight="true" x14ac:dyDescent="0.2">
      <c r="BA1143" s="505"/>
      <c r="BB1143" s="366"/>
      <c r="BC1143" s="505"/>
      <c r="BD1143" s="505"/>
      <c r="BE1143" s="505"/>
      <c r="BF1143" s="505"/>
      <c r="BG1143" s="505"/>
      <c r="BH1143" s="505"/>
      <c r="BI1143" s="505"/>
      <c r="BJ1143" s="505"/>
      <c r="BK1143" s="505"/>
      <c r="BL1143" s="505"/>
      <c r="BM1143" s="505"/>
      <c r="BN1143" s="505"/>
      <c r="BO1143" s="505"/>
      <c r="BP1143" s="505"/>
      <c r="BQ1143" s="505"/>
      <c r="BR1143" s="505"/>
      <c r="BS1143" s="505"/>
      <c r="BT1143" s="505"/>
      <c r="BU1143" s="505"/>
      <c r="BV1143" s="505"/>
      <c r="BW1143" s="505"/>
    </row>
    <row r="1144" s="339" customFormat="true" ht="15" customHeight="true" x14ac:dyDescent="0.2">
      <c r="BA1144" s="505"/>
      <c r="BB1144" s="366"/>
      <c r="BC1144" s="505"/>
      <c r="BD1144" s="505"/>
      <c r="BE1144" s="505"/>
      <c r="BF1144" s="505"/>
      <c r="BG1144" s="505"/>
      <c r="BH1144" s="505"/>
      <c r="BI1144" s="505"/>
      <c r="BJ1144" s="505"/>
      <c r="BK1144" s="505"/>
      <c r="BL1144" s="505"/>
      <c r="BM1144" s="505"/>
      <c r="BN1144" s="505"/>
      <c r="BO1144" s="505"/>
      <c r="BP1144" s="505"/>
      <c r="BQ1144" s="505"/>
      <c r="BR1144" s="505"/>
      <c r="BS1144" s="505"/>
      <c r="BT1144" s="505"/>
      <c r="BU1144" s="505"/>
      <c r="BV1144" s="505"/>
      <c r="BW1144" s="505"/>
    </row>
    <row r="1145" s="339" customFormat="true" ht="15" customHeight="true" x14ac:dyDescent="0.2">
      <c r="BA1145" s="505"/>
      <c r="BB1145" s="366"/>
      <c r="BC1145" s="505"/>
      <c r="BD1145" s="505"/>
      <c r="BE1145" s="505"/>
      <c r="BF1145" s="505"/>
      <c r="BG1145" s="505"/>
      <c r="BH1145" s="505"/>
      <c r="BI1145" s="505"/>
      <c r="BJ1145" s="505"/>
      <c r="BK1145" s="505"/>
      <c r="BL1145" s="505"/>
      <c r="BM1145" s="505"/>
      <c r="BN1145" s="505"/>
      <c r="BO1145" s="505"/>
      <c r="BP1145" s="505"/>
      <c r="BQ1145" s="505"/>
      <c r="BR1145" s="505"/>
      <c r="BS1145" s="505"/>
      <c r="BT1145" s="505"/>
      <c r="BU1145" s="505"/>
      <c r="BV1145" s="505"/>
      <c r="BW1145" s="505"/>
    </row>
    <row r="1146" s="339" customFormat="true" ht="15" customHeight="true" x14ac:dyDescent="0.2">
      <c r="BA1146" s="505"/>
      <c r="BB1146" s="366"/>
      <c r="BC1146" s="505"/>
      <c r="BD1146" s="505"/>
      <c r="BE1146" s="505"/>
      <c r="BF1146" s="505"/>
      <c r="BG1146" s="505"/>
      <c r="BH1146" s="505"/>
      <c r="BI1146" s="505"/>
      <c r="BJ1146" s="505"/>
      <c r="BK1146" s="505"/>
      <c r="BL1146" s="505"/>
      <c r="BM1146" s="505"/>
      <c r="BN1146" s="505"/>
      <c r="BO1146" s="505"/>
      <c r="BP1146" s="505"/>
      <c r="BQ1146" s="505"/>
      <c r="BR1146" s="505"/>
      <c r="BS1146" s="505"/>
      <c r="BT1146" s="505"/>
      <c r="BU1146" s="505"/>
      <c r="BV1146" s="505"/>
      <c r="BW1146" s="505"/>
    </row>
    <row r="1147" s="339" customFormat="true" ht="15" customHeight="true" x14ac:dyDescent="0.2">
      <c r="BA1147" s="505"/>
      <c r="BB1147" s="366"/>
      <c r="BC1147" s="505"/>
      <c r="BD1147" s="505"/>
      <c r="BE1147" s="505"/>
      <c r="BF1147" s="505"/>
      <c r="BG1147" s="505"/>
      <c r="BH1147" s="505"/>
      <c r="BI1147" s="505"/>
      <c r="BJ1147" s="505"/>
      <c r="BK1147" s="505"/>
      <c r="BL1147" s="505"/>
      <c r="BM1147" s="505"/>
      <c r="BN1147" s="505"/>
      <c r="BO1147" s="505"/>
      <c r="BP1147" s="505"/>
      <c r="BQ1147" s="505"/>
      <c r="BR1147" s="505"/>
      <c r="BS1147" s="505"/>
      <c r="BT1147" s="505"/>
      <c r="BU1147" s="505"/>
      <c r="BV1147" s="505"/>
      <c r="BW1147" s="505"/>
    </row>
    <row r="1148" s="339" customFormat="true" ht="15" customHeight="true" x14ac:dyDescent="0.2">
      <c r="BA1148" s="505"/>
      <c r="BB1148" s="366"/>
      <c r="BC1148" s="505"/>
      <c r="BD1148" s="505"/>
      <c r="BE1148" s="505"/>
      <c r="BF1148" s="505"/>
      <c r="BG1148" s="505"/>
      <c r="BH1148" s="505"/>
      <c r="BI1148" s="505"/>
      <c r="BJ1148" s="505"/>
      <c r="BK1148" s="505"/>
      <c r="BL1148" s="505"/>
      <c r="BM1148" s="505"/>
      <c r="BN1148" s="505"/>
      <c r="BO1148" s="505"/>
      <c r="BP1148" s="505"/>
      <c r="BQ1148" s="505"/>
      <c r="BR1148" s="505"/>
      <c r="BS1148" s="505"/>
      <c r="BT1148" s="505"/>
      <c r="BU1148" s="505"/>
      <c r="BV1148" s="505"/>
      <c r="BW1148" s="505"/>
    </row>
    <row r="1149" s="339" customFormat="true" ht="15" customHeight="true" x14ac:dyDescent="0.2">
      <c r="BA1149" s="505"/>
      <c r="BB1149" s="366"/>
      <c r="BC1149" s="505"/>
      <c r="BD1149" s="505"/>
      <c r="BE1149" s="505"/>
      <c r="BF1149" s="505"/>
      <c r="BG1149" s="505"/>
      <c r="BH1149" s="505"/>
      <c r="BI1149" s="505"/>
      <c r="BJ1149" s="505"/>
      <c r="BK1149" s="505"/>
      <c r="BL1149" s="505"/>
      <c r="BM1149" s="505"/>
      <c r="BN1149" s="505"/>
      <c r="BO1149" s="505"/>
      <c r="BP1149" s="505"/>
      <c r="BQ1149" s="505"/>
      <c r="BR1149" s="505"/>
      <c r="BS1149" s="505"/>
      <c r="BT1149" s="505"/>
      <c r="BU1149" s="505"/>
      <c r="BV1149" s="505"/>
      <c r="BW1149" s="505"/>
    </row>
    <row r="1150" s="339" customFormat="true" ht="15" customHeight="true" x14ac:dyDescent="0.2">
      <c r="BA1150" s="505"/>
      <c r="BB1150" s="366"/>
      <c r="BC1150" s="505"/>
      <c r="BD1150" s="505"/>
      <c r="BE1150" s="505"/>
      <c r="BF1150" s="505"/>
      <c r="BG1150" s="505"/>
      <c r="BH1150" s="505"/>
      <c r="BI1150" s="505"/>
      <c r="BJ1150" s="505"/>
      <c r="BK1150" s="505"/>
      <c r="BL1150" s="505"/>
      <c r="BM1150" s="505"/>
      <c r="BN1150" s="505"/>
      <c r="BO1150" s="505"/>
      <c r="BP1150" s="505"/>
      <c r="BQ1150" s="505"/>
      <c r="BR1150" s="505"/>
      <c r="BS1150" s="505"/>
      <c r="BT1150" s="505"/>
      <c r="BU1150" s="505"/>
      <c r="BV1150" s="505"/>
      <c r="BW1150" s="505"/>
    </row>
    <row r="1151" s="339" customFormat="true" ht="15" customHeight="true" x14ac:dyDescent="0.2">
      <c r="BA1151" s="505"/>
      <c r="BB1151" s="366"/>
      <c r="BC1151" s="505"/>
      <c r="BD1151" s="505"/>
      <c r="BE1151" s="505"/>
      <c r="BF1151" s="505"/>
      <c r="BG1151" s="505"/>
      <c r="BH1151" s="505"/>
      <c r="BI1151" s="505"/>
      <c r="BJ1151" s="505"/>
      <c r="BK1151" s="505"/>
      <c r="BL1151" s="505"/>
      <c r="BM1151" s="505"/>
      <c r="BN1151" s="505"/>
      <c r="BO1151" s="505"/>
      <c r="BP1151" s="505"/>
      <c r="BQ1151" s="505"/>
      <c r="BR1151" s="505"/>
      <c r="BS1151" s="505"/>
      <c r="BT1151" s="505"/>
      <c r="BU1151" s="505"/>
      <c r="BV1151" s="505"/>
      <c r="BW1151" s="505"/>
    </row>
    <row r="1152" s="339" customFormat="true" ht="15" customHeight="true" x14ac:dyDescent="0.2">
      <c r="BA1152" s="505"/>
      <c r="BB1152" s="366"/>
      <c r="BC1152" s="505"/>
      <c r="BD1152" s="505"/>
      <c r="BE1152" s="505"/>
      <c r="BF1152" s="505"/>
      <c r="BG1152" s="505"/>
      <c r="BH1152" s="505"/>
      <c r="BI1152" s="505"/>
      <c r="BJ1152" s="505"/>
      <c r="BK1152" s="505"/>
      <c r="BL1152" s="505"/>
      <c r="BM1152" s="505"/>
      <c r="BN1152" s="505"/>
      <c r="BO1152" s="505"/>
      <c r="BP1152" s="505"/>
      <c r="BQ1152" s="505"/>
      <c r="BR1152" s="505"/>
      <c r="BS1152" s="505"/>
      <c r="BT1152" s="505"/>
      <c r="BU1152" s="505"/>
      <c r="BV1152" s="505"/>
      <c r="BW1152" s="505"/>
    </row>
    <row r="1153" s="339" customFormat="true" ht="15" customHeight="true" x14ac:dyDescent="0.2">
      <c r="BA1153" s="505"/>
      <c r="BB1153" s="366"/>
      <c r="BC1153" s="505"/>
      <c r="BD1153" s="505"/>
      <c r="BE1153" s="505"/>
      <c r="BF1153" s="505"/>
      <c r="BG1153" s="505"/>
      <c r="BH1153" s="505"/>
      <c r="BI1153" s="505"/>
      <c r="BJ1153" s="505"/>
      <c r="BK1153" s="505"/>
      <c r="BL1153" s="505"/>
      <c r="BM1153" s="505"/>
      <c r="BN1153" s="505"/>
      <c r="BO1153" s="505"/>
      <c r="BP1153" s="505"/>
      <c r="BQ1153" s="505"/>
      <c r="BR1153" s="505"/>
      <c r="BS1153" s="505"/>
      <c r="BT1153" s="505"/>
      <c r="BU1153" s="505"/>
      <c r="BV1153" s="505"/>
      <c r="BW1153" s="505"/>
    </row>
    <row r="1154" s="339" customFormat="true" ht="15" customHeight="true" x14ac:dyDescent="0.2">
      <c r="BA1154" s="505"/>
      <c r="BB1154" s="366"/>
      <c r="BC1154" s="505"/>
      <c r="BD1154" s="505"/>
      <c r="BE1154" s="505"/>
      <c r="BF1154" s="505"/>
      <c r="BG1154" s="505"/>
      <c r="BH1154" s="505"/>
      <c r="BI1154" s="505"/>
      <c r="BJ1154" s="505"/>
      <c r="BK1154" s="505"/>
      <c r="BL1154" s="505"/>
      <c r="BM1154" s="505"/>
      <c r="BN1154" s="505"/>
      <c r="BO1154" s="505"/>
      <c r="BP1154" s="505"/>
      <c r="BQ1154" s="505"/>
      <c r="BR1154" s="505"/>
      <c r="BS1154" s="505"/>
      <c r="BT1154" s="505"/>
      <c r="BU1154" s="505"/>
      <c r="BV1154" s="505"/>
      <c r="BW1154" s="505"/>
    </row>
    <row r="1155" s="339" customFormat="true" ht="15" customHeight="true" x14ac:dyDescent="0.2">
      <c r="BA1155" s="505"/>
      <c r="BB1155" s="366"/>
      <c r="BC1155" s="505"/>
      <c r="BD1155" s="505"/>
      <c r="BE1155" s="505"/>
      <c r="BF1155" s="505"/>
      <c r="BG1155" s="505"/>
      <c r="BH1155" s="505"/>
      <c r="BI1155" s="505"/>
      <c r="BJ1155" s="505"/>
      <c r="BK1155" s="505"/>
      <c r="BL1155" s="505"/>
      <c r="BM1155" s="505"/>
      <c r="BN1155" s="505"/>
      <c r="BO1155" s="505"/>
      <c r="BP1155" s="505"/>
      <c r="BQ1155" s="505"/>
      <c r="BR1155" s="505"/>
      <c r="BS1155" s="505"/>
      <c r="BT1155" s="505"/>
      <c r="BU1155" s="505"/>
      <c r="BV1155" s="505"/>
      <c r="BW1155" s="505"/>
    </row>
    <row r="1156" s="339" customFormat="true" ht="15" customHeight="true" x14ac:dyDescent="0.2">
      <c r="BA1156" s="505"/>
      <c r="BB1156" s="366"/>
      <c r="BC1156" s="505"/>
      <c r="BD1156" s="505"/>
      <c r="BE1156" s="505"/>
      <c r="BF1156" s="505"/>
      <c r="BG1156" s="505"/>
      <c r="BH1156" s="505"/>
      <c r="BI1156" s="505"/>
      <c r="BJ1156" s="505"/>
      <c r="BK1156" s="505"/>
      <c r="BL1156" s="505"/>
      <c r="BM1156" s="505"/>
      <c r="BN1156" s="505"/>
      <c r="BO1156" s="505"/>
      <c r="BP1156" s="505"/>
      <c r="BQ1156" s="505"/>
      <c r="BR1156" s="505"/>
      <c r="BS1156" s="505"/>
      <c r="BT1156" s="505"/>
      <c r="BU1156" s="505"/>
      <c r="BV1156" s="505"/>
      <c r="BW1156" s="505"/>
    </row>
    <row r="1157" s="339" customFormat="true" ht="15" customHeight="true" x14ac:dyDescent="0.2">
      <c r="BA1157" s="505"/>
      <c r="BB1157" s="366"/>
      <c r="BC1157" s="505"/>
      <c r="BD1157" s="505"/>
      <c r="BE1157" s="505"/>
      <c r="BF1157" s="505"/>
      <c r="BG1157" s="505"/>
      <c r="BH1157" s="505"/>
      <c r="BI1157" s="505"/>
      <c r="BJ1157" s="505"/>
      <c r="BK1157" s="505"/>
      <c r="BL1157" s="505"/>
      <c r="BM1157" s="505"/>
      <c r="BN1157" s="505"/>
      <c r="BO1157" s="505"/>
      <c r="BP1157" s="505"/>
      <c r="BQ1157" s="505"/>
      <c r="BR1157" s="505"/>
      <c r="BS1157" s="505"/>
      <c r="BT1157" s="505"/>
      <c r="BU1157" s="505"/>
      <c r="BV1157" s="505"/>
      <c r="BW1157" s="505"/>
    </row>
    <row r="1158" s="339" customFormat="true" ht="15" customHeight="true" x14ac:dyDescent="0.2">
      <c r="BA1158" s="505"/>
      <c r="BB1158" s="366"/>
      <c r="BC1158" s="505"/>
      <c r="BD1158" s="505"/>
      <c r="BE1158" s="505"/>
      <c r="BF1158" s="505"/>
      <c r="BG1158" s="505"/>
      <c r="BH1158" s="505"/>
      <c r="BI1158" s="505"/>
      <c r="BJ1158" s="505"/>
      <c r="BK1158" s="505"/>
      <c r="BL1158" s="505"/>
      <c r="BM1158" s="505"/>
      <c r="BN1158" s="505"/>
      <c r="BO1158" s="505"/>
      <c r="BP1158" s="505"/>
      <c r="BQ1158" s="505"/>
      <c r="BR1158" s="505"/>
      <c r="BS1158" s="505"/>
      <c r="BT1158" s="505"/>
      <c r="BU1158" s="505"/>
      <c r="BV1158" s="505"/>
      <c r="BW1158" s="505"/>
    </row>
    <row r="1159" s="339" customFormat="true" ht="15" customHeight="true" x14ac:dyDescent="0.2">
      <c r="BA1159" s="505"/>
      <c r="BB1159" s="366"/>
      <c r="BC1159" s="505"/>
      <c r="BD1159" s="505"/>
      <c r="BE1159" s="505"/>
      <c r="BF1159" s="505"/>
      <c r="BG1159" s="505"/>
      <c r="BH1159" s="505"/>
      <c r="BI1159" s="505"/>
      <c r="BJ1159" s="505"/>
      <c r="BK1159" s="505"/>
      <c r="BL1159" s="505"/>
      <c r="BM1159" s="505"/>
      <c r="BN1159" s="505"/>
      <c r="BO1159" s="505"/>
      <c r="BP1159" s="505"/>
      <c r="BQ1159" s="505"/>
      <c r="BR1159" s="505"/>
      <c r="BS1159" s="505"/>
      <c r="BT1159" s="505"/>
      <c r="BU1159" s="505"/>
      <c r="BV1159" s="505"/>
      <c r="BW1159" s="505"/>
    </row>
    <row r="1160" s="339" customFormat="true" ht="15" customHeight="true" x14ac:dyDescent="0.2">
      <c r="BA1160" s="505"/>
      <c r="BB1160" s="366"/>
      <c r="BC1160" s="505"/>
      <c r="BD1160" s="505"/>
      <c r="BE1160" s="505"/>
      <c r="BF1160" s="505"/>
      <c r="BG1160" s="505"/>
      <c r="BH1160" s="505"/>
      <c r="BI1160" s="505"/>
      <c r="BJ1160" s="505"/>
      <c r="BK1160" s="505"/>
      <c r="BL1160" s="505"/>
      <c r="BM1160" s="505"/>
      <c r="BN1160" s="505"/>
      <c r="BO1160" s="505"/>
      <c r="BP1160" s="505"/>
      <c r="BQ1160" s="505"/>
      <c r="BR1160" s="505"/>
      <c r="BS1160" s="505"/>
      <c r="BT1160" s="505"/>
      <c r="BU1160" s="505"/>
      <c r="BV1160" s="505"/>
      <c r="BW1160" s="505"/>
    </row>
    <row r="1161" s="339" customFormat="true" ht="15" customHeight="true" x14ac:dyDescent="0.2">
      <c r="BA1161" s="505"/>
      <c r="BB1161" s="366"/>
      <c r="BC1161" s="505"/>
      <c r="BD1161" s="505"/>
      <c r="BE1161" s="505"/>
      <c r="BF1161" s="505"/>
      <c r="BG1161" s="505"/>
      <c r="BH1161" s="505"/>
      <c r="BI1161" s="505"/>
      <c r="BJ1161" s="505"/>
      <c r="BK1161" s="505"/>
      <c r="BL1161" s="505"/>
      <c r="BM1161" s="505"/>
      <c r="BN1161" s="505"/>
      <c r="BO1161" s="505"/>
      <c r="BP1161" s="505"/>
      <c r="BQ1161" s="505"/>
      <c r="BR1161" s="505"/>
      <c r="BS1161" s="505"/>
      <c r="BT1161" s="505"/>
      <c r="BU1161" s="505"/>
      <c r="BV1161" s="505"/>
      <c r="BW1161" s="505"/>
    </row>
    <row r="1162" s="339" customFormat="true" ht="15" customHeight="true" x14ac:dyDescent="0.2">
      <c r="BA1162" s="505"/>
      <c r="BB1162" s="366"/>
      <c r="BC1162" s="505"/>
      <c r="BD1162" s="505"/>
      <c r="BE1162" s="505"/>
      <c r="BF1162" s="505"/>
      <c r="BG1162" s="505"/>
      <c r="BH1162" s="505"/>
      <c r="BI1162" s="505"/>
      <c r="BJ1162" s="505"/>
      <c r="BK1162" s="505"/>
      <c r="BL1162" s="505"/>
      <c r="BM1162" s="505"/>
      <c r="BN1162" s="505"/>
      <c r="BO1162" s="505"/>
      <c r="BP1162" s="505"/>
      <c r="BQ1162" s="505"/>
      <c r="BR1162" s="505"/>
      <c r="BS1162" s="505"/>
      <c r="BT1162" s="505"/>
      <c r="BU1162" s="505"/>
      <c r="BV1162" s="505"/>
      <c r="BW1162" s="505"/>
    </row>
    <row r="1163" s="339" customFormat="true" ht="15" customHeight="true" x14ac:dyDescent="0.2">
      <c r="BA1163" s="505"/>
      <c r="BB1163" s="366"/>
      <c r="BC1163" s="505"/>
      <c r="BD1163" s="505"/>
      <c r="BE1163" s="505"/>
      <c r="BF1163" s="505"/>
      <c r="BG1163" s="505"/>
      <c r="BH1163" s="505"/>
      <c r="BI1163" s="505"/>
      <c r="BJ1163" s="505"/>
      <c r="BK1163" s="505"/>
      <c r="BL1163" s="505"/>
      <c r="BM1163" s="505"/>
      <c r="BN1163" s="505"/>
      <c r="BO1163" s="505"/>
      <c r="BP1163" s="505"/>
      <c r="BQ1163" s="505"/>
      <c r="BR1163" s="505"/>
      <c r="BS1163" s="505"/>
      <c r="BT1163" s="505"/>
      <c r="BU1163" s="505"/>
      <c r="BV1163" s="505"/>
      <c r="BW1163" s="505"/>
    </row>
    <row r="1164" s="339" customFormat="true" ht="15" customHeight="true" x14ac:dyDescent="0.2">
      <c r="BA1164" s="505"/>
      <c r="BB1164" s="366"/>
      <c r="BC1164" s="505"/>
      <c r="BD1164" s="505"/>
      <c r="BE1164" s="505"/>
      <c r="BF1164" s="505"/>
      <c r="BG1164" s="505"/>
      <c r="BH1164" s="505"/>
      <c r="BI1164" s="505"/>
      <c r="BJ1164" s="505"/>
      <c r="BK1164" s="505"/>
      <c r="BL1164" s="505"/>
      <c r="BM1164" s="505"/>
      <c r="BN1164" s="505"/>
      <c r="BO1164" s="505"/>
      <c r="BP1164" s="505"/>
      <c r="BQ1164" s="505"/>
      <c r="BR1164" s="505"/>
      <c r="BS1164" s="505"/>
      <c r="BT1164" s="505"/>
      <c r="BU1164" s="505"/>
      <c r="BV1164" s="505"/>
      <c r="BW1164" s="505"/>
    </row>
    <row r="1165" s="339" customFormat="true" ht="15" customHeight="true" x14ac:dyDescent="0.2">
      <c r="BA1165" s="505"/>
      <c r="BB1165" s="366"/>
      <c r="BC1165" s="505"/>
      <c r="BD1165" s="505"/>
      <c r="BE1165" s="505"/>
      <c r="BF1165" s="505"/>
      <c r="BG1165" s="505"/>
      <c r="BH1165" s="505"/>
      <c r="BI1165" s="505"/>
      <c r="BJ1165" s="505"/>
      <c r="BK1165" s="505"/>
      <c r="BL1165" s="505"/>
      <c r="BM1165" s="505"/>
      <c r="BN1165" s="505"/>
      <c r="BO1165" s="505"/>
      <c r="BP1165" s="505"/>
      <c r="BQ1165" s="505"/>
      <c r="BR1165" s="505"/>
      <c r="BS1165" s="505"/>
      <c r="BT1165" s="505"/>
      <c r="BU1165" s="505"/>
      <c r="BV1165" s="505"/>
      <c r="BW1165" s="505"/>
    </row>
    <row r="1166" s="339" customFormat="true" ht="15" customHeight="true" x14ac:dyDescent="0.2">
      <c r="BA1166" s="505"/>
      <c r="BB1166" s="366"/>
      <c r="BC1166" s="505"/>
      <c r="BD1166" s="505"/>
      <c r="BE1166" s="505"/>
      <c r="BF1166" s="505"/>
      <c r="BG1166" s="505"/>
      <c r="BH1166" s="505"/>
      <c r="BI1166" s="505"/>
      <c r="BJ1166" s="505"/>
      <c r="BK1166" s="505"/>
      <c r="BL1166" s="505"/>
      <c r="BM1166" s="505"/>
      <c r="BN1166" s="505"/>
      <c r="BO1166" s="505"/>
      <c r="BP1166" s="505"/>
      <c r="BQ1166" s="505"/>
      <c r="BR1166" s="505"/>
      <c r="BS1166" s="505"/>
      <c r="BT1166" s="505"/>
      <c r="BU1166" s="505"/>
      <c r="BV1166" s="505"/>
      <c r="BW1166" s="505"/>
    </row>
    <row r="1167" s="339" customFormat="true" ht="15" customHeight="true" x14ac:dyDescent="0.2">
      <c r="BA1167" s="505"/>
      <c r="BB1167" s="366"/>
      <c r="BC1167" s="505"/>
      <c r="BD1167" s="505"/>
      <c r="BE1167" s="505"/>
      <c r="BF1167" s="505"/>
      <c r="BG1167" s="505"/>
      <c r="BH1167" s="505"/>
      <c r="BI1167" s="505"/>
      <c r="BJ1167" s="505"/>
      <c r="BK1167" s="505"/>
      <c r="BL1167" s="505"/>
      <c r="BM1167" s="505"/>
      <c r="BN1167" s="505"/>
      <c r="BO1167" s="505"/>
      <c r="BP1167" s="505"/>
      <c r="BQ1167" s="505"/>
      <c r="BR1167" s="505"/>
      <c r="BS1167" s="505"/>
      <c r="BT1167" s="505"/>
      <c r="BU1167" s="505"/>
      <c r="BV1167" s="505"/>
      <c r="BW1167" s="505"/>
    </row>
    <row r="1168" s="339" customFormat="true" ht="15" customHeight="true" x14ac:dyDescent="0.2">
      <c r="BA1168" s="505"/>
      <c r="BB1168" s="366"/>
      <c r="BC1168" s="505"/>
      <c r="BD1168" s="505"/>
      <c r="BE1168" s="505"/>
      <c r="BF1168" s="505"/>
      <c r="BG1168" s="505"/>
      <c r="BH1168" s="505"/>
      <c r="BI1168" s="505"/>
      <c r="BJ1168" s="505"/>
      <c r="BK1168" s="505"/>
      <c r="BL1168" s="505"/>
      <c r="BM1168" s="505"/>
      <c r="BN1168" s="505"/>
      <c r="BO1168" s="505"/>
      <c r="BP1168" s="505"/>
      <c r="BQ1168" s="505"/>
      <c r="BR1168" s="505"/>
      <c r="BS1168" s="505"/>
      <c r="BT1168" s="505"/>
      <c r="BU1168" s="505"/>
      <c r="BV1168" s="505"/>
      <c r="BW1168" s="505"/>
    </row>
    <row r="1169" s="339" customFormat="true" ht="15" customHeight="true" x14ac:dyDescent="0.2">
      <c r="BA1169" s="505"/>
      <c r="BB1169" s="366"/>
      <c r="BC1169" s="505"/>
      <c r="BD1169" s="505"/>
      <c r="BE1169" s="505"/>
      <c r="BF1169" s="505"/>
      <c r="BG1169" s="505"/>
      <c r="BH1169" s="505"/>
      <c r="BI1169" s="505"/>
      <c r="BJ1169" s="505"/>
      <c r="BK1169" s="505"/>
      <c r="BL1169" s="505"/>
      <c r="BM1169" s="505"/>
      <c r="BN1169" s="505"/>
      <c r="BO1169" s="505"/>
      <c r="BP1169" s="505"/>
      <c r="BQ1169" s="505"/>
      <c r="BR1169" s="505"/>
      <c r="BS1169" s="505"/>
      <c r="BT1169" s="505"/>
      <c r="BU1169" s="505"/>
      <c r="BV1169" s="505"/>
      <c r="BW1169" s="505"/>
    </row>
    <row r="1170" s="339" customFormat="true" ht="15" customHeight="true" x14ac:dyDescent="0.2">
      <c r="A1170" s="435"/>
      <c r="B1170" s="781"/>
      <c r="C1170" s="782"/>
      <c r="D1170" s="782"/>
      <c r="E1170" s="782"/>
      <c r="F1170" s="782"/>
      <c r="G1170" s="782"/>
      <c r="H1170" s="782"/>
      <c r="I1170" s="782"/>
      <c r="J1170" s="782"/>
      <c r="K1170" s="782"/>
      <c r="L1170" s="782"/>
      <c r="M1170" s="782"/>
      <c r="N1170" s="782"/>
      <c r="O1170" s="782"/>
      <c r="P1170" s="782"/>
      <c r="Q1170" s="782"/>
      <c r="R1170" s="782"/>
      <c r="S1170" s="782"/>
      <c r="T1170" s="782"/>
      <c r="U1170" s="782"/>
      <c r="V1170" s="782"/>
      <c r="W1170" s="782"/>
      <c r="BA1170" s="505"/>
      <c r="BB1170" s="366"/>
      <c r="BC1170" s="505"/>
      <c r="BD1170" s="505"/>
      <c r="BE1170" s="505"/>
      <c r="BF1170" s="505"/>
      <c r="BG1170" s="505"/>
      <c r="BH1170" s="505"/>
      <c r="BI1170" s="505"/>
      <c r="BJ1170" s="505"/>
      <c r="BK1170" s="505"/>
      <c r="BL1170" s="505"/>
      <c r="BM1170" s="505"/>
      <c r="BN1170" s="505"/>
      <c r="BO1170" s="505"/>
      <c r="BP1170" s="505"/>
      <c r="BQ1170" s="505"/>
      <c r="BR1170" s="505"/>
      <c r="BS1170" s="505"/>
      <c r="BT1170" s="505"/>
      <c r="BU1170" s="505"/>
      <c r="BV1170" s="505"/>
      <c r="BW1170" s="505"/>
    </row>
    <row r="1171" s="339" customFormat="true" ht="15" customHeight="true" x14ac:dyDescent="0.2">
      <c r="A1171" s="435"/>
      <c r="B1171" s="781"/>
      <c r="C1171" s="782"/>
      <c r="D1171" s="782"/>
      <c r="E1171" s="782"/>
      <c r="F1171" s="782"/>
      <c r="G1171" s="782"/>
      <c r="H1171" s="782"/>
      <c r="I1171" s="782"/>
      <c r="J1171" s="782"/>
      <c r="K1171" s="782"/>
      <c r="L1171" s="782"/>
      <c r="M1171" s="782"/>
      <c r="N1171" s="782"/>
      <c r="O1171" s="782"/>
      <c r="P1171" s="782"/>
      <c r="Q1171" s="782"/>
      <c r="R1171" s="782"/>
      <c r="S1171" s="782"/>
      <c r="T1171" s="782"/>
      <c r="U1171" s="782"/>
      <c r="V1171" s="782"/>
      <c r="W1171" s="782"/>
      <c r="BA1171" s="505"/>
      <c r="BB1171" s="366"/>
      <c r="BC1171" s="505"/>
      <c r="BD1171" s="505"/>
      <c r="BE1171" s="505"/>
      <c r="BF1171" s="505"/>
      <c r="BG1171" s="505"/>
      <c r="BH1171" s="505"/>
      <c r="BI1171" s="505"/>
      <c r="BJ1171" s="505"/>
      <c r="BK1171" s="505"/>
      <c r="BL1171" s="505"/>
      <c r="BM1171" s="505"/>
      <c r="BN1171" s="505"/>
      <c r="BO1171" s="505"/>
      <c r="BP1171" s="505"/>
      <c r="BQ1171" s="505"/>
      <c r="BR1171" s="505"/>
      <c r="BS1171" s="505"/>
      <c r="BT1171" s="505"/>
      <c r="BU1171" s="505"/>
      <c r="BV1171" s="505"/>
      <c r="BW1171" s="505"/>
    </row>
    <row r="1172" s="339" customFormat="true" ht="15" customHeight="true" x14ac:dyDescent="0.2">
      <c r="A1172" s="435"/>
      <c r="B1172" s="781"/>
      <c r="C1172" s="782"/>
      <c r="D1172" s="782"/>
      <c r="E1172" s="782"/>
      <c r="F1172" s="782"/>
      <c r="G1172" s="782"/>
      <c r="H1172" s="782"/>
      <c r="I1172" s="782"/>
      <c r="J1172" s="782"/>
      <c r="K1172" s="782"/>
      <c r="L1172" s="782"/>
      <c r="M1172" s="782"/>
      <c r="N1172" s="782"/>
      <c r="O1172" s="782"/>
      <c r="P1172" s="782"/>
      <c r="Q1172" s="782"/>
      <c r="R1172" s="782"/>
      <c r="S1172" s="782"/>
      <c r="T1172" s="782"/>
      <c r="U1172" s="782"/>
      <c r="V1172" s="782"/>
      <c r="W1172" s="782"/>
      <c r="BA1172" s="505"/>
      <c r="BB1172" s="366"/>
      <c r="BC1172" s="505"/>
      <c r="BD1172" s="505"/>
      <c r="BE1172" s="505"/>
      <c r="BF1172" s="505"/>
      <c r="BG1172" s="505"/>
      <c r="BH1172" s="505"/>
      <c r="BI1172" s="505"/>
      <c r="BJ1172" s="505"/>
      <c r="BK1172" s="505"/>
      <c r="BL1172" s="505"/>
      <c r="BM1172" s="505"/>
      <c r="BN1172" s="505"/>
      <c r="BO1172" s="505"/>
      <c r="BP1172" s="505"/>
      <c r="BQ1172" s="505"/>
      <c r="BR1172" s="505"/>
      <c r="BS1172" s="505"/>
      <c r="BT1172" s="505"/>
      <c r="BU1172" s="505"/>
      <c r="BV1172" s="505"/>
      <c r="BW1172" s="505"/>
    </row>
    <row r="1173" s="339" customFormat="true" ht="15" customHeight="true" x14ac:dyDescent="0.2">
      <c r="A1173" s="435"/>
      <c r="B1173" s="781"/>
      <c r="C1173" s="782"/>
      <c r="D1173" s="782"/>
      <c r="E1173" s="782"/>
      <c r="F1173" s="782"/>
      <c r="G1173" s="782"/>
      <c r="H1173" s="782"/>
      <c r="I1173" s="782"/>
      <c r="J1173" s="782"/>
      <c r="K1173" s="782"/>
      <c r="L1173" s="782"/>
      <c r="M1173" s="782"/>
      <c r="N1173" s="782"/>
      <c r="O1173" s="782"/>
      <c r="P1173" s="782"/>
      <c r="Q1173" s="782"/>
      <c r="R1173" s="782"/>
      <c r="S1173" s="782"/>
      <c r="T1173" s="782"/>
      <c r="U1173" s="782"/>
      <c r="V1173" s="782"/>
      <c r="W1173" s="782"/>
      <c r="BA1173" s="505"/>
      <c r="BB1173" s="366"/>
      <c r="BC1173" s="505"/>
      <c r="BD1173" s="505"/>
      <c r="BE1173" s="505"/>
      <c r="BF1173" s="505"/>
      <c r="BG1173" s="505"/>
      <c r="BH1173" s="505"/>
      <c r="BI1173" s="505"/>
      <c r="BJ1173" s="505"/>
      <c r="BK1173" s="505"/>
      <c r="BL1173" s="505"/>
      <c r="BM1173" s="505"/>
      <c r="BN1173" s="505"/>
      <c r="BO1173" s="505"/>
      <c r="BP1173" s="505"/>
      <c r="BQ1173" s="505"/>
      <c r="BR1173" s="505"/>
      <c r="BS1173" s="505"/>
      <c r="BT1173" s="505"/>
      <c r="BU1173" s="505"/>
      <c r="BV1173" s="505"/>
      <c r="BW1173" s="505"/>
    </row>
    <row r="1174" s="339" customFormat="true" ht="15" customHeight="true" x14ac:dyDescent="0.2">
      <c r="A1174" s="435"/>
      <c r="B1174" s="781"/>
      <c r="C1174" s="782"/>
      <c r="D1174" s="782"/>
      <c r="E1174" s="782"/>
      <c r="F1174" s="782"/>
      <c r="G1174" s="782"/>
      <c r="H1174" s="782"/>
      <c r="I1174" s="782"/>
      <c r="J1174" s="782"/>
      <c r="K1174" s="782"/>
      <c r="L1174" s="782"/>
      <c r="M1174" s="782"/>
      <c r="N1174" s="782"/>
      <c r="O1174" s="782"/>
      <c r="P1174" s="782"/>
      <c r="Q1174" s="782"/>
      <c r="R1174" s="782"/>
      <c r="S1174" s="782"/>
      <c r="T1174" s="782"/>
      <c r="U1174" s="782"/>
      <c r="V1174" s="782"/>
      <c r="W1174" s="782"/>
      <c r="BA1174" s="505"/>
      <c r="BB1174" s="366"/>
      <c r="BC1174" s="505"/>
      <c r="BD1174" s="505"/>
      <c r="BE1174" s="505"/>
      <c r="BF1174" s="505"/>
      <c r="BG1174" s="505"/>
      <c r="BH1174" s="505"/>
      <c r="BI1174" s="505"/>
      <c r="BJ1174" s="505"/>
      <c r="BK1174" s="505"/>
      <c r="BL1174" s="505"/>
      <c r="BM1174" s="505"/>
      <c r="BN1174" s="505"/>
      <c r="BO1174" s="505"/>
      <c r="BP1174" s="505"/>
      <c r="BQ1174" s="505"/>
      <c r="BR1174" s="505"/>
      <c r="BS1174" s="505"/>
      <c r="BT1174" s="505"/>
      <c r="BU1174" s="505"/>
      <c r="BV1174" s="505"/>
      <c r="BW1174" s="505"/>
    </row>
    <row r="1175" s="339" customFormat="true" ht="15" customHeight="true" x14ac:dyDescent="0.2">
      <c r="A1175" s="435"/>
      <c r="B1175" s="781"/>
      <c r="C1175" s="782"/>
      <c r="D1175" s="782"/>
      <c r="E1175" s="782"/>
      <c r="F1175" s="782"/>
      <c r="G1175" s="782"/>
      <c r="H1175" s="782"/>
      <c r="I1175" s="782"/>
      <c r="J1175" s="782"/>
      <c r="K1175" s="782"/>
      <c r="L1175" s="782"/>
      <c r="M1175" s="782"/>
      <c r="N1175" s="782"/>
      <c r="O1175" s="782"/>
      <c r="P1175" s="782"/>
      <c r="Q1175" s="782"/>
      <c r="R1175" s="782"/>
      <c r="S1175" s="782"/>
      <c r="T1175" s="782"/>
      <c r="U1175" s="782"/>
      <c r="V1175" s="782"/>
      <c r="W1175" s="782"/>
      <c r="BA1175" s="505"/>
      <c r="BB1175" s="366"/>
      <c r="BC1175" s="505"/>
      <c r="BD1175" s="505"/>
      <c r="BE1175" s="505"/>
      <c r="BF1175" s="505"/>
      <c r="BG1175" s="505"/>
      <c r="BH1175" s="505"/>
      <c r="BI1175" s="505"/>
      <c r="BJ1175" s="505"/>
      <c r="BK1175" s="505"/>
      <c r="BL1175" s="505"/>
      <c r="BM1175" s="505"/>
      <c r="BN1175" s="505"/>
      <c r="BO1175" s="505"/>
      <c r="BP1175" s="505"/>
      <c r="BQ1175" s="505"/>
      <c r="BR1175" s="505"/>
      <c r="BS1175" s="505"/>
      <c r="BT1175" s="505"/>
      <c r="BU1175" s="505"/>
      <c r="BV1175" s="505"/>
      <c r="BW1175" s="505"/>
    </row>
    <row r="1176" s="339" customFormat="true" ht="15" customHeight="true" x14ac:dyDescent="0.2">
      <c r="A1176" s="783"/>
      <c r="B1176" s="435"/>
      <c r="C1176" s="784"/>
      <c r="D1176" s="785"/>
      <c r="E1176" s="785"/>
      <c r="F1176" s="785"/>
      <c r="G1176" s="785"/>
      <c r="H1176" s="784"/>
      <c r="I1176" s="785"/>
      <c r="J1176" s="785"/>
      <c r="K1176" s="785"/>
      <c r="L1176" s="785"/>
      <c r="M1176" s="784"/>
      <c r="N1176" s="785"/>
      <c r="O1176" s="785"/>
      <c r="P1176" s="785"/>
      <c r="Q1176" s="785"/>
      <c r="R1176" s="784"/>
      <c r="S1176" s="785"/>
      <c r="T1176" s="785"/>
      <c r="U1176" s="785"/>
      <c r="BA1176" s="505"/>
      <c r="BB1176" s="366"/>
      <c r="BC1176" s="505"/>
      <c r="BD1176" s="505"/>
      <c r="BE1176" s="505"/>
      <c r="BF1176" s="505"/>
      <c r="BG1176" s="505"/>
      <c r="BH1176" s="505"/>
      <c r="BI1176" s="505"/>
      <c r="BJ1176" s="505"/>
      <c r="BK1176" s="505"/>
      <c r="BL1176" s="505"/>
      <c r="BM1176" s="505"/>
      <c r="BN1176" s="505"/>
      <c r="BO1176" s="505"/>
      <c r="BP1176" s="505"/>
      <c r="BQ1176" s="505"/>
      <c r="BR1176" s="505"/>
      <c r="BS1176" s="505"/>
      <c r="BT1176" s="505"/>
      <c r="BU1176" s="505"/>
      <c r="BV1176" s="505"/>
      <c r="BW1176" s="505"/>
    </row>
    <row r="1177" s="339" customFormat="true" ht="15" customHeight="true" x14ac:dyDescent="0.2">
      <c r="A1177" s="785"/>
      <c r="B1177" s="785"/>
      <c r="C1177" s="784"/>
      <c r="D1177" s="784"/>
      <c r="E1177" s="784"/>
      <c r="F1177" s="784"/>
      <c r="G1177" s="784"/>
      <c r="H1177" s="784"/>
      <c r="I1177" s="784"/>
      <c r="J1177" s="784"/>
      <c r="K1177" s="784"/>
      <c r="L1177" s="784"/>
      <c r="M1177" s="784"/>
      <c r="N1177" s="784"/>
      <c r="O1177" s="784"/>
      <c r="P1177" s="784"/>
      <c r="Q1177" s="784"/>
      <c r="R1177" s="784"/>
      <c r="S1177" s="784"/>
      <c r="T1177" s="784"/>
      <c r="U1177" s="784"/>
      <c r="BA1177" s="505"/>
      <c r="BB1177" s="366"/>
      <c r="BC1177" s="505"/>
      <c r="BD1177" s="505"/>
      <c r="BE1177" s="505"/>
      <c r="BF1177" s="505"/>
      <c r="BG1177" s="505"/>
      <c r="BH1177" s="505"/>
      <c r="BI1177" s="505"/>
      <c r="BJ1177" s="505"/>
      <c r="BK1177" s="505"/>
      <c r="BL1177" s="505"/>
      <c r="BM1177" s="505"/>
      <c r="BN1177" s="505"/>
      <c r="BO1177" s="505"/>
      <c r="BP1177" s="505"/>
      <c r="BQ1177" s="505"/>
      <c r="BR1177" s="505"/>
      <c r="BS1177" s="505"/>
      <c r="BT1177" s="505"/>
      <c r="BU1177" s="505"/>
      <c r="BV1177" s="505"/>
      <c r="BW1177" s="505"/>
    </row>
    <row r="1178" s="339" customFormat="true" ht="15" customHeight="true" x14ac:dyDescent="0.2">
      <c r="BA1178" s="505"/>
      <c r="BB1178" s="366"/>
      <c r="BC1178" s="505"/>
      <c r="BD1178" s="505"/>
      <c r="BE1178" s="505"/>
      <c r="BF1178" s="505"/>
      <c r="BG1178" s="505"/>
      <c r="BH1178" s="505"/>
      <c r="BI1178" s="505"/>
      <c r="BJ1178" s="505"/>
      <c r="BK1178" s="505"/>
      <c r="BL1178" s="505"/>
      <c r="BM1178" s="505"/>
      <c r="BN1178" s="505"/>
      <c r="BO1178" s="505"/>
      <c r="BP1178" s="505"/>
      <c r="BQ1178" s="505"/>
      <c r="BR1178" s="505"/>
      <c r="BS1178" s="505"/>
      <c r="BT1178" s="505"/>
      <c r="BU1178" s="505"/>
      <c r="BV1178" s="505"/>
      <c r="BW1178" s="505"/>
    </row>
    <row r="1179" s="339" customFormat="true" ht="15" customHeight="true" x14ac:dyDescent="0.2">
      <c r="BA1179" s="505"/>
      <c r="BB1179" s="366"/>
      <c r="BC1179" s="505"/>
      <c r="BD1179" s="505"/>
      <c r="BE1179" s="505"/>
      <c r="BF1179" s="505"/>
      <c r="BG1179" s="505"/>
      <c r="BH1179" s="505"/>
      <c r="BI1179" s="505"/>
      <c r="BJ1179" s="505"/>
      <c r="BK1179" s="505"/>
      <c r="BL1179" s="505"/>
      <c r="BM1179" s="505"/>
      <c r="BN1179" s="505"/>
      <c r="BO1179" s="505"/>
      <c r="BP1179" s="505"/>
      <c r="BQ1179" s="505"/>
      <c r="BR1179" s="505"/>
      <c r="BS1179" s="505"/>
      <c r="BT1179" s="505"/>
      <c r="BU1179" s="505"/>
      <c r="BV1179" s="505"/>
      <c r="BW1179" s="505"/>
    </row>
    <row r="1180" s="339" customFormat="true" ht="15" customHeight="true" x14ac:dyDescent="0.2">
      <c r="BA1180" s="505"/>
      <c r="BB1180" s="366"/>
      <c r="BC1180" s="505"/>
      <c r="BD1180" s="505"/>
      <c r="BE1180" s="505"/>
      <c r="BF1180" s="505"/>
      <c r="BG1180" s="505"/>
      <c r="BH1180" s="505"/>
      <c r="BI1180" s="505"/>
      <c r="BJ1180" s="505"/>
      <c r="BK1180" s="505"/>
      <c r="BL1180" s="505"/>
      <c r="BM1180" s="505"/>
      <c r="BN1180" s="505"/>
      <c r="BO1180" s="505"/>
      <c r="BP1180" s="505"/>
      <c r="BQ1180" s="505"/>
      <c r="BR1180" s="505"/>
      <c r="BS1180" s="505"/>
      <c r="BT1180" s="505"/>
      <c r="BU1180" s="505"/>
      <c r="BV1180" s="505"/>
      <c r="BW1180" s="505"/>
    </row>
    <row r="1181" s="339" customFormat="true" ht="15" customHeight="true" x14ac:dyDescent="0.2">
      <c r="BA1181" s="505"/>
      <c r="BB1181" s="366"/>
      <c r="BC1181" s="505"/>
      <c r="BD1181" s="505"/>
      <c r="BE1181" s="505"/>
      <c r="BF1181" s="505"/>
      <c r="BG1181" s="505"/>
      <c r="BH1181" s="505"/>
      <c r="BI1181" s="505"/>
      <c r="BJ1181" s="505"/>
      <c r="BK1181" s="505"/>
      <c r="BL1181" s="505"/>
      <c r="BM1181" s="505"/>
      <c r="BN1181" s="505"/>
      <c r="BO1181" s="505"/>
      <c r="BP1181" s="505"/>
      <c r="BQ1181" s="505"/>
      <c r="BR1181" s="505"/>
      <c r="BS1181" s="505"/>
      <c r="BT1181" s="505"/>
      <c r="BU1181" s="505"/>
      <c r="BV1181" s="505"/>
      <c r="BW1181" s="505"/>
    </row>
    <row r="1182" s="339" customFormat="true" ht="15" customHeight="true" x14ac:dyDescent="0.2">
      <c r="BA1182" s="505"/>
      <c r="BB1182" s="366"/>
      <c r="BC1182" s="505"/>
      <c r="BD1182" s="505"/>
      <c r="BE1182" s="505"/>
      <c r="BF1182" s="505"/>
      <c r="BG1182" s="505"/>
      <c r="BH1182" s="505"/>
      <c r="BI1182" s="505"/>
      <c r="BJ1182" s="505"/>
      <c r="BK1182" s="505"/>
      <c r="BL1182" s="505"/>
      <c r="BM1182" s="505"/>
      <c r="BN1182" s="505"/>
      <c r="BO1182" s="505"/>
      <c r="BP1182" s="505"/>
      <c r="BQ1182" s="505"/>
      <c r="BR1182" s="505"/>
      <c r="BS1182" s="505"/>
      <c r="BT1182" s="505"/>
      <c r="BU1182" s="505"/>
      <c r="BV1182" s="505"/>
      <c r="BW1182" s="505"/>
    </row>
    <row r="1183" s="339" customFormat="true" ht="15" customHeight="true" x14ac:dyDescent="0.2">
      <c r="BA1183" s="505"/>
      <c r="BB1183" s="366"/>
      <c r="BC1183" s="505"/>
      <c r="BD1183" s="505"/>
      <c r="BE1183" s="505"/>
      <c r="BF1183" s="505"/>
      <c r="BG1183" s="505"/>
      <c r="BH1183" s="505"/>
      <c r="BI1183" s="505"/>
      <c r="BJ1183" s="505"/>
      <c r="BK1183" s="505"/>
      <c r="BL1183" s="505"/>
      <c r="BM1183" s="505"/>
      <c r="BN1183" s="505"/>
      <c r="BO1183" s="505"/>
      <c r="BP1183" s="505"/>
      <c r="BQ1183" s="505"/>
      <c r="BR1183" s="505"/>
      <c r="BS1183" s="505"/>
      <c r="BT1183" s="505"/>
      <c r="BU1183" s="505"/>
      <c r="BV1183" s="505"/>
      <c r="BW1183" s="505"/>
    </row>
    <row r="1184" s="339" customFormat="true" ht="15" customHeight="true" x14ac:dyDescent="0.2">
      <c r="BA1184" s="505"/>
      <c r="BB1184" s="366"/>
      <c r="BC1184" s="505"/>
      <c r="BD1184" s="505"/>
      <c r="BE1184" s="505"/>
      <c r="BF1184" s="505"/>
      <c r="BG1184" s="505"/>
      <c r="BH1184" s="505"/>
      <c r="BI1184" s="505"/>
      <c r="BJ1184" s="505"/>
      <c r="BK1184" s="505"/>
      <c r="BL1184" s="505"/>
      <c r="BM1184" s="505"/>
      <c r="BN1184" s="505"/>
      <c r="BO1184" s="505"/>
      <c r="BP1184" s="505"/>
      <c r="BQ1184" s="505"/>
      <c r="BR1184" s="505"/>
      <c r="BS1184" s="505"/>
      <c r="BT1184" s="505"/>
      <c r="BU1184" s="505"/>
      <c r="BV1184" s="505"/>
      <c r="BW1184" s="505"/>
    </row>
    <row r="1185" s="339" customFormat="true" ht="15" customHeight="true" x14ac:dyDescent="0.2">
      <c r="BA1185" s="505"/>
      <c r="BB1185" s="366"/>
      <c r="BC1185" s="505"/>
      <c r="BD1185" s="505"/>
      <c r="BE1185" s="505"/>
      <c r="BF1185" s="505"/>
      <c r="BG1185" s="505"/>
      <c r="BH1185" s="505"/>
      <c r="BI1185" s="505"/>
      <c r="BJ1185" s="505"/>
      <c r="BK1185" s="505"/>
      <c r="BL1185" s="505"/>
      <c r="BM1185" s="505"/>
      <c r="BN1185" s="505"/>
      <c r="BO1185" s="505"/>
      <c r="BP1185" s="505"/>
      <c r="BQ1185" s="505"/>
      <c r="BR1185" s="505"/>
      <c r="BS1185" s="505"/>
      <c r="BT1185" s="505"/>
      <c r="BU1185" s="505"/>
      <c r="BV1185" s="505"/>
      <c r="BW1185" s="505"/>
    </row>
    <row r="1186" s="339" customFormat="true" ht="15" customHeight="true" x14ac:dyDescent="0.2">
      <c r="BA1186" s="505"/>
      <c r="BB1186" s="366"/>
      <c r="BC1186" s="505"/>
      <c r="BD1186" s="505"/>
      <c r="BE1186" s="505"/>
      <c r="BF1186" s="505"/>
      <c r="BG1186" s="505"/>
      <c r="BH1186" s="505"/>
      <c r="BI1186" s="505"/>
      <c r="BJ1186" s="505"/>
      <c r="BK1186" s="505"/>
      <c r="BL1186" s="505"/>
      <c r="BM1186" s="505"/>
      <c r="BN1186" s="505"/>
      <c r="BO1186" s="505"/>
      <c r="BP1186" s="505"/>
      <c r="BQ1186" s="505"/>
      <c r="BR1186" s="505"/>
      <c r="BS1186" s="505"/>
      <c r="BT1186" s="505"/>
      <c r="BU1186" s="505"/>
      <c r="BV1186" s="505"/>
      <c r="BW1186" s="505"/>
    </row>
    <row r="1187" s="339" customFormat="true" ht="15" customHeight="true" x14ac:dyDescent="0.2">
      <c r="BA1187" s="505"/>
      <c r="BB1187" s="366"/>
      <c r="BC1187" s="505"/>
      <c r="BD1187" s="505"/>
      <c r="BE1187" s="505"/>
      <c r="BF1187" s="505"/>
      <c r="BG1187" s="505"/>
      <c r="BH1187" s="505"/>
      <c r="BI1187" s="505"/>
      <c r="BJ1187" s="505"/>
      <c r="BK1187" s="505"/>
      <c r="BL1187" s="505"/>
      <c r="BM1187" s="505"/>
      <c r="BN1187" s="505"/>
      <c r="BO1187" s="505"/>
      <c r="BP1187" s="505"/>
      <c r="BQ1187" s="505"/>
      <c r="BR1187" s="505"/>
      <c r="BS1187" s="505"/>
      <c r="BT1187" s="505"/>
      <c r="BU1187" s="505"/>
      <c r="BV1187" s="505"/>
      <c r="BW1187" s="505"/>
    </row>
    <row r="1188" s="339" customFormat="true" ht="15" customHeight="true" x14ac:dyDescent="0.2">
      <c r="BA1188" s="505"/>
      <c r="BB1188" s="366"/>
      <c r="BC1188" s="505"/>
      <c r="BD1188" s="505"/>
      <c r="BE1188" s="505"/>
      <c r="BF1188" s="505"/>
      <c r="BG1188" s="505"/>
      <c r="BH1188" s="505"/>
      <c r="BI1188" s="505"/>
      <c r="BJ1188" s="505"/>
      <c r="BK1188" s="505"/>
      <c r="BL1188" s="505"/>
      <c r="BM1188" s="505"/>
      <c r="BN1188" s="505"/>
      <c r="BO1188" s="505"/>
      <c r="BP1188" s="505"/>
      <c r="BQ1188" s="505"/>
      <c r="BR1188" s="505"/>
      <c r="BS1188" s="505"/>
      <c r="BT1188" s="505"/>
      <c r="BU1188" s="505"/>
      <c r="BV1188" s="505"/>
      <c r="BW1188" s="505"/>
    </row>
    <row r="1189" s="339" customFormat="true" ht="15" customHeight="true" x14ac:dyDescent="0.2">
      <c r="BA1189" s="505"/>
      <c r="BB1189" s="366"/>
      <c r="BC1189" s="505"/>
      <c r="BD1189" s="505"/>
      <c r="BE1189" s="505"/>
      <c r="BF1189" s="505"/>
      <c r="BG1189" s="505"/>
      <c r="BH1189" s="505"/>
      <c r="BI1189" s="505"/>
      <c r="BJ1189" s="505"/>
      <c r="BK1189" s="505"/>
      <c r="BL1189" s="505"/>
      <c r="BM1189" s="505"/>
      <c r="BN1189" s="505"/>
      <c r="BO1189" s="505"/>
      <c r="BP1189" s="505"/>
      <c r="BQ1189" s="505"/>
      <c r="BR1189" s="505"/>
      <c r="BS1189" s="505"/>
      <c r="BT1189" s="505"/>
      <c r="BU1189" s="505"/>
      <c r="BV1189" s="505"/>
      <c r="BW1189" s="505"/>
    </row>
    <row r="1190" s="339" customFormat="true" ht="15" customHeight="true" x14ac:dyDescent="0.2">
      <c r="BA1190" s="505"/>
      <c r="BB1190" s="366"/>
      <c r="BC1190" s="505"/>
      <c r="BD1190" s="505"/>
      <c r="BE1190" s="505"/>
      <c r="BF1190" s="505"/>
      <c r="BG1190" s="505"/>
      <c r="BH1190" s="505"/>
      <c r="BI1190" s="505"/>
      <c r="BJ1190" s="505"/>
      <c r="BK1190" s="505"/>
      <c r="BL1190" s="505"/>
      <c r="BM1190" s="505"/>
      <c r="BN1190" s="505"/>
      <c r="BO1190" s="505"/>
      <c r="BP1190" s="505"/>
      <c r="BQ1190" s="505"/>
      <c r="BR1190" s="505"/>
      <c r="BS1190" s="505"/>
      <c r="BT1190" s="505"/>
      <c r="BU1190" s="505"/>
      <c r="BV1190" s="505"/>
      <c r="BW1190" s="505"/>
    </row>
    <row r="1191" s="339" customFormat="true" ht="15" customHeight="true" x14ac:dyDescent="0.2">
      <c r="BA1191" s="505"/>
      <c r="BB1191" s="366"/>
      <c r="BC1191" s="505"/>
      <c r="BD1191" s="505"/>
      <c r="BE1191" s="505"/>
      <c r="BF1191" s="505"/>
      <c r="BG1191" s="505"/>
      <c r="BH1191" s="505"/>
      <c r="BI1191" s="505"/>
      <c r="BJ1191" s="505"/>
      <c r="BK1191" s="505"/>
      <c r="BL1191" s="505"/>
      <c r="BM1191" s="505"/>
      <c r="BN1191" s="505"/>
      <c r="BO1191" s="505"/>
      <c r="BP1191" s="505"/>
      <c r="BQ1191" s="505"/>
      <c r="BR1191" s="505"/>
      <c r="BS1191" s="505"/>
      <c r="BT1191" s="505"/>
      <c r="BU1191" s="505"/>
      <c r="BV1191" s="505"/>
      <c r="BW1191" s="505"/>
    </row>
    <row r="1192" s="339" customFormat="true" ht="15" customHeight="true" x14ac:dyDescent="0.2">
      <c r="BA1192" s="505"/>
      <c r="BB1192" s="366"/>
      <c r="BC1192" s="505"/>
      <c r="BD1192" s="505"/>
      <c r="BE1192" s="505"/>
      <c r="BF1192" s="505"/>
      <c r="BG1192" s="505"/>
      <c r="BH1192" s="505"/>
      <c r="BI1192" s="505"/>
      <c r="BJ1192" s="505"/>
      <c r="BK1192" s="505"/>
      <c r="BL1192" s="505"/>
      <c r="BM1192" s="505"/>
      <c r="BN1192" s="505"/>
      <c r="BO1192" s="505"/>
      <c r="BP1192" s="505"/>
      <c r="BQ1192" s="505"/>
      <c r="BR1192" s="505"/>
      <c r="BS1192" s="505"/>
      <c r="BT1192" s="505"/>
      <c r="BU1192" s="505"/>
      <c r="BV1192" s="505"/>
      <c r="BW1192" s="505"/>
    </row>
    <row r="1193" s="339" customFormat="true" ht="15" customHeight="true" x14ac:dyDescent="0.2">
      <c r="BA1193" s="505"/>
      <c r="BB1193" s="366"/>
      <c r="BC1193" s="505"/>
      <c r="BD1193" s="505"/>
      <c r="BE1193" s="505"/>
      <c r="BF1193" s="505"/>
      <c r="BG1193" s="505"/>
      <c r="BH1193" s="505"/>
      <c r="BI1193" s="505"/>
      <c r="BJ1193" s="505"/>
      <c r="BK1193" s="505"/>
      <c r="BL1193" s="505"/>
      <c r="BM1193" s="505"/>
      <c r="BN1193" s="505"/>
      <c r="BO1193" s="505"/>
      <c r="BP1193" s="505"/>
      <c r="BQ1193" s="505"/>
      <c r="BR1193" s="505"/>
      <c r="BS1193" s="505"/>
      <c r="BT1193" s="505"/>
      <c r="BU1193" s="505"/>
      <c r="BV1193" s="505"/>
      <c r="BW1193" s="505"/>
    </row>
    <row r="1194" s="339" customFormat="true" ht="15" customHeight="true" x14ac:dyDescent="0.2">
      <c r="BA1194" s="505"/>
      <c r="BB1194" s="366"/>
      <c r="BC1194" s="505"/>
      <c r="BD1194" s="505"/>
      <c r="BE1194" s="505"/>
      <c r="BF1194" s="505"/>
      <c r="BG1194" s="505"/>
      <c r="BH1194" s="505"/>
      <c r="BI1194" s="505"/>
      <c r="BJ1194" s="505"/>
      <c r="BK1194" s="505"/>
      <c r="BL1194" s="505"/>
      <c r="BM1194" s="505"/>
      <c r="BN1194" s="505"/>
      <c r="BO1194" s="505"/>
      <c r="BP1194" s="505"/>
      <c r="BQ1194" s="505"/>
      <c r="BR1194" s="505"/>
      <c r="BS1194" s="505"/>
      <c r="BT1194" s="505"/>
      <c r="BU1194" s="505"/>
      <c r="BV1194" s="505"/>
      <c r="BW1194" s="505"/>
    </row>
    <row r="1195" s="339" customFormat="true" ht="15" customHeight="true" x14ac:dyDescent="0.2">
      <c r="BA1195" s="505"/>
      <c r="BB1195" s="366"/>
      <c r="BC1195" s="505"/>
      <c r="BD1195" s="505"/>
      <c r="BE1195" s="505"/>
      <c r="BF1195" s="505"/>
      <c r="BG1195" s="505"/>
      <c r="BH1195" s="505"/>
      <c r="BI1195" s="505"/>
      <c r="BJ1195" s="505"/>
      <c r="BK1195" s="505"/>
      <c r="BL1195" s="505"/>
      <c r="BM1195" s="505"/>
      <c r="BN1195" s="505"/>
      <c r="BO1195" s="505"/>
      <c r="BP1195" s="505"/>
      <c r="BQ1195" s="505"/>
      <c r="BR1195" s="505"/>
      <c r="BS1195" s="505"/>
      <c r="BT1195" s="505"/>
      <c r="BU1195" s="505"/>
      <c r="BV1195" s="505"/>
      <c r="BW1195" s="505"/>
    </row>
    <row r="1196" s="339" customFormat="true" ht="15" customHeight="true" x14ac:dyDescent="0.2">
      <c r="BA1196" s="505"/>
      <c r="BB1196" s="366"/>
      <c r="BC1196" s="505"/>
      <c r="BD1196" s="505"/>
      <c r="BE1196" s="505"/>
      <c r="BF1196" s="505"/>
      <c r="BG1196" s="505"/>
      <c r="BH1196" s="505"/>
      <c r="BI1196" s="505"/>
      <c r="BJ1196" s="505"/>
      <c r="BK1196" s="505"/>
      <c r="BL1196" s="505"/>
      <c r="BM1196" s="505"/>
      <c r="BN1196" s="505"/>
      <c r="BO1196" s="505"/>
      <c r="BP1196" s="505"/>
      <c r="BQ1196" s="505"/>
      <c r="BR1196" s="505"/>
      <c r="BS1196" s="505"/>
      <c r="BT1196" s="505"/>
      <c r="BU1196" s="505"/>
      <c r="BV1196" s="505"/>
      <c r="BW1196" s="505"/>
    </row>
    <row r="1197" s="339" customFormat="true" ht="15" customHeight="true" x14ac:dyDescent="0.2">
      <c r="BA1197" s="505"/>
      <c r="BB1197" s="366"/>
      <c r="BC1197" s="505"/>
      <c r="BD1197" s="505"/>
      <c r="BE1197" s="505"/>
      <c r="BF1197" s="505"/>
      <c r="BG1197" s="505"/>
      <c r="BH1197" s="505"/>
      <c r="BI1197" s="505"/>
      <c r="BJ1197" s="505"/>
      <c r="BK1197" s="505"/>
      <c r="BL1197" s="505"/>
      <c r="BM1197" s="505"/>
      <c r="BN1197" s="505"/>
      <c r="BO1197" s="505"/>
      <c r="BP1197" s="505"/>
      <c r="BQ1197" s="505"/>
      <c r="BR1197" s="505"/>
      <c r="BS1197" s="505"/>
      <c r="BT1197" s="505"/>
      <c r="BU1197" s="505"/>
      <c r="BV1197" s="505"/>
      <c r="BW1197" s="505"/>
    </row>
    <row r="1198" s="339" customFormat="true" ht="15" customHeight="true" x14ac:dyDescent="0.2">
      <c r="BA1198" s="505"/>
      <c r="BB1198" s="366"/>
      <c r="BC1198" s="505"/>
      <c r="BD1198" s="505"/>
      <c r="BE1198" s="505"/>
      <c r="BF1198" s="505"/>
      <c r="BG1198" s="505"/>
      <c r="BH1198" s="505"/>
      <c r="BI1198" s="505"/>
      <c r="BJ1198" s="505"/>
      <c r="BK1198" s="505"/>
      <c r="BL1198" s="505"/>
      <c r="BM1198" s="505"/>
      <c r="BN1198" s="505"/>
      <c r="BO1198" s="505"/>
      <c r="BP1198" s="505"/>
      <c r="BQ1198" s="505"/>
      <c r="BR1198" s="505"/>
      <c r="BS1198" s="505"/>
      <c r="BT1198" s="505"/>
      <c r="BU1198" s="505"/>
      <c r="BV1198" s="505"/>
      <c r="BW1198" s="505"/>
    </row>
    <row r="1199" s="339" customFormat="true" ht="15" customHeight="true" x14ac:dyDescent="0.2">
      <c r="BA1199" s="505"/>
      <c r="BB1199" s="366"/>
      <c r="BC1199" s="505"/>
      <c r="BD1199" s="505"/>
      <c r="BE1199" s="505"/>
      <c r="BF1199" s="505"/>
      <c r="BG1199" s="505"/>
      <c r="BH1199" s="505"/>
      <c r="BI1199" s="505"/>
      <c r="BJ1199" s="505"/>
      <c r="BK1199" s="505"/>
      <c r="BL1199" s="505"/>
      <c r="BM1199" s="505"/>
      <c r="BN1199" s="505"/>
      <c r="BO1199" s="505"/>
      <c r="BP1199" s="505"/>
      <c r="BQ1199" s="505"/>
      <c r="BR1199" s="505"/>
      <c r="BS1199" s="505"/>
      <c r="BT1199" s="505"/>
      <c r="BU1199" s="505"/>
      <c r="BV1199" s="505"/>
      <c r="BW1199" s="505"/>
    </row>
    <row r="1200" s="339" customFormat="true" ht="15" customHeight="true" x14ac:dyDescent="0.2">
      <c r="BA1200" s="505"/>
      <c r="BB1200" s="366"/>
      <c r="BC1200" s="505"/>
      <c r="BD1200" s="505"/>
      <c r="BE1200" s="505"/>
      <c r="BF1200" s="505"/>
      <c r="BG1200" s="505"/>
      <c r="BH1200" s="505"/>
      <c r="BI1200" s="505"/>
      <c r="BJ1200" s="505"/>
      <c r="BK1200" s="505"/>
      <c r="BL1200" s="505"/>
      <c r="BM1200" s="505"/>
      <c r="BN1200" s="505"/>
      <c r="BO1200" s="505"/>
      <c r="BP1200" s="505"/>
      <c r="BQ1200" s="505"/>
      <c r="BR1200" s="505"/>
      <c r="BS1200" s="505"/>
      <c r="BT1200" s="505"/>
      <c r="BU1200" s="505"/>
      <c r="BV1200" s="505"/>
      <c r="BW1200" s="505"/>
    </row>
  </sheetData>
  <mergeCells count="1314">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08:B108"/>
    <mergeCell ref="C120:G120"/>
    <mergeCell ref="H120:L120"/>
    <mergeCell ref="A58:A70"/>
    <mergeCell ref="C56:G56"/>
    <mergeCell ref="H56:L56"/>
    <mergeCell ref="M56:Q56"/>
    <mergeCell ref="A47:A49"/>
    <mergeCell ref="A153:A160"/>
    <mergeCell ref="C133:G133"/>
    <mergeCell ref="H133:L133"/>
    <mergeCell ref="M133:Q133"/>
    <mergeCell ref="A135:A139"/>
    <mergeCell ref="M120:Q120"/>
    <mergeCell ref="A122:A123"/>
    <mergeCell ref="A124:A127"/>
    <mergeCell ref="A128:A129"/>
    <mergeCell ref="A130:A132"/>
    <mergeCell ref="A151:A152"/>
    <mergeCell ref="A50:A52"/>
    <mergeCell ref="A1025:C1025"/>
    <mergeCell ref="A1026:B1026"/>
    <mergeCell ref="A1031:A1033"/>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6:D416"/>
    <mergeCell ref="H416:I416"/>
    <mergeCell ref="M416:N416"/>
    <mergeCell ref="C417:D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E444"/>
    <mergeCell ref="H444:I444"/>
    <mergeCell ref="M444:N444"/>
    <mergeCell ref="C445:D445"/>
    <mergeCell ref="H445:J445"/>
    <mergeCell ref="M445:O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9:D489"/>
    <mergeCell ref="H489:I490"/>
    <mergeCell ref="J489:L489"/>
    <mergeCell ref="M489:N490"/>
    <mergeCell ref="O489:Q489"/>
    <mergeCell ref="C490:D490"/>
    <mergeCell ref="C486:G486"/>
    <mergeCell ref="H486:I486"/>
    <mergeCell ref="M486:N486"/>
    <mergeCell ref="C487:D488"/>
    <mergeCell ref="E487:G487"/>
    <mergeCell ref="H487:I487"/>
    <mergeCell ref="M487:N487"/>
    <mergeCell ref="H488:L488"/>
    <mergeCell ref="M488:Q488"/>
    <mergeCell ref="C484:D484"/>
    <mergeCell ref="H484:I484"/>
    <mergeCell ref="M484:N484"/>
    <mergeCell ref="C485:D485"/>
    <mergeCell ref="H485:I485"/>
    <mergeCell ref="M485:N485"/>
    <mergeCell ref="C497:D497"/>
    <mergeCell ref="H497:I497"/>
    <mergeCell ref="M497:N497"/>
    <mergeCell ref="C498:D498"/>
    <mergeCell ref="H498:I498"/>
    <mergeCell ref="M498:N498"/>
    <mergeCell ref="C493:D494"/>
    <mergeCell ref="H493:I493"/>
    <mergeCell ref="M493:N493"/>
    <mergeCell ref="H494:J494"/>
    <mergeCell ref="M494:O494"/>
    <mergeCell ref="C495:D495"/>
    <mergeCell ref="H495:I496"/>
    <mergeCell ref="M495:N496"/>
    <mergeCell ref="C496:D496"/>
    <mergeCell ref="C491:D491"/>
    <mergeCell ref="H491:I491"/>
    <mergeCell ref="M491:N491"/>
    <mergeCell ref="C492:E492"/>
    <mergeCell ref="H492:I492"/>
    <mergeCell ref="M492:N492"/>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9:D539"/>
    <mergeCell ref="H539:I539"/>
    <mergeCell ref="M539:N539"/>
    <mergeCell ref="C540:D540"/>
    <mergeCell ref="H540:I540"/>
    <mergeCell ref="M540:N540"/>
    <mergeCell ref="C537:D537"/>
    <mergeCell ref="H537:I537"/>
    <mergeCell ref="M537:N537"/>
    <mergeCell ref="C538:D538"/>
    <mergeCell ref="H538:J538"/>
    <mergeCell ref="M538:O538"/>
    <mergeCell ref="C535:E535"/>
    <mergeCell ref="H535:I535"/>
    <mergeCell ref="M535:N535"/>
    <mergeCell ref="C536:D536"/>
    <mergeCell ref="H536:I536"/>
    <mergeCell ref="M536:N53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142875</xdr:rowOff>
                  </from>
                  <to>
                    <xdr:col>1</xdr:col>
                    <xdr:colOff>1704975</xdr:colOff>
                    <xdr:row>400</xdr:row>
                    <xdr:rowOff>142875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CCCEC-32AB-4032-90B9-42D3B3DCCBC6}">
  <sheetPr codeName="Feuil8"/>
  <dimension ref="A1:CZ1200"/>
  <sheetViews>
    <sheetView showGridLines="false" workbookViewId="0"/>
  </sheetViews>
  <sheetFormatPr defaultColWidth="9.140625" defaultRowHeight="15" customHeight="true" x14ac:dyDescent="0.2"/>
  <cols>
    <col min="1" max="1" width="31.5703125" style="504" customWidth="true"/>
    <col min="2" max="2" width="41.5703125" style="504" customWidth="true"/>
    <col min="3" max="17" width="10.7109375" style="504" customWidth="true"/>
    <col min="18" max="22" width="12.5703125" style="504" customWidth="true"/>
    <col min="23" max="52" width="12.5703125" style="339" customWidth="true"/>
    <col min="53" max="53" width="31.5703125" style="505" customWidth="true"/>
    <col min="54" max="54" width="41.5703125" style="366" customWidth="true"/>
    <col min="55" max="69" width="9.140625" style="505"/>
    <col min="70" max="74" width="12.5703125" style="505" customWidth="true"/>
    <col min="75" max="104" width="12.5703125" style="339" customWidth="true"/>
    <col min="105" max="16384" width="9.140625" style="504"/>
  </cols>
  <sheetData>
    <row r="1" s="287" customFormat="true" ht="18" customHeight="true" x14ac:dyDescent="0.2">
      <c r="W1" s="339"/>
      <c r="X1" s="339"/>
      <c r="Y1" s="339"/>
      <c r="Z1" s="339"/>
      <c r="AA1" s="339"/>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AZ1" s="339"/>
      <c r="BB1" s="310"/>
      <c r="BW1" s="339"/>
      <c r="BX1" s="339"/>
      <c r="BY1" s="33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87" customFormat="true" ht="22.5" customHeight="true" x14ac:dyDescent="0.35">
      <c r="A2" s="356" t="str">
        <f>A1026</f>
        <v>Mongolia</v>
      </c>
      <c r="B2" s="357"/>
      <c r="W2" s="339"/>
      <c r="X2" s="339"/>
      <c r="Y2" s="339"/>
      <c r="Z2" s="339"/>
      <c r="AA2" s="339"/>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AZ2" s="339"/>
      <c r="BB2" s="310"/>
      <c r="BW2" s="339"/>
      <c r="BX2" s="339"/>
      <c r="BY2" s="33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87" customFormat="true" ht="22.5" customHeight="true" x14ac:dyDescent="0.35">
      <c r="A3" s="314" t="str">
        <f>A1034</f>
        <v>2005</v>
      </c>
      <c r="B3" s="359"/>
      <c r="W3" s="339"/>
      <c r="X3" s="339"/>
      <c r="Y3" s="339"/>
      <c r="Z3" s="339"/>
      <c r="AA3" s="339"/>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AZ3" s="339"/>
      <c r="BB3" s="310"/>
      <c r="BW3" s="339"/>
      <c r="BX3" s="339"/>
      <c r="BY3" s="33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87" customFormat="true" ht="22.5" customHeight="true" x14ac:dyDescent="0.35">
      <c r="A4" s="358" t="s">
        <v>96</v>
      </c>
      <c r="B4" s="359"/>
      <c r="W4" s="339"/>
      <c r="X4" s="339"/>
      <c r="Y4" s="339"/>
      <c r="Z4" s="339"/>
      <c r="AA4" s="339"/>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AZ4" s="339"/>
      <c r="BB4" s="310"/>
      <c r="BW4" s="339"/>
      <c r="BX4" s="339"/>
      <c r="BY4" s="33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87" customFormat="true" ht="20.1" customHeight="true" x14ac:dyDescent="0.35">
      <c r="A5" s="358" t="s">
        <v>97</v>
      </c>
      <c r="B5" s="359"/>
      <c r="W5" s="339"/>
      <c r="X5" s="339"/>
      <c r="Y5" s="339"/>
      <c r="Z5" s="339"/>
      <c r="AA5" s="339"/>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AZ5" s="339"/>
      <c r="BB5" s="310"/>
      <c r="BW5" s="339"/>
      <c r="BX5" s="339"/>
      <c r="BY5" s="33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87" customFormat="true" ht="15" customHeight="true" x14ac:dyDescent="0.2">
      <c r="A6" s="360" t="s">
        <v>98</v>
      </c>
      <c r="B6" s="361"/>
      <c r="W6" s="339"/>
      <c r="X6" s="339"/>
      <c r="Y6" s="339"/>
      <c r="Z6" s="339"/>
      <c r="AA6" s="339"/>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AZ6" s="339"/>
      <c r="BB6" s="310"/>
      <c r="BW6" s="339"/>
      <c r="BX6" s="339"/>
      <c r="BY6" s="33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87" customFormat="true" ht="15" customHeight="true" x14ac:dyDescent="0.2">
      <c r="A7" s="362" t="s">
        <v>40</v>
      </c>
      <c r="B7" s="363"/>
      <c r="W7" s="339"/>
      <c r="X7" s="339"/>
      <c r="Y7" s="339"/>
      <c r="Z7" s="339"/>
      <c r="AA7" s="339"/>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AZ7" s="339"/>
      <c r="BB7" s="310"/>
      <c r="BW7" s="339"/>
      <c r="BX7" s="339"/>
      <c r="BY7" s="33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87" customFormat="true" ht="15" customHeight="true" x14ac:dyDescent="0.2">
      <c r="A8" s="362" t="s">
        <v>39</v>
      </c>
      <c r="B8" s="363"/>
      <c r="W8" s="339"/>
      <c r="X8" s="339"/>
      <c r="Y8" s="339"/>
      <c r="Z8" s="339"/>
      <c r="AA8" s="339"/>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AZ8" s="339"/>
      <c r="BB8" s="310"/>
      <c r="BW8" s="339"/>
      <c r="BX8" s="339"/>
      <c r="BY8" s="33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87" customFormat="true" ht="15" customHeight="true" x14ac:dyDescent="0.2">
      <c r="A9" s="362" t="s">
        <v>136</v>
      </c>
      <c r="B9" s="364" t="str">
        <f>A1025</f>
        <v>MICS05</v>
      </c>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B9" s="310"/>
      <c r="BW9" s="339"/>
      <c r="BX9" s="339"/>
      <c r="BY9" s="33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87" customFormat="true" ht="15" customHeight="true" x14ac:dyDescent="0.2">
      <c r="A10" s="176" t="str">
        <f>B1028</f>
        <v/>
      </c>
      <c r="B10" s="175"/>
      <c r="W10" s="339"/>
      <c r="X10" s="339"/>
      <c r="Y10" s="339"/>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B10" s="310"/>
      <c r="BW10" s="339"/>
      <c r="BX10" s="339"/>
      <c r="BY10" s="33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87" customFormat="true" ht="15" customHeight="true" x14ac:dyDescent="0.2">
      <c r="A11" s="176" t="str">
        <f>B1027</f>
        <v>Time to improved source based on:</v>
      </c>
      <c r="B11" s="174" t="s">
        <v>258</v>
      </c>
      <c r="W11" s="339"/>
      <c r="X11" s="339"/>
      <c r="Y11" s="339"/>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39"/>
      <c r="BB11" s="310"/>
      <c r="BW11" s="339"/>
      <c r="BX11" s="339"/>
      <c r="BY11" s="33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87" customFormat="true" ht="18" customHeight="true" x14ac:dyDescent="0.2">
      <c r="A12" s="173"/>
      <c r="B12" s="175"/>
      <c r="W12" s="339"/>
      <c r="X12" s="339"/>
      <c r="Y12" s="339"/>
      <c r="Z12" s="339"/>
      <c r="AA12" s="339"/>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AZ12" s="339"/>
      <c r="BB12" s="310"/>
      <c r="BW12" s="339"/>
      <c r="BX12" s="339"/>
      <c r="BY12" s="33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87" customFormat="true" ht="18" customHeight="true" x14ac:dyDescent="0.2">
      <c r="A13" s="172"/>
      <c r="B13" s="171"/>
      <c r="W13" s="339"/>
      <c r="X13" s="339"/>
      <c r="Y13" s="339"/>
      <c r="Z13" s="339"/>
      <c r="AA13" s="339"/>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AZ13" s="339"/>
      <c r="BB13" s="310"/>
      <c r="BW13" s="339"/>
      <c r="BX13" s="339"/>
      <c r="BY13" s="33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311" customFormat="true" ht="15" customHeight="true" x14ac:dyDescent="0.2">
      <c r="A14" s="291" t="s">
        <v>96</v>
      </c>
      <c r="B14" s="336"/>
      <c r="C14" s="1004" t="s">
        <v>115</v>
      </c>
      <c r="D14" s="1005"/>
      <c r="E14" s="1005"/>
      <c r="F14" s="1005"/>
      <c r="G14" s="1006"/>
      <c r="H14" s="993" t="s">
        <v>38</v>
      </c>
      <c r="I14" s="994"/>
      <c r="J14" s="994"/>
      <c r="K14" s="994"/>
      <c r="L14" s="995"/>
      <c r="M14" s="996" t="s">
        <v>37</v>
      </c>
      <c r="N14" s="997"/>
      <c r="O14" s="997"/>
      <c r="P14" s="997"/>
      <c r="Q14" s="998"/>
      <c r="R14" s="17" t="s">
        <v>143</v>
      </c>
      <c r="S14" s="424"/>
      <c r="T14" s="424"/>
      <c r="U14" s="424"/>
      <c r="V14" s="424"/>
      <c r="W14" s="435"/>
      <c r="X14" s="435"/>
      <c r="Y14" s="435"/>
      <c r="Z14" s="435"/>
      <c r="AA14" s="435"/>
      <c r="AB14" s="435"/>
      <c r="AC14" s="435"/>
      <c r="AD14" s="435"/>
      <c r="AE14" s="435"/>
      <c r="AF14" s="435"/>
      <c r="AG14" s="435"/>
      <c r="AH14" s="435"/>
      <c r="AI14" s="435"/>
      <c r="AJ14" s="435"/>
      <c r="AK14" s="435"/>
      <c r="AL14" s="435"/>
      <c r="AM14" s="435"/>
      <c r="AN14" s="435"/>
      <c r="AO14" s="435"/>
      <c r="AP14" s="435"/>
      <c r="AQ14" s="435"/>
      <c r="AR14" s="435"/>
      <c r="AS14" s="435"/>
      <c r="AT14" s="435"/>
      <c r="AU14" s="435"/>
      <c r="AV14" s="435"/>
      <c r="AW14" s="435"/>
      <c r="AX14" s="435"/>
      <c r="AY14" s="435"/>
      <c r="AZ14" s="827"/>
      <c r="BA14" s="345" t="s">
        <v>131</v>
      </c>
      <c r="BB14" s="291" t="s">
        <v>96</v>
      </c>
      <c r="BC14" s="996" t="s">
        <v>115</v>
      </c>
      <c r="BD14" s="997"/>
      <c r="BE14" s="997"/>
      <c r="BF14" s="997"/>
      <c r="BG14" s="1026"/>
      <c r="BH14" s="996" t="s">
        <v>38</v>
      </c>
      <c r="BI14" s="997"/>
      <c r="BJ14" s="997"/>
      <c r="BK14" s="997"/>
      <c r="BL14" s="1026"/>
      <c r="BM14" s="996" t="s">
        <v>37</v>
      </c>
      <c r="BN14" s="997"/>
      <c r="BO14" s="997"/>
      <c r="BP14" s="997"/>
      <c r="BQ14" s="998"/>
      <c r="BR14" s="16" t="s">
        <v>143</v>
      </c>
      <c r="BS14" s="424"/>
      <c r="BT14" s="424"/>
      <c r="BU14" s="424"/>
      <c r="BV14" s="424"/>
      <c r="BW14" s="5"/>
      <c r="BX14" s="5"/>
      <c r="BY14" s="5"/>
      <c r="BZ14" s="343"/>
      <c r="CA14" s="343"/>
      <c r="CB14" s="343"/>
      <c r="CC14" s="343"/>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row>
    <row r="15" s="311" customFormat="true" ht="12.75" x14ac:dyDescent="0.2">
      <c r="A15" s="331" t="s">
        <v>87</v>
      </c>
      <c r="B15" s="373"/>
      <c r="C15" s="415" t="s">
        <v>0</v>
      </c>
      <c r="D15" s="585" t="s">
        <v>1</v>
      </c>
      <c r="E15" s="585" t="s">
        <v>2</v>
      </c>
      <c r="F15" s="585" t="s">
        <v>3</v>
      </c>
      <c r="G15" s="586" t="s">
        <v>4</v>
      </c>
      <c r="H15" s="378" t="s">
        <v>0</v>
      </c>
      <c r="I15" s="589" t="s">
        <v>1</v>
      </c>
      <c r="J15" s="589" t="s">
        <v>2</v>
      </c>
      <c r="K15" s="589" t="s">
        <v>3</v>
      </c>
      <c r="L15" s="590" t="s">
        <v>4</v>
      </c>
      <c r="M15" s="379" t="s">
        <v>0</v>
      </c>
      <c r="N15" s="589" t="s">
        <v>1</v>
      </c>
      <c r="O15" s="589" t="s">
        <v>2</v>
      </c>
      <c r="P15" s="589" t="s">
        <v>3</v>
      </c>
      <c r="Q15" s="583" t="s">
        <v>4</v>
      </c>
      <c r="R15" s="378" t="s">
        <v>259</v>
      </c>
      <c r="S15" s="589" t="s">
        <v>160</v>
      </c>
      <c r="T15" s="589" t="s">
        <v>260</v>
      </c>
      <c r="U15" s="589" t="s">
        <v>261</v>
      </c>
      <c r="V15" s="590" t="s">
        <v>163</v>
      </c>
      <c r="W15" s="435"/>
      <c r="X15" s="435"/>
      <c r="Y15" s="435"/>
      <c r="Z15" s="435"/>
      <c r="AA15" s="435"/>
      <c r="AB15" s="435"/>
      <c r="AC15" s="435"/>
      <c r="AD15" s="435"/>
      <c r="AE15" s="435"/>
      <c r="AF15" s="435"/>
      <c r="AG15" s="435"/>
      <c r="AH15" s="435"/>
      <c r="AI15" s="435"/>
      <c r="AJ15" s="435"/>
      <c r="AK15" s="435"/>
      <c r="AL15" s="435"/>
      <c r="AM15" s="435"/>
      <c r="AN15" s="435"/>
      <c r="AO15" s="435"/>
      <c r="AP15" s="435"/>
      <c r="AQ15" s="435"/>
      <c r="AR15" s="435"/>
      <c r="AS15" s="435"/>
      <c r="AT15" s="435"/>
      <c r="AU15" s="435"/>
      <c r="AV15" s="435"/>
      <c r="AW15" s="435"/>
      <c r="AX15" s="435"/>
      <c r="AY15" s="435"/>
      <c r="AZ15" s="827"/>
      <c r="BA15" s="331" t="s">
        <v>120</v>
      </c>
      <c r="BB15" s="330"/>
      <c r="BC15" s="453" t="s">
        <v>0</v>
      </c>
      <c r="BD15" s="559" t="s">
        <v>1</v>
      </c>
      <c r="BE15" s="559" t="s">
        <v>2</v>
      </c>
      <c r="BF15" s="559" t="s">
        <v>3</v>
      </c>
      <c r="BG15" s="454" t="s">
        <v>4</v>
      </c>
      <c r="BH15" s="453" t="s">
        <v>0</v>
      </c>
      <c r="BI15" s="559" t="s">
        <v>1</v>
      </c>
      <c r="BJ15" s="559" t="s">
        <v>2</v>
      </c>
      <c r="BK15" s="559" t="s">
        <v>3</v>
      </c>
      <c r="BL15" s="454" t="s">
        <v>4</v>
      </c>
      <c r="BM15" s="453" t="s">
        <v>0</v>
      </c>
      <c r="BN15" s="559" t="s">
        <v>1</v>
      </c>
      <c r="BO15" s="559" t="s">
        <v>2</v>
      </c>
      <c r="BP15" s="559" t="s">
        <v>3</v>
      </c>
      <c r="BQ15" s="454" t="s">
        <v>4</v>
      </c>
      <c r="BR15" s="453" t="s">
        <v>259</v>
      </c>
      <c r="BS15" s="559" t="s">
        <v>160</v>
      </c>
      <c r="BT15" s="559" t="s">
        <v>260</v>
      </c>
      <c r="BU15" s="559" t="s">
        <v>261</v>
      </c>
      <c r="BV15" s="560" t="s">
        <v>163</v>
      </c>
      <c r="BW15" s="831"/>
      <c r="BX15" s="831"/>
      <c r="BY15" s="831"/>
      <c r="BZ15" s="831"/>
      <c r="CA15" s="831"/>
      <c r="CB15" s="831"/>
      <c r="CC15" s="831"/>
      <c r="CD15" s="831"/>
      <c r="CE15" s="831"/>
      <c r="CF15" s="831"/>
      <c r="CG15" s="831"/>
      <c r="CH15" s="831"/>
      <c r="CI15" s="831"/>
      <c r="CJ15" s="831"/>
      <c r="CK15" s="831"/>
      <c r="CL15" s="831"/>
      <c r="CM15" s="831"/>
      <c r="CN15" s="831"/>
      <c r="CO15" s="831"/>
      <c r="CP15" s="831"/>
      <c r="CQ15" s="831"/>
      <c r="CR15" s="831"/>
      <c r="CS15" s="831"/>
      <c r="CT15" s="831"/>
      <c r="CU15" s="831"/>
      <c r="CV15" s="831"/>
      <c r="CW15" s="831"/>
      <c r="CX15" s="831"/>
      <c r="CY15" s="831"/>
      <c r="CZ15" s="831"/>
    </row>
    <row r="16" s="311" customFormat="true" ht="15" customHeight="true" x14ac:dyDescent="0.2">
      <c r="A16" s="999" t="s">
        <v>13</v>
      </c>
      <c r="B16" s="375" t="s">
        <v>14</v>
      </c>
      <c r="C16" s="124">
        <v>37.29906257028582</v>
      </c>
      <c r="D16" s="123">
        <v>59.52326493960787</v>
      </c>
      <c r="E16" s="123">
        <v>84.879762372710061</v>
      </c>
      <c r="F16" s="123">
        <v>92.196939691706888</v>
      </c>
      <c r="G16" s="122">
        <v>99.4405210133785</v>
      </c>
      <c r="H16" s="121">
        <v>89.486018737241977</v>
      </c>
      <c r="I16" s="123">
        <v>93.051812699228506</v>
      </c>
      <c r="J16" s="123">
        <v>97.1962632712317</v>
      </c>
      <c r="K16" s="123">
        <v>98.139978297680074</v>
      </c>
      <c r="L16" s="120">
        <v>100</v>
      </c>
      <c r="M16" s="124">
        <v>35.322327065122074</v>
      </c>
      <c r="N16" s="123">
        <v>37.002874086913003</v>
      </c>
      <c r="O16" s="123">
        <v>44.04799843173727</v>
      </c>
      <c r="P16" s="123">
        <v>56.735203230086448</v>
      </c>
      <c r="Q16" s="122">
        <v>61.278378443705428</v>
      </c>
      <c r="R16" s="121">
        <v>65.912768384542488</v>
      </c>
      <c r="S16" s="123">
        <v>79.857011830007366</v>
      </c>
      <c r="T16" s="123">
        <v>56.76607229041484</v>
      </c>
      <c r="U16" s="123">
        <v>99.218405988551268</v>
      </c>
      <c r="V16" s="120">
        <v>55.339983466846057</v>
      </c>
      <c r="W16" s="435"/>
      <c r="X16" s="435"/>
      <c r="Y16" s="435"/>
      <c r="Z16" s="435"/>
      <c r="AA16" s="435"/>
      <c r="AB16" s="435"/>
      <c r="AC16" s="435"/>
      <c r="AD16" s="435"/>
      <c r="AE16" s="435"/>
      <c r="AF16" s="435"/>
      <c r="AG16" s="435"/>
      <c r="AH16" s="435"/>
      <c r="AI16" s="435"/>
      <c r="AJ16" s="435"/>
      <c r="AK16" s="435"/>
      <c r="AL16" s="435"/>
      <c r="AM16" s="435"/>
      <c r="AN16" s="435"/>
      <c r="AO16" s="435"/>
      <c r="AP16" s="435"/>
      <c r="AQ16" s="435"/>
      <c r="AR16" s="435"/>
      <c r="AS16" s="435"/>
      <c r="AT16" s="435"/>
      <c r="AU16" s="435"/>
      <c r="AV16" s="435"/>
      <c r="AW16" s="435"/>
      <c r="AX16" s="435"/>
      <c r="AY16" s="435"/>
      <c r="AZ16" s="827"/>
      <c r="BA16" s="1025" t="s">
        <v>13</v>
      </c>
      <c r="BB16" s="595"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34" t="s">
        <v>35</v>
      </c>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11" customFormat="true" ht="15" customHeight="true" x14ac:dyDescent="0.2">
      <c r="A17" s="1000"/>
      <c r="B17" s="376" t="s">
        <v>51</v>
      </c>
      <c r="C17" s="119">
        <v>62.700937429713676</v>
      </c>
      <c r="D17" s="118">
        <v>40.476735060391903</v>
      </c>
      <c r="E17" s="118">
        <v>15.12023762729002</v>
      </c>
      <c r="F17" s="118">
        <v>7.8030603082929515</v>
      </c>
      <c r="G17" s="117">
        <v>0.55947898662147688</v>
      </c>
      <c r="H17" s="116">
        <v>10.513981262757691</v>
      </c>
      <c r="I17" s="118">
        <v>6.9481873007713384</v>
      </c>
      <c r="J17" s="118">
        <v>2.8037367287682406</v>
      </c>
      <c r="K17" s="118">
        <v>1.8600217023199024</v>
      </c>
      <c r="L17" s="115">
        <v>0</v>
      </c>
      <c r="M17" s="119">
        <v>64.677672934878018</v>
      </c>
      <c r="N17" s="118">
        <v>62.997125913087139</v>
      </c>
      <c r="O17" s="118">
        <v>55.952001568262787</v>
      </c>
      <c r="P17" s="118">
        <v>43.264796769913573</v>
      </c>
      <c r="Q17" s="117">
        <v>38.721621556294295</v>
      </c>
      <c r="R17" s="116">
        <v>34.087231615457704</v>
      </c>
      <c r="S17" s="118">
        <v>20.142988169992488</v>
      </c>
      <c r="T17" s="118">
        <v>43.233927709586844</v>
      </c>
      <c r="U17" s="118">
        <v>0.78159401144869078</v>
      </c>
      <c r="V17" s="115">
        <v>44.660016533153488</v>
      </c>
      <c r="W17" s="435"/>
      <c r="X17" s="435"/>
      <c r="Y17" s="435"/>
      <c r="Z17" s="435"/>
      <c r="AA17" s="435"/>
      <c r="AB17" s="435"/>
      <c r="AC17" s="435"/>
      <c r="AD17" s="435"/>
      <c r="AE17" s="435"/>
      <c r="AF17" s="435"/>
      <c r="AG17" s="435"/>
      <c r="AH17" s="435"/>
      <c r="AI17" s="435"/>
      <c r="AJ17" s="435"/>
      <c r="AK17" s="435"/>
      <c r="AL17" s="435"/>
      <c r="AM17" s="435"/>
      <c r="AN17" s="435"/>
      <c r="AO17" s="435"/>
      <c r="AP17" s="435"/>
      <c r="AQ17" s="435"/>
      <c r="AR17" s="435"/>
      <c r="AS17" s="435"/>
      <c r="AT17" s="435"/>
      <c r="AU17" s="435"/>
      <c r="AV17" s="435"/>
      <c r="AW17" s="435"/>
      <c r="AX17" s="435"/>
      <c r="AY17" s="435"/>
      <c r="AZ17" s="827"/>
      <c r="BA17" s="1023"/>
      <c r="BB17" s="594"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33" t="s">
        <v>35</v>
      </c>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11" customFormat="true" ht="15" customHeight="true" x14ac:dyDescent="0.2">
      <c r="A18" s="1000" t="s">
        <v>60</v>
      </c>
      <c r="B18" s="376" t="s">
        <v>15</v>
      </c>
      <c r="C18" s="119">
        <f>C16*(MICS10!C23+MICS00!C23)/200</f>
        <v>28.396143572449024</v>
      </c>
      <c r="D18" s="118">
        <f>D16*(MICS10!D23+MICS00!D23)/200</f>
        <v>51.934233479338083</v>
      </c>
      <c r="E18" s="118">
        <f>E16*(MICS10!E23+MICS00!E23)/200</f>
        <v>77.090021335945352</v>
      </c>
      <c r="F18" s="118">
        <f>F16*(MICS10!F23+MICS00!F23)/200</f>
        <v>84.628485525740871</v>
      </c>
      <c r="G18" s="117">
        <f>G16*(MICS10!G23+MICS00!G23)/200</f>
        <v>99.193703000446433</v>
      </c>
      <c r="H18" s="116">
        <f>H16*(MICS10!H23+MICS00!H23)/200</f>
        <v>80.436161652658313</v>
      </c>
      <c r="I18" s="118">
        <f>I16*(MICS10!I23+MICS00!I23)/200</f>
        <v>86.215043354496245</v>
      </c>
      <c r="J18" s="118">
        <f>J16*(MICS10!J23+MICS00!J23)/200</f>
        <v>88.319325259245701</v>
      </c>
      <c r="K18" s="118">
        <f>K16*(MICS10!K23+MICS00!K23)/200</f>
        <v>95.870098958018303</v>
      </c>
      <c r="L18" s="115">
        <f>L16*(MICS10!L23+MICS00!L23)/200</f>
        <v>99.721891180278448</v>
      </c>
      <c r="M18" s="119">
        <f>M16*(MICS10!M23+MICS00!M23)/200</f>
        <v>25.270428700169543</v>
      </c>
      <c r="N18" s="118">
        <f>N16*(MICS10!N23+MICS00!N23)/200</f>
        <v>26.715277996841845</v>
      </c>
      <c r="O18" s="118">
        <f>O16*(MICS10!O23+MICS00!O23)/200</f>
        <v>36.127955689904809</v>
      </c>
      <c r="P18" s="118">
        <f>P16*(MICS10!P23+MICS00!P23)/200</f>
        <v>45.86415796073122</v>
      </c>
      <c r="Q18" s="117">
        <f>Q16*(MICS10!Q23+MICS00!Q23)/200</f>
        <v>55.601297576981388</v>
      </c>
      <c r="R18" s="116">
        <f>R16*MICS10!R23/100</f>
        <v>60.201104183132841</v>
      </c>
      <c r="S18" s="118">
        <f>S16*MICS10!S23/100</f>
        <v>69.656259489151623</v>
      </c>
      <c r="T18" s="118">
        <f>T16*MICS10!T23/100</f>
        <v>52.733998691647301</v>
      </c>
      <c r="U18" s="118">
        <f>U16*MICS10!U23/100</f>
        <v>93.219073232610427</v>
      </c>
      <c r="V18" s="115">
        <f>V16*MICS10!V23/100</f>
        <v>52.055825262413485</v>
      </c>
      <c r="W18" s="435"/>
      <c r="X18" s="435"/>
      <c r="Y18" s="435"/>
      <c r="Z18" s="435"/>
      <c r="AA18" s="435"/>
      <c r="AB18" s="435"/>
      <c r="AC18" s="435"/>
      <c r="AD18" s="435"/>
      <c r="AE18" s="435"/>
      <c r="AF18" s="435"/>
      <c r="AG18" s="435"/>
      <c r="AH18" s="435"/>
      <c r="AI18" s="435"/>
      <c r="AJ18" s="435"/>
      <c r="AK18" s="435"/>
      <c r="AL18" s="435"/>
      <c r="AM18" s="435"/>
      <c r="AN18" s="435"/>
      <c r="AO18" s="435"/>
      <c r="AP18" s="435"/>
      <c r="AQ18" s="435"/>
      <c r="AR18" s="435"/>
      <c r="AS18" s="435"/>
      <c r="AT18" s="435"/>
      <c r="AU18" s="435"/>
      <c r="AV18" s="435"/>
      <c r="AW18" s="435"/>
      <c r="AX18" s="435"/>
      <c r="AY18" s="435"/>
      <c r="AZ18" s="827"/>
      <c r="BA18" s="1023" t="s">
        <v>60</v>
      </c>
      <c r="BB18" s="594"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33" t="s">
        <v>35</v>
      </c>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11" customFormat="true" ht="15" customHeight="true" x14ac:dyDescent="0.2">
      <c r="A19" s="1000"/>
      <c r="B19" s="376" t="s">
        <v>16</v>
      </c>
      <c r="C19" s="119">
        <f>C16*(MICS10!C22+MICS00!C22)/200</f>
        <v>8.9029189978367889</v>
      </c>
      <c r="D19" s="118">
        <f>D16*(MICS10!D22+MICS00!D22)/200</f>
        <v>7.5890314602697826</v>
      </c>
      <c r="E19" s="118">
        <f>E16*(MICS10!E22+MICS00!E22)/200</f>
        <v>7.7897410367646946</v>
      </c>
      <c r="F19" s="118">
        <f>F16*(MICS10!F22+MICS00!F22)/200</f>
        <v>7.5684541659660098</v>
      </c>
      <c r="G19" s="117">
        <f>G16*(MICS10!G22+MICS00!G22)/200</f>
        <v>0.24681801293206113</v>
      </c>
      <c r="H19" s="116">
        <f>H16*(MICS10!H22+MICS00!H22)/200</f>
        <v>9.0498570845836461</v>
      </c>
      <c r="I19" s="118">
        <f>I16*(MICS10!I22+MICS00!I22)/200</f>
        <v>6.836769344732228</v>
      </c>
      <c r="J19" s="118">
        <f>J16*(MICS10!J22+MICS00!J22)/200</f>
        <v>8.8769380119859846</v>
      </c>
      <c r="K19" s="118">
        <f>K16*(MICS10!K22+MICS00!K22)/200</f>
        <v>2.2698793396617623</v>
      </c>
      <c r="L19" s="115">
        <f>L16*(MICS10!L22+MICS00!L22)/200</f>
        <v>0.27810881972156037</v>
      </c>
      <c r="M19" s="119">
        <f>M16*(MICS10!M22+MICS00!M22)/200</f>
        <v>10.051898364952564</v>
      </c>
      <c r="N19" s="118">
        <f>N16*(MICS10!N22+MICS00!N22)/200</f>
        <v>10.287596090071151</v>
      </c>
      <c r="O19" s="118">
        <f>O16*(MICS10!O22+MICS00!O22)/200</f>
        <v>7.9200427418324901</v>
      </c>
      <c r="P19" s="118">
        <f>P16*(MICS10!P22+MICS00!P22)/200</f>
        <v>10.87104526935525</v>
      </c>
      <c r="Q19" s="117">
        <f>Q16*(MICS10!Q22+MICS00!Q22)/200</f>
        <v>5.6770808667240553</v>
      </c>
      <c r="R19" s="116">
        <f>R16*MICS10!R22/100</f>
        <v>5.7116642014095191</v>
      </c>
      <c r="S19" s="118">
        <f>S16*MICS10!S22/100</f>
        <v>10.200752340855761</v>
      </c>
      <c r="T19" s="118">
        <f>T16*MICS10!T22/100</f>
        <v>4.0320735987675462</v>
      </c>
      <c r="U19" s="118">
        <f>U16*MICS10!U22/100</f>
        <v>5.9993327559409071</v>
      </c>
      <c r="V19" s="115">
        <f>V16*MICS10!V22/100</f>
        <v>3.2841582044325155</v>
      </c>
      <c r="W19" s="435"/>
      <c r="X19" s="435"/>
      <c r="Y19" s="435"/>
      <c r="Z19" s="435"/>
      <c r="AA19" s="435"/>
      <c r="AB19" s="435"/>
      <c r="AC19" s="435"/>
      <c r="AD19" s="435"/>
      <c r="AE19" s="435"/>
      <c r="AF19" s="435"/>
      <c r="AG19" s="435"/>
      <c r="AH19" s="435"/>
      <c r="AI19" s="435"/>
      <c r="AJ19" s="435"/>
      <c r="AK19" s="435"/>
      <c r="AL19" s="435"/>
      <c r="AM19" s="435"/>
      <c r="AN19" s="435"/>
      <c r="AO19" s="435"/>
      <c r="AP19" s="435"/>
      <c r="AQ19" s="435"/>
      <c r="AR19" s="435"/>
      <c r="AS19" s="435"/>
      <c r="AT19" s="435"/>
      <c r="AU19" s="435"/>
      <c r="AV19" s="435"/>
      <c r="AW19" s="435"/>
      <c r="AX19" s="435"/>
      <c r="AY19" s="435"/>
      <c r="AZ19" s="827"/>
      <c r="BA19" s="1023"/>
      <c r="BB19" s="594"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33" t="s">
        <v>35</v>
      </c>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11" customFormat="true" ht="15" customHeight="true" x14ac:dyDescent="0.2">
      <c r="A20" s="1000"/>
      <c r="B20" s="376" t="s">
        <v>22</v>
      </c>
      <c r="C20" s="119">
        <f>100-(C18+C19+C21)</f>
        <v>25.19817873074129</v>
      </c>
      <c r="D20" s="118">
        <f t="shared" ref="D20:V20" si="0">100-(D18+D19+D21)</f>
        <v>13.727726435530386</v>
      </c>
      <c r="E20" s="118">
        <f t="shared" si="0"/>
        <v>8.3601120374834323</v>
      </c>
      <c r="F20" s="118">
        <f t="shared" si="0"/>
        <v>5.7235126048195468</v>
      </c>
      <c r="G20" s="117">
        <f t="shared" si="0"/>
        <v>0.41191058537501135</v>
      </c>
      <c r="H20" s="116">
        <f t="shared" si="0"/>
        <v>6.1264986800131567</v>
      </c>
      <c r="I20" s="118">
        <f t="shared" si="0"/>
        <v>5.3328427595980372</v>
      </c>
      <c r="J20" s="118">
        <f t="shared" si="0"/>
        <v>2.2861603527832841</v>
      </c>
      <c r="K20" s="118">
        <f t="shared" si="0"/>
        <v>1.3394745155134729</v>
      </c>
      <c r="L20" s="115">
        <f t="shared" si="0"/>
        <v>0</v>
      </c>
      <c r="M20" s="119">
        <f t="shared" si="0"/>
        <v>29.252043927378196</v>
      </c>
      <c r="N20" s="118">
        <f t="shared" si="0"/>
        <v>23.553203939726131</v>
      </c>
      <c r="O20" s="118">
        <f t="shared" si="0"/>
        <v>16.102872207425776</v>
      </c>
      <c r="P20" s="118">
        <f t="shared" si="0"/>
        <v>15.577774744459816</v>
      </c>
      <c r="Q20" s="117">
        <f t="shared" si="0"/>
        <v>19.853756621875831</v>
      </c>
      <c r="R20" s="116">
        <f t="shared" si="0"/>
        <v>28.023469775660061</v>
      </c>
      <c r="S20" s="118">
        <f t="shared" si="0"/>
        <v>6.2117636870824526</v>
      </c>
      <c r="T20" s="118">
        <f t="shared" si="0"/>
        <v>16.391204178723569</v>
      </c>
      <c r="U20" s="118">
        <f t="shared" si="0"/>
        <v>0.55041831792158291</v>
      </c>
      <c r="V20" s="115">
        <f t="shared" si="0"/>
        <v>8.6905077796766079</v>
      </c>
      <c r="W20" s="435"/>
      <c r="X20" s="435"/>
      <c r="Y20" s="435"/>
      <c r="Z20" s="435"/>
      <c r="AA20" s="435"/>
      <c r="AB20" s="435"/>
      <c r="AC20" s="435"/>
      <c r="AD20" s="435"/>
      <c r="AE20" s="435"/>
      <c r="AF20" s="435"/>
      <c r="AG20" s="435"/>
      <c r="AH20" s="435"/>
      <c r="AI20" s="435"/>
      <c r="AJ20" s="435"/>
      <c r="AK20" s="435"/>
      <c r="AL20" s="435"/>
      <c r="AM20" s="435"/>
      <c r="AN20" s="435"/>
      <c r="AO20" s="435"/>
      <c r="AP20" s="435"/>
      <c r="AQ20" s="435"/>
      <c r="AR20" s="435"/>
      <c r="AS20" s="435"/>
      <c r="AT20" s="435"/>
      <c r="AU20" s="435"/>
      <c r="AV20" s="435"/>
      <c r="AW20" s="435"/>
      <c r="AX20" s="435"/>
      <c r="AY20" s="435"/>
      <c r="AZ20" s="827"/>
      <c r="BA20" s="1023"/>
      <c r="BB20" s="594"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33" t="s">
        <v>35</v>
      </c>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11" customFormat="true" ht="15" customHeight="true" x14ac:dyDescent="0.2">
      <c r="A21" s="1000"/>
      <c r="B21" s="376" t="s">
        <v>17</v>
      </c>
      <c r="C21" s="119">
        <f t="shared" ref="C21:V21" si="1">C68</f>
        <v>37.502758698972904</v>
      </c>
      <c r="D21" s="118">
        <f t="shared" si="1"/>
        <v>26.749008624861752</v>
      </c>
      <c r="E21" s="118">
        <f t="shared" si="1"/>
        <v>6.7601255898065151</v>
      </c>
      <c r="F21" s="118">
        <f t="shared" si="1"/>
        <v>2.0795477034735641</v>
      </c>
      <c r="G21" s="117">
        <f t="shared" si="1"/>
        <v>0.14756840124648779</v>
      </c>
      <c r="H21" s="116">
        <f t="shared" si="1"/>
        <v>4.3874825827448856</v>
      </c>
      <c r="I21" s="118">
        <f t="shared" si="1"/>
        <v>1.6153445411734886</v>
      </c>
      <c r="J21" s="118">
        <f t="shared" si="1"/>
        <v>0.51757637598503514</v>
      </c>
      <c r="K21" s="118">
        <f t="shared" si="1"/>
        <v>0.52054718680646439</v>
      </c>
      <c r="L21" s="115">
        <f t="shared" si="1"/>
        <v>0</v>
      </c>
      <c r="M21" s="119">
        <f t="shared" si="1"/>
        <v>35.425629007499687</v>
      </c>
      <c r="N21" s="118">
        <f t="shared" si="1"/>
        <v>39.443921973360865</v>
      </c>
      <c r="O21" s="118">
        <f t="shared" si="1"/>
        <v>39.849129360836933</v>
      </c>
      <c r="P21" s="118">
        <f t="shared" si="1"/>
        <v>27.687022025453711</v>
      </c>
      <c r="Q21" s="117">
        <f t="shared" si="1"/>
        <v>18.86786493441873</v>
      </c>
      <c r="R21" s="116">
        <f t="shared" si="1"/>
        <v>6.0637618397975848</v>
      </c>
      <c r="S21" s="118">
        <f t="shared" si="1"/>
        <v>13.931224482910167</v>
      </c>
      <c r="T21" s="118">
        <f t="shared" si="1"/>
        <v>26.84272353086158</v>
      </c>
      <c r="U21" s="118">
        <f t="shared" si="1"/>
        <v>0.23117569352707756</v>
      </c>
      <c r="V21" s="115">
        <f t="shared" si="1"/>
        <v>35.969508753477399</v>
      </c>
      <c r="W21" s="435"/>
      <c r="X21" s="435"/>
      <c r="Y21" s="435"/>
      <c r="Z21" s="435"/>
      <c r="AA21" s="435"/>
      <c r="AB21" s="435"/>
      <c r="AC21" s="435"/>
      <c r="AD21" s="435"/>
      <c r="AE21" s="435"/>
      <c r="AF21" s="435"/>
      <c r="AG21" s="435"/>
      <c r="AH21" s="435"/>
      <c r="AI21" s="435"/>
      <c r="AJ21" s="435"/>
      <c r="AK21" s="435"/>
      <c r="AL21" s="435"/>
      <c r="AM21" s="435"/>
      <c r="AN21" s="435"/>
      <c r="AO21" s="435"/>
      <c r="AP21" s="435"/>
      <c r="AQ21" s="435"/>
      <c r="AR21" s="435"/>
      <c r="AS21" s="435"/>
      <c r="AT21" s="435"/>
      <c r="AU21" s="435"/>
      <c r="AV21" s="435"/>
      <c r="AW21" s="435"/>
      <c r="AX21" s="435"/>
      <c r="AY21" s="435"/>
      <c r="AZ21" s="827"/>
      <c r="BA21" s="1023"/>
      <c r="BB21" s="594"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33" t="s">
        <v>35</v>
      </c>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11" customFormat="true" ht="15" customHeight="true" x14ac:dyDescent="0.2">
      <c r="A22" s="1000" t="s">
        <v>54</v>
      </c>
      <c r="B22" s="376" t="s">
        <v>49</v>
      </c>
      <c r="C22" s="63" t="s">
        <v>35</v>
      </c>
      <c r="D22" s="60" t="s">
        <v>35</v>
      </c>
      <c r="E22" s="60" t="s">
        <v>35</v>
      </c>
      <c r="F22" s="60" t="s">
        <v>35</v>
      </c>
      <c r="G22" s="57" t="s">
        <v>35</v>
      </c>
      <c r="H22" s="54" t="s">
        <v>35</v>
      </c>
      <c r="I22" s="60" t="s">
        <v>35</v>
      </c>
      <c r="J22" s="60" t="s">
        <v>35</v>
      </c>
      <c r="K22" s="60" t="s">
        <v>35</v>
      </c>
      <c r="L22" s="51" t="s">
        <v>35</v>
      </c>
      <c r="M22" s="63" t="s">
        <v>35</v>
      </c>
      <c r="N22" s="60" t="s">
        <v>35</v>
      </c>
      <c r="O22" s="60" t="s">
        <v>35</v>
      </c>
      <c r="P22" s="60" t="s">
        <v>35</v>
      </c>
      <c r="Q22" s="57" t="s">
        <v>35</v>
      </c>
      <c r="R22" s="54" t="s">
        <v>35</v>
      </c>
      <c r="S22" s="60" t="s">
        <v>35</v>
      </c>
      <c r="T22" s="60" t="s">
        <v>35</v>
      </c>
      <c r="U22" s="60" t="s">
        <v>35</v>
      </c>
      <c r="V22" s="51" t="s">
        <v>35</v>
      </c>
      <c r="W22" s="435"/>
      <c r="X22" s="435"/>
      <c r="Y22" s="435"/>
      <c r="Z22" s="435"/>
      <c r="AA22" s="435"/>
      <c r="AB22" s="435"/>
      <c r="AC22" s="435"/>
      <c r="AD22" s="435"/>
      <c r="AE22" s="435"/>
      <c r="AF22" s="435"/>
      <c r="AG22" s="435"/>
      <c r="AH22" s="435"/>
      <c r="AI22" s="435"/>
      <c r="AJ22" s="435"/>
      <c r="AK22" s="435"/>
      <c r="AL22" s="435"/>
      <c r="AM22" s="435"/>
      <c r="AN22" s="435"/>
      <c r="AO22" s="435"/>
      <c r="AP22" s="435"/>
      <c r="AQ22" s="435"/>
      <c r="AR22" s="435"/>
      <c r="AS22" s="435"/>
      <c r="AT22" s="435"/>
      <c r="AU22" s="435"/>
      <c r="AV22" s="435"/>
      <c r="AW22" s="435"/>
      <c r="AX22" s="435"/>
      <c r="AY22" s="435"/>
      <c r="AZ22" s="827"/>
      <c r="BA22" s="1023" t="s">
        <v>54</v>
      </c>
      <c r="BB22" s="594"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33" t="s">
        <v>35</v>
      </c>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11" customFormat="true" ht="15" customHeight="true" x14ac:dyDescent="0.2">
      <c r="A23" s="1001"/>
      <c r="B23" s="377" t="s">
        <v>48</v>
      </c>
      <c r="C23" s="62" t="s">
        <v>35</v>
      </c>
      <c r="D23" s="59" t="s">
        <v>35</v>
      </c>
      <c r="E23" s="59" t="s">
        <v>35</v>
      </c>
      <c r="F23" s="59" t="s">
        <v>35</v>
      </c>
      <c r="G23" s="56" t="s">
        <v>35</v>
      </c>
      <c r="H23" s="53" t="s">
        <v>35</v>
      </c>
      <c r="I23" s="59" t="s">
        <v>35</v>
      </c>
      <c r="J23" s="59" t="s">
        <v>35</v>
      </c>
      <c r="K23" s="59" t="s">
        <v>35</v>
      </c>
      <c r="L23" s="50" t="s">
        <v>35</v>
      </c>
      <c r="M23" s="62" t="s">
        <v>35</v>
      </c>
      <c r="N23" s="59" t="s">
        <v>35</v>
      </c>
      <c r="O23" s="59" t="s">
        <v>35</v>
      </c>
      <c r="P23" s="59" t="s">
        <v>35</v>
      </c>
      <c r="Q23" s="56" t="s">
        <v>35</v>
      </c>
      <c r="R23" s="53" t="s">
        <v>35</v>
      </c>
      <c r="S23" s="59" t="s">
        <v>35</v>
      </c>
      <c r="T23" s="59" t="s">
        <v>35</v>
      </c>
      <c r="U23" s="59" t="s">
        <v>35</v>
      </c>
      <c r="V23" s="50" t="s">
        <v>35</v>
      </c>
      <c r="W23" s="435"/>
      <c r="X23" s="435"/>
      <c r="Y23" s="435"/>
      <c r="Z23" s="435"/>
      <c r="AA23" s="435"/>
      <c r="AB23" s="435"/>
      <c r="AC23" s="435"/>
      <c r="AD23" s="435"/>
      <c r="AE23" s="435"/>
      <c r="AF23" s="435"/>
      <c r="AG23" s="435"/>
      <c r="AH23" s="435"/>
      <c r="AI23" s="435"/>
      <c r="AJ23" s="435"/>
      <c r="AK23" s="435"/>
      <c r="AL23" s="435"/>
      <c r="AM23" s="435"/>
      <c r="AN23" s="435"/>
      <c r="AO23" s="435"/>
      <c r="AP23" s="435"/>
      <c r="AQ23" s="435"/>
      <c r="AR23" s="435"/>
      <c r="AS23" s="435"/>
      <c r="AT23" s="435"/>
      <c r="AU23" s="435"/>
      <c r="AV23" s="435"/>
      <c r="AW23" s="435"/>
      <c r="AX23" s="435"/>
      <c r="AY23" s="435"/>
      <c r="AZ23" s="827"/>
      <c r="BA23" s="1024"/>
      <c r="BB23" s="596"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32" t="s">
        <v>35</v>
      </c>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7" customFormat="true" ht="15" hidden="true" customHeight="true" x14ac:dyDescent="0.2">
      <c r="A24" s="1016" t="s">
        <v>47</v>
      </c>
      <c r="B24" s="374" t="s">
        <v>59</v>
      </c>
      <c r="C24" s="380"/>
      <c r="D24" s="381"/>
      <c r="E24" s="381"/>
      <c r="F24" s="381"/>
      <c r="G24" s="382"/>
      <c r="H24" s="383"/>
      <c r="I24" s="381"/>
      <c r="J24" s="381"/>
      <c r="K24" s="381"/>
      <c r="L24" s="384"/>
      <c r="M24" s="380"/>
      <c r="N24" s="381"/>
      <c r="O24" s="381"/>
      <c r="P24" s="381"/>
      <c r="Q24" s="382"/>
      <c r="R24" s="383"/>
      <c r="S24" s="381"/>
      <c r="T24" s="381"/>
      <c r="U24" s="381"/>
      <c r="V24" s="384"/>
      <c r="W24" s="785"/>
      <c r="X24" s="785"/>
      <c r="Y24" s="785"/>
      <c r="Z24" s="785"/>
      <c r="AA24" s="785"/>
      <c r="AB24" s="785"/>
      <c r="AC24" s="785"/>
      <c r="AD24" s="785"/>
      <c r="AE24" s="785"/>
      <c r="AF24" s="785"/>
      <c r="AG24" s="785"/>
      <c r="AH24" s="785"/>
      <c r="AI24" s="785"/>
      <c r="AJ24" s="785"/>
      <c r="AK24" s="785"/>
      <c r="AL24" s="785"/>
      <c r="AM24" s="785"/>
      <c r="AN24" s="785"/>
      <c r="AO24" s="785"/>
      <c r="AP24" s="785"/>
      <c r="AQ24" s="785"/>
      <c r="AR24" s="785"/>
      <c r="AS24" s="785"/>
      <c r="AT24" s="785"/>
      <c r="AU24" s="785"/>
      <c r="AV24" s="785"/>
      <c r="AW24" s="785"/>
      <c r="AX24" s="785"/>
      <c r="AY24" s="785"/>
      <c r="AZ24" s="344"/>
      <c r="BB24" s="309"/>
      <c r="BW24" s="344"/>
      <c r="BX24" s="344"/>
      <c r="BY24" s="344"/>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07" customFormat="true" ht="15" hidden="true" customHeight="true" x14ac:dyDescent="0.2">
      <c r="A25" s="1017"/>
      <c r="B25" s="371" t="s">
        <v>58</v>
      </c>
      <c r="C25" s="385"/>
      <c r="D25" s="386"/>
      <c r="E25" s="386"/>
      <c r="F25" s="386"/>
      <c r="G25" s="387"/>
      <c r="H25" s="388"/>
      <c r="I25" s="386"/>
      <c r="J25" s="386"/>
      <c r="K25" s="386"/>
      <c r="L25" s="389"/>
      <c r="M25" s="385"/>
      <c r="N25" s="386"/>
      <c r="O25" s="386"/>
      <c r="P25" s="386"/>
      <c r="Q25" s="387"/>
      <c r="R25" s="388"/>
      <c r="S25" s="386"/>
      <c r="T25" s="386"/>
      <c r="U25" s="386"/>
      <c r="V25" s="389"/>
      <c r="W25" s="785"/>
      <c r="X25" s="785"/>
      <c r="Y25" s="785"/>
      <c r="Z25" s="785"/>
      <c r="AA25" s="785"/>
      <c r="AB25" s="785"/>
      <c r="AC25" s="785"/>
      <c r="AD25" s="785"/>
      <c r="AE25" s="785"/>
      <c r="AF25" s="785"/>
      <c r="AG25" s="785"/>
      <c r="AH25" s="785"/>
      <c r="AI25" s="785"/>
      <c r="AJ25" s="785"/>
      <c r="AK25" s="785"/>
      <c r="AL25" s="785"/>
      <c r="AM25" s="785"/>
      <c r="AN25" s="785"/>
      <c r="AO25" s="785"/>
      <c r="AP25" s="785"/>
      <c r="AQ25" s="785"/>
      <c r="AR25" s="785"/>
      <c r="AS25" s="785"/>
      <c r="AT25" s="785"/>
      <c r="AU25" s="785"/>
      <c r="AV25" s="785"/>
      <c r="AW25" s="785"/>
      <c r="AX25" s="785"/>
      <c r="AY25" s="785"/>
      <c r="AZ25" s="344"/>
      <c r="BB25" s="309"/>
      <c r="BW25" s="344"/>
      <c r="BX25" s="344"/>
      <c r="BY25" s="344"/>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07" customFormat="true" ht="15" hidden="true" customHeight="true" x14ac:dyDescent="0.2">
      <c r="A26" s="1018"/>
      <c r="B26" s="372" t="s">
        <v>46</v>
      </c>
      <c r="C26" s="390"/>
      <c r="D26" s="391"/>
      <c r="E26" s="391"/>
      <c r="F26" s="391"/>
      <c r="G26" s="392"/>
      <c r="H26" s="393"/>
      <c r="I26" s="391"/>
      <c r="J26" s="391"/>
      <c r="K26" s="391"/>
      <c r="L26" s="394"/>
      <c r="M26" s="390"/>
      <c r="N26" s="391"/>
      <c r="O26" s="391"/>
      <c r="P26" s="391"/>
      <c r="Q26" s="392"/>
      <c r="R26" s="15"/>
      <c r="S26" s="14"/>
      <c r="T26" s="14"/>
      <c r="U26" s="14"/>
      <c r="V26" s="9"/>
      <c r="W26" s="785"/>
      <c r="X26" s="785"/>
      <c r="Y26" s="785"/>
      <c r="Z26" s="785"/>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344"/>
      <c r="BB26" s="309"/>
      <c r="BW26" s="344"/>
      <c r="BX26" s="344"/>
      <c r="BY26" s="344"/>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311" customFormat="true" ht="15" customHeight="true" x14ac:dyDescent="0.2">
      <c r="A27" s="306"/>
      <c r="B27" s="373"/>
      <c r="C27" s="1019" t="s">
        <v>115</v>
      </c>
      <c r="D27" s="1020"/>
      <c r="E27" s="1020"/>
      <c r="F27" s="1020"/>
      <c r="G27" s="1021"/>
      <c r="H27" s="993" t="s">
        <v>38</v>
      </c>
      <c r="I27" s="994"/>
      <c r="J27" s="994"/>
      <c r="K27" s="994"/>
      <c r="L27" s="995"/>
      <c r="M27" s="1022" t="s">
        <v>37</v>
      </c>
      <c r="N27" s="994"/>
      <c r="O27" s="994"/>
      <c r="P27" s="994"/>
      <c r="Q27" s="995"/>
      <c r="R27" s="17" t="s">
        <v>143</v>
      </c>
      <c r="S27" s="424"/>
      <c r="T27" s="424"/>
      <c r="U27" s="424"/>
      <c r="V27" s="424"/>
      <c r="W27" s="435"/>
      <c r="X27" s="435"/>
      <c r="Y27" s="435"/>
      <c r="Z27" s="435"/>
      <c r="AA27" s="435"/>
      <c r="AB27" s="435"/>
      <c r="AC27" s="435"/>
      <c r="AD27" s="435"/>
      <c r="AE27" s="435"/>
      <c r="AF27" s="435"/>
      <c r="AG27" s="435"/>
      <c r="AH27" s="435"/>
      <c r="AI27" s="435"/>
      <c r="AJ27" s="435"/>
      <c r="AK27" s="435"/>
      <c r="AL27" s="435"/>
      <c r="AM27" s="435"/>
      <c r="AN27" s="435"/>
      <c r="AO27" s="435"/>
      <c r="AP27" s="435"/>
      <c r="AQ27" s="435"/>
      <c r="AR27" s="435"/>
      <c r="AS27" s="435"/>
      <c r="AT27" s="435"/>
      <c r="AU27" s="435"/>
      <c r="AV27" s="435"/>
      <c r="AW27" s="435"/>
      <c r="AX27" s="435"/>
      <c r="AY27" s="435"/>
      <c r="AZ27" s="827"/>
      <c r="BA27" s="345" t="s">
        <v>131</v>
      </c>
      <c r="BB27" s="291" t="s">
        <v>96</v>
      </c>
      <c r="BC27" s="996" t="s">
        <v>115</v>
      </c>
      <c r="BD27" s="997"/>
      <c r="BE27" s="997"/>
      <c r="BF27" s="997"/>
      <c r="BG27" s="1026"/>
      <c r="BH27" s="996" t="s">
        <v>38</v>
      </c>
      <c r="BI27" s="997"/>
      <c r="BJ27" s="997"/>
      <c r="BK27" s="997"/>
      <c r="BL27" s="1026"/>
      <c r="BM27" s="996" t="s">
        <v>37</v>
      </c>
      <c r="BN27" s="997"/>
      <c r="BO27" s="997"/>
      <c r="BP27" s="997"/>
      <c r="BQ27" s="998"/>
      <c r="BR27" s="16" t="s">
        <v>143</v>
      </c>
      <c r="BS27" s="424"/>
      <c r="BT27" s="424"/>
      <c r="BU27" s="424"/>
      <c r="BV27" s="424"/>
      <c r="BW27" s="5"/>
      <c r="BX27" s="5"/>
      <c r="BY27" s="5"/>
      <c r="BZ27" s="343"/>
      <c r="CA27" s="343"/>
      <c r="CB27" s="343"/>
      <c r="CC27" s="343"/>
      <c r="CD27" s="343"/>
      <c r="CE27" s="343"/>
      <c r="CF27" s="343"/>
      <c r="CG27" s="343"/>
      <c r="CH27" s="343"/>
      <c r="CI27" s="343"/>
      <c r="CJ27" s="343"/>
      <c r="CK27" s="343"/>
      <c r="CL27" s="343"/>
      <c r="CM27" s="343"/>
      <c r="CN27" s="343"/>
      <c r="CO27" s="343"/>
      <c r="CP27" s="343"/>
      <c r="CQ27" s="343"/>
      <c r="CR27" s="343"/>
      <c r="CS27" s="343"/>
      <c r="CT27" s="343"/>
      <c r="CU27" s="343"/>
      <c r="CV27" s="343"/>
      <c r="CW27" s="343"/>
      <c r="CX27" s="343"/>
      <c r="CY27" s="343"/>
      <c r="CZ27" s="343"/>
    </row>
    <row r="28" s="311" customFormat="true" ht="12.75" x14ac:dyDescent="0.2">
      <c r="A28" s="331" t="s">
        <v>69</v>
      </c>
      <c r="B28" s="373"/>
      <c r="C28" s="415" t="s">
        <v>0</v>
      </c>
      <c r="D28" s="585" t="s">
        <v>1</v>
      </c>
      <c r="E28" s="585" t="s">
        <v>2</v>
      </c>
      <c r="F28" s="585" t="s">
        <v>3</v>
      </c>
      <c r="G28" s="586" t="s">
        <v>4</v>
      </c>
      <c r="H28" s="378" t="s">
        <v>0</v>
      </c>
      <c r="I28" s="589" t="s">
        <v>1</v>
      </c>
      <c r="J28" s="589" t="s">
        <v>2</v>
      </c>
      <c r="K28" s="589" t="s">
        <v>3</v>
      </c>
      <c r="L28" s="590" t="s">
        <v>4</v>
      </c>
      <c r="M28" s="379" t="s">
        <v>0</v>
      </c>
      <c r="N28" s="589" t="s">
        <v>1</v>
      </c>
      <c r="O28" s="589" t="s">
        <v>2</v>
      </c>
      <c r="P28" s="589" t="s">
        <v>3</v>
      </c>
      <c r="Q28" s="583" t="s">
        <v>4</v>
      </c>
      <c r="R28" s="378" t="s">
        <v>259</v>
      </c>
      <c r="S28" s="589" t="s">
        <v>160</v>
      </c>
      <c r="T28" s="589" t="s">
        <v>260</v>
      </c>
      <c r="U28" s="589" t="s">
        <v>261</v>
      </c>
      <c r="V28" s="590" t="s">
        <v>163</v>
      </c>
      <c r="W28" s="435"/>
      <c r="X28" s="435"/>
      <c r="Y28" s="435"/>
      <c r="Z28" s="435"/>
      <c r="AA28" s="435"/>
      <c r="AB28" s="435"/>
      <c r="AC28" s="435"/>
      <c r="AD28" s="435"/>
      <c r="AE28" s="435"/>
      <c r="AF28" s="435"/>
      <c r="AG28" s="435"/>
      <c r="AH28" s="435"/>
      <c r="AI28" s="435"/>
      <c r="AJ28" s="435"/>
      <c r="AK28" s="435"/>
      <c r="AL28" s="435"/>
      <c r="AM28" s="435"/>
      <c r="AN28" s="435"/>
      <c r="AO28" s="435"/>
      <c r="AP28" s="435"/>
      <c r="AQ28" s="435"/>
      <c r="AR28" s="435"/>
      <c r="AS28" s="435"/>
      <c r="AT28" s="435"/>
      <c r="AU28" s="435"/>
      <c r="AV28" s="435"/>
      <c r="AW28" s="435"/>
      <c r="AX28" s="435"/>
      <c r="AY28" s="435"/>
      <c r="AZ28" s="827"/>
      <c r="BA28" s="331" t="s">
        <v>120</v>
      </c>
      <c r="BB28" s="330"/>
      <c r="BC28" s="453" t="s">
        <v>0</v>
      </c>
      <c r="BD28" s="559" t="s">
        <v>1</v>
      </c>
      <c r="BE28" s="559" t="s">
        <v>2</v>
      </c>
      <c r="BF28" s="559" t="s">
        <v>3</v>
      </c>
      <c r="BG28" s="454" t="s">
        <v>4</v>
      </c>
      <c r="BH28" s="453" t="s">
        <v>0</v>
      </c>
      <c r="BI28" s="559" t="s">
        <v>1</v>
      </c>
      <c r="BJ28" s="559" t="s">
        <v>2</v>
      </c>
      <c r="BK28" s="559" t="s">
        <v>3</v>
      </c>
      <c r="BL28" s="454" t="s">
        <v>4</v>
      </c>
      <c r="BM28" s="453" t="s">
        <v>0</v>
      </c>
      <c r="BN28" s="559" t="s">
        <v>1</v>
      </c>
      <c r="BO28" s="559" t="s">
        <v>2</v>
      </c>
      <c r="BP28" s="559" t="s">
        <v>3</v>
      </c>
      <c r="BQ28" s="454" t="s">
        <v>4</v>
      </c>
      <c r="BR28" s="453" t="s">
        <v>259</v>
      </c>
      <c r="BS28" s="559" t="s">
        <v>160</v>
      </c>
      <c r="BT28" s="559" t="s">
        <v>260</v>
      </c>
      <c r="BU28" s="559" t="s">
        <v>261</v>
      </c>
      <c r="BV28" s="560" t="s">
        <v>163</v>
      </c>
      <c r="BW28" s="831"/>
      <c r="BX28" s="831"/>
      <c r="BY28" s="831"/>
      <c r="BZ28" s="831"/>
      <c r="CA28" s="831"/>
      <c r="CB28" s="831"/>
      <c r="CC28" s="831"/>
      <c r="CD28" s="831"/>
      <c r="CE28" s="831"/>
      <c r="CF28" s="831"/>
      <c r="CG28" s="831"/>
      <c r="CH28" s="831"/>
      <c r="CI28" s="831"/>
      <c r="CJ28" s="831"/>
      <c r="CK28" s="831"/>
      <c r="CL28" s="831"/>
      <c r="CM28" s="831"/>
      <c r="CN28" s="831"/>
      <c r="CO28" s="831"/>
      <c r="CP28" s="831"/>
      <c r="CQ28" s="831"/>
      <c r="CR28" s="831"/>
      <c r="CS28" s="831"/>
      <c r="CT28" s="831"/>
      <c r="CU28" s="831"/>
      <c r="CV28" s="831"/>
      <c r="CW28" s="831"/>
      <c r="CX28" s="831"/>
      <c r="CY28" s="831"/>
      <c r="CZ28" s="831"/>
    </row>
    <row r="29" s="311" customFormat="true" ht="15" customHeight="true" x14ac:dyDescent="0.2">
      <c r="A29" s="999" t="s">
        <v>57</v>
      </c>
      <c r="B29" s="375" t="s">
        <v>49</v>
      </c>
      <c r="C29" s="124">
        <v>0.25905240635178811</v>
      </c>
      <c r="D29" s="123">
        <v>3.6793655100335267</v>
      </c>
      <c r="E29" s="123">
        <v>9.7227495359053613</v>
      </c>
      <c r="F29" s="123">
        <v>17.338213988804409</v>
      </c>
      <c r="G29" s="122">
        <v>90.825570538473912</v>
      </c>
      <c r="H29" s="121">
        <v>10.241423113958685</v>
      </c>
      <c r="I29" s="123">
        <v>12.002007964295736</v>
      </c>
      <c r="J29" s="123">
        <v>14.682053825720823</v>
      </c>
      <c r="K29" s="123">
        <v>67.160071952129215</v>
      </c>
      <c r="L29" s="120">
        <v>98.388641043427754</v>
      </c>
      <c r="M29" s="124">
        <v>0</v>
      </c>
      <c r="N29" s="123">
        <v>0</v>
      </c>
      <c r="O29" s="123">
        <v>0.77671749814560709</v>
      </c>
      <c r="P29" s="123">
        <v>2.2728740375830703</v>
      </c>
      <c r="Q29" s="122">
        <v>11.382160345846856</v>
      </c>
      <c r="R29" s="121">
        <v>21.036422054125062</v>
      </c>
      <c r="S29" s="123">
        <v>19.021852730056086</v>
      </c>
      <c r="T29" s="123">
        <v>13.417574956802824</v>
      </c>
      <c r="U29" s="123">
        <v>43.119771025979489</v>
      </c>
      <c r="V29" s="120">
        <v>7.3479641491425092</v>
      </c>
      <c r="W29" s="435"/>
      <c r="X29" s="435"/>
      <c r="Y29" s="435"/>
      <c r="Z29" s="435"/>
      <c r="AA29" s="435"/>
      <c r="AB29" s="435"/>
      <c r="AC29" s="435"/>
      <c r="AD29" s="435"/>
      <c r="AE29" s="435"/>
      <c r="AF29" s="435"/>
      <c r="AG29" s="435"/>
      <c r="AH29" s="435"/>
      <c r="AI29" s="435"/>
      <c r="AJ29" s="435"/>
      <c r="AK29" s="435"/>
      <c r="AL29" s="435"/>
      <c r="AM29" s="435"/>
      <c r="AN29" s="435"/>
      <c r="AO29" s="435"/>
      <c r="AP29" s="435"/>
      <c r="AQ29" s="435"/>
      <c r="AR29" s="435"/>
      <c r="AS29" s="435"/>
      <c r="AT29" s="435"/>
      <c r="AU29" s="435"/>
      <c r="AV29" s="435"/>
      <c r="AW29" s="435"/>
      <c r="AX29" s="435"/>
      <c r="AY29" s="435"/>
      <c r="AZ29" s="827"/>
      <c r="BA29" s="1025" t="s">
        <v>57</v>
      </c>
      <c r="BB29" s="595"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34" t="s">
        <v>35</v>
      </c>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11" customFormat="true" ht="15" customHeight="true" x14ac:dyDescent="0.2">
      <c r="A30" s="1000"/>
      <c r="B30" s="376" t="s">
        <v>48</v>
      </c>
      <c r="C30" s="119">
        <v>99.740947593648187</v>
      </c>
      <c r="D30" s="118">
        <v>96.320634489966466</v>
      </c>
      <c r="E30" s="118">
        <v>90.277250464094521</v>
      </c>
      <c r="F30" s="118">
        <v>82.661786011195318</v>
      </c>
      <c r="G30" s="117">
        <v>9.1744294615260173</v>
      </c>
      <c r="H30" s="116">
        <v>89.758576886041055</v>
      </c>
      <c r="I30" s="118">
        <v>87.997992035704073</v>
      </c>
      <c r="J30" s="118">
        <v>85.317946174278873</v>
      </c>
      <c r="K30" s="118">
        <v>32.839928047869968</v>
      </c>
      <c r="L30" s="115">
        <v>1.6113589565722206</v>
      </c>
      <c r="M30" s="119">
        <v>100</v>
      </c>
      <c r="N30" s="118">
        <v>100</v>
      </c>
      <c r="O30" s="118">
        <v>99.223282501854385</v>
      </c>
      <c r="P30" s="118">
        <v>97.727125962416949</v>
      </c>
      <c r="Q30" s="117">
        <v>88.617839654153144</v>
      </c>
      <c r="R30" s="116">
        <v>78.963577945875002</v>
      </c>
      <c r="S30" s="118">
        <v>80.978147269943861</v>
      </c>
      <c r="T30" s="118">
        <v>86.582425043198199</v>
      </c>
      <c r="U30" s="118">
        <v>56.880228974019921</v>
      </c>
      <c r="V30" s="115">
        <v>92.652035850857786</v>
      </c>
      <c r="W30" s="435"/>
      <c r="X30" s="435"/>
      <c r="Y30" s="435"/>
      <c r="Z30" s="435"/>
      <c r="AA30" s="435"/>
      <c r="AB30" s="435"/>
      <c r="AC30" s="435"/>
      <c r="AD30" s="435"/>
      <c r="AE30" s="435"/>
      <c r="AF30" s="435"/>
      <c r="AG30" s="435"/>
      <c r="AH30" s="435"/>
      <c r="AI30" s="435"/>
      <c r="AJ30" s="435"/>
      <c r="AK30" s="435"/>
      <c r="AL30" s="435"/>
      <c r="AM30" s="435"/>
      <c r="AN30" s="435"/>
      <c r="AO30" s="435"/>
      <c r="AP30" s="435"/>
      <c r="AQ30" s="435"/>
      <c r="AR30" s="435"/>
      <c r="AS30" s="435"/>
      <c r="AT30" s="435"/>
      <c r="AU30" s="435"/>
      <c r="AV30" s="435"/>
      <c r="AW30" s="435"/>
      <c r="AX30" s="435"/>
      <c r="AY30" s="435"/>
      <c r="AZ30" s="827"/>
      <c r="BA30" s="1023"/>
      <c r="BB30" s="594"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33" t="s">
        <v>35</v>
      </c>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6" customFormat="true" ht="15" customHeight="true" x14ac:dyDescent="0.2">
      <c r="A31" s="1000" t="s">
        <v>104</v>
      </c>
      <c r="B31" s="376" t="s">
        <v>49</v>
      </c>
      <c r="C31" s="119">
        <v>0.1108143997815155</v>
      </c>
      <c r="D31" s="118">
        <v>0.82271474118827659</v>
      </c>
      <c r="E31" s="118">
        <v>1.1520690216100062</v>
      </c>
      <c r="F31" s="118">
        <v>7.481220478622447</v>
      </c>
      <c r="G31" s="117">
        <v>90.166713317388542</v>
      </c>
      <c r="H31" s="116">
        <v>1.0156146243563928</v>
      </c>
      <c r="I31" s="118">
        <v>1.1563780224631843</v>
      </c>
      <c r="J31" s="118">
        <v>3.9215166980378608</v>
      </c>
      <c r="K31" s="118">
        <v>62.855385260051285</v>
      </c>
      <c r="L31" s="115">
        <v>98.123313679025145</v>
      </c>
      <c r="M31" s="119">
        <v>0</v>
      </c>
      <c r="N31" s="118">
        <v>0</v>
      </c>
      <c r="O31" s="118">
        <v>0</v>
      </c>
      <c r="P31" s="118">
        <v>1.5738447362478691</v>
      </c>
      <c r="Q31" s="117">
        <v>8.4499367347895546</v>
      </c>
      <c r="R31" s="116">
        <v>18.384945893926798</v>
      </c>
      <c r="S31" s="118">
        <v>19.021852730056086</v>
      </c>
      <c r="T31" s="118">
        <v>8.7551194568132047</v>
      </c>
      <c r="U31" s="118">
        <v>35.722148833112882</v>
      </c>
      <c r="V31" s="115">
        <v>5.4110064996331211</v>
      </c>
      <c r="W31" s="435"/>
      <c r="X31" s="435"/>
      <c r="Y31" s="435"/>
      <c r="Z31" s="435"/>
      <c r="AA31" s="435"/>
      <c r="AB31" s="435"/>
      <c r="AC31" s="435"/>
      <c r="AD31" s="435"/>
      <c r="AE31" s="435"/>
      <c r="AF31" s="435"/>
      <c r="AG31" s="435"/>
      <c r="AH31" s="435"/>
      <c r="AI31" s="435"/>
      <c r="AJ31" s="435"/>
      <c r="AK31" s="435"/>
      <c r="AL31" s="435"/>
      <c r="AM31" s="435"/>
      <c r="AN31" s="435"/>
      <c r="AO31" s="435"/>
      <c r="AP31" s="435"/>
      <c r="AQ31" s="435"/>
      <c r="AR31" s="435"/>
      <c r="AS31" s="435"/>
      <c r="AT31" s="435"/>
      <c r="AU31" s="435"/>
      <c r="AV31" s="435"/>
      <c r="AW31" s="435"/>
      <c r="AX31" s="435"/>
      <c r="AY31" s="435"/>
      <c r="AZ31" s="827"/>
      <c r="BA31" s="1023" t="s">
        <v>104</v>
      </c>
      <c r="BB31" s="594"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33" t="s">
        <v>35</v>
      </c>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6" customFormat="true" ht="15" customHeight="true" x14ac:dyDescent="0.2">
      <c r="A32" s="1000"/>
      <c r="B32" s="376" t="s">
        <v>48</v>
      </c>
      <c r="C32" s="119">
        <v>99.889185600218454</v>
      </c>
      <c r="D32" s="118">
        <v>99.177285258811693</v>
      </c>
      <c r="E32" s="118">
        <v>98.847930978389996</v>
      </c>
      <c r="F32" s="118">
        <v>92.518779521377397</v>
      </c>
      <c r="G32" s="117">
        <v>9.8332866826113925</v>
      </c>
      <c r="H32" s="116">
        <v>98.984385375643598</v>
      </c>
      <c r="I32" s="118">
        <v>98.843621977536799</v>
      </c>
      <c r="J32" s="118">
        <v>96.078483301962024</v>
      </c>
      <c r="K32" s="118">
        <v>37.144614739947883</v>
      </c>
      <c r="L32" s="115">
        <v>1.876686320974829</v>
      </c>
      <c r="M32" s="119">
        <v>100</v>
      </c>
      <c r="N32" s="118">
        <v>100</v>
      </c>
      <c r="O32" s="118">
        <v>100</v>
      </c>
      <c r="P32" s="118">
        <v>98.426155263752136</v>
      </c>
      <c r="Q32" s="117">
        <v>91.55006326521044</v>
      </c>
      <c r="R32" s="116">
        <v>81.615054106073273</v>
      </c>
      <c r="S32" s="118">
        <v>80.978147269943861</v>
      </c>
      <c r="T32" s="118">
        <v>91.244880543187563</v>
      </c>
      <c r="U32" s="118">
        <v>64.277851166886492</v>
      </c>
      <c r="V32" s="115">
        <v>94.588993500367025</v>
      </c>
      <c r="W32" s="435"/>
      <c r="X32" s="435"/>
      <c r="Y32" s="435"/>
      <c r="Z32" s="435"/>
      <c r="AA32" s="435"/>
      <c r="AB32" s="435"/>
      <c r="AC32" s="435"/>
      <c r="AD32" s="435"/>
      <c r="AE32" s="435"/>
      <c r="AF32" s="435"/>
      <c r="AG32" s="435"/>
      <c r="AH32" s="435"/>
      <c r="AI32" s="435"/>
      <c r="AJ32" s="435"/>
      <c r="AK32" s="435"/>
      <c r="AL32" s="435"/>
      <c r="AM32" s="435"/>
      <c r="AN32" s="435"/>
      <c r="AO32" s="435"/>
      <c r="AP32" s="435"/>
      <c r="AQ32" s="435"/>
      <c r="AR32" s="435"/>
      <c r="AS32" s="435"/>
      <c r="AT32" s="435"/>
      <c r="AU32" s="435"/>
      <c r="AV32" s="435"/>
      <c r="AW32" s="435"/>
      <c r="AX32" s="435"/>
      <c r="AY32" s="435"/>
      <c r="AZ32" s="827"/>
      <c r="BA32" s="1023"/>
      <c r="BB32" s="594"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33" t="s">
        <v>35</v>
      </c>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6" customFormat="true" ht="15" customHeight="true" x14ac:dyDescent="0.2">
      <c r="A33" s="1000" t="s">
        <v>105</v>
      </c>
      <c r="B33" s="376"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51" t="s">
        <v>35</v>
      </c>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343"/>
      <c r="BA33" s="1023" t="s">
        <v>105</v>
      </c>
      <c r="BB33" s="594"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33" t="s">
        <v>35</v>
      </c>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6" customFormat="true" ht="15" customHeight="true" x14ac:dyDescent="0.2">
      <c r="A34" s="1000"/>
      <c r="B34" s="376"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51" t="s">
        <v>35</v>
      </c>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343"/>
      <c r="BA34" s="1023"/>
      <c r="BB34" s="594"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33" t="s">
        <v>35</v>
      </c>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11" customFormat="true" ht="15" customHeight="true" x14ac:dyDescent="0.2">
      <c r="A35" s="1000" t="s">
        <v>55</v>
      </c>
      <c r="B35" s="376" t="s">
        <v>49</v>
      </c>
      <c r="C35" s="63" t="s">
        <v>35</v>
      </c>
      <c r="D35" s="60" t="s">
        <v>35</v>
      </c>
      <c r="E35" s="60" t="s">
        <v>35</v>
      </c>
      <c r="F35" s="60" t="s">
        <v>35</v>
      </c>
      <c r="G35" s="57" t="s">
        <v>35</v>
      </c>
      <c r="H35" s="54" t="s">
        <v>35</v>
      </c>
      <c r="I35" s="60" t="s">
        <v>35</v>
      </c>
      <c r="J35" s="60" t="s">
        <v>35</v>
      </c>
      <c r="K35" s="60" t="s">
        <v>35</v>
      </c>
      <c r="L35" s="51" t="s">
        <v>35</v>
      </c>
      <c r="M35" s="63" t="s">
        <v>35</v>
      </c>
      <c r="N35" s="60" t="s">
        <v>35</v>
      </c>
      <c r="O35" s="60" t="s">
        <v>35</v>
      </c>
      <c r="P35" s="60" t="s">
        <v>35</v>
      </c>
      <c r="Q35" s="57" t="s">
        <v>35</v>
      </c>
      <c r="R35" s="54" t="s">
        <v>35</v>
      </c>
      <c r="S35" s="60" t="s">
        <v>35</v>
      </c>
      <c r="T35" s="60" t="s">
        <v>35</v>
      </c>
      <c r="U35" s="60" t="s">
        <v>35</v>
      </c>
      <c r="V35" s="51" t="s">
        <v>35</v>
      </c>
      <c r="W35" s="435"/>
      <c r="X35" s="435"/>
      <c r="Y35" s="435"/>
      <c r="Z35" s="435"/>
      <c r="AA35" s="435"/>
      <c r="AB35" s="435"/>
      <c r="AC35" s="435"/>
      <c r="AD35" s="435"/>
      <c r="AE35" s="435"/>
      <c r="AF35" s="435"/>
      <c r="AG35" s="435"/>
      <c r="AH35" s="435"/>
      <c r="AI35" s="435"/>
      <c r="AJ35" s="435"/>
      <c r="AK35" s="435"/>
      <c r="AL35" s="435"/>
      <c r="AM35" s="435"/>
      <c r="AN35" s="435"/>
      <c r="AO35" s="435"/>
      <c r="AP35" s="435"/>
      <c r="AQ35" s="435"/>
      <c r="AR35" s="435"/>
      <c r="AS35" s="435"/>
      <c r="AT35" s="435"/>
      <c r="AU35" s="435"/>
      <c r="AV35" s="435"/>
      <c r="AW35" s="435"/>
      <c r="AX35" s="435"/>
      <c r="AY35" s="435"/>
      <c r="AZ35" s="827"/>
      <c r="BA35" s="1023" t="s">
        <v>55</v>
      </c>
      <c r="BB35" s="594"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33" t="s">
        <v>35</v>
      </c>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11" customFormat="true" ht="15" customHeight="true" x14ac:dyDescent="0.2">
      <c r="A36" s="1000"/>
      <c r="B36" s="376" t="s">
        <v>48</v>
      </c>
      <c r="C36" s="63" t="s">
        <v>35</v>
      </c>
      <c r="D36" s="60" t="s">
        <v>35</v>
      </c>
      <c r="E36" s="60" t="s">
        <v>35</v>
      </c>
      <c r="F36" s="60" t="s">
        <v>35</v>
      </c>
      <c r="G36" s="57" t="s">
        <v>35</v>
      </c>
      <c r="H36" s="54" t="s">
        <v>35</v>
      </c>
      <c r="I36" s="60" t="s">
        <v>35</v>
      </c>
      <c r="J36" s="60" t="s">
        <v>35</v>
      </c>
      <c r="K36" s="60" t="s">
        <v>35</v>
      </c>
      <c r="L36" s="51" t="s">
        <v>35</v>
      </c>
      <c r="M36" s="63" t="s">
        <v>35</v>
      </c>
      <c r="N36" s="60" t="s">
        <v>35</v>
      </c>
      <c r="O36" s="60" t="s">
        <v>35</v>
      </c>
      <c r="P36" s="60" t="s">
        <v>35</v>
      </c>
      <c r="Q36" s="57" t="s">
        <v>35</v>
      </c>
      <c r="R36" s="54" t="s">
        <v>35</v>
      </c>
      <c r="S36" s="60" t="s">
        <v>35</v>
      </c>
      <c r="T36" s="60" t="s">
        <v>35</v>
      </c>
      <c r="U36" s="60" t="s">
        <v>35</v>
      </c>
      <c r="V36" s="51" t="s">
        <v>35</v>
      </c>
      <c r="W36" s="435"/>
      <c r="X36" s="435"/>
      <c r="Y36" s="435"/>
      <c r="Z36" s="435"/>
      <c r="AA36" s="435"/>
      <c r="AB36" s="435"/>
      <c r="AC36" s="435"/>
      <c r="AD36" s="435"/>
      <c r="AE36" s="435"/>
      <c r="AF36" s="435"/>
      <c r="AG36" s="435"/>
      <c r="AH36" s="435"/>
      <c r="AI36" s="435"/>
      <c r="AJ36" s="435"/>
      <c r="AK36" s="435"/>
      <c r="AL36" s="435"/>
      <c r="AM36" s="435"/>
      <c r="AN36" s="435"/>
      <c r="AO36" s="435"/>
      <c r="AP36" s="435"/>
      <c r="AQ36" s="435"/>
      <c r="AR36" s="435"/>
      <c r="AS36" s="435"/>
      <c r="AT36" s="435"/>
      <c r="AU36" s="435"/>
      <c r="AV36" s="435"/>
      <c r="AW36" s="435"/>
      <c r="AX36" s="435"/>
      <c r="AY36" s="435"/>
      <c r="AZ36" s="827"/>
      <c r="BA36" s="1023"/>
      <c r="BB36" s="594"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33" t="s">
        <v>35</v>
      </c>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11" customFormat="true" ht="15" customHeight="true" x14ac:dyDescent="0.2">
      <c r="A37" s="1000" t="s">
        <v>164</v>
      </c>
      <c r="B37" s="376" t="s">
        <v>49</v>
      </c>
      <c r="C37" s="63" t="s">
        <v>35</v>
      </c>
      <c r="D37" s="60" t="s">
        <v>35</v>
      </c>
      <c r="E37" s="60" t="s">
        <v>35</v>
      </c>
      <c r="F37" s="60" t="s">
        <v>35</v>
      </c>
      <c r="G37" s="57" t="s">
        <v>35</v>
      </c>
      <c r="H37" s="54" t="s">
        <v>35</v>
      </c>
      <c r="I37" s="60" t="s">
        <v>35</v>
      </c>
      <c r="J37" s="60" t="s">
        <v>35</v>
      </c>
      <c r="K37" s="60" t="s">
        <v>35</v>
      </c>
      <c r="L37" s="51" t="s">
        <v>35</v>
      </c>
      <c r="M37" s="63" t="s">
        <v>35</v>
      </c>
      <c r="N37" s="60" t="s">
        <v>35</v>
      </c>
      <c r="O37" s="60" t="s">
        <v>35</v>
      </c>
      <c r="P37" s="60" t="s">
        <v>35</v>
      </c>
      <c r="Q37" s="57" t="s">
        <v>35</v>
      </c>
      <c r="R37" s="54" t="s">
        <v>35</v>
      </c>
      <c r="S37" s="60" t="s">
        <v>35</v>
      </c>
      <c r="T37" s="60" t="s">
        <v>35</v>
      </c>
      <c r="U37" s="60" t="s">
        <v>35</v>
      </c>
      <c r="V37" s="51" t="s">
        <v>35</v>
      </c>
      <c r="W37" s="435"/>
      <c r="X37" s="435"/>
      <c r="Y37" s="435"/>
      <c r="Z37" s="435"/>
      <c r="AA37" s="435"/>
      <c r="AB37" s="435"/>
      <c r="AC37" s="435"/>
      <c r="AD37" s="435"/>
      <c r="AE37" s="435"/>
      <c r="AF37" s="435"/>
      <c r="AG37" s="435"/>
      <c r="AH37" s="435"/>
      <c r="AI37" s="435"/>
      <c r="AJ37" s="435"/>
      <c r="AK37" s="435"/>
      <c r="AL37" s="435"/>
      <c r="AM37" s="435"/>
      <c r="AN37" s="435"/>
      <c r="AO37" s="435"/>
      <c r="AP37" s="435"/>
      <c r="AQ37" s="435"/>
      <c r="AR37" s="435"/>
      <c r="AS37" s="435"/>
      <c r="AT37" s="435"/>
      <c r="AU37" s="435"/>
      <c r="AV37" s="435"/>
      <c r="AW37" s="435"/>
      <c r="AX37" s="435"/>
      <c r="AY37" s="435"/>
      <c r="AZ37" s="827"/>
      <c r="BA37" s="1023" t="s">
        <v>126</v>
      </c>
      <c r="BB37" s="594"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33" t="s">
        <v>35</v>
      </c>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11" customFormat="true" ht="15" customHeight="true" x14ac:dyDescent="0.2">
      <c r="A38" s="1000"/>
      <c r="B38" s="376" t="s">
        <v>48</v>
      </c>
      <c r="C38" s="63" t="s">
        <v>35</v>
      </c>
      <c r="D38" s="60" t="s">
        <v>35</v>
      </c>
      <c r="E38" s="60" t="s">
        <v>35</v>
      </c>
      <c r="F38" s="60" t="s">
        <v>35</v>
      </c>
      <c r="G38" s="57" t="s">
        <v>35</v>
      </c>
      <c r="H38" s="54" t="s">
        <v>35</v>
      </c>
      <c r="I38" s="60" t="s">
        <v>35</v>
      </c>
      <c r="J38" s="60" t="s">
        <v>35</v>
      </c>
      <c r="K38" s="60" t="s">
        <v>35</v>
      </c>
      <c r="L38" s="51" t="s">
        <v>35</v>
      </c>
      <c r="M38" s="63" t="s">
        <v>35</v>
      </c>
      <c r="N38" s="60" t="s">
        <v>35</v>
      </c>
      <c r="O38" s="60" t="s">
        <v>35</v>
      </c>
      <c r="P38" s="60" t="s">
        <v>35</v>
      </c>
      <c r="Q38" s="57" t="s">
        <v>35</v>
      </c>
      <c r="R38" s="54" t="s">
        <v>35</v>
      </c>
      <c r="S38" s="60" t="s">
        <v>35</v>
      </c>
      <c r="T38" s="60" t="s">
        <v>35</v>
      </c>
      <c r="U38" s="60" t="s">
        <v>35</v>
      </c>
      <c r="V38" s="51" t="s">
        <v>35</v>
      </c>
      <c r="W38" s="435"/>
      <c r="X38" s="435"/>
      <c r="Y38" s="435"/>
      <c r="Z38" s="435"/>
      <c r="AA38" s="435"/>
      <c r="AB38" s="435"/>
      <c r="AC38" s="435"/>
      <c r="AD38" s="435"/>
      <c r="AE38" s="435"/>
      <c r="AF38" s="435"/>
      <c r="AG38" s="435"/>
      <c r="AH38" s="435"/>
      <c r="AI38" s="435"/>
      <c r="AJ38" s="435"/>
      <c r="AK38" s="435"/>
      <c r="AL38" s="435"/>
      <c r="AM38" s="435"/>
      <c r="AN38" s="435"/>
      <c r="AO38" s="435"/>
      <c r="AP38" s="435"/>
      <c r="AQ38" s="435"/>
      <c r="AR38" s="435"/>
      <c r="AS38" s="435"/>
      <c r="AT38" s="435"/>
      <c r="AU38" s="435"/>
      <c r="AV38" s="435"/>
      <c r="AW38" s="435"/>
      <c r="AX38" s="435"/>
      <c r="AY38" s="435"/>
      <c r="AZ38" s="827"/>
      <c r="BA38" s="1023"/>
      <c r="BB38" s="594"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33" t="s">
        <v>35</v>
      </c>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6" customFormat="true" ht="15" customHeight="true" x14ac:dyDescent="0.2">
      <c r="A39" s="1000" t="s">
        <v>123</v>
      </c>
      <c r="B39" s="376"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51" t="s">
        <v>35</v>
      </c>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343"/>
      <c r="BA39" s="1023" t="s">
        <v>123</v>
      </c>
      <c r="BB39" s="594"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33" t="s">
        <v>35</v>
      </c>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6" customFormat="true" ht="15" customHeight="true" x14ac:dyDescent="0.2">
      <c r="A40" s="1000"/>
      <c r="B40" s="376"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51" t="s">
        <v>35</v>
      </c>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343"/>
      <c r="BA40" s="1023"/>
      <c r="BB40" s="594"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33" t="s">
        <v>35</v>
      </c>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11" customFormat="true" ht="15" customHeight="true" x14ac:dyDescent="0.2">
      <c r="A41" s="1000" t="s">
        <v>56</v>
      </c>
      <c r="B41" s="376" t="s">
        <v>49</v>
      </c>
      <c r="C41" s="63" t="s">
        <v>35</v>
      </c>
      <c r="D41" s="60" t="s">
        <v>35</v>
      </c>
      <c r="E41" s="60" t="s">
        <v>35</v>
      </c>
      <c r="F41" s="60" t="s">
        <v>35</v>
      </c>
      <c r="G41" s="57" t="s">
        <v>35</v>
      </c>
      <c r="H41" s="54" t="s">
        <v>35</v>
      </c>
      <c r="I41" s="60" t="s">
        <v>35</v>
      </c>
      <c r="J41" s="60" t="s">
        <v>35</v>
      </c>
      <c r="K41" s="60" t="s">
        <v>35</v>
      </c>
      <c r="L41" s="51" t="s">
        <v>35</v>
      </c>
      <c r="M41" s="63" t="s">
        <v>35</v>
      </c>
      <c r="N41" s="60" t="s">
        <v>35</v>
      </c>
      <c r="O41" s="60" t="s">
        <v>35</v>
      </c>
      <c r="P41" s="60" t="s">
        <v>35</v>
      </c>
      <c r="Q41" s="57" t="s">
        <v>35</v>
      </c>
      <c r="R41" s="54" t="s">
        <v>35</v>
      </c>
      <c r="S41" s="60" t="s">
        <v>35</v>
      </c>
      <c r="T41" s="60" t="s">
        <v>35</v>
      </c>
      <c r="U41" s="60" t="s">
        <v>35</v>
      </c>
      <c r="V41" s="51" t="s">
        <v>35</v>
      </c>
      <c r="W41" s="435"/>
      <c r="X41" s="435"/>
      <c r="Y41" s="435"/>
      <c r="Z41" s="435"/>
      <c r="AA41" s="435"/>
      <c r="AB41" s="435"/>
      <c r="AC41" s="435"/>
      <c r="AD41" s="435"/>
      <c r="AE41" s="435"/>
      <c r="AF41" s="435"/>
      <c r="AG41" s="435"/>
      <c r="AH41" s="435"/>
      <c r="AI41" s="435"/>
      <c r="AJ41" s="435"/>
      <c r="AK41" s="435"/>
      <c r="AL41" s="435"/>
      <c r="AM41" s="435"/>
      <c r="AN41" s="435"/>
      <c r="AO41" s="435"/>
      <c r="AP41" s="435"/>
      <c r="AQ41" s="435"/>
      <c r="AR41" s="435"/>
      <c r="AS41" s="435"/>
      <c r="AT41" s="435"/>
      <c r="AU41" s="435"/>
      <c r="AV41" s="435"/>
      <c r="AW41" s="435"/>
      <c r="AX41" s="435"/>
      <c r="AY41" s="435"/>
      <c r="AZ41" s="827"/>
      <c r="BA41" s="1023" t="s">
        <v>56</v>
      </c>
      <c r="BB41" s="594"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33" t="s">
        <v>35</v>
      </c>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11" customFormat="true" ht="15" customHeight="true" x14ac:dyDescent="0.2">
      <c r="A42" s="1000"/>
      <c r="B42" s="376" t="s">
        <v>48</v>
      </c>
      <c r="C42" s="63" t="s">
        <v>35</v>
      </c>
      <c r="D42" s="60" t="s">
        <v>35</v>
      </c>
      <c r="E42" s="60" t="s">
        <v>35</v>
      </c>
      <c r="F42" s="60" t="s">
        <v>35</v>
      </c>
      <c r="G42" s="57" t="s">
        <v>35</v>
      </c>
      <c r="H42" s="54" t="s">
        <v>35</v>
      </c>
      <c r="I42" s="60" t="s">
        <v>35</v>
      </c>
      <c r="J42" s="60" t="s">
        <v>35</v>
      </c>
      <c r="K42" s="60" t="s">
        <v>35</v>
      </c>
      <c r="L42" s="51" t="s">
        <v>35</v>
      </c>
      <c r="M42" s="63" t="s">
        <v>35</v>
      </c>
      <c r="N42" s="60" t="s">
        <v>35</v>
      </c>
      <c r="O42" s="60" t="s">
        <v>35</v>
      </c>
      <c r="P42" s="60" t="s">
        <v>35</v>
      </c>
      <c r="Q42" s="57" t="s">
        <v>35</v>
      </c>
      <c r="R42" s="54" t="s">
        <v>35</v>
      </c>
      <c r="S42" s="60" t="s">
        <v>35</v>
      </c>
      <c r="T42" s="60" t="s">
        <v>35</v>
      </c>
      <c r="U42" s="60" t="s">
        <v>35</v>
      </c>
      <c r="V42" s="51" t="s">
        <v>35</v>
      </c>
      <c r="W42" s="435"/>
      <c r="X42" s="435"/>
      <c r="Y42" s="435"/>
      <c r="Z42" s="435"/>
      <c r="AA42" s="435"/>
      <c r="AB42" s="435"/>
      <c r="AC42" s="435"/>
      <c r="AD42" s="435"/>
      <c r="AE42" s="435"/>
      <c r="AF42" s="435"/>
      <c r="AG42" s="435"/>
      <c r="AH42" s="435"/>
      <c r="AI42" s="435"/>
      <c r="AJ42" s="435"/>
      <c r="AK42" s="435"/>
      <c r="AL42" s="435"/>
      <c r="AM42" s="435"/>
      <c r="AN42" s="435"/>
      <c r="AO42" s="435"/>
      <c r="AP42" s="435"/>
      <c r="AQ42" s="435"/>
      <c r="AR42" s="435"/>
      <c r="AS42" s="435"/>
      <c r="AT42" s="435"/>
      <c r="AU42" s="435"/>
      <c r="AV42" s="435"/>
      <c r="AW42" s="435"/>
      <c r="AX42" s="435"/>
      <c r="AY42" s="435"/>
      <c r="AZ42" s="827"/>
      <c r="BA42" s="1023"/>
      <c r="BB42" s="594"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33" t="s">
        <v>35</v>
      </c>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11" customFormat="true" ht="15" customHeight="true" x14ac:dyDescent="0.2">
      <c r="A43" s="1000" t="s">
        <v>53</v>
      </c>
      <c r="B43" s="376"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51" t="s">
        <v>35</v>
      </c>
      <c r="W43" s="435"/>
      <c r="X43" s="435"/>
      <c r="Y43" s="435"/>
      <c r="Z43" s="435"/>
      <c r="AA43" s="435"/>
      <c r="AB43" s="435"/>
      <c r="AC43" s="435"/>
      <c r="AD43" s="435"/>
      <c r="AE43" s="435"/>
      <c r="AF43" s="435"/>
      <c r="AG43" s="435"/>
      <c r="AH43" s="435"/>
      <c r="AI43" s="435"/>
      <c r="AJ43" s="435"/>
      <c r="AK43" s="435"/>
      <c r="AL43" s="435"/>
      <c r="AM43" s="435"/>
      <c r="AN43" s="435"/>
      <c r="AO43" s="435"/>
      <c r="AP43" s="435"/>
      <c r="AQ43" s="435"/>
      <c r="AR43" s="435"/>
      <c r="AS43" s="435"/>
      <c r="AT43" s="435"/>
      <c r="AU43" s="435"/>
      <c r="AV43" s="435"/>
      <c r="AW43" s="435"/>
      <c r="AX43" s="435"/>
      <c r="AY43" s="435"/>
      <c r="AZ43" s="827"/>
      <c r="BA43" s="1023" t="s">
        <v>53</v>
      </c>
      <c r="BB43" s="594"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33" t="s">
        <v>35</v>
      </c>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11" customFormat="true" ht="15" customHeight="true" x14ac:dyDescent="0.2">
      <c r="A44" s="1000"/>
      <c r="B44" s="376"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51" t="s">
        <v>35</v>
      </c>
      <c r="W44" s="435"/>
      <c r="X44" s="435"/>
      <c r="Y44" s="435"/>
      <c r="Z44" s="435"/>
      <c r="AA44" s="435"/>
      <c r="AB44" s="435"/>
      <c r="AC44" s="435"/>
      <c r="AD44" s="435"/>
      <c r="AE44" s="435"/>
      <c r="AF44" s="435"/>
      <c r="AG44" s="435"/>
      <c r="AH44" s="435"/>
      <c r="AI44" s="435"/>
      <c r="AJ44" s="435"/>
      <c r="AK44" s="435"/>
      <c r="AL44" s="435"/>
      <c r="AM44" s="435"/>
      <c r="AN44" s="435"/>
      <c r="AO44" s="435"/>
      <c r="AP44" s="435"/>
      <c r="AQ44" s="435"/>
      <c r="AR44" s="435"/>
      <c r="AS44" s="435"/>
      <c r="AT44" s="435"/>
      <c r="AU44" s="435"/>
      <c r="AV44" s="435"/>
      <c r="AW44" s="435"/>
      <c r="AX44" s="435"/>
      <c r="AY44" s="435"/>
      <c r="AZ44" s="827"/>
      <c r="BA44" s="1023"/>
      <c r="BB44" s="594"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33" t="s">
        <v>35</v>
      </c>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11" customFormat="true" ht="15" customHeight="true" x14ac:dyDescent="0.2">
      <c r="A45" s="1000" t="s">
        <v>52</v>
      </c>
      <c r="B45" s="376"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51" t="s">
        <v>35</v>
      </c>
      <c r="W45" s="435"/>
      <c r="X45" s="435"/>
      <c r="Y45" s="435"/>
      <c r="Z45" s="435"/>
      <c r="AA45" s="435"/>
      <c r="AB45" s="435"/>
      <c r="AC45" s="435"/>
      <c r="AD45" s="435"/>
      <c r="AE45" s="435"/>
      <c r="AF45" s="435"/>
      <c r="AG45" s="435"/>
      <c r="AH45" s="435"/>
      <c r="AI45" s="435"/>
      <c r="AJ45" s="435"/>
      <c r="AK45" s="435"/>
      <c r="AL45" s="435"/>
      <c r="AM45" s="435"/>
      <c r="AN45" s="435"/>
      <c r="AO45" s="435"/>
      <c r="AP45" s="435"/>
      <c r="AQ45" s="435"/>
      <c r="AR45" s="435"/>
      <c r="AS45" s="435"/>
      <c r="AT45" s="435"/>
      <c r="AU45" s="435"/>
      <c r="AV45" s="435"/>
      <c r="AW45" s="435"/>
      <c r="AX45" s="435"/>
      <c r="AY45" s="435"/>
      <c r="AZ45" s="827"/>
      <c r="BA45" s="1023" t="s">
        <v>52</v>
      </c>
      <c r="BB45" s="594"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33" t="s">
        <v>35</v>
      </c>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11" customFormat="true" ht="15" customHeight="true" x14ac:dyDescent="0.2">
      <c r="A46" s="1000"/>
      <c r="B46" s="376"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51" t="s">
        <v>35</v>
      </c>
      <c r="W46" s="435"/>
      <c r="X46" s="435"/>
      <c r="Y46" s="435"/>
      <c r="Z46" s="435"/>
      <c r="AA46" s="435"/>
      <c r="AB46" s="435"/>
      <c r="AC46" s="435"/>
      <c r="AD46" s="435"/>
      <c r="AE46" s="435"/>
      <c r="AF46" s="435"/>
      <c r="AG46" s="435"/>
      <c r="AH46" s="435"/>
      <c r="AI46" s="435"/>
      <c r="AJ46" s="435"/>
      <c r="AK46" s="435"/>
      <c r="AL46" s="435"/>
      <c r="AM46" s="435"/>
      <c r="AN46" s="435"/>
      <c r="AO46" s="435"/>
      <c r="AP46" s="435"/>
      <c r="AQ46" s="435"/>
      <c r="AR46" s="435"/>
      <c r="AS46" s="435"/>
      <c r="AT46" s="435"/>
      <c r="AU46" s="435"/>
      <c r="AV46" s="435"/>
      <c r="AW46" s="435"/>
      <c r="AX46" s="435"/>
      <c r="AY46" s="435"/>
      <c r="AZ46" s="827"/>
      <c r="BA46" s="1023"/>
      <c r="BB46" s="594"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33" t="s">
        <v>35</v>
      </c>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6" customFormat="true" ht="15" customHeight="true" x14ac:dyDescent="0.2">
      <c r="A47" s="1000" t="s">
        <v>102</v>
      </c>
      <c r="B47" s="376" t="s">
        <v>101</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51" t="s">
        <v>35</v>
      </c>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343"/>
      <c r="BA47" s="1023" t="s">
        <v>102</v>
      </c>
      <c r="BB47" s="594" t="s">
        <v>101</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33" t="s">
        <v>35</v>
      </c>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6" customFormat="true" ht="15" customHeight="true" x14ac:dyDescent="0.2">
      <c r="A48" s="1000"/>
      <c r="B48" s="376" t="s">
        <v>100</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51" t="s">
        <v>35</v>
      </c>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343"/>
      <c r="BA48" s="1023"/>
      <c r="BB48" s="594" t="s">
        <v>100</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33" t="s">
        <v>35</v>
      </c>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6" customFormat="true" ht="15" customHeight="true" x14ac:dyDescent="0.2">
      <c r="A49" s="1000"/>
      <c r="B49" s="376"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51" t="s">
        <v>35</v>
      </c>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343"/>
      <c r="BA49" s="1023"/>
      <c r="BB49" s="594"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33" t="s">
        <v>35</v>
      </c>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6" customFormat="true" ht="15" customHeight="true" x14ac:dyDescent="0.2">
      <c r="A50" s="1000" t="s">
        <v>103</v>
      </c>
      <c r="B50" s="376" t="s">
        <v>101</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51" t="s">
        <v>35</v>
      </c>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343"/>
      <c r="BA50" s="1023" t="s">
        <v>103</v>
      </c>
      <c r="BB50" s="594" t="s">
        <v>101</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33" t="s">
        <v>35</v>
      </c>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6" customFormat="true" ht="15" customHeight="true" x14ac:dyDescent="0.2">
      <c r="A51" s="1000"/>
      <c r="B51" s="376" t="s">
        <v>100</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51" t="s">
        <v>35</v>
      </c>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343"/>
      <c r="BA51" s="1023"/>
      <c r="BB51" s="594" t="s">
        <v>100</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33" t="s">
        <v>35</v>
      </c>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6" customFormat="true" ht="15" customHeight="true" x14ac:dyDescent="0.2">
      <c r="A52" s="1000"/>
      <c r="B52" s="376"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51" t="s">
        <v>35</v>
      </c>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343"/>
      <c r="BA52" s="1023"/>
      <c r="BB52" s="594"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33" t="s">
        <v>35</v>
      </c>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6" customFormat="true" ht="15" customHeight="true" x14ac:dyDescent="0.2">
      <c r="A53" s="1000" t="s">
        <v>106</v>
      </c>
      <c r="B53" s="376" t="s">
        <v>101</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51" t="s">
        <v>35</v>
      </c>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343"/>
      <c r="BA53" s="1023" t="s">
        <v>106</v>
      </c>
      <c r="BB53" s="594" t="s">
        <v>101</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33" t="s">
        <v>35</v>
      </c>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6" customFormat="true" ht="15" customHeight="true" x14ac:dyDescent="0.2">
      <c r="A54" s="1000"/>
      <c r="B54" s="376" t="s">
        <v>100</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51" t="s">
        <v>35</v>
      </c>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343"/>
      <c r="BA54" s="1023"/>
      <c r="BB54" s="594" t="s">
        <v>100</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33" t="s">
        <v>35</v>
      </c>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6" customFormat="true" ht="15" customHeight="true" x14ac:dyDescent="0.2">
      <c r="A55" s="1001"/>
      <c r="B55" s="377"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3" t="s">
        <v>35</v>
      </c>
      <c r="S55" s="12" t="s">
        <v>35</v>
      </c>
      <c r="T55" s="12" t="s">
        <v>35</v>
      </c>
      <c r="U55" s="12" t="s">
        <v>35</v>
      </c>
      <c r="V55" s="8" t="s">
        <v>35</v>
      </c>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343"/>
      <c r="BA55" s="1024"/>
      <c r="BB55" s="596"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1" t="s">
        <v>35</v>
      </c>
      <c r="BS55" s="10" t="s">
        <v>35</v>
      </c>
      <c r="BT55" s="10" t="s">
        <v>35</v>
      </c>
      <c r="BU55" s="10" t="s">
        <v>35</v>
      </c>
      <c r="BV55" s="10" t="s">
        <v>35</v>
      </c>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11" customFormat="true" ht="15" customHeight="true" x14ac:dyDescent="0.2">
      <c r="A56" s="308"/>
      <c r="B56" s="373"/>
      <c r="C56" s="1019" t="s">
        <v>115</v>
      </c>
      <c r="D56" s="1020"/>
      <c r="E56" s="1020"/>
      <c r="F56" s="1020"/>
      <c r="G56" s="1021"/>
      <c r="H56" s="993" t="s">
        <v>38</v>
      </c>
      <c r="I56" s="994"/>
      <c r="J56" s="994"/>
      <c r="K56" s="994"/>
      <c r="L56" s="995"/>
      <c r="M56" s="1022" t="s">
        <v>37</v>
      </c>
      <c r="N56" s="994"/>
      <c r="O56" s="994"/>
      <c r="P56" s="994"/>
      <c r="Q56" s="995"/>
      <c r="R56" s="17" t="s">
        <v>143</v>
      </c>
      <c r="S56" s="424"/>
      <c r="T56" s="424"/>
      <c r="U56" s="424"/>
      <c r="V56" s="424"/>
      <c r="W56" s="435"/>
      <c r="X56" s="435"/>
      <c r="Y56" s="435"/>
      <c r="Z56" s="435"/>
      <c r="AA56" s="435"/>
      <c r="AB56" s="435"/>
      <c r="AC56" s="435"/>
      <c r="AD56" s="435"/>
      <c r="AE56" s="435"/>
      <c r="AF56" s="435"/>
      <c r="AG56" s="435"/>
      <c r="AH56" s="435"/>
      <c r="AI56" s="435"/>
      <c r="AJ56" s="435"/>
      <c r="AK56" s="435"/>
      <c r="AL56" s="435"/>
      <c r="AM56" s="435"/>
      <c r="AN56" s="435"/>
      <c r="AO56" s="435"/>
      <c r="AP56" s="435"/>
      <c r="AQ56" s="435"/>
      <c r="AR56" s="435"/>
      <c r="AS56" s="435"/>
      <c r="AT56" s="435"/>
      <c r="AU56" s="435"/>
      <c r="AV56" s="435"/>
      <c r="AW56" s="435"/>
      <c r="AX56" s="435"/>
      <c r="AY56" s="435"/>
      <c r="AZ56" s="827"/>
      <c r="BA56" s="345" t="s">
        <v>131</v>
      </c>
      <c r="BB56" s="291" t="s">
        <v>96</v>
      </c>
      <c r="BC56" s="1022" t="s">
        <v>115</v>
      </c>
      <c r="BD56" s="994"/>
      <c r="BE56" s="994"/>
      <c r="BF56" s="994"/>
      <c r="BG56" s="1027"/>
      <c r="BH56" s="1022" t="s">
        <v>38</v>
      </c>
      <c r="BI56" s="994"/>
      <c r="BJ56" s="994"/>
      <c r="BK56" s="994"/>
      <c r="BL56" s="1027"/>
      <c r="BM56" s="1022" t="s">
        <v>37</v>
      </c>
      <c r="BN56" s="994"/>
      <c r="BO56" s="994"/>
      <c r="BP56" s="994"/>
      <c r="BQ56" s="995"/>
      <c r="BR56" s="16" t="s">
        <v>143</v>
      </c>
      <c r="BS56" s="424"/>
      <c r="BT56" s="424"/>
      <c r="BU56" s="424"/>
      <c r="BV56" s="424"/>
      <c r="BW56" s="5"/>
      <c r="BX56" s="5"/>
      <c r="BY56" s="5"/>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311" customFormat="true" ht="12.75" x14ac:dyDescent="0.2">
      <c r="A57" s="331" t="s">
        <v>69</v>
      </c>
      <c r="B57" s="373"/>
      <c r="C57" s="415" t="s">
        <v>0</v>
      </c>
      <c r="D57" s="585" t="s">
        <v>1</v>
      </c>
      <c r="E57" s="585" t="s">
        <v>2</v>
      </c>
      <c r="F57" s="585" t="s">
        <v>3</v>
      </c>
      <c r="G57" s="586" t="s">
        <v>4</v>
      </c>
      <c r="H57" s="378" t="s">
        <v>0</v>
      </c>
      <c r="I57" s="589" t="s">
        <v>1</v>
      </c>
      <c r="J57" s="589" t="s">
        <v>2</v>
      </c>
      <c r="K57" s="589" t="s">
        <v>3</v>
      </c>
      <c r="L57" s="590" t="s">
        <v>4</v>
      </c>
      <c r="M57" s="379" t="s">
        <v>0</v>
      </c>
      <c r="N57" s="589" t="s">
        <v>1</v>
      </c>
      <c r="O57" s="589" t="s">
        <v>2</v>
      </c>
      <c r="P57" s="589" t="s">
        <v>3</v>
      </c>
      <c r="Q57" s="583" t="s">
        <v>4</v>
      </c>
      <c r="R57" s="378" t="s">
        <v>259</v>
      </c>
      <c r="S57" s="589" t="s">
        <v>160</v>
      </c>
      <c r="T57" s="589" t="s">
        <v>260</v>
      </c>
      <c r="U57" s="589" t="s">
        <v>261</v>
      </c>
      <c r="V57" s="590" t="s">
        <v>163</v>
      </c>
      <c r="W57" s="435"/>
      <c r="X57" s="435"/>
      <c r="Y57" s="435"/>
      <c r="Z57" s="435"/>
      <c r="AA57" s="435"/>
      <c r="AB57" s="435"/>
      <c r="AC57" s="435"/>
      <c r="AD57" s="435"/>
      <c r="AE57" s="435"/>
      <c r="AF57" s="435"/>
      <c r="AG57" s="435"/>
      <c r="AH57" s="435"/>
      <c r="AI57" s="435"/>
      <c r="AJ57" s="435"/>
      <c r="AK57" s="435"/>
      <c r="AL57" s="435"/>
      <c r="AM57" s="435"/>
      <c r="AN57" s="435"/>
      <c r="AO57" s="435"/>
      <c r="AP57" s="435"/>
      <c r="AQ57" s="435"/>
      <c r="AR57" s="435"/>
      <c r="AS57" s="435"/>
      <c r="AT57" s="435"/>
      <c r="AU57" s="435"/>
      <c r="AV57" s="435"/>
      <c r="AW57" s="435"/>
      <c r="AX57" s="435"/>
      <c r="AY57" s="435"/>
      <c r="AZ57" s="827"/>
      <c r="BA57" s="331" t="s">
        <v>120</v>
      </c>
      <c r="BB57" s="330"/>
      <c r="BC57" s="453" t="s">
        <v>0</v>
      </c>
      <c r="BD57" s="559" t="s">
        <v>1</v>
      </c>
      <c r="BE57" s="559" t="s">
        <v>2</v>
      </c>
      <c r="BF57" s="559" t="s">
        <v>3</v>
      </c>
      <c r="BG57" s="454" t="s">
        <v>4</v>
      </c>
      <c r="BH57" s="453" t="s">
        <v>0</v>
      </c>
      <c r="BI57" s="559" t="s">
        <v>1</v>
      </c>
      <c r="BJ57" s="559" t="s">
        <v>2</v>
      </c>
      <c r="BK57" s="559" t="s">
        <v>3</v>
      </c>
      <c r="BL57" s="454" t="s">
        <v>4</v>
      </c>
      <c r="BM57" s="453" t="s">
        <v>0</v>
      </c>
      <c r="BN57" s="559" t="s">
        <v>1</v>
      </c>
      <c r="BO57" s="559" t="s">
        <v>2</v>
      </c>
      <c r="BP57" s="559" t="s">
        <v>3</v>
      </c>
      <c r="BQ57" s="454" t="s">
        <v>4</v>
      </c>
      <c r="BR57" s="453" t="s">
        <v>259</v>
      </c>
      <c r="BS57" s="559" t="s">
        <v>160</v>
      </c>
      <c r="BT57" s="559" t="s">
        <v>260</v>
      </c>
      <c r="BU57" s="559" t="s">
        <v>261</v>
      </c>
      <c r="BV57" s="560" t="s">
        <v>163</v>
      </c>
      <c r="BW57" s="831"/>
      <c r="BX57" s="831"/>
      <c r="BY57" s="831"/>
      <c r="BZ57" s="831"/>
      <c r="CA57" s="831"/>
      <c r="CB57" s="831"/>
      <c r="CC57" s="831"/>
      <c r="CD57" s="831"/>
      <c r="CE57" s="831"/>
      <c r="CF57" s="831"/>
      <c r="CG57" s="831"/>
      <c r="CH57" s="831"/>
      <c r="CI57" s="831"/>
      <c r="CJ57" s="831"/>
      <c r="CK57" s="831"/>
      <c r="CL57" s="831"/>
      <c r="CM57" s="831"/>
      <c r="CN57" s="831"/>
      <c r="CO57" s="831"/>
      <c r="CP57" s="831"/>
      <c r="CQ57" s="831"/>
      <c r="CR57" s="831"/>
      <c r="CS57" s="831"/>
      <c r="CT57" s="831"/>
      <c r="CU57" s="831"/>
      <c r="CV57" s="831"/>
      <c r="CW57" s="831"/>
      <c r="CX57" s="831"/>
      <c r="CY57" s="831"/>
      <c r="CZ57" s="831"/>
    </row>
    <row r="58" s="311" customFormat="true" ht="15" customHeight="true" x14ac:dyDescent="0.2">
      <c r="A58" s="999" t="s">
        <v>262</v>
      </c>
      <c r="B58" s="375" t="s">
        <v>166</v>
      </c>
      <c r="C58" s="124">
        <v>0</v>
      </c>
      <c r="D58" s="123">
        <v>0.67091035622262762</v>
      </c>
      <c r="E58" s="123">
        <v>1.1151030874069086</v>
      </c>
      <c r="F58" s="123">
        <v>7.2963403669700426</v>
      </c>
      <c r="G58" s="122">
        <v>89.960310856336847</v>
      </c>
      <c r="H58" s="121">
        <v>0.49055126051731207</v>
      </c>
      <c r="I58" s="123">
        <v>1.1563780224631843</v>
      </c>
      <c r="J58" s="123">
        <v>3.5982246919839755</v>
      </c>
      <c r="K58" s="123">
        <v>62.726099043507311</v>
      </c>
      <c r="L58" s="120">
        <v>97.891152235172854</v>
      </c>
      <c r="M58" s="124">
        <v>0</v>
      </c>
      <c r="N58" s="123">
        <v>0</v>
      </c>
      <c r="O58" s="123">
        <v>0</v>
      </c>
      <c r="P58" s="123">
        <v>1.5738447362478691</v>
      </c>
      <c r="Q58" s="122">
        <v>8.4499367347895546</v>
      </c>
      <c r="R58" s="121">
        <v>18.184196191854042</v>
      </c>
      <c r="S58" s="123">
        <v>19.021852730056086</v>
      </c>
      <c r="T58" s="123">
        <v>8.7551194568132047</v>
      </c>
      <c r="U58" s="123">
        <v>35.557023337736396</v>
      </c>
      <c r="V58" s="120">
        <v>5.1250590016850293</v>
      </c>
      <c r="W58" s="435"/>
      <c r="X58" s="435"/>
      <c r="Y58" s="435"/>
      <c r="Z58" s="435"/>
      <c r="AA58" s="435"/>
      <c r="AB58" s="435"/>
      <c r="AC58" s="435"/>
      <c r="AD58" s="435"/>
      <c r="AE58" s="435"/>
      <c r="AF58" s="435"/>
      <c r="AG58" s="435"/>
      <c r="AH58" s="435"/>
      <c r="AI58" s="435"/>
      <c r="AJ58" s="435"/>
      <c r="AK58" s="435"/>
      <c r="AL58" s="435"/>
      <c r="AM58" s="435"/>
      <c r="AN58" s="435"/>
      <c r="AO58" s="435"/>
      <c r="AP58" s="435"/>
      <c r="AQ58" s="435"/>
      <c r="AR58" s="435"/>
      <c r="AS58" s="435"/>
      <c r="AT58" s="435"/>
      <c r="AU58" s="435"/>
      <c r="AV58" s="435"/>
      <c r="AW58" s="435"/>
      <c r="AX58" s="435"/>
      <c r="AY58" s="435"/>
      <c r="AZ58" s="827"/>
      <c r="BA58" s="593"/>
      <c r="BB58" s="595"/>
      <c r="BC58" s="442"/>
      <c r="BD58" s="428"/>
      <c r="BE58" s="428"/>
      <c r="BF58" s="428"/>
      <c r="BG58" s="443"/>
      <c r="BH58" s="442"/>
      <c r="BI58" s="428"/>
      <c r="BJ58" s="428"/>
      <c r="BK58" s="428"/>
      <c r="BL58" s="443"/>
      <c r="BM58" s="442"/>
      <c r="BN58" s="428"/>
      <c r="BO58" s="428"/>
      <c r="BP58" s="428"/>
      <c r="BQ58" s="443"/>
      <c r="BR58" s="442"/>
      <c r="BS58" s="428"/>
      <c r="BT58" s="428"/>
      <c r="BU58" s="428"/>
      <c r="BV58" s="429"/>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11" customFormat="true" ht="15" customHeight="true" x14ac:dyDescent="0.2">
      <c r="A59" s="1000"/>
      <c r="B59" s="376" t="s">
        <v>263</v>
      </c>
      <c r="C59" s="119">
        <v>0.1108143997815155</v>
      </c>
      <c r="D59" s="118">
        <v>0.1518043849656491</v>
      </c>
      <c r="E59" s="118">
        <v>3.696593420309742E-2</v>
      </c>
      <c r="F59" s="118">
        <v>0.18488011165240287</v>
      </c>
      <c r="G59" s="117">
        <v>0.20640246105168694</v>
      </c>
      <c r="H59" s="116">
        <v>0.52506336383908081</v>
      </c>
      <c r="I59" s="118">
        <v>0</v>
      </c>
      <c r="J59" s="118">
        <v>0.32329200605388542</v>
      </c>
      <c r="K59" s="118">
        <v>0.12928621654397496</v>
      </c>
      <c r="L59" s="115">
        <v>0.23216144385228257</v>
      </c>
      <c r="M59" s="119">
        <v>0</v>
      </c>
      <c r="N59" s="118">
        <v>0</v>
      </c>
      <c r="O59" s="118">
        <v>0</v>
      </c>
      <c r="P59" s="118">
        <v>0</v>
      </c>
      <c r="Q59" s="117">
        <v>0</v>
      </c>
      <c r="R59" s="116">
        <v>0.20074970207275533</v>
      </c>
      <c r="S59" s="118">
        <v>0</v>
      </c>
      <c r="T59" s="118">
        <v>0</v>
      </c>
      <c r="U59" s="118">
        <v>0.16512549537648399</v>
      </c>
      <c r="V59" s="115">
        <v>0.2859474979480916</v>
      </c>
      <c r="W59" s="435"/>
      <c r="X59" s="435"/>
      <c r="Y59" s="435"/>
      <c r="Z59" s="435"/>
      <c r="AA59" s="435"/>
      <c r="AB59" s="435"/>
      <c r="AC59" s="435"/>
      <c r="AD59" s="435"/>
      <c r="AE59" s="435"/>
      <c r="AF59" s="435"/>
      <c r="AG59" s="435"/>
      <c r="AH59" s="435"/>
      <c r="AI59" s="435"/>
      <c r="AJ59" s="435"/>
      <c r="AK59" s="435"/>
      <c r="AL59" s="435"/>
      <c r="AM59" s="435"/>
      <c r="AN59" s="435"/>
      <c r="AO59" s="435"/>
      <c r="AP59" s="435"/>
      <c r="AQ59" s="435"/>
      <c r="AR59" s="435"/>
      <c r="AS59" s="435"/>
      <c r="AT59" s="435"/>
      <c r="AU59" s="435"/>
      <c r="AV59" s="435"/>
      <c r="AW59" s="435"/>
      <c r="AX59" s="435"/>
      <c r="AY59" s="435"/>
      <c r="AZ59" s="827"/>
      <c r="BA59" s="830"/>
      <c r="BB59" s="594"/>
      <c r="BC59" s="445"/>
      <c r="BD59" s="432"/>
      <c r="BE59" s="432"/>
      <c r="BF59" s="432"/>
      <c r="BG59" s="449"/>
      <c r="BH59" s="445"/>
      <c r="BI59" s="432"/>
      <c r="BJ59" s="432"/>
      <c r="BK59" s="432"/>
      <c r="BL59" s="449"/>
      <c r="BM59" s="445"/>
      <c r="BN59" s="432"/>
      <c r="BO59" s="432"/>
      <c r="BP59" s="432"/>
      <c r="BQ59" s="449"/>
      <c r="BR59" s="445"/>
      <c r="BS59" s="432"/>
      <c r="BT59" s="432"/>
      <c r="BU59" s="432"/>
      <c r="BV59" s="43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11" customFormat="true" ht="15" customHeight="true" x14ac:dyDescent="0.2">
      <c r="A60" s="1000"/>
      <c r="B60" s="376" t="s">
        <v>264</v>
      </c>
      <c r="C60" s="119">
        <v>0.14823800657027258</v>
      </c>
      <c r="D60" s="118">
        <v>2.8566507688452507</v>
      </c>
      <c r="E60" s="118">
        <v>8.5706805142953559</v>
      </c>
      <c r="F60" s="118">
        <v>9.8569935101820167</v>
      </c>
      <c r="G60" s="117">
        <v>0.65885722108537836</v>
      </c>
      <c r="H60" s="116">
        <v>9.2258084896022918</v>
      </c>
      <c r="I60" s="118">
        <v>10.845629941832552</v>
      </c>
      <c r="J60" s="118">
        <v>10.760537127682952</v>
      </c>
      <c r="K60" s="118">
        <v>4.3046866920779427</v>
      </c>
      <c r="L60" s="115">
        <v>0.26532736440260862</v>
      </c>
      <c r="M60" s="119">
        <v>0</v>
      </c>
      <c r="N60" s="118">
        <v>0</v>
      </c>
      <c r="O60" s="118">
        <v>0.77671749814560709</v>
      </c>
      <c r="P60" s="118">
        <v>0.69902930133520091</v>
      </c>
      <c r="Q60" s="117">
        <v>2.9322236110572995</v>
      </c>
      <c r="R60" s="116">
        <v>2.651476160198257</v>
      </c>
      <c r="S60" s="118">
        <v>0</v>
      </c>
      <c r="T60" s="118">
        <v>4.6624554999896075</v>
      </c>
      <c r="U60" s="118">
        <v>7.3976221928664767</v>
      </c>
      <c r="V60" s="115">
        <v>1.9369576495093896</v>
      </c>
      <c r="W60" s="435"/>
      <c r="X60" s="435"/>
      <c r="Y60" s="435"/>
      <c r="Z60" s="435"/>
      <c r="AA60" s="435"/>
      <c r="AB60" s="435"/>
      <c r="AC60" s="435"/>
      <c r="AD60" s="435"/>
      <c r="AE60" s="435"/>
      <c r="AF60" s="435"/>
      <c r="AG60" s="435"/>
      <c r="AH60" s="435"/>
      <c r="AI60" s="435"/>
      <c r="AJ60" s="435"/>
      <c r="AK60" s="435"/>
      <c r="AL60" s="435"/>
      <c r="AM60" s="435"/>
      <c r="AN60" s="435"/>
      <c r="AO60" s="435"/>
      <c r="AP60" s="435"/>
      <c r="AQ60" s="435"/>
      <c r="AR60" s="435"/>
      <c r="AS60" s="435"/>
      <c r="AT60" s="435"/>
      <c r="AU60" s="435"/>
      <c r="AV60" s="435"/>
      <c r="AW60" s="435"/>
      <c r="AX60" s="435"/>
      <c r="AY60" s="435"/>
      <c r="AZ60" s="827"/>
      <c r="BA60" s="830"/>
      <c r="BB60" s="594"/>
      <c r="BC60" s="445"/>
      <c r="BD60" s="432"/>
      <c r="BE60" s="432"/>
      <c r="BF60" s="432"/>
      <c r="BG60" s="449"/>
      <c r="BH60" s="445"/>
      <c r="BI60" s="432"/>
      <c r="BJ60" s="432"/>
      <c r="BK60" s="432"/>
      <c r="BL60" s="449"/>
      <c r="BM60" s="445"/>
      <c r="BN60" s="432"/>
      <c r="BO60" s="432"/>
      <c r="BP60" s="432"/>
      <c r="BQ60" s="449"/>
      <c r="BR60" s="445"/>
      <c r="BS60" s="432"/>
      <c r="BT60" s="432"/>
      <c r="BU60" s="432"/>
      <c r="BV60" s="43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11" customFormat="true" ht="15" customHeight="true" x14ac:dyDescent="0.2">
      <c r="A61" s="1000"/>
      <c r="B61" s="376" t="s">
        <v>265</v>
      </c>
      <c r="C61" s="119">
        <v>26.148139785250034</v>
      </c>
      <c r="D61" s="118">
        <v>42.460614035983255</v>
      </c>
      <c r="E61" s="118">
        <v>61.649985424149079</v>
      </c>
      <c r="F61" s="118">
        <v>62.566326829252048</v>
      </c>
      <c r="G61" s="117">
        <v>6.9908701903861656</v>
      </c>
      <c r="H61" s="116">
        <v>66.319071199198163</v>
      </c>
      <c r="I61" s="118">
        <v>68.239628761081775</v>
      </c>
      <c r="J61" s="118">
        <v>70.646478377010681</v>
      </c>
      <c r="K61" s="118">
        <v>24.880831850867718</v>
      </c>
      <c r="L61" s="115">
        <v>1.3479001481596697</v>
      </c>
      <c r="M61" s="119">
        <v>25.407163124056844</v>
      </c>
      <c r="N61" s="118">
        <v>24.356170083211808</v>
      </c>
      <c r="O61" s="118">
        <v>33.357139986953598</v>
      </c>
      <c r="P61" s="118">
        <v>38.108358856048199</v>
      </c>
      <c r="Q61" s="117">
        <v>36.706954828309428</v>
      </c>
      <c r="R61" s="116">
        <v>33.971963994548084</v>
      </c>
      <c r="S61" s="118">
        <v>53.226389152967144</v>
      </c>
      <c r="T61" s="118">
        <v>32.52699944032247</v>
      </c>
      <c r="U61" s="118">
        <v>47.76530162923796</v>
      </c>
      <c r="V61" s="115">
        <v>33.385960276362134</v>
      </c>
      <c r="W61" s="435"/>
      <c r="X61" s="435"/>
      <c r="Y61" s="435"/>
      <c r="Z61" s="435"/>
      <c r="AA61" s="435"/>
      <c r="AB61" s="435"/>
      <c r="AC61" s="435"/>
      <c r="AD61" s="435"/>
      <c r="AE61" s="435"/>
      <c r="AF61" s="435"/>
      <c r="AG61" s="435"/>
      <c r="AH61" s="435"/>
      <c r="AI61" s="435"/>
      <c r="AJ61" s="435"/>
      <c r="AK61" s="435"/>
      <c r="AL61" s="435"/>
      <c r="AM61" s="435"/>
      <c r="AN61" s="435"/>
      <c r="AO61" s="435"/>
      <c r="AP61" s="435"/>
      <c r="AQ61" s="435"/>
      <c r="AR61" s="435"/>
      <c r="AS61" s="435"/>
      <c r="AT61" s="435"/>
      <c r="AU61" s="435"/>
      <c r="AV61" s="435"/>
      <c r="AW61" s="435"/>
      <c r="AX61" s="435"/>
      <c r="AY61" s="435"/>
      <c r="AZ61" s="827"/>
      <c r="BA61" s="830"/>
      <c r="BB61" s="594"/>
      <c r="BC61" s="445"/>
      <c r="BD61" s="432"/>
      <c r="BE61" s="432"/>
      <c r="BF61" s="432"/>
      <c r="BG61" s="449"/>
      <c r="BH61" s="445"/>
      <c r="BI61" s="432"/>
      <c r="BJ61" s="432"/>
      <c r="BK61" s="432"/>
      <c r="BL61" s="449"/>
      <c r="BM61" s="445"/>
      <c r="BN61" s="432"/>
      <c r="BO61" s="432"/>
      <c r="BP61" s="432"/>
      <c r="BQ61" s="449"/>
      <c r="BR61" s="445"/>
      <c r="BS61" s="432"/>
      <c r="BT61" s="432"/>
      <c r="BU61" s="432"/>
      <c r="BV61" s="43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11" customFormat="true" ht="15" customHeight="true" x14ac:dyDescent="0.2">
      <c r="A62" s="1000"/>
      <c r="B62" s="376" t="s">
        <v>266</v>
      </c>
      <c r="C62" s="119">
        <v>15.630656856257334</v>
      </c>
      <c r="D62" s="118">
        <v>8.9796629315082228</v>
      </c>
      <c r="E62" s="118">
        <v>7.0622142363513563</v>
      </c>
      <c r="F62" s="118">
        <v>4.7803153159377674</v>
      </c>
      <c r="G62" s="117">
        <v>0.41191058537498915</v>
      </c>
      <c r="H62" s="116">
        <v>5.2176633090486648</v>
      </c>
      <c r="I62" s="118">
        <v>4.697234095133747</v>
      </c>
      <c r="J62" s="118">
        <v>2.1531746589466008</v>
      </c>
      <c r="K62" s="118">
        <v>0.81383830827961234</v>
      </c>
      <c r="L62" s="115">
        <v>0</v>
      </c>
      <c r="M62" s="119">
        <v>17.972972732685339</v>
      </c>
      <c r="N62" s="118">
        <v>15.183955469958557</v>
      </c>
      <c r="O62" s="118">
        <v>8.2929694098872169</v>
      </c>
      <c r="P62" s="118">
        <v>10.661112600889307</v>
      </c>
      <c r="Q62" s="117">
        <v>16.586348294151481</v>
      </c>
      <c r="R62" s="116">
        <v>25.155198478621283</v>
      </c>
      <c r="S62" s="118">
        <v>3.0219390910130253</v>
      </c>
      <c r="T62" s="118">
        <v>9.5889135788080697</v>
      </c>
      <c r="U62" s="118">
        <v>0.22016732716864532</v>
      </c>
      <c r="V62" s="115">
        <v>3.6574703709730203</v>
      </c>
      <c r="W62" s="435"/>
      <c r="X62" s="435"/>
      <c r="Y62" s="435"/>
      <c r="Z62" s="435"/>
      <c r="AA62" s="435"/>
      <c r="AB62" s="435"/>
      <c r="AC62" s="435"/>
      <c r="AD62" s="435"/>
      <c r="AE62" s="435"/>
      <c r="AF62" s="435"/>
      <c r="AG62" s="435"/>
      <c r="AH62" s="435"/>
      <c r="AI62" s="435"/>
      <c r="AJ62" s="435"/>
      <c r="AK62" s="435"/>
      <c r="AL62" s="435"/>
      <c r="AM62" s="435"/>
      <c r="AN62" s="435"/>
      <c r="AO62" s="435"/>
      <c r="AP62" s="435"/>
      <c r="AQ62" s="435"/>
      <c r="AR62" s="435"/>
      <c r="AS62" s="435"/>
      <c r="AT62" s="435"/>
      <c r="AU62" s="435"/>
      <c r="AV62" s="435"/>
      <c r="AW62" s="435"/>
      <c r="AX62" s="435"/>
      <c r="AY62" s="435"/>
      <c r="AZ62" s="827"/>
      <c r="BA62" s="830"/>
      <c r="BB62" s="594"/>
      <c r="BC62" s="445"/>
      <c r="BD62" s="432"/>
      <c r="BE62" s="432"/>
      <c r="BF62" s="432"/>
      <c r="BG62" s="449"/>
      <c r="BH62" s="445"/>
      <c r="BI62" s="432"/>
      <c r="BJ62" s="432"/>
      <c r="BK62" s="432"/>
      <c r="BL62" s="449"/>
      <c r="BM62" s="445"/>
      <c r="BN62" s="432"/>
      <c r="BO62" s="432"/>
      <c r="BP62" s="432"/>
      <c r="BQ62" s="449"/>
      <c r="BR62" s="445"/>
      <c r="BS62" s="432"/>
      <c r="BT62" s="432"/>
      <c r="BU62" s="432"/>
      <c r="BV62" s="43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11" customFormat="true" ht="15" customHeight="true" x14ac:dyDescent="0.2">
      <c r="A63" s="1000"/>
      <c r="B63" s="376" t="s">
        <v>267</v>
      </c>
      <c r="C63" s="119">
        <v>1.6594702201300189</v>
      </c>
      <c r="D63" s="118">
        <v>6.0726555322255331</v>
      </c>
      <c r="E63" s="118">
        <v>4.6069103586270508</v>
      </c>
      <c r="F63" s="118">
        <v>2.6317237188225326</v>
      </c>
      <c r="G63" s="117">
        <v>0.41585076594032983</v>
      </c>
      <c r="H63" s="116">
        <v>3.2912187057521072</v>
      </c>
      <c r="I63" s="118">
        <v>3.2846066360333492</v>
      </c>
      <c r="J63" s="118">
        <v>1.7809135891073906</v>
      </c>
      <c r="K63" s="118">
        <v>1.228361203080768</v>
      </c>
      <c r="L63" s="115">
        <v>0</v>
      </c>
      <c r="M63" s="119">
        <v>1.1700607106074759</v>
      </c>
      <c r="N63" s="118">
        <v>1.7855454382020606</v>
      </c>
      <c r="O63" s="118">
        <v>4.5390695316769891</v>
      </c>
      <c r="P63" s="118">
        <v>8.299581578775248</v>
      </c>
      <c r="Q63" s="117">
        <v>7.3146034880391344</v>
      </c>
      <c r="R63" s="116">
        <v>4.5299447494988785</v>
      </c>
      <c r="S63" s="118">
        <v>0.90558573873488757</v>
      </c>
      <c r="T63" s="118">
        <v>3.2373009308995262</v>
      </c>
      <c r="U63" s="118">
        <v>1.8604139145750529</v>
      </c>
      <c r="V63" s="115">
        <v>5.0285355297958914</v>
      </c>
      <c r="W63" s="435"/>
      <c r="X63" s="435"/>
      <c r="Y63" s="435"/>
      <c r="Z63" s="435"/>
      <c r="AA63" s="435"/>
      <c r="AB63" s="435"/>
      <c r="AC63" s="435"/>
      <c r="AD63" s="435"/>
      <c r="AE63" s="435"/>
      <c r="AF63" s="435"/>
      <c r="AG63" s="435"/>
      <c r="AH63" s="435"/>
      <c r="AI63" s="435"/>
      <c r="AJ63" s="435"/>
      <c r="AK63" s="435"/>
      <c r="AL63" s="435"/>
      <c r="AM63" s="435"/>
      <c r="AN63" s="435"/>
      <c r="AO63" s="435"/>
      <c r="AP63" s="435"/>
      <c r="AQ63" s="435"/>
      <c r="AR63" s="435"/>
      <c r="AS63" s="435"/>
      <c r="AT63" s="435"/>
      <c r="AU63" s="435"/>
      <c r="AV63" s="435"/>
      <c r="AW63" s="435"/>
      <c r="AX63" s="435"/>
      <c r="AY63" s="435"/>
      <c r="AZ63" s="827"/>
      <c r="BA63" s="830"/>
      <c r="BB63" s="594"/>
      <c r="BC63" s="445"/>
      <c r="BD63" s="432"/>
      <c r="BE63" s="432"/>
      <c r="BF63" s="432"/>
      <c r="BG63" s="449"/>
      <c r="BH63" s="445"/>
      <c r="BI63" s="432"/>
      <c r="BJ63" s="432"/>
      <c r="BK63" s="432"/>
      <c r="BL63" s="449"/>
      <c r="BM63" s="445"/>
      <c r="BN63" s="432"/>
      <c r="BO63" s="432"/>
      <c r="BP63" s="432"/>
      <c r="BQ63" s="449"/>
      <c r="BR63" s="445"/>
      <c r="BS63" s="432"/>
      <c r="BT63" s="432"/>
      <c r="BU63" s="432"/>
      <c r="BV63" s="43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11" customFormat="true" ht="15" customHeight="true" x14ac:dyDescent="0.2">
      <c r="A64" s="1000"/>
      <c r="B64" s="376" t="s">
        <v>171</v>
      </c>
      <c r="C64" s="119">
        <v>2.8074211196656167</v>
      </c>
      <c r="D64" s="118">
        <v>3.7519585897192598</v>
      </c>
      <c r="E64" s="118">
        <v>3.4848296647788364</v>
      </c>
      <c r="F64" s="118">
        <v>3.4223502394180247</v>
      </c>
      <c r="G64" s="117">
        <v>0.31908272073084809</v>
      </c>
      <c r="H64" s="116">
        <v>2.4976654508514837</v>
      </c>
      <c r="I64" s="118">
        <v>3.5277317293942096</v>
      </c>
      <c r="J64" s="118">
        <v>3.6082174961285371</v>
      </c>
      <c r="K64" s="118">
        <v>1.5888057263705593</v>
      </c>
      <c r="L64" s="115">
        <v>6.4463285110594376E-2</v>
      </c>
      <c r="M64" s="119">
        <v>2.6462557947941168</v>
      </c>
      <c r="N64" s="118">
        <v>3.2914676087453776</v>
      </c>
      <c r="O64" s="118">
        <v>2.1437825240693758</v>
      </c>
      <c r="P64" s="118">
        <v>5.7208890599893705</v>
      </c>
      <c r="Q64" s="117">
        <v>3.3266282889540761</v>
      </c>
      <c r="R64" s="116">
        <v>4.5169950756322699</v>
      </c>
      <c r="S64" s="118">
        <v>2.870130618947289</v>
      </c>
      <c r="T64" s="118">
        <v>2.5603570910017059</v>
      </c>
      <c r="U64" s="118">
        <v>2.3998238661382341</v>
      </c>
      <c r="V64" s="115">
        <v>1.9707710430215459</v>
      </c>
      <c r="W64" s="435"/>
      <c r="X64" s="435"/>
      <c r="Y64" s="435"/>
      <c r="Z64" s="435"/>
      <c r="AA64" s="435"/>
      <c r="AB64" s="435"/>
      <c r="AC64" s="435"/>
      <c r="AD64" s="435"/>
      <c r="AE64" s="435"/>
      <c r="AF64" s="435"/>
      <c r="AG64" s="435"/>
      <c r="AH64" s="435"/>
      <c r="AI64" s="435"/>
      <c r="AJ64" s="435"/>
      <c r="AK64" s="435"/>
      <c r="AL64" s="435"/>
      <c r="AM64" s="435"/>
      <c r="AN64" s="435"/>
      <c r="AO64" s="435"/>
      <c r="AP64" s="435"/>
      <c r="AQ64" s="435"/>
      <c r="AR64" s="435"/>
      <c r="AS64" s="435"/>
      <c r="AT64" s="435"/>
      <c r="AU64" s="435"/>
      <c r="AV64" s="435"/>
      <c r="AW64" s="435"/>
      <c r="AX64" s="435"/>
      <c r="AY64" s="435"/>
      <c r="AZ64" s="827"/>
      <c r="BA64" s="830"/>
      <c r="BB64" s="594"/>
      <c r="BC64" s="445"/>
      <c r="BD64" s="432"/>
      <c r="BE64" s="432"/>
      <c r="BF64" s="432"/>
      <c r="BG64" s="449"/>
      <c r="BH64" s="445"/>
      <c r="BI64" s="432"/>
      <c r="BJ64" s="432"/>
      <c r="BK64" s="432"/>
      <c r="BL64" s="449"/>
      <c r="BM64" s="445"/>
      <c r="BN64" s="432"/>
      <c r="BO64" s="432"/>
      <c r="BP64" s="432"/>
      <c r="BQ64" s="449"/>
      <c r="BR64" s="445"/>
      <c r="BS64" s="432"/>
      <c r="BT64" s="432"/>
      <c r="BU64" s="432"/>
      <c r="BV64" s="43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11" customFormat="true" ht="15" customHeight="true" x14ac:dyDescent="0.2">
      <c r="A65" s="1000"/>
      <c r="B65" s="376" t="s">
        <v>174</v>
      </c>
      <c r="C65" s="119">
        <v>9.1048502000041527</v>
      </c>
      <c r="D65" s="118">
        <v>4.6557481659458482</v>
      </c>
      <c r="E65" s="118">
        <v>1.0732550723825636</v>
      </c>
      <c r="F65" s="118">
        <v>0.54550672289270585</v>
      </c>
      <c r="G65" s="117">
        <v>0</v>
      </c>
      <c r="H65" s="116">
        <v>0.77797418458882495</v>
      </c>
      <c r="I65" s="118">
        <v>0.20071852562024267</v>
      </c>
      <c r="J65" s="118">
        <v>0.1329856938366043</v>
      </c>
      <c r="K65" s="118">
        <v>0.12928621654397496</v>
      </c>
      <c r="L65" s="115">
        <v>0</v>
      </c>
      <c r="M65" s="119">
        <v>10.803877371100775</v>
      </c>
      <c r="N65" s="118">
        <v>8.1540538130034683</v>
      </c>
      <c r="O65" s="118">
        <v>7.2079069941132765</v>
      </c>
      <c r="P65" s="118">
        <v>4.9166621435705595</v>
      </c>
      <c r="Q65" s="117">
        <v>3.0966321640040215</v>
      </c>
      <c r="R65" s="116">
        <v>2.8682712970388202</v>
      </c>
      <c r="S65" s="118">
        <v>3.1898245960693057</v>
      </c>
      <c r="T65" s="118">
        <v>6.2210421959593107</v>
      </c>
      <c r="U65" s="118">
        <v>0.11008366358432266</v>
      </c>
      <c r="V65" s="115">
        <v>4.8999361706925963</v>
      </c>
      <c r="W65" s="435"/>
      <c r="X65" s="435"/>
      <c r="Y65" s="435"/>
      <c r="Z65" s="435"/>
      <c r="AA65" s="435"/>
      <c r="AB65" s="435"/>
      <c r="AC65" s="435"/>
      <c r="AD65" s="435"/>
      <c r="AE65" s="435"/>
      <c r="AF65" s="435"/>
      <c r="AG65" s="435"/>
      <c r="AH65" s="435"/>
      <c r="AI65" s="435"/>
      <c r="AJ65" s="435"/>
      <c r="AK65" s="435"/>
      <c r="AL65" s="435"/>
      <c r="AM65" s="435"/>
      <c r="AN65" s="435"/>
      <c r="AO65" s="435"/>
      <c r="AP65" s="435"/>
      <c r="AQ65" s="435"/>
      <c r="AR65" s="435"/>
      <c r="AS65" s="435"/>
      <c r="AT65" s="435"/>
      <c r="AU65" s="435"/>
      <c r="AV65" s="435"/>
      <c r="AW65" s="435"/>
      <c r="AX65" s="435"/>
      <c r="AY65" s="435"/>
      <c r="AZ65" s="827"/>
      <c r="BA65" s="830"/>
      <c r="BB65" s="594"/>
      <c r="BC65" s="445"/>
      <c r="BD65" s="432"/>
      <c r="BE65" s="432"/>
      <c r="BF65" s="432"/>
      <c r="BG65" s="449"/>
      <c r="BH65" s="445"/>
      <c r="BI65" s="432"/>
      <c r="BJ65" s="432"/>
      <c r="BK65" s="432"/>
      <c r="BL65" s="449"/>
      <c r="BM65" s="445"/>
      <c r="BN65" s="432"/>
      <c r="BO65" s="432"/>
      <c r="BP65" s="432"/>
      <c r="BQ65" s="449"/>
      <c r="BR65" s="445"/>
      <c r="BS65" s="432"/>
      <c r="BT65" s="432"/>
      <c r="BU65" s="432"/>
      <c r="BV65" s="43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11" customFormat="true" ht="15" customHeight="true" x14ac:dyDescent="0.2">
      <c r="A66" s="1000"/>
      <c r="B66" s="376" t="s">
        <v>268</v>
      </c>
      <c r="C66" s="119">
        <v>5.9057945851591231</v>
      </c>
      <c r="D66" s="118">
        <v>1.3558407856703814</v>
      </c>
      <c r="E66" s="118">
        <v>7.4562348386118041E-2</v>
      </c>
      <c r="F66" s="118">
        <v>0</v>
      </c>
      <c r="G66" s="117">
        <v>0</v>
      </c>
      <c r="H66" s="116">
        <v>0.13086118637531607</v>
      </c>
      <c r="I66" s="118">
        <v>0</v>
      </c>
      <c r="J66" s="118">
        <v>0</v>
      </c>
      <c r="K66" s="118">
        <v>0</v>
      </c>
      <c r="L66" s="115">
        <v>0</v>
      </c>
      <c r="M66" s="119">
        <v>6.0988474356636599</v>
      </c>
      <c r="N66" s="118">
        <v>6.9241069864613358</v>
      </c>
      <c r="O66" s="118">
        <v>2.6328824812616065</v>
      </c>
      <c r="P66" s="118">
        <v>1.0920163859291445</v>
      </c>
      <c r="Q66" s="117">
        <v>0.1722325174494565</v>
      </c>
      <c r="R66" s="116">
        <v>0.63850043129637102</v>
      </c>
      <c r="S66" s="118">
        <v>1.9306833081472112</v>
      </c>
      <c r="T66" s="118">
        <v>1.9122228702233444</v>
      </c>
      <c r="U66" s="118">
        <v>0</v>
      </c>
      <c r="V66" s="115">
        <v>4.4367079336849118</v>
      </c>
      <c r="W66" s="435"/>
      <c r="X66" s="435"/>
      <c r="Y66" s="435"/>
      <c r="Z66" s="435"/>
      <c r="AA66" s="435"/>
      <c r="AB66" s="435"/>
      <c r="AC66" s="435"/>
      <c r="AD66" s="435"/>
      <c r="AE66" s="435"/>
      <c r="AF66" s="435"/>
      <c r="AG66" s="435"/>
      <c r="AH66" s="435"/>
      <c r="AI66" s="435"/>
      <c r="AJ66" s="435"/>
      <c r="AK66" s="435"/>
      <c r="AL66" s="435"/>
      <c r="AM66" s="435"/>
      <c r="AN66" s="435"/>
      <c r="AO66" s="435"/>
      <c r="AP66" s="435"/>
      <c r="AQ66" s="435"/>
      <c r="AR66" s="435"/>
      <c r="AS66" s="435"/>
      <c r="AT66" s="435"/>
      <c r="AU66" s="435"/>
      <c r="AV66" s="435"/>
      <c r="AW66" s="435"/>
      <c r="AX66" s="435"/>
      <c r="AY66" s="435"/>
      <c r="AZ66" s="827"/>
      <c r="BA66" s="830"/>
      <c r="BB66" s="594"/>
      <c r="BC66" s="445"/>
      <c r="BD66" s="432"/>
      <c r="BE66" s="432"/>
      <c r="BF66" s="432"/>
      <c r="BG66" s="449"/>
      <c r="BH66" s="445"/>
      <c r="BI66" s="432"/>
      <c r="BJ66" s="432"/>
      <c r="BK66" s="432"/>
      <c r="BL66" s="449"/>
      <c r="BM66" s="445"/>
      <c r="BN66" s="432"/>
      <c r="BO66" s="432"/>
      <c r="BP66" s="432"/>
      <c r="BQ66" s="449"/>
      <c r="BR66" s="445"/>
      <c r="BS66" s="432"/>
      <c r="BT66" s="432"/>
      <c r="BU66" s="432"/>
      <c r="BV66" s="43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11" customFormat="true" ht="15" customHeight="true" x14ac:dyDescent="0.2">
      <c r="A67" s="1000"/>
      <c r="B67" s="376" t="s">
        <v>269</v>
      </c>
      <c r="C67" s="119">
        <v>0.51918445372916699</v>
      </c>
      <c r="D67" s="118">
        <v>2.2028304859758827</v>
      </c>
      <c r="E67" s="118">
        <v>5.3407250408633171</v>
      </c>
      <c r="F67" s="118">
        <v>6.2383249154094385</v>
      </c>
      <c r="G67" s="117">
        <v>0.88914679784719375</v>
      </c>
      <c r="H67" s="116">
        <v>7.0057790811057146</v>
      </c>
      <c r="I67" s="118">
        <v>5.9978376084228939</v>
      </c>
      <c r="J67" s="118">
        <v>6.4785999832637646</v>
      </c>
      <c r="K67" s="118">
        <v>3.281907565231073</v>
      </c>
      <c r="L67" s="115">
        <v>0.1989955233019565</v>
      </c>
      <c r="M67" s="119">
        <v>0</v>
      </c>
      <c r="N67" s="118">
        <v>0.64558397029244263</v>
      </c>
      <c r="O67" s="118">
        <v>0.59840640963008374</v>
      </c>
      <c r="P67" s="118">
        <v>1.2414833117612634</v>
      </c>
      <c r="Q67" s="117">
        <v>2.3757989751062798</v>
      </c>
      <c r="R67" s="116">
        <v>1.2189420794415933</v>
      </c>
      <c r="S67" s="118">
        <v>1.9023702811547412</v>
      </c>
      <c r="T67" s="118">
        <v>3.1116170011650244</v>
      </c>
      <c r="U67" s="118">
        <v>4.0730955526199422</v>
      </c>
      <c r="V67" s="115">
        <v>3.1700445348388602</v>
      </c>
      <c r="W67" s="435"/>
      <c r="X67" s="435"/>
      <c r="Y67" s="435"/>
      <c r="Z67" s="435"/>
      <c r="AA67" s="435"/>
      <c r="AB67" s="435"/>
      <c r="AC67" s="435"/>
      <c r="AD67" s="435"/>
      <c r="AE67" s="435"/>
      <c r="AF67" s="435"/>
      <c r="AG67" s="435"/>
      <c r="AH67" s="435"/>
      <c r="AI67" s="435"/>
      <c r="AJ67" s="435"/>
      <c r="AK67" s="435"/>
      <c r="AL67" s="435"/>
      <c r="AM67" s="435"/>
      <c r="AN67" s="435"/>
      <c r="AO67" s="435"/>
      <c r="AP67" s="435"/>
      <c r="AQ67" s="435"/>
      <c r="AR67" s="435"/>
      <c r="AS67" s="435"/>
      <c r="AT67" s="435"/>
      <c r="AU67" s="435"/>
      <c r="AV67" s="435"/>
      <c r="AW67" s="435"/>
      <c r="AX67" s="435"/>
      <c r="AY67" s="435"/>
      <c r="AZ67" s="827"/>
      <c r="BA67" s="830"/>
      <c r="BB67" s="594"/>
      <c r="BC67" s="445"/>
      <c r="BD67" s="432"/>
      <c r="BE67" s="432"/>
      <c r="BF67" s="432"/>
      <c r="BG67" s="449"/>
      <c r="BH67" s="445"/>
      <c r="BI67" s="432"/>
      <c r="BJ67" s="432"/>
      <c r="BK67" s="432"/>
      <c r="BL67" s="449"/>
      <c r="BM67" s="445"/>
      <c r="BN67" s="432"/>
      <c r="BO67" s="432"/>
      <c r="BP67" s="432"/>
      <c r="BQ67" s="449"/>
      <c r="BR67" s="445"/>
      <c r="BS67" s="432"/>
      <c r="BT67" s="432"/>
      <c r="BU67" s="432"/>
      <c r="BV67" s="43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11" customFormat="true" ht="15" customHeight="true" x14ac:dyDescent="0.2">
      <c r="A68" s="1000"/>
      <c r="B68" s="376" t="s">
        <v>17</v>
      </c>
      <c r="C68" s="119">
        <v>37.502758698972904</v>
      </c>
      <c r="D68" s="118">
        <v>26.749008624861752</v>
      </c>
      <c r="E68" s="118">
        <v>6.7601255898065151</v>
      </c>
      <c r="F68" s="118">
        <v>2.0795477034735641</v>
      </c>
      <c r="G68" s="117">
        <v>0.14756840124648779</v>
      </c>
      <c r="H68" s="116">
        <v>4.3874825827448856</v>
      </c>
      <c r="I68" s="118">
        <v>1.6153445411734886</v>
      </c>
      <c r="J68" s="118">
        <v>0.51757637598503514</v>
      </c>
      <c r="K68" s="118">
        <v>0.52054718680646439</v>
      </c>
      <c r="L68" s="115">
        <v>0</v>
      </c>
      <c r="M68" s="119">
        <v>35.425629007499687</v>
      </c>
      <c r="N68" s="118">
        <v>39.443921973360865</v>
      </c>
      <c r="O68" s="118">
        <v>39.849129360836933</v>
      </c>
      <c r="P68" s="118">
        <v>27.687022025453711</v>
      </c>
      <c r="Q68" s="117">
        <v>18.86786493441873</v>
      </c>
      <c r="R68" s="116">
        <v>6.0637618397975848</v>
      </c>
      <c r="S68" s="118">
        <v>13.931224482910167</v>
      </c>
      <c r="T68" s="118">
        <v>26.84272353086158</v>
      </c>
      <c r="U68" s="118">
        <v>0.23117569352707756</v>
      </c>
      <c r="V68" s="115">
        <v>35.969508753477399</v>
      </c>
      <c r="W68" s="435"/>
      <c r="X68" s="435"/>
      <c r="Y68" s="435"/>
      <c r="Z68" s="435"/>
      <c r="AA68" s="435"/>
      <c r="AB68" s="435"/>
      <c r="AC68" s="435"/>
      <c r="AD68" s="435"/>
      <c r="AE68" s="435"/>
      <c r="AF68" s="435"/>
      <c r="AG68" s="435"/>
      <c r="AH68" s="435"/>
      <c r="AI68" s="435"/>
      <c r="AJ68" s="435"/>
      <c r="AK68" s="435"/>
      <c r="AL68" s="435"/>
      <c r="AM68" s="435"/>
      <c r="AN68" s="435"/>
      <c r="AO68" s="435"/>
      <c r="AP68" s="435"/>
      <c r="AQ68" s="435"/>
      <c r="AR68" s="435"/>
      <c r="AS68" s="435"/>
      <c r="AT68" s="435"/>
      <c r="AU68" s="435"/>
      <c r="AV68" s="435"/>
      <c r="AW68" s="435"/>
      <c r="AX68" s="435"/>
      <c r="AY68" s="435"/>
      <c r="AZ68" s="827"/>
      <c r="BA68" s="830"/>
      <c r="BB68" s="594"/>
      <c r="BC68" s="445"/>
      <c r="BD68" s="432"/>
      <c r="BE68" s="432"/>
      <c r="BF68" s="432"/>
      <c r="BG68" s="449"/>
      <c r="BH68" s="445"/>
      <c r="BI68" s="432"/>
      <c r="BJ68" s="432"/>
      <c r="BK68" s="432"/>
      <c r="BL68" s="449"/>
      <c r="BM68" s="445"/>
      <c r="BN68" s="432"/>
      <c r="BO68" s="432"/>
      <c r="BP68" s="432"/>
      <c r="BQ68" s="449"/>
      <c r="BR68" s="445"/>
      <c r="BS68" s="432"/>
      <c r="BT68" s="432"/>
      <c r="BU68" s="432"/>
      <c r="BV68" s="43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11" customFormat="true" ht="15" customHeight="true" x14ac:dyDescent="0.2">
      <c r="A69" s="1000"/>
      <c r="B69" s="376" t="s">
        <v>46</v>
      </c>
      <c r="C69" s="119">
        <v>0.46267167447928625</v>
      </c>
      <c r="D69" s="118">
        <v>9.2315338076062819E-2</v>
      </c>
      <c r="E69" s="118">
        <v>0.22464272874959473</v>
      </c>
      <c r="F69" s="118">
        <v>0.3976905659889165</v>
      </c>
      <c r="G69" s="117">
        <v>0</v>
      </c>
      <c r="H69" s="116">
        <v>0.13086118637531607</v>
      </c>
      <c r="I69" s="118">
        <v>0.43489013884385908</v>
      </c>
      <c r="J69" s="118">
        <v>0</v>
      </c>
      <c r="K69" s="118">
        <v>0.39634999068985072</v>
      </c>
      <c r="L69" s="115">
        <v>0</v>
      </c>
      <c r="M69" s="119">
        <v>0.47519382359204837</v>
      </c>
      <c r="N69" s="118">
        <v>0.21519465676414756</v>
      </c>
      <c r="O69" s="118">
        <v>0.60199580342525649</v>
      </c>
      <c r="P69" s="118">
        <v>0</v>
      </c>
      <c r="Q69" s="117">
        <v>0.17077616372007376</v>
      </c>
      <c r="R69" s="116">
        <v>0</v>
      </c>
      <c r="S69" s="118">
        <v>0</v>
      </c>
      <c r="T69" s="118">
        <v>0.58124840395783051</v>
      </c>
      <c r="U69" s="118">
        <v>0.22016732716864532</v>
      </c>
      <c r="V69" s="115">
        <v>0.13310123801054738</v>
      </c>
      <c r="W69" s="435"/>
      <c r="X69" s="435"/>
      <c r="Y69" s="435"/>
      <c r="Z69" s="435"/>
      <c r="AA69" s="435"/>
      <c r="AB69" s="435"/>
      <c r="AC69" s="435"/>
      <c r="AD69" s="435"/>
      <c r="AE69" s="435"/>
      <c r="AF69" s="435"/>
      <c r="AG69" s="435"/>
      <c r="AH69" s="435"/>
      <c r="AI69" s="435"/>
      <c r="AJ69" s="435"/>
      <c r="AK69" s="435"/>
      <c r="AL69" s="435"/>
      <c r="AM69" s="435"/>
      <c r="AN69" s="435"/>
      <c r="AO69" s="435"/>
      <c r="AP69" s="435"/>
      <c r="AQ69" s="435"/>
      <c r="AR69" s="435"/>
      <c r="AS69" s="435"/>
      <c r="AT69" s="435"/>
      <c r="AU69" s="435"/>
      <c r="AV69" s="435"/>
      <c r="AW69" s="435"/>
      <c r="AX69" s="435"/>
      <c r="AY69" s="435"/>
      <c r="AZ69" s="827"/>
      <c r="BA69" s="830"/>
      <c r="BB69" s="594"/>
      <c r="BC69" s="445"/>
      <c r="BD69" s="432"/>
      <c r="BE69" s="432"/>
      <c r="BF69" s="432"/>
      <c r="BG69" s="449"/>
      <c r="BH69" s="445"/>
      <c r="BI69" s="432"/>
      <c r="BJ69" s="432"/>
      <c r="BK69" s="432"/>
      <c r="BL69" s="449"/>
      <c r="BM69" s="445"/>
      <c r="BN69" s="432"/>
      <c r="BO69" s="432"/>
      <c r="BP69" s="432"/>
      <c r="BQ69" s="449"/>
      <c r="BR69" s="445"/>
      <c r="BS69" s="432"/>
      <c r="BT69" s="432"/>
      <c r="BU69" s="432"/>
      <c r="BV69" s="43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11" customFormat="true" ht="15" customHeight="true" x14ac:dyDescent="0.2">
      <c r="A70" s="142"/>
      <c r="B70" s="136"/>
      <c r="C70" s="119"/>
      <c r="D70" s="118"/>
      <c r="E70" s="118"/>
      <c r="F70" s="118"/>
      <c r="G70" s="117"/>
      <c r="H70" s="116"/>
      <c r="I70" s="118"/>
      <c r="J70" s="118"/>
      <c r="K70" s="118"/>
      <c r="L70" s="115"/>
      <c r="M70" s="119"/>
      <c r="N70" s="118"/>
      <c r="O70" s="118"/>
      <c r="P70" s="118"/>
      <c r="Q70" s="117"/>
      <c r="R70" s="116"/>
      <c r="S70" s="118"/>
      <c r="T70" s="118"/>
      <c r="U70" s="118"/>
      <c r="V70" s="115"/>
      <c r="W70" s="435"/>
      <c r="X70" s="435"/>
      <c r="Y70" s="435"/>
      <c r="Z70" s="435"/>
      <c r="AA70" s="435"/>
      <c r="AB70" s="435"/>
      <c r="AC70" s="435"/>
      <c r="AD70" s="435"/>
      <c r="AE70" s="435"/>
      <c r="AF70" s="435"/>
      <c r="AG70" s="435"/>
      <c r="AH70" s="435"/>
      <c r="AI70" s="435"/>
      <c r="AJ70" s="435"/>
      <c r="AK70" s="435"/>
      <c r="AL70" s="435"/>
      <c r="AM70" s="435"/>
      <c r="AN70" s="435"/>
      <c r="AO70" s="435"/>
      <c r="AP70" s="435"/>
      <c r="AQ70" s="435"/>
      <c r="AR70" s="435"/>
      <c r="AS70" s="435"/>
      <c r="AT70" s="435"/>
      <c r="AU70" s="435"/>
      <c r="AV70" s="435"/>
      <c r="AW70" s="435"/>
      <c r="AX70" s="435"/>
      <c r="AY70" s="435"/>
      <c r="AZ70" s="827"/>
      <c r="BA70" s="830"/>
      <c r="BB70" s="594"/>
      <c r="BC70" s="445"/>
      <c r="BD70" s="432"/>
      <c r="BE70" s="432"/>
      <c r="BF70" s="432"/>
      <c r="BG70" s="449"/>
      <c r="BH70" s="445"/>
      <c r="BI70" s="432"/>
      <c r="BJ70" s="432"/>
      <c r="BK70" s="432"/>
      <c r="BL70" s="449"/>
      <c r="BM70" s="445"/>
      <c r="BN70" s="432"/>
      <c r="BO70" s="432"/>
      <c r="BP70" s="432"/>
      <c r="BQ70" s="449"/>
      <c r="BR70" s="445"/>
      <c r="BS70" s="432"/>
      <c r="BT70" s="432"/>
      <c r="BU70" s="432"/>
      <c r="BV70" s="43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11" customFormat="true" ht="15" customHeight="true" x14ac:dyDescent="0.2">
      <c r="A71" s="142"/>
      <c r="B71" s="136"/>
      <c r="C71" s="119"/>
      <c r="D71" s="118"/>
      <c r="E71" s="118"/>
      <c r="F71" s="118"/>
      <c r="G71" s="117"/>
      <c r="H71" s="116"/>
      <c r="I71" s="118"/>
      <c r="J71" s="118"/>
      <c r="K71" s="118"/>
      <c r="L71" s="115"/>
      <c r="M71" s="119"/>
      <c r="N71" s="118"/>
      <c r="O71" s="118"/>
      <c r="P71" s="118"/>
      <c r="Q71" s="117"/>
      <c r="R71" s="116"/>
      <c r="S71" s="118"/>
      <c r="T71" s="118"/>
      <c r="U71" s="118"/>
      <c r="V71" s="115"/>
      <c r="W71" s="435"/>
      <c r="X71" s="435"/>
      <c r="Y71" s="435"/>
      <c r="Z71" s="435"/>
      <c r="AA71" s="435"/>
      <c r="AB71" s="435"/>
      <c r="AC71" s="435"/>
      <c r="AD71" s="435"/>
      <c r="AE71" s="435"/>
      <c r="AF71" s="435"/>
      <c r="AG71" s="435"/>
      <c r="AH71" s="435"/>
      <c r="AI71" s="435"/>
      <c r="AJ71" s="435"/>
      <c r="AK71" s="435"/>
      <c r="AL71" s="435"/>
      <c r="AM71" s="435"/>
      <c r="AN71" s="435"/>
      <c r="AO71" s="435"/>
      <c r="AP71" s="435"/>
      <c r="AQ71" s="435"/>
      <c r="AR71" s="435"/>
      <c r="AS71" s="435"/>
      <c r="AT71" s="435"/>
      <c r="AU71" s="435"/>
      <c r="AV71" s="435"/>
      <c r="AW71" s="435"/>
      <c r="AX71" s="435"/>
      <c r="AY71" s="435"/>
      <c r="AZ71" s="827"/>
      <c r="BA71" s="830"/>
      <c r="BB71" s="594"/>
      <c r="BC71" s="445"/>
      <c r="BD71" s="432"/>
      <c r="BE71" s="432"/>
      <c r="BF71" s="432"/>
      <c r="BG71" s="449"/>
      <c r="BH71" s="445"/>
      <c r="BI71" s="432"/>
      <c r="BJ71" s="432"/>
      <c r="BK71" s="432"/>
      <c r="BL71" s="449"/>
      <c r="BM71" s="445"/>
      <c r="BN71" s="432"/>
      <c r="BO71" s="432"/>
      <c r="BP71" s="432"/>
      <c r="BQ71" s="449"/>
      <c r="BR71" s="445"/>
      <c r="BS71" s="432"/>
      <c r="BT71" s="432"/>
      <c r="BU71" s="432"/>
      <c r="BV71" s="43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11" customFormat="true" ht="15" customHeight="true" x14ac:dyDescent="0.2">
      <c r="A72" s="142"/>
      <c r="B72" s="136"/>
      <c r="C72" s="119"/>
      <c r="D72" s="118"/>
      <c r="E72" s="118"/>
      <c r="F72" s="118"/>
      <c r="G72" s="117"/>
      <c r="H72" s="116"/>
      <c r="I72" s="118"/>
      <c r="J72" s="118"/>
      <c r="K72" s="118"/>
      <c r="L72" s="115"/>
      <c r="M72" s="119"/>
      <c r="N72" s="118"/>
      <c r="O72" s="118"/>
      <c r="P72" s="118"/>
      <c r="Q72" s="117"/>
      <c r="R72" s="116"/>
      <c r="S72" s="118"/>
      <c r="T72" s="118"/>
      <c r="U72" s="118"/>
      <c r="V72" s="115"/>
      <c r="W72" s="435"/>
      <c r="X72" s="435"/>
      <c r="Y72" s="435"/>
      <c r="Z72" s="435"/>
      <c r="AA72" s="435"/>
      <c r="AB72" s="435"/>
      <c r="AC72" s="435"/>
      <c r="AD72" s="435"/>
      <c r="AE72" s="435"/>
      <c r="AF72" s="435"/>
      <c r="AG72" s="435"/>
      <c r="AH72" s="435"/>
      <c r="AI72" s="435"/>
      <c r="AJ72" s="435"/>
      <c r="AK72" s="435"/>
      <c r="AL72" s="435"/>
      <c r="AM72" s="435"/>
      <c r="AN72" s="435"/>
      <c r="AO72" s="435"/>
      <c r="AP72" s="435"/>
      <c r="AQ72" s="435"/>
      <c r="AR72" s="435"/>
      <c r="AS72" s="435"/>
      <c r="AT72" s="435"/>
      <c r="AU72" s="435"/>
      <c r="AV72" s="435"/>
      <c r="AW72" s="435"/>
      <c r="AX72" s="435"/>
      <c r="AY72" s="435"/>
      <c r="AZ72" s="827"/>
      <c r="BA72" s="830"/>
      <c r="BB72" s="594"/>
      <c r="BC72" s="445"/>
      <c r="BD72" s="432"/>
      <c r="BE72" s="432"/>
      <c r="BF72" s="432"/>
      <c r="BG72" s="449"/>
      <c r="BH72" s="445"/>
      <c r="BI72" s="432"/>
      <c r="BJ72" s="432"/>
      <c r="BK72" s="432"/>
      <c r="BL72" s="449"/>
      <c r="BM72" s="445"/>
      <c r="BN72" s="432"/>
      <c r="BO72" s="432"/>
      <c r="BP72" s="432"/>
      <c r="BQ72" s="449"/>
      <c r="BR72" s="445"/>
      <c r="BS72" s="432"/>
      <c r="BT72" s="432"/>
      <c r="BU72" s="432"/>
      <c r="BV72" s="43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11"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5"/>
      <c r="W73" s="435"/>
      <c r="X73" s="435"/>
      <c r="Y73" s="435"/>
      <c r="Z73" s="435"/>
      <c r="AA73" s="435"/>
      <c r="AB73" s="435"/>
      <c r="AC73" s="435"/>
      <c r="AD73" s="435"/>
      <c r="AE73" s="435"/>
      <c r="AF73" s="435"/>
      <c r="AG73" s="435"/>
      <c r="AH73" s="435"/>
      <c r="AI73" s="435"/>
      <c r="AJ73" s="435"/>
      <c r="AK73" s="435"/>
      <c r="AL73" s="435"/>
      <c r="AM73" s="435"/>
      <c r="AN73" s="435"/>
      <c r="AO73" s="435"/>
      <c r="AP73" s="435"/>
      <c r="AQ73" s="435"/>
      <c r="AR73" s="435"/>
      <c r="AS73" s="435"/>
      <c r="AT73" s="435"/>
      <c r="AU73" s="435"/>
      <c r="AV73" s="435"/>
      <c r="AW73" s="435"/>
      <c r="AX73" s="435"/>
      <c r="AY73" s="435"/>
      <c r="AZ73" s="827"/>
      <c r="BA73" s="830"/>
      <c r="BB73" s="594"/>
      <c r="BC73" s="445"/>
      <c r="BD73" s="432"/>
      <c r="BE73" s="432"/>
      <c r="BF73" s="432"/>
      <c r="BG73" s="449"/>
      <c r="BH73" s="445"/>
      <c r="BI73" s="432"/>
      <c r="BJ73" s="432"/>
      <c r="BK73" s="432"/>
      <c r="BL73" s="449"/>
      <c r="BM73" s="445"/>
      <c r="BN73" s="432"/>
      <c r="BO73" s="432"/>
      <c r="BP73" s="432"/>
      <c r="BQ73" s="449"/>
      <c r="BR73" s="445"/>
      <c r="BS73" s="432"/>
      <c r="BT73" s="432"/>
      <c r="BU73" s="432"/>
      <c r="BV73" s="43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11"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5"/>
      <c r="W74" s="435"/>
      <c r="X74" s="435"/>
      <c r="Y74" s="435"/>
      <c r="Z74" s="435"/>
      <c r="AA74" s="435"/>
      <c r="AB74" s="435"/>
      <c r="AC74" s="435"/>
      <c r="AD74" s="435"/>
      <c r="AE74" s="435"/>
      <c r="AF74" s="435"/>
      <c r="AG74" s="435"/>
      <c r="AH74" s="435"/>
      <c r="AI74" s="435"/>
      <c r="AJ74" s="435"/>
      <c r="AK74" s="435"/>
      <c r="AL74" s="435"/>
      <c r="AM74" s="435"/>
      <c r="AN74" s="435"/>
      <c r="AO74" s="435"/>
      <c r="AP74" s="435"/>
      <c r="AQ74" s="435"/>
      <c r="AR74" s="435"/>
      <c r="AS74" s="435"/>
      <c r="AT74" s="435"/>
      <c r="AU74" s="435"/>
      <c r="AV74" s="435"/>
      <c r="AW74" s="435"/>
      <c r="AX74" s="435"/>
      <c r="AY74" s="435"/>
      <c r="AZ74" s="827"/>
      <c r="BA74" s="830"/>
      <c r="BB74" s="594"/>
      <c r="BC74" s="445"/>
      <c r="BD74" s="432"/>
      <c r="BE74" s="432"/>
      <c r="BF74" s="432"/>
      <c r="BG74" s="449"/>
      <c r="BH74" s="445"/>
      <c r="BI74" s="432"/>
      <c r="BJ74" s="432"/>
      <c r="BK74" s="432"/>
      <c r="BL74" s="449"/>
      <c r="BM74" s="445"/>
      <c r="BN74" s="432"/>
      <c r="BO74" s="432"/>
      <c r="BP74" s="432"/>
      <c r="BQ74" s="449"/>
      <c r="BR74" s="445"/>
      <c r="BS74" s="432"/>
      <c r="BT74" s="432"/>
      <c r="BU74" s="432"/>
      <c r="BV74" s="43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11"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5"/>
      <c r="W75" s="435"/>
      <c r="X75" s="435"/>
      <c r="Y75" s="435"/>
      <c r="Z75" s="435"/>
      <c r="AA75" s="435"/>
      <c r="AB75" s="435"/>
      <c r="AC75" s="435"/>
      <c r="AD75" s="435"/>
      <c r="AE75" s="435"/>
      <c r="AF75" s="435"/>
      <c r="AG75" s="435"/>
      <c r="AH75" s="435"/>
      <c r="AI75" s="435"/>
      <c r="AJ75" s="435"/>
      <c r="AK75" s="435"/>
      <c r="AL75" s="435"/>
      <c r="AM75" s="435"/>
      <c r="AN75" s="435"/>
      <c r="AO75" s="435"/>
      <c r="AP75" s="435"/>
      <c r="AQ75" s="435"/>
      <c r="AR75" s="435"/>
      <c r="AS75" s="435"/>
      <c r="AT75" s="435"/>
      <c r="AU75" s="435"/>
      <c r="AV75" s="435"/>
      <c r="AW75" s="435"/>
      <c r="AX75" s="435"/>
      <c r="AY75" s="435"/>
      <c r="AZ75" s="827"/>
      <c r="BA75" s="830"/>
      <c r="BB75" s="594"/>
      <c r="BC75" s="445"/>
      <c r="BD75" s="432"/>
      <c r="BE75" s="432"/>
      <c r="BF75" s="432"/>
      <c r="BG75" s="449"/>
      <c r="BH75" s="445"/>
      <c r="BI75" s="432"/>
      <c r="BJ75" s="432"/>
      <c r="BK75" s="432"/>
      <c r="BL75" s="449"/>
      <c r="BM75" s="445"/>
      <c r="BN75" s="432"/>
      <c r="BO75" s="432"/>
      <c r="BP75" s="432"/>
      <c r="BQ75" s="449"/>
      <c r="BR75" s="445"/>
      <c r="BS75" s="432"/>
      <c r="BT75" s="432"/>
      <c r="BU75" s="432"/>
      <c r="BV75" s="43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11"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5"/>
      <c r="W76" s="435"/>
      <c r="X76" s="435"/>
      <c r="Y76" s="435"/>
      <c r="Z76" s="435"/>
      <c r="AA76" s="435"/>
      <c r="AB76" s="435"/>
      <c r="AC76" s="435"/>
      <c r="AD76" s="435"/>
      <c r="AE76" s="435"/>
      <c r="AF76" s="435"/>
      <c r="AG76" s="435"/>
      <c r="AH76" s="435"/>
      <c r="AI76" s="435"/>
      <c r="AJ76" s="435"/>
      <c r="AK76" s="435"/>
      <c r="AL76" s="435"/>
      <c r="AM76" s="435"/>
      <c r="AN76" s="435"/>
      <c r="AO76" s="435"/>
      <c r="AP76" s="435"/>
      <c r="AQ76" s="435"/>
      <c r="AR76" s="435"/>
      <c r="AS76" s="435"/>
      <c r="AT76" s="435"/>
      <c r="AU76" s="435"/>
      <c r="AV76" s="435"/>
      <c r="AW76" s="435"/>
      <c r="AX76" s="435"/>
      <c r="AY76" s="435"/>
      <c r="AZ76" s="827"/>
      <c r="BA76" s="830"/>
      <c r="BB76" s="594"/>
      <c r="BC76" s="445"/>
      <c r="BD76" s="432"/>
      <c r="BE76" s="432"/>
      <c r="BF76" s="432"/>
      <c r="BG76" s="449"/>
      <c r="BH76" s="445"/>
      <c r="BI76" s="432"/>
      <c r="BJ76" s="432"/>
      <c r="BK76" s="432"/>
      <c r="BL76" s="449"/>
      <c r="BM76" s="445"/>
      <c r="BN76" s="432"/>
      <c r="BO76" s="432"/>
      <c r="BP76" s="432"/>
      <c r="BQ76" s="449"/>
      <c r="BR76" s="445"/>
      <c r="BS76" s="432"/>
      <c r="BT76" s="432"/>
      <c r="BU76" s="432"/>
      <c r="BV76" s="43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11"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5"/>
      <c r="W77" s="435"/>
      <c r="X77" s="435"/>
      <c r="Y77" s="435"/>
      <c r="Z77" s="435"/>
      <c r="AA77" s="435"/>
      <c r="AB77" s="435"/>
      <c r="AC77" s="435"/>
      <c r="AD77" s="435"/>
      <c r="AE77" s="435"/>
      <c r="AF77" s="435"/>
      <c r="AG77" s="435"/>
      <c r="AH77" s="435"/>
      <c r="AI77" s="435"/>
      <c r="AJ77" s="435"/>
      <c r="AK77" s="435"/>
      <c r="AL77" s="435"/>
      <c r="AM77" s="435"/>
      <c r="AN77" s="435"/>
      <c r="AO77" s="435"/>
      <c r="AP77" s="435"/>
      <c r="AQ77" s="435"/>
      <c r="AR77" s="435"/>
      <c r="AS77" s="435"/>
      <c r="AT77" s="435"/>
      <c r="AU77" s="435"/>
      <c r="AV77" s="435"/>
      <c r="AW77" s="435"/>
      <c r="AX77" s="435"/>
      <c r="AY77" s="435"/>
      <c r="AZ77" s="827"/>
      <c r="BA77" s="830"/>
      <c r="BB77" s="594"/>
      <c r="BC77" s="445"/>
      <c r="BD77" s="432"/>
      <c r="BE77" s="432"/>
      <c r="BF77" s="432"/>
      <c r="BG77" s="449"/>
      <c r="BH77" s="445"/>
      <c r="BI77" s="432"/>
      <c r="BJ77" s="432"/>
      <c r="BK77" s="432"/>
      <c r="BL77" s="449"/>
      <c r="BM77" s="445"/>
      <c r="BN77" s="432"/>
      <c r="BO77" s="432"/>
      <c r="BP77" s="432"/>
      <c r="BQ77" s="449"/>
      <c r="BR77" s="445"/>
      <c r="BS77" s="432"/>
      <c r="BT77" s="432"/>
      <c r="BU77" s="432"/>
      <c r="BV77" s="43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558" customFormat="true" ht="15" customHeight="true" x14ac:dyDescent="0.2">
      <c r="A78" s="142"/>
      <c r="B78" s="136"/>
      <c r="C78" s="107"/>
      <c r="D78" s="106"/>
      <c r="E78" s="106"/>
      <c r="F78" s="106"/>
      <c r="G78" s="105"/>
      <c r="H78" s="104"/>
      <c r="I78" s="106"/>
      <c r="J78" s="106"/>
      <c r="K78" s="106"/>
      <c r="L78" s="103"/>
      <c r="M78" s="107"/>
      <c r="N78" s="106"/>
      <c r="O78" s="106"/>
      <c r="P78" s="106"/>
      <c r="Q78" s="105"/>
      <c r="R78" s="104"/>
      <c r="S78" s="106"/>
      <c r="T78" s="106"/>
      <c r="U78" s="106"/>
      <c r="V78" s="103"/>
      <c r="W78" s="785"/>
      <c r="X78" s="785"/>
      <c r="Y78" s="785"/>
      <c r="Z78" s="785"/>
      <c r="AA78" s="785"/>
      <c r="AB78" s="785"/>
      <c r="AC78" s="785"/>
      <c r="AD78" s="785"/>
      <c r="AE78" s="785"/>
      <c r="AF78" s="785"/>
      <c r="AG78" s="785"/>
      <c r="AH78" s="785"/>
      <c r="AI78" s="785"/>
      <c r="AJ78" s="785"/>
      <c r="AK78" s="785"/>
      <c r="AL78" s="785"/>
      <c r="AM78" s="785"/>
      <c r="AN78" s="785"/>
      <c r="AO78" s="785"/>
      <c r="AP78" s="785"/>
      <c r="AQ78" s="785"/>
      <c r="AR78" s="785"/>
      <c r="AS78" s="785"/>
      <c r="AT78" s="785"/>
      <c r="AU78" s="785"/>
      <c r="AV78" s="785"/>
      <c r="AW78" s="785"/>
      <c r="AX78" s="785"/>
      <c r="AY78" s="785"/>
      <c r="AZ78" s="344"/>
      <c r="BA78" s="830"/>
      <c r="BB78" s="594"/>
      <c r="BC78" s="445"/>
      <c r="BD78" s="432"/>
      <c r="BE78" s="432"/>
      <c r="BF78" s="432"/>
      <c r="BG78" s="449"/>
      <c r="BH78" s="445"/>
      <c r="BI78" s="432"/>
      <c r="BJ78" s="432"/>
      <c r="BK78" s="432"/>
      <c r="BL78" s="449"/>
      <c r="BM78" s="445"/>
      <c r="BN78" s="432"/>
      <c r="BO78" s="432"/>
      <c r="BP78" s="432"/>
      <c r="BQ78" s="449"/>
      <c r="BR78" s="445"/>
      <c r="BS78" s="432"/>
      <c r="BT78" s="432"/>
      <c r="BU78" s="432"/>
      <c r="BV78" s="43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558" customFormat="true" ht="15" customHeight="true" x14ac:dyDescent="0.2">
      <c r="A79" s="142"/>
      <c r="B79" s="136"/>
      <c r="C79" s="107"/>
      <c r="D79" s="106"/>
      <c r="E79" s="106"/>
      <c r="F79" s="106"/>
      <c r="G79" s="105"/>
      <c r="H79" s="104"/>
      <c r="I79" s="106"/>
      <c r="J79" s="106"/>
      <c r="K79" s="106"/>
      <c r="L79" s="103"/>
      <c r="M79" s="107"/>
      <c r="N79" s="106"/>
      <c r="O79" s="106"/>
      <c r="P79" s="106"/>
      <c r="Q79" s="105"/>
      <c r="R79" s="104"/>
      <c r="S79" s="106"/>
      <c r="T79" s="106"/>
      <c r="U79" s="106"/>
      <c r="V79" s="103"/>
      <c r="W79" s="785"/>
      <c r="X79" s="785"/>
      <c r="Y79" s="785"/>
      <c r="Z79" s="785"/>
      <c r="AA79" s="785"/>
      <c r="AB79" s="785"/>
      <c r="AC79" s="785"/>
      <c r="AD79" s="785"/>
      <c r="AE79" s="785"/>
      <c r="AF79" s="785"/>
      <c r="AG79" s="785"/>
      <c r="AH79" s="785"/>
      <c r="AI79" s="785"/>
      <c r="AJ79" s="785"/>
      <c r="AK79" s="785"/>
      <c r="AL79" s="785"/>
      <c r="AM79" s="785"/>
      <c r="AN79" s="785"/>
      <c r="AO79" s="785"/>
      <c r="AP79" s="785"/>
      <c r="AQ79" s="785"/>
      <c r="AR79" s="785"/>
      <c r="AS79" s="785"/>
      <c r="AT79" s="785"/>
      <c r="AU79" s="785"/>
      <c r="AV79" s="785"/>
      <c r="AW79" s="785"/>
      <c r="AX79" s="785"/>
      <c r="AY79" s="785"/>
      <c r="AZ79" s="344"/>
      <c r="BA79" s="830"/>
      <c r="BB79" s="594"/>
      <c r="BC79" s="445"/>
      <c r="BD79" s="432"/>
      <c r="BE79" s="432"/>
      <c r="BF79" s="432"/>
      <c r="BG79" s="449"/>
      <c r="BH79" s="445"/>
      <c r="BI79" s="432"/>
      <c r="BJ79" s="432"/>
      <c r="BK79" s="432"/>
      <c r="BL79" s="449"/>
      <c r="BM79" s="445"/>
      <c r="BN79" s="432"/>
      <c r="BO79" s="432"/>
      <c r="BP79" s="432"/>
      <c r="BQ79" s="449"/>
      <c r="BR79" s="445"/>
      <c r="BS79" s="432"/>
      <c r="BT79" s="432"/>
      <c r="BU79" s="432"/>
      <c r="BV79" s="43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558" customFormat="true" ht="15" customHeight="true" x14ac:dyDescent="0.2">
      <c r="A80" s="142"/>
      <c r="B80" s="136"/>
      <c r="C80" s="107"/>
      <c r="D80" s="106"/>
      <c r="E80" s="106"/>
      <c r="F80" s="106"/>
      <c r="G80" s="105"/>
      <c r="H80" s="104"/>
      <c r="I80" s="106"/>
      <c r="J80" s="106"/>
      <c r="K80" s="106"/>
      <c r="L80" s="103"/>
      <c r="M80" s="107"/>
      <c r="N80" s="106"/>
      <c r="O80" s="106"/>
      <c r="P80" s="106"/>
      <c r="Q80" s="105"/>
      <c r="R80" s="104"/>
      <c r="S80" s="106"/>
      <c r="T80" s="106"/>
      <c r="U80" s="106"/>
      <c r="V80" s="103"/>
      <c r="W80" s="785"/>
      <c r="X80" s="785"/>
      <c r="Y80" s="785"/>
      <c r="Z80" s="785"/>
      <c r="AA80" s="785"/>
      <c r="AB80" s="785"/>
      <c r="AC80" s="785"/>
      <c r="AD80" s="785"/>
      <c r="AE80" s="785"/>
      <c r="AF80" s="785"/>
      <c r="AG80" s="785"/>
      <c r="AH80" s="785"/>
      <c r="AI80" s="785"/>
      <c r="AJ80" s="785"/>
      <c r="AK80" s="785"/>
      <c r="AL80" s="785"/>
      <c r="AM80" s="785"/>
      <c r="AN80" s="785"/>
      <c r="AO80" s="785"/>
      <c r="AP80" s="785"/>
      <c r="AQ80" s="785"/>
      <c r="AR80" s="785"/>
      <c r="AS80" s="785"/>
      <c r="AT80" s="785"/>
      <c r="AU80" s="785"/>
      <c r="AV80" s="785"/>
      <c r="AW80" s="785"/>
      <c r="AX80" s="785"/>
      <c r="AY80" s="785"/>
      <c r="AZ80" s="344"/>
      <c r="BA80" s="830"/>
      <c r="BB80" s="594"/>
      <c r="BC80" s="445"/>
      <c r="BD80" s="432"/>
      <c r="BE80" s="432"/>
      <c r="BF80" s="432"/>
      <c r="BG80" s="449"/>
      <c r="BH80" s="445"/>
      <c r="BI80" s="432"/>
      <c r="BJ80" s="432"/>
      <c r="BK80" s="432"/>
      <c r="BL80" s="449"/>
      <c r="BM80" s="445"/>
      <c r="BN80" s="432"/>
      <c r="BO80" s="432"/>
      <c r="BP80" s="432"/>
      <c r="BQ80" s="449"/>
      <c r="BR80" s="445"/>
      <c r="BS80" s="432"/>
      <c r="BT80" s="432"/>
      <c r="BU80" s="432"/>
      <c r="BV80" s="43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558" customFormat="true" ht="15" customHeight="true" x14ac:dyDescent="0.2">
      <c r="A81" s="142"/>
      <c r="B81" s="136"/>
      <c r="C81" s="107"/>
      <c r="D81" s="106"/>
      <c r="E81" s="106"/>
      <c r="F81" s="106"/>
      <c r="G81" s="105"/>
      <c r="H81" s="104"/>
      <c r="I81" s="106"/>
      <c r="J81" s="106"/>
      <c r="K81" s="106"/>
      <c r="L81" s="103"/>
      <c r="M81" s="107"/>
      <c r="N81" s="106"/>
      <c r="O81" s="106"/>
      <c r="P81" s="106"/>
      <c r="Q81" s="105"/>
      <c r="R81" s="104"/>
      <c r="S81" s="106"/>
      <c r="T81" s="106"/>
      <c r="U81" s="106"/>
      <c r="V81" s="103"/>
      <c r="W81" s="785"/>
      <c r="X81" s="785"/>
      <c r="Y81" s="785"/>
      <c r="Z81" s="785"/>
      <c r="AA81" s="785"/>
      <c r="AB81" s="785"/>
      <c r="AC81" s="785"/>
      <c r="AD81" s="785"/>
      <c r="AE81" s="785"/>
      <c r="AF81" s="785"/>
      <c r="AG81" s="785"/>
      <c r="AH81" s="785"/>
      <c r="AI81" s="785"/>
      <c r="AJ81" s="785"/>
      <c r="AK81" s="785"/>
      <c r="AL81" s="785"/>
      <c r="AM81" s="785"/>
      <c r="AN81" s="785"/>
      <c r="AO81" s="785"/>
      <c r="AP81" s="785"/>
      <c r="AQ81" s="785"/>
      <c r="AR81" s="785"/>
      <c r="AS81" s="785"/>
      <c r="AT81" s="785"/>
      <c r="AU81" s="785"/>
      <c r="AV81" s="785"/>
      <c r="AW81" s="785"/>
      <c r="AX81" s="785"/>
      <c r="AY81" s="785"/>
      <c r="AZ81" s="344"/>
      <c r="BA81" s="830"/>
      <c r="BB81" s="594"/>
      <c r="BC81" s="445"/>
      <c r="BD81" s="432"/>
      <c r="BE81" s="432"/>
      <c r="BF81" s="432"/>
      <c r="BG81" s="449"/>
      <c r="BH81" s="445"/>
      <c r="BI81" s="432"/>
      <c r="BJ81" s="432"/>
      <c r="BK81" s="432"/>
      <c r="BL81" s="449"/>
      <c r="BM81" s="445"/>
      <c r="BN81" s="432"/>
      <c r="BO81" s="432"/>
      <c r="BP81" s="432"/>
      <c r="BQ81" s="449"/>
      <c r="BR81" s="445"/>
      <c r="BS81" s="432"/>
      <c r="BT81" s="432"/>
      <c r="BU81" s="432"/>
      <c r="BV81" s="43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558" customFormat="true" ht="15" customHeight="true" x14ac:dyDescent="0.2">
      <c r="A82" s="142"/>
      <c r="B82" s="136"/>
      <c r="C82" s="107"/>
      <c r="D82" s="106"/>
      <c r="E82" s="106"/>
      <c r="F82" s="106"/>
      <c r="G82" s="105"/>
      <c r="H82" s="104"/>
      <c r="I82" s="106"/>
      <c r="J82" s="106"/>
      <c r="K82" s="106"/>
      <c r="L82" s="103"/>
      <c r="M82" s="107"/>
      <c r="N82" s="106"/>
      <c r="O82" s="106"/>
      <c r="P82" s="106"/>
      <c r="Q82" s="105"/>
      <c r="R82" s="104"/>
      <c r="S82" s="106"/>
      <c r="T82" s="106"/>
      <c r="U82" s="106"/>
      <c r="V82" s="103"/>
      <c r="W82" s="785"/>
      <c r="X82" s="785"/>
      <c r="Y82" s="785"/>
      <c r="Z82" s="785"/>
      <c r="AA82" s="785"/>
      <c r="AB82" s="785"/>
      <c r="AC82" s="785"/>
      <c r="AD82" s="785"/>
      <c r="AE82" s="785"/>
      <c r="AF82" s="785"/>
      <c r="AG82" s="785"/>
      <c r="AH82" s="785"/>
      <c r="AI82" s="785"/>
      <c r="AJ82" s="785"/>
      <c r="AK82" s="785"/>
      <c r="AL82" s="785"/>
      <c r="AM82" s="785"/>
      <c r="AN82" s="785"/>
      <c r="AO82" s="785"/>
      <c r="AP82" s="785"/>
      <c r="AQ82" s="785"/>
      <c r="AR82" s="785"/>
      <c r="AS82" s="785"/>
      <c r="AT82" s="785"/>
      <c r="AU82" s="785"/>
      <c r="AV82" s="785"/>
      <c r="AW82" s="785"/>
      <c r="AX82" s="785"/>
      <c r="AY82" s="785"/>
      <c r="AZ82" s="344"/>
      <c r="BA82" s="830"/>
      <c r="BB82" s="594"/>
      <c r="BC82" s="445"/>
      <c r="BD82" s="432"/>
      <c r="BE82" s="432"/>
      <c r="BF82" s="432"/>
      <c r="BG82" s="449"/>
      <c r="BH82" s="445"/>
      <c r="BI82" s="432"/>
      <c r="BJ82" s="432"/>
      <c r="BK82" s="432"/>
      <c r="BL82" s="449"/>
      <c r="BM82" s="445"/>
      <c r="BN82" s="432"/>
      <c r="BO82" s="432"/>
      <c r="BP82" s="432"/>
      <c r="BQ82" s="449"/>
      <c r="BR82" s="445"/>
      <c r="BS82" s="432"/>
      <c r="BT82" s="432"/>
      <c r="BU82" s="432"/>
      <c r="BV82" s="43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558" customFormat="true" ht="15" customHeight="true" x14ac:dyDescent="0.2">
      <c r="A83" s="142"/>
      <c r="B83" s="136"/>
      <c r="C83" s="107"/>
      <c r="D83" s="106"/>
      <c r="E83" s="106"/>
      <c r="F83" s="106"/>
      <c r="G83" s="105"/>
      <c r="H83" s="104"/>
      <c r="I83" s="106"/>
      <c r="J83" s="106"/>
      <c r="K83" s="106"/>
      <c r="L83" s="103"/>
      <c r="M83" s="107"/>
      <c r="N83" s="106"/>
      <c r="O83" s="106"/>
      <c r="P83" s="106"/>
      <c r="Q83" s="105"/>
      <c r="R83" s="104"/>
      <c r="S83" s="106"/>
      <c r="T83" s="106"/>
      <c r="U83" s="106"/>
      <c r="V83" s="103"/>
      <c r="W83" s="785"/>
      <c r="X83" s="785"/>
      <c r="Y83" s="785"/>
      <c r="Z83" s="785"/>
      <c r="AA83" s="785"/>
      <c r="AB83" s="785"/>
      <c r="AC83" s="785"/>
      <c r="AD83" s="785"/>
      <c r="AE83" s="785"/>
      <c r="AF83" s="785"/>
      <c r="AG83" s="785"/>
      <c r="AH83" s="785"/>
      <c r="AI83" s="785"/>
      <c r="AJ83" s="785"/>
      <c r="AK83" s="785"/>
      <c r="AL83" s="785"/>
      <c r="AM83" s="785"/>
      <c r="AN83" s="785"/>
      <c r="AO83" s="785"/>
      <c r="AP83" s="785"/>
      <c r="AQ83" s="785"/>
      <c r="AR83" s="785"/>
      <c r="AS83" s="785"/>
      <c r="AT83" s="785"/>
      <c r="AU83" s="785"/>
      <c r="AV83" s="785"/>
      <c r="AW83" s="785"/>
      <c r="AX83" s="785"/>
      <c r="AY83" s="785"/>
      <c r="AZ83" s="344"/>
      <c r="BA83" s="830"/>
      <c r="BB83" s="594"/>
      <c r="BC83" s="445"/>
      <c r="BD83" s="432"/>
      <c r="BE83" s="432"/>
      <c r="BF83" s="432"/>
      <c r="BG83" s="449"/>
      <c r="BH83" s="445"/>
      <c r="BI83" s="432"/>
      <c r="BJ83" s="432"/>
      <c r="BK83" s="432"/>
      <c r="BL83" s="449"/>
      <c r="BM83" s="445"/>
      <c r="BN83" s="432"/>
      <c r="BO83" s="432"/>
      <c r="BP83" s="432"/>
      <c r="BQ83" s="449"/>
      <c r="BR83" s="445"/>
      <c r="BS83" s="432"/>
      <c r="BT83" s="432"/>
      <c r="BU83" s="432"/>
      <c r="BV83" s="43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558" customFormat="true" ht="15" customHeight="true" x14ac:dyDescent="0.2">
      <c r="A84" s="142"/>
      <c r="B84" s="136"/>
      <c r="C84" s="107"/>
      <c r="D84" s="106"/>
      <c r="E84" s="106"/>
      <c r="F84" s="106"/>
      <c r="G84" s="105"/>
      <c r="H84" s="104"/>
      <c r="I84" s="106"/>
      <c r="J84" s="106"/>
      <c r="K84" s="106"/>
      <c r="L84" s="103"/>
      <c r="M84" s="107"/>
      <c r="N84" s="106"/>
      <c r="O84" s="106"/>
      <c r="P84" s="106"/>
      <c r="Q84" s="105"/>
      <c r="R84" s="104"/>
      <c r="S84" s="106"/>
      <c r="T84" s="106"/>
      <c r="U84" s="106"/>
      <c r="V84" s="103"/>
      <c r="W84" s="785"/>
      <c r="X84" s="785"/>
      <c r="Y84" s="785"/>
      <c r="Z84" s="785"/>
      <c r="AA84" s="785"/>
      <c r="AB84" s="785"/>
      <c r="AC84" s="785"/>
      <c r="AD84" s="785"/>
      <c r="AE84" s="785"/>
      <c r="AF84" s="785"/>
      <c r="AG84" s="785"/>
      <c r="AH84" s="785"/>
      <c r="AI84" s="785"/>
      <c r="AJ84" s="785"/>
      <c r="AK84" s="785"/>
      <c r="AL84" s="785"/>
      <c r="AM84" s="785"/>
      <c r="AN84" s="785"/>
      <c r="AO84" s="785"/>
      <c r="AP84" s="785"/>
      <c r="AQ84" s="785"/>
      <c r="AR84" s="785"/>
      <c r="AS84" s="785"/>
      <c r="AT84" s="785"/>
      <c r="AU84" s="785"/>
      <c r="AV84" s="785"/>
      <c r="AW84" s="785"/>
      <c r="AX84" s="785"/>
      <c r="AY84" s="785"/>
      <c r="AZ84" s="344"/>
      <c r="BA84" s="830"/>
      <c r="BB84" s="594"/>
      <c r="BC84" s="445"/>
      <c r="BD84" s="432"/>
      <c r="BE84" s="432"/>
      <c r="BF84" s="432"/>
      <c r="BG84" s="449"/>
      <c r="BH84" s="445"/>
      <c r="BI84" s="432"/>
      <c r="BJ84" s="432"/>
      <c r="BK84" s="432"/>
      <c r="BL84" s="449"/>
      <c r="BM84" s="445"/>
      <c r="BN84" s="432"/>
      <c r="BO84" s="432"/>
      <c r="BP84" s="432"/>
      <c r="BQ84" s="449"/>
      <c r="BR84" s="445"/>
      <c r="BS84" s="432"/>
      <c r="BT84" s="432"/>
      <c r="BU84" s="432"/>
      <c r="BV84" s="43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558" customFormat="true" ht="15" customHeight="true" x14ac:dyDescent="0.2">
      <c r="A85" s="142"/>
      <c r="B85" s="136"/>
      <c r="C85" s="107"/>
      <c r="D85" s="106"/>
      <c r="E85" s="106"/>
      <c r="F85" s="106"/>
      <c r="G85" s="105"/>
      <c r="H85" s="104"/>
      <c r="I85" s="106"/>
      <c r="J85" s="106"/>
      <c r="K85" s="106"/>
      <c r="L85" s="103"/>
      <c r="M85" s="107"/>
      <c r="N85" s="106"/>
      <c r="O85" s="106"/>
      <c r="P85" s="106"/>
      <c r="Q85" s="105"/>
      <c r="R85" s="104"/>
      <c r="S85" s="106"/>
      <c r="T85" s="106"/>
      <c r="U85" s="106"/>
      <c r="V85" s="103"/>
      <c r="W85" s="785"/>
      <c r="X85" s="785"/>
      <c r="Y85" s="785"/>
      <c r="Z85" s="785"/>
      <c r="AA85" s="785"/>
      <c r="AB85" s="785"/>
      <c r="AC85" s="785"/>
      <c r="AD85" s="785"/>
      <c r="AE85" s="785"/>
      <c r="AF85" s="785"/>
      <c r="AG85" s="785"/>
      <c r="AH85" s="785"/>
      <c r="AI85" s="785"/>
      <c r="AJ85" s="785"/>
      <c r="AK85" s="785"/>
      <c r="AL85" s="785"/>
      <c r="AM85" s="785"/>
      <c r="AN85" s="785"/>
      <c r="AO85" s="785"/>
      <c r="AP85" s="785"/>
      <c r="AQ85" s="785"/>
      <c r="AR85" s="785"/>
      <c r="AS85" s="785"/>
      <c r="AT85" s="785"/>
      <c r="AU85" s="785"/>
      <c r="AV85" s="785"/>
      <c r="AW85" s="785"/>
      <c r="AX85" s="785"/>
      <c r="AY85" s="785"/>
      <c r="AZ85" s="344"/>
      <c r="BA85" s="830"/>
      <c r="BB85" s="594"/>
      <c r="BC85" s="445"/>
      <c r="BD85" s="432"/>
      <c r="BE85" s="432"/>
      <c r="BF85" s="432"/>
      <c r="BG85" s="449"/>
      <c r="BH85" s="445"/>
      <c r="BI85" s="432"/>
      <c r="BJ85" s="432"/>
      <c r="BK85" s="432"/>
      <c r="BL85" s="449"/>
      <c r="BM85" s="445"/>
      <c r="BN85" s="432"/>
      <c r="BO85" s="432"/>
      <c r="BP85" s="432"/>
      <c r="BQ85" s="449"/>
      <c r="BR85" s="445"/>
      <c r="BS85" s="432"/>
      <c r="BT85" s="432"/>
      <c r="BU85" s="432"/>
      <c r="BV85" s="43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558" customFormat="true" ht="15" customHeight="true" x14ac:dyDescent="0.2">
      <c r="A86" s="142"/>
      <c r="B86" s="136"/>
      <c r="C86" s="107"/>
      <c r="D86" s="106"/>
      <c r="E86" s="106"/>
      <c r="F86" s="106"/>
      <c r="G86" s="105"/>
      <c r="H86" s="104"/>
      <c r="I86" s="106"/>
      <c r="J86" s="106"/>
      <c r="K86" s="106"/>
      <c r="L86" s="103"/>
      <c r="M86" s="107"/>
      <c r="N86" s="106"/>
      <c r="O86" s="106"/>
      <c r="P86" s="106"/>
      <c r="Q86" s="105"/>
      <c r="R86" s="104"/>
      <c r="S86" s="106"/>
      <c r="T86" s="106"/>
      <c r="U86" s="106"/>
      <c r="V86" s="103"/>
      <c r="W86" s="785"/>
      <c r="X86" s="785"/>
      <c r="Y86" s="785"/>
      <c r="Z86" s="785"/>
      <c r="AA86" s="785"/>
      <c r="AB86" s="785"/>
      <c r="AC86" s="785"/>
      <c r="AD86" s="785"/>
      <c r="AE86" s="785"/>
      <c r="AF86" s="785"/>
      <c r="AG86" s="785"/>
      <c r="AH86" s="785"/>
      <c r="AI86" s="785"/>
      <c r="AJ86" s="785"/>
      <c r="AK86" s="785"/>
      <c r="AL86" s="785"/>
      <c r="AM86" s="785"/>
      <c r="AN86" s="785"/>
      <c r="AO86" s="785"/>
      <c r="AP86" s="785"/>
      <c r="AQ86" s="785"/>
      <c r="AR86" s="785"/>
      <c r="AS86" s="785"/>
      <c r="AT86" s="785"/>
      <c r="AU86" s="785"/>
      <c r="AV86" s="785"/>
      <c r="AW86" s="785"/>
      <c r="AX86" s="785"/>
      <c r="AY86" s="785"/>
      <c r="AZ86" s="344"/>
      <c r="BA86" s="830"/>
      <c r="BB86" s="594"/>
      <c r="BC86" s="445"/>
      <c r="BD86" s="432"/>
      <c r="BE86" s="432"/>
      <c r="BF86" s="432"/>
      <c r="BG86" s="449"/>
      <c r="BH86" s="445"/>
      <c r="BI86" s="432"/>
      <c r="BJ86" s="432"/>
      <c r="BK86" s="432"/>
      <c r="BL86" s="449"/>
      <c r="BM86" s="445"/>
      <c r="BN86" s="432"/>
      <c r="BO86" s="432"/>
      <c r="BP86" s="432"/>
      <c r="BQ86" s="449"/>
      <c r="BR86" s="445"/>
      <c r="BS86" s="432"/>
      <c r="BT86" s="432"/>
      <c r="BU86" s="432"/>
      <c r="BV86" s="43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558" customFormat="true" ht="15" customHeight="true" x14ac:dyDescent="0.2">
      <c r="A87" s="142"/>
      <c r="B87" s="136"/>
      <c r="C87" s="107"/>
      <c r="D87" s="106"/>
      <c r="E87" s="106"/>
      <c r="F87" s="106"/>
      <c r="G87" s="105"/>
      <c r="H87" s="104"/>
      <c r="I87" s="106"/>
      <c r="J87" s="106"/>
      <c r="K87" s="106"/>
      <c r="L87" s="103"/>
      <c r="M87" s="107"/>
      <c r="N87" s="106"/>
      <c r="O87" s="106"/>
      <c r="P87" s="106"/>
      <c r="Q87" s="105"/>
      <c r="R87" s="104"/>
      <c r="S87" s="106"/>
      <c r="T87" s="106"/>
      <c r="U87" s="106"/>
      <c r="V87" s="103"/>
      <c r="W87" s="785"/>
      <c r="X87" s="785"/>
      <c r="Y87" s="785"/>
      <c r="Z87" s="785"/>
      <c r="AA87" s="785"/>
      <c r="AB87" s="785"/>
      <c r="AC87" s="785"/>
      <c r="AD87" s="785"/>
      <c r="AE87" s="785"/>
      <c r="AF87" s="785"/>
      <c r="AG87" s="785"/>
      <c r="AH87" s="785"/>
      <c r="AI87" s="785"/>
      <c r="AJ87" s="785"/>
      <c r="AK87" s="785"/>
      <c r="AL87" s="785"/>
      <c r="AM87" s="785"/>
      <c r="AN87" s="785"/>
      <c r="AO87" s="785"/>
      <c r="AP87" s="785"/>
      <c r="AQ87" s="785"/>
      <c r="AR87" s="785"/>
      <c r="AS87" s="785"/>
      <c r="AT87" s="785"/>
      <c r="AU87" s="785"/>
      <c r="AV87" s="785"/>
      <c r="AW87" s="785"/>
      <c r="AX87" s="785"/>
      <c r="AY87" s="785"/>
      <c r="AZ87" s="344"/>
      <c r="BA87" s="830"/>
      <c r="BB87" s="594"/>
      <c r="BC87" s="445"/>
      <c r="BD87" s="432"/>
      <c r="BE87" s="432"/>
      <c r="BF87" s="432"/>
      <c r="BG87" s="449"/>
      <c r="BH87" s="445"/>
      <c r="BI87" s="432"/>
      <c r="BJ87" s="432"/>
      <c r="BK87" s="432"/>
      <c r="BL87" s="449"/>
      <c r="BM87" s="445"/>
      <c r="BN87" s="432"/>
      <c r="BO87" s="432"/>
      <c r="BP87" s="432"/>
      <c r="BQ87" s="449"/>
      <c r="BR87" s="445"/>
      <c r="BS87" s="432"/>
      <c r="BT87" s="432"/>
      <c r="BU87" s="432"/>
      <c r="BV87" s="43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558" customFormat="true" ht="15" customHeight="true" x14ac:dyDescent="0.2">
      <c r="A88" s="142"/>
      <c r="B88" s="136"/>
      <c r="C88" s="107"/>
      <c r="D88" s="106"/>
      <c r="E88" s="106"/>
      <c r="F88" s="106"/>
      <c r="G88" s="105"/>
      <c r="H88" s="104"/>
      <c r="I88" s="106"/>
      <c r="J88" s="106"/>
      <c r="K88" s="106"/>
      <c r="L88" s="103"/>
      <c r="M88" s="107"/>
      <c r="N88" s="106"/>
      <c r="O88" s="106"/>
      <c r="P88" s="106"/>
      <c r="Q88" s="105"/>
      <c r="R88" s="104"/>
      <c r="S88" s="106"/>
      <c r="T88" s="106"/>
      <c r="U88" s="106"/>
      <c r="V88" s="103"/>
      <c r="W88" s="785"/>
      <c r="X88" s="785"/>
      <c r="Y88" s="785"/>
      <c r="Z88" s="785"/>
      <c r="AA88" s="785"/>
      <c r="AB88" s="785"/>
      <c r="AC88" s="785"/>
      <c r="AD88" s="785"/>
      <c r="AE88" s="785"/>
      <c r="AF88" s="785"/>
      <c r="AG88" s="785"/>
      <c r="AH88" s="785"/>
      <c r="AI88" s="785"/>
      <c r="AJ88" s="785"/>
      <c r="AK88" s="785"/>
      <c r="AL88" s="785"/>
      <c r="AM88" s="785"/>
      <c r="AN88" s="785"/>
      <c r="AO88" s="785"/>
      <c r="AP88" s="785"/>
      <c r="AQ88" s="785"/>
      <c r="AR88" s="785"/>
      <c r="AS88" s="785"/>
      <c r="AT88" s="785"/>
      <c r="AU88" s="785"/>
      <c r="AV88" s="785"/>
      <c r="AW88" s="785"/>
      <c r="AX88" s="785"/>
      <c r="AY88" s="785"/>
      <c r="AZ88" s="344"/>
      <c r="BA88" s="830"/>
      <c r="BB88" s="594"/>
      <c r="BC88" s="445"/>
      <c r="BD88" s="432"/>
      <c r="BE88" s="432"/>
      <c r="BF88" s="432"/>
      <c r="BG88" s="449"/>
      <c r="BH88" s="445"/>
      <c r="BI88" s="432"/>
      <c r="BJ88" s="432"/>
      <c r="BK88" s="432"/>
      <c r="BL88" s="449"/>
      <c r="BM88" s="445"/>
      <c r="BN88" s="432"/>
      <c r="BO88" s="432"/>
      <c r="BP88" s="432"/>
      <c r="BQ88" s="449"/>
      <c r="BR88" s="445"/>
      <c r="BS88" s="432"/>
      <c r="BT88" s="432"/>
      <c r="BU88" s="432"/>
      <c r="BV88" s="43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558"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3"/>
      <c r="W89" s="785"/>
      <c r="X89" s="785"/>
      <c r="Y89" s="785"/>
      <c r="Z89" s="785"/>
      <c r="AA89" s="785"/>
      <c r="AB89" s="785"/>
      <c r="AC89" s="785"/>
      <c r="AD89" s="785"/>
      <c r="AE89" s="785"/>
      <c r="AF89" s="785"/>
      <c r="AG89" s="785"/>
      <c r="AH89" s="785"/>
      <c r="AI89" s="785"/>
      <c r="AJ89" s="785"/>
      <c r="AK89" s="785"/>
      <c r="AL89" s="785"/>
      <c r="AM89" s="785"/>
      <c r="AN89" s="785"/>
      <c r="AO89" s="785"/>
      <c r="AP89" s="785"/>
      <c r="AQ89" s="785"/>
      <c r="AR89" s="785"/>
      <c r="AS89" s="785"/>
      <c r="AT89" s="785"/>
      <c r="AU89" s="785"/>
      <c r="AV89" s="785"/>
      <c r="AW89" s="785"/>
      <c r="AX89" s="785"/>
      <c r="AY89" s="785"/>
      <c r="AZ89" s="344"/>
      <c r="BA89" s="830"/>
      <c r="BB89" s="594"/>
      <c r="BC89" s="445"/>
      <c r="BD89" s="432"/>
      <c r="BE89" s="432"/>
      <c r="BF89" s="432"/>
      <c r="BG89" s="449"/>
      <c r="BH89" s="445"/>
      <c r="BI89" s="432"/>
      <c r="BJ89" s="432"/>
      <c r="BK89" s="432"/>
      <c r="BL89" s="449"/>
      <c r="BM89" s="445"/>
      <c r="BN89" s="432"/>
      <c r="BO89" s="432"/>
      <c r="BP89" s="432"/>
      <c r="BQ89" s="449"/>
      <c r="BR89" s="445"/>
      <c r="BS89" s="432"/>
      <c r="BT89" s="432"/>
      <c r="BU89" s="432"/>
      <c r="BV89" s="43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558"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3"/>
      <c r="W90" s="785"/>
      <c r="X90" s="785"/>
      <c r="Y90" s="785"/>
      <c r="Z90" s="785"/>
      <c r="AA90" s="785"/>
      <c r="AB90" s="785"/>
      <c r="AC90" s="785"/>
      <c r="AD90" s="785"/>
      <c r="AE90" s="785"/>
      <c r="AF90" s="785"/>
      <c r="AG90" s="785"/>
      <c r="AH90" s="785"/>
      <c r="AI90" s="785"/>
      <c r="AJ90" s="785"/>
      <c r="AK90" s="785"/>
      <c r="AL90" s="785"/>
      <c r="AM90" s="785"/>
      <c r="AN90" s="785"/>
      <c r="AO90" s="785"/>
      <c r="AP90" s="785"/>
      <c r="AQ90" s="785"/>
      <c r="AR90" s="785"/>
      <c r="AS90" s="785"/>
      <c r="AT90" s="785"/>
      <c r="AU90" s="785"/>
      <c r="AV90" s="785"/>
      <c r="AW90" s="785"/>
      <c r="AX90" s="785"/>
      <c r="AY90" s="785"/>
      <c r="AZ90" s="344"/>
      <c r="BA90" s="830"/>
      <c r="BB90" s="594"/>
      <c r="BC90" s="445"/>
      <c r="BD90" s="432"/>
      <c r="BE90" s="432"/>
      <c r="BF90" s="432"/>
      <c r="BG90" s="449"/>
      <c r="BH90" s="445"/>
      <c r="BI90" s="432"/>
      <c r="BJ90" s="432"/>
      <c r="BK90" s="432"/>
      <c r="BL90" s="449"/>
      <c r="BM90" s="445"/>
      <c r="BN90" s="432"/>
      <c r="BO90" s="432"/>
      <c r="BP90" s="432"/>
      <c r="BQ90" s="449"/>
      <c r="BR90" s="445"/>
      <c r="BS90" s="432"/>
      <c r="BT90" s="432"/>
      <c r="BU90" s="432"/>
      <c r="BV90" s="43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558"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98"/>
      <c r="W91" s="785"/>
      <c r="X91" s="785"/>
      <c r="Y91" s="785"/>
      <c r="Z91" s="785"/>
      <c r="AA91" s="785"/>
      <c r="AB91" s="785"/>
      <c r="AC91" s="785"/>
      <c r="AD91" s="785"/>
      <c r="AE91" s="785"/>
      <c r="AF91" s="785"/>
      <c r="AG91" s="785"/>
      <c r="AH91" s="785"/>
      <c r="AI91" s="785"/>
      <c r="AJ91" s="785"/>
      <c r="AK91" s="785"/>
      <c r="AL91" s="785"/>
      <c r="AM91" s="785"/>
      <c r="AN91" s="785"/>
      <c r="AO91" s="785"/>
      <c r="AP91" s="785"/>
      <c r="AQ91" s="785"/>
      <c r="AR91" s="785"/>
      <c r="AS91" s="785"/>
      <c r="AT91" s="785"/>
      <c r="AU91" s="785"/>
      <c r="AV91" s="785"/>
      <c r="AW91" s="785"/>
      <c r="AX91" s="785"/>
      <c r="AY91" s="785"/>
      <c r="AZ91" s="344"/>
      <c r="BA91" s="830"/>
      <c r="BB91" s="594"/>
      <c r="BC91" s="445"/>
      <c r="BD91" s="432"/>
      <c r="BE91" s="432"/>
      <c r="BF91" s="432"/>
      <c r="BG91" s="449"/>
      <c r="BH91" s="445"/>
      <c r="BI91" s="432"/>
      <c r="BJ91" s="432"/>
      <c r="BK91" s="432"/>
      <c r="BL91" s="449"/>
      <c r="BM91" s="445"/>
      <c r="BN91" s="432"/>
      <c r="BO91" s="432"/>
      <c r="BP91" s="432"/>
      <c r="BQ91" s="449"/>
      <c r="BR91" s="445"/>
      <c r="BS91" s="432"/>
      <c r="BT91" s="432"/>
      <c r="BU91" s="432"/>
      <c r="BV91" s="43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558"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98"/>
      <c r="W92" s="785"/>
      <c r="X92" s="785"/>
      <c r="Y92" s="785"/>
      <c r="Z92" s="785"/>
      <c r="AA92" s="785"/>
      <c r="AB92" s="785"/>
      <c r="AC92" s="785"/>
      <c r="AD92" s="785"/>
      <c r="AE92" s="785"/>
      <c r="AF92" s="785"/>
      <c r="AG92" s="785"/>
      <c r="AH92" s="785"/>
      <c r="AI92" s="785"/>
      <c r="AJ92" s="785"/>
      <c r="AK92" s="785"/>
      <c r="AL92" s="785"/>
      <c r="AM92" s="785"/>
      <c r="AN92" s="785"/>
      <c r="AO92" s="785"/>
      <c r="AP92" s="785"/>
      <c r="AQ92" s="785"/>
      <c r="AR92" s="785"/>
      <c r="AS92" s="785"/>
      <c r="AT92" s="785"/>
      <c r="AU92" s="785"/>
      <c r="AV92" s="785"/>
      <c r="AW92" s="785"/>
      <c r="AX92" s="785"/>
      <c r="AY92" s="785"/>
      <c r="AZ92" s="344"/>
      <c r="BA92" s="830"/>
      <c r="BB92" s="594"/>
      <c r="BC92" s="445"/>
      <c r="BD92" s="432"/>
      <c r="BE92" s="432"/>
      <c r="BF92" s="432"/>
      <c r="BG92" s="449"/>
      <c r="BH92" s="445"/>
      <c r="BI92" s="432"/>
      <c r="BJ92" s="432"/>
      <c r="BK92" s="432"/>
      <c r="BL92" s="449"/>
      <c r="BM92" s="445"/>
      <c r="BN92" s="432"/>
      <c r="BO92" s="432"/>
      <c r="BP92" s="432"/>
      <c r="BQ92" s="449"/>
      <c r="BR92" s="445"/>
      <c r="BS92" s="432"/>
      <c r="BT92" s="432"/>
      <c r="BU92" s="432"/>
      <c r="BV92" s="43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558"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1"/>
      <c r="W93" s="785"/>
      <c r="X93" s="785"/>
      <c r="Y93" s="785"/>
      <c r="Z93" s="785"/>
      <c r="AA93" s="785"/>
      <c r="AB93" s="785"/>
      <c r="AC93" s="785"/>
      <c r="AD93" s="785"/>
      <c r="AE93" s="785"/>
      <c r="AF93" s="785"/>
      <c r="AG93" s="785"/>
      <c r="AH93" s="785"/>
      <c r="AI93" s="785"/>
      <c r="AJ93" s="785"/>
      <c r="AK93" s="785"/>
      <c r="AL93" s="785"/>
      <c r="AM93" s="785"/>
      <c r="AN93" s="785"/>
      <c r="AO93" s="785"/>
      <c r="AP93" s="785"/>
      <c r="AQ93" s="785"/>
      <c r="AR93" s="785"/>
      <c r="AS93" s="785"/>
      <c r="AT93" s="785"/>
      <c r="AU93" s="785"/>
      <c r="AV93" s="785"/>
      <c r="AW93" s="785"/>
      <c r="AX93" s="785"/>
      <c r="AY93" s="785"/>
      <c r="AZ93" s="344"/>
      <c r="BA93" s="830"/>
      <c r="BB93" s="594"/>
      <c r="BC93" s="445"/>
      <c r="BD93" s="432"/>
      <c r="BE93" s="432"/>
      <c r="BF93" s="432"/>
      <c r="BG93" s="449"/>
      <c r="BH93" s="445"/>
      <c r="BI93" s="432"/>
      <c r="BJ93" s="432"/>
      <c r="BK93" s="432"/>
      <c r="BL93" s="449"/>
      <c r="BM93" s="445"/>
      <c r="BN93" s="432"/>
      <c r="BO93" s="432"/>
      <c r="BP93" s="432"/>
      <c r="BQ93" s="449"/>
      <c r="BR93" s="445"/>
      <c r="BS93" s="432"/>
      <c r="BT93" s="432"/>
      <c r="BU93" s="432"/>
      <c r="BV93" s="43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558"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0"/>
      <c r="W94" s="785"/>
      <c r="X94" s="785"/>
      <c r="Y94" s="785"/>
      <c r="Z94" s="785"/>
      <c r="AA94" s="785"/>
      <c r="AB94" s="785"/>
      <c r="AC94" s="785"/>
      <c r="AD94" s="785"/>
      <c r="AE94" s="785"/>
      <c r="AF94" s="785"/>
      <c r="AG94" s="785"/>
      <c r="AH94" s="785"/>
      <c r="AI94" s="785"/>
      <c r="AJ94" s="785"/>
      <c r="AK94" s="785"/>
      <c r="AL94" s="785"/>
      <c r="AM94" s="785"/>
      <c r="AN94" s="785"/>
      <c r="AO94" s="785"/>
      <c r="AP94" s="785"/>
      <c r="AQ94" s="785"/>
      <c r="AR94" s="785"/>
      <c r="AS94" s="785"/>
      <c r="AT94" s="785"/>
      <c r="AU94" s="785"/>
      <c r="AV94" s="785"/>
      <c r="AW94" s="785"/>
      <c r="AX94" s="785"/>
      <c r="AY94" s="785"/>
      <c r="AZ94" s="344"/>
      <c r="BA94" s="830"/>
      <c r="BB94" s="594"/>
      <c r="BC94" s="445"/>
      <c r="BD94" s="432"/>
      <c r="BE94" s="432"/>
      <c r="BF94" s="432"/>
      <c r="BG94" s="449"/>
      <c r="BH94" s="445"/>
      <c r="BI94" s="432"/>
      <c r="BJ94" s="432"/>
      <c r="BK94" s="432"/>
      <c r="BL94" s="449"/>
      <c r="BM94" s="445"/>
      <c r="BN94" s="432"/>
      <c r="BO94" s="432"/>
      <c r="BP94" s="432"/>
      <c r="BQ94" s="449"/>
      <c r="BR94" s="445"/>
      <c r="BS94" s="432"/>
      <c r="BT94" s="432"/>
      <c r="BU94" s="432"/>
      <c r="BV94" s="43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558"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3"/>
      <c r="W95" s="785"/>
      <c r="X95" s="785"/>
      <c r="Y95" s="785"/>
      <c r="Z95" s="785"/>
      <c r="AA95" s="785"/>
      <c r="AB95" s="785"/>
      <c r="AC95" s="785"/>
      <c r="AD95" s="785"/>
      <c r="AE95" s="785"/>
      <c r="AF95" s="785"/>
      <c r="AG95" s="785"/>
      <c r="AH95" s="785"/>
      <c r="AI95" s="785"/>
      <c r="AJ95" s="785"/>
      <c r="AK95" s="785"/>
      <c r="AL95" s="785"/>
      <c r="AM95" s="785"/>
      <c r="AN95" s="785"/>
      <c r="AO95" s="785"/>
      <c r="AP95" s="785"/>
      <c r="AQ95" s="785"/>
      <c r="AR95" s="785"/>
      <c r="AS95" s="785"/>
      <c r="AT95" s="785"/>
      <c r="AU95" s="785"/>
      <c r="AV95" s="785"/>
      <c r="AW95" s="785"/>
      <c r="AX95" s="785"/>
      <c r="AY95" s="785"/>
      <c r="AZ95" s="344"/>
      <c r="BA95" s="830"/>
      <c r="BB95" s="594"/>
      <c r="BC95" s="445"/>
      <c r="BD95" s="432"/>
      <c r="BE95" s="432"/>
      <c r="BF95" s="432"/>
      <c r="BG95" s="449"/>
      <c r="BH95" s="445"/>
      <c r="BI95" s="432"/>
      <c r="BJ95" s="432"/>
      <c r="BK95" s="432"/>
      <c r="BL95" s="449"/>
      <c r="BM95" s="445"/>
      <c r="BN95" s="432"/>
      <c r="BO95" s="432"/>
      <c r="BP95" s="432"/>
      <c r="BQ95" s="449"/>
      <c r="BR95" s="445"/>
      <c r="BS95" s="432"/>
      <c r="BT95" s="432"/>
      <c r="BU95" s="432"/>
      <c r="BV95" s="43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7"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3"/>
      <c r="W96" s="785"/>
      <c r="X96" s="785"/>
      <c r="Y96" s="785"/>
      <c r="Z96" s="785"/>
      <c r="AA96" s="785"/>
      <c r="AB96" s="785"/>
      <c r="AC96" s="785"/>
      <c r="AD96" s="785"/>
      <c r="AE96" s="785"/>
      <c r="AF96" s="785"/>
      <c r="AG96" s="785"/>
      <c r="AH96" s="785"/>
      <c r="AI96" s="785"/>
      <c r="AJ96" s="785"/>
      <c r="AK96" s="785"/>
      <c r="AL96" s="785"/>
      <c r="AM96" s="785"/>
      <c r="AN96" s="785"/>
      <c r="AO96" s="785"/>
      <c r="AP96" s="785"/>
      <c r="AQ96" s="785"/>
      <c r="AR96" s="785"/>
      <c r="AS96" s="785"/>
      <c r="AT96" s="785"/>
      <c r="AU96" s="785"/>
      <c r="AV96" s="785"/>
      <c r="AW96" s="785"/>
      <c r="AX96" s="785"/>
      <c r="AY96" s="785"/>
      <c r="AZ96" s="344"/>
      <c r="BA96" s="830"/>
      <c r="BB96" s="594"/>
      <c r="BC96" s="445"/>
      <c r="BD96" s="432"/>
      <c r="BE96" s="432"/>
      <c r="BF96" s="432"/>
      <c r="BG96" s="449"/>
      <c r="BH96" s="445"/>
      <c r="BI96" s="432"/>
      <c r="BJ96" s="432"/>
      <c r="BK96" s="432"/>
      <c r="BL96" s="449"/>
      <c r="BM96" s="445"/>
      <c r="BN96" s="432"/>
      <c r="BO96" s="432"/>
      <c r="BP96" s="432"/>
      <c r="BQ96" s="449"/>
      <c r="BR96" s="445"/>
      <c r="BS96" s="432"/>
      <c r="BT96" s="432"/>
      <c r="BU96" s="432"/>
      <c r="BV96" s="43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7"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3"/>
      <c r="W97" s="785"/>
      <c r="X97" s="785"/>
      <c r="Y97" s="785"/>
      <c r="Z97" s="785"/>
      <c r="AA97" s="785"/>
      <c r="AB97" s="785"/>
      <c r="AC97" s="785"/>
      <c r="AD97" s="785"/>
      <c r="AE97" s="785"/>
      <c r="AF97" s="785"/>
      <c r="AG97" s="785"/>
      <c r="AH97" s="785"/>
      <c r="AI97" s="785"/>
      <c r="AJ97" s="785"/>
      <c r="AK97" s="785"/>
      <c r="AL97" s="785"/>
      <c r="AM97" s="785"/>
      <c r="AN97" s="785"/>
      <c r="AO97" s="785"/>
      <c r="AP97" s="785"/>
      <c r="AQ97" s="785"/>
      <c r="AR97" s="785"/>
      <c r="AS97" s="785"/>
      <c r="AT97" s="785"/>
      <c r="AU97" s="785"/>
      <c r="AV97" s="785"/>
      <c r="AW97" s="785"/>
      <c r="AX97" s="785"/>
      <c r="AY97" s="785"/>
      <c r="AZ97" s="344"/>
      <c r="BA97" s="830"/>
      <c r="BB97" s="594"/>
      <c r="BC97" s="445"/>
      <c r="BD97" s="432"/>
      <c r="BE97" s="432"/>
      <c r="BF97" s="432"/>
      <c r="BG97" s="449"/>
      <c r="BH97" s="445"/>
      <c r="BI97" s="432"/>
      <c r="BJ97" s="432"/>
      <c r="BK97" s="432"/>
      <c r="BL97" s="449"/>
      <c r="BM97" s="445"/>
      <c r="BN97" s="432"/>
      <c r="BO97" s="432"/>
      <c r="BP97" s="432"/>
      <c r="BQ97" s="449"/>
      <c r="BR97" s="445"/>
      <c r="BS97" s="432"/>
      <c r="BT97" s="432"/>
      <c r="BU97" s="432"/>
      <c r="BV97" s="43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7"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3"/>
      <c r="W98" s="785"/>
      <c r="X98" s="785"/>
      <c r="Y98" s="785"/>
      <c r="Z98" s="785"/>
      <c r="AA98" s="785"/>
      <c r="AB98" s="785"/>
      <c r="AC98" s="785"/>
      <c r="AD98" s="785"/>
      <c r="AE98" s="785"/>
      <c r="AF98" s="785"/>
      <c r="AG98" s="785"/>
      <c r="AH98" s="785"/>
      <c r="AI98" s="785"/>
      <c r="AJ98" s="785"/>
      <c r="AK98" s="785"/>
      <c r="AL98" s="785"/>
      <c r="AM98" s="785"/>
      <c r="AN98" s="785"/>
      <c r="AO98" s="785"/>
      <c r="AP98" s="785"/>
      <c r="AQ98" s="785"/>
      <c r="AR98" s="785"/>
      <c r="AS98" s="785"/>
      <c r="AT98" s="785"/>
      <c r="AU98" s="785"/>
      <c r="AV98" s="785"/>
      <c r="AW98" s="785"/>
      <c r="AX98" s="785"/>
      <c r="AY98" s="785"/>
      <c r="AZ98" s="344"/>
      <c r="BA98" s="830"/>
      <c r="BB98" s="594"/>
      <c r="BC98" s="445"/>
      <c r="BD98" s="432"/>
      <c r="BE98" s="432"/>
      <c r="BF98" s="432"/>
      <c r="BG98" s="449"/>
      <c r="BH98" s="445"/>
      <c r="BI98" s="432"/>
      <c r="BJ98" s="432"/>
      <c r="BK98" s="432"/>
      <c r="BL98" s="449"/>
      <c r="BM98" s="445"/>
      <c r="BN98" s="432"/>
      <c r="BO98" s="432"/>
      <c r="BP98" s="432"/>
      <c r="BQ98" s="449"/>
      <c r="BR98" s="445"/>
      <c r="BS98" s="432"/>
      <c r="BT98" s="432"/>
      <c r="BU98" s="432"/>
      <c r="BV98" s="43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7"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3"/>
      <c r="W99" s="785"/>
      <c r="X99" s="785"/>
      <c r="Y99" s="785"/>
      <c r="Z99" s="785"/>
      <c r="AA99" s="785"/>
      <c r="AB99" s="785"/>
      <c r="AC99" s="785"/>
      <c r="AD99" s="785"/>
      <c r="AE99" s="785"/>
      <c r="AF99" s="785"/>
      <c r="AG99" s="785"/>
      <c r="AH99" s="785"/>
      <c r="AI99" s="785"/>
      <c r="AJ99" s="785"/>
      <c r="AK99" s="785"/>
      <c r="AL99" s="785"/>
      <c r="AM99" s="785"/>
      <c r="AN99" s="785"/>
      <c r="AO99" s="785"/>
      <c r="AP99" s="785"/>
      <c r="AQ99" s="785"/>
      <c r="AR99" s="785"/>
      <c r="AS99" s="785"/>
      <c r="AT99" s="785"/>
      <c r="AU99" s="785"/>
      <c r="AV99" s="785"/>
      <c r="AW99" s="785"/>
      <c r="AX99" s="785"/>
      <c r="AY99" s="785"/>
      <c r="AZ99" s="344"/>
      <c r="BA99" s="830"/>
      <c r="BB99" s="594"/>
      <c r="BC99" s="445"/>
      <c r="BD99" s="432"/>
      <c r="BE99" s="432"/>
      <c r="BF99" s="432"/>
      <c r="BG99" s="449"/>
      <c r="BH99" s="445"/>
      <c r="BI99" s="432"/>
      <c r="BJ99" s="432"/>
      <c r="BK99" s="432"/>
      <c r="BL99" s="449"/>
      <c r="BM99" s="445"/>
      <c r="BN99" s="432"/>
      <c r="BO99" s="432"/>
      <c r="BP99" s="432"/>
      <c r="BQ99" s="449"/>
      <c r="BR99" s="445"/>
      <c r="BS99" s="432"/>
      <c r="BT99" s="432"/>
      <c r="BU99" s="432"/>
      <c r="BV99" s="43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7"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3"/>
      <c r="W100" s="785"/>
      <c r="X100" s="785"/>
      <c r="Y100" s="785"/>
      <c r="Z100" s="785"/>
      <c r="AA100" s="785"/>
      <c r="AB100" s="785"/>
      <c r="AC100" s="785"/>
      <c r="AD100" s="785"/>
      <c r="AE100" s="785"/>
      <c r="AF100" s="785"/>
      <c r="AG100" s="785"/>
      <c r="AH100" s="785"/>
      <c r="AI100" s="785"/>
      <c r="AJ100" s="785"/>
      <c r="AK100" s="785"/>
      <c r="AL100" s="785"/>
      <c r="AM100" s="785"/>
      <c r="AN100" s="785"/>
      <c r="AO100" s="785"/>
      <c r="AP100" s="785"/>
      <c r="AQ100" s="785"/>
      <c r="AR100" s="785"/>
      <c r="AS100" s="785"/>
      <c r="AT100" s="785"/>
      <c r="AU100" s="785"/>
      <c r="AV100" s="785"/>
      <c r="AW100" s="785"/>
      <c r="AX100" s="785"/>
      <c r="AY100" s="785"/>
      <c r="AZ100" s="344"/>
      <c r="BA100" s="830"/>
      <c r="BB100" s="594"/>
      <c r="BC100" s="445"/>
      <c r="BD100" s="432"/>
      <c r="BE100" s="432"/>
      <c r="BF100" s="432"/>
      <c r="BG100" s="449"/>
      <c r="BH100" s="445"/>
      <c r="BI100" s="432"/>
      <c r="BJ100" s="432"/>
      <c r="BK100" s="432"/>
      <c r="BL100" s="449"/>
      <c r="BM100" s="445"/>
      <c r="BN100" s="432"/>
      <c r="BO100" s="432"/>
      <c r="BP100" s="432"/>
      <c r="BQ100" s="449"/>
      <c r="BR100" s="445"/>
      <c r="BS100" s="432"/>
      <c r="BT100" s="432"/>
      <c r="BU100" s="432"/>
      <c r="BV100" s="43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7"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3"/>
      <c r="W101" s="785"/>
      <c r="X101" s="785"/>
      <c r="Y101" s="785"/>
      <c r="Z101" s="785"/>
      <c r="AA101" s="785"/>
      <c r="AB101" s="785"/>
      <c r="AC101" s="785"/>
      <c r="AD101" s="785"/>
      <c r="AE101" s="785"/>
      <c r="AF101" s="785"/>
      <c r="AG101" s="785"/>
      <c r="AH101" s="785"/>
      <c r="AI101" s="785"/>
      <c r="AJ101" s="785"/>
      <c r="AK101" s="785"/>
      <c r="AL101" s="785"/>
      <c r="AM101" s="785"/>
      <c r="AN101" s="785"/>
      <c r="AO101" s="785"/>
      <c r="AP101" s="785"/>
      <c r="AQ101" s="785"/>
      <c r="AR101" s="785"/>
      <c r="AS101" s="785"/>
      <c r="AT101" s="785"/>
      <c r="AU101" s="785"/>
      <c r="AV101" s="785"/>
      <c r="AW101" s="785"/>
      <c r="AX101" s="785"/>
      <c r="AY101" s="785"/>
      <c r="AZ101" s="344"/>
      <c r="BA101" s="830"/>
      <c r="BB101" s="594"/>
      <c r="BC101" s="445"/>
      <c r="BD101" s="432"/>
      <c r="BE101" s="432"/>
      <c r="BF101" s="432"/>
      <c r="BG101" s="449"/>
      <c r="BH101" s="445"/>
      <c r="BI101" s="432"/>
      <c r="BJ101" s="432"/>
      <c r="BK101" s="432"/>
      <c r="BL101" s="449"/>
      <c r="BM101" s="445"/>
      <c r="BN101" s="432"/>
      <c r="BO101" s="432"/>
      <c r="BP101" s="432"/>
      <c r="BQ101" s="449"/>
      <c r="BR101" s="445"/>
      <c r="BS101" s="432"/>
      <c r="BT101" s="432"/>
      <c r="BU101" s="432"/>
      <c r="BV101" s="43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7"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3"/>
      <c r="W102" s="785"/>
      <c r="X102" s="785"/>
      <c r="Y102" s="785"/>
      <c r="Z102" s="785"/>
      <c r="AA102" s="785"/>
      <c r="AB102" s="785"/>
      <c r="AC102" s="785"/>
      <c r="AD102" s="785"/>
      <c r="AE102" s="785"/>
      <c r="AF102" s="785"/>
      <c r="AG102" s="785"/>
      <c r="AH102" s="785"/>
      <c r="AI102" s="785"/>
      <c r="AJ102" s="785"/>
      <c r="AK102" s="785"/>
      <c r="AL102" s="785"/>
      <c r="AM102" s="785"/>
      <c r="AN102" s="785"/>
      <c r="AO102" s="785"/>
      <c r="AP102" s="785"/>
      <c r="AQ102" s="785"/>
      <c r="AR102" s="785"/>
      <c r="AS102" s="785"/>
      <c r="AT102" s="785"/>
      <c r="AU102" s="785"/>
      <c r="AV102" s="785"/>
      <c r="AW102" s="785"/>
      <c r="AX102" s="785"/>
      <c r="AY102" s="785"/>
      <c r="AZ102" s="344"/>
      <c r="BA102" s="830"/>
      <c r="BB102" s="594"/>
      <c r="BC102" s="445"/>
      <c r="BD102" s="432"/>
      <c r="BE102" s="432"/>
      <c r="BF102" s="432"/>
      <c r="BG102" s="449"/>
      <c r="BH102" s="445"/>
      <c r="BI102" s="432"/>
      <c r="BJ102" s="432"/>
      <c r="BK102" s="432"/>
      <c r="BL102" s="449"/>
      <c r="BM102" s="445"/>
      <c r="BN102" s="432"/>
      <c r="BO102" s="432"/>
      <c r="BP102" s="432"/>
      <c r="BQ102" s="449"/>
      <c r="BR102" s="445"/>
      <c r="BS102" s="432"/>
      <c r="BT102" s="432"/>
      <c r="BU102" s="432"/>
      <c r="BV102" s="43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7"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3"/>
      <c r="W103" s="785"/>
      <c r="X103" s="785"/>
      <c r="Y103" s="785"/>
      <c r="Z103" s="785"/>
      <c r="AA103" s="785"/>
      <c r="AB103" s="785"/>
      <c r="AC103" s="785"/>
      <c r="AD103" s="785"/>
      <c r="AE103" s="785"/>
      <c r="AF103" s="785"/>
      <c r="AG103" s="785"/>
      <c r="AH103" s="785"/>
      <c r="AI103" s="785"/>
      <c r="AJ103" s="785"/>
      <c r="AK103" s="785"/>
      <c r="AL103" s="785"/>
      <c r="AM103" s="785"/>
      <c r="AN103" s="785"/>
      <c r="AO103" s="785"/>
      <c r="AP103" s="785"/>
      <c r="AQ103" s="785"/>
      <c r="AR103" s="785"/>
      <c r="AS103" s="785"/>
      <c r="AT103" s="785"/>
      <c r="AU103" s="785"/>
      <c r="AV103" s="785"/>
      <c r="AW103" s="785"/>
      <c r="AX103" s="785"/>
      <c r="AY103" s="785"/>
      <c r="AZ103" s="344"/>
      <c r="BA103" s="830"/>
      <c r="BB103" s="594"/>
      <c r="BC103" s="445"/>
      <c r="BD103" s="432"/>
      <c r="BE103" s="432"/>
      <c r="BF103" s="432"/>
      <c r="BG103" s="449"/>
      <c r="BH103" s="445"/>
      <c r="BI103" s="432"/>
      <c r="BJ103" s="432"/>
      <c r="BK103" s="432"/>
      <c r="BL103" s="449"/>
      <c r="BM103" s="445"/>
      <c r="BN103" s="432"/>
      <c r="BO103" s="432"/>
      <c r="BP103" s="432"/>
      <c r="BQ103" s="449"/>
      <c r="BR103" s="445"/>
      <c r="BS103" s="432"/>
      <c r="BT103" s="432"/>
      <c r="BU103" s="432"/>
      <c r="BV103" s="43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7"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3"/>
      <c r="W104" s="785"/>
      <c r="X104" s="785"/>
      <c r="Y104" s="785"/>
      <c r="Z104" s="785"/>
      <c r="AA104" s="785"/>
      <c r="AB104" s="785"/>
      <c r="AC104" s="785"/>
      <c r="AD104" s="785"/>
      <c r="AE104" s="785"/>
      <c r="AF104" s="785"/>
      <c r="AG104" s="785"/>
      <c r="AH104" s="785"/>
      <c r="AI104" s="785"/>
      <c r="AJ104" s="785"/>
      <c r="AK104" s="785"/>
      <c r="AL104" s="785"/>
      <c r="AM104" s="785"/>
      <c r="AN104" s="785"/>
      <c r="AO104" s="785"/>
      <c r="AP104" s="785"/>
      <c r="AQ104" s="785"/>
      <c r="AR104" s="785"/>
      <c r="AS104" s="785"/>
      <c r="AT104" s="785"/>
      <c r="AU104" s="785"/>
      <c r="AV104" s="785"/>
      <c r="AW104" s="785"/>
      <c r="AX104" s="785"/>
      <c r="AY104" s="785"/>
      <c r="AZ104" s="344"/>
      <c r="BA104" s="830"/>
      <c r="BB104" s="594"/>
      <c r="BC104" s="445"/>
      <c r="BD104" s="432"/>
      <c r="BE104" s="432"/>
      <c r="BF104" s="432"/>
      <c r="BG104" s="449"/>
      <c r="BH104" s="445"/>
      <c r="BI104" s="432"/>
      <c r="BJ104" s="432"/>
      <c r="BK104" s="432"/>
      <c r="BL104" s="449"/>
      <c r="BM104" s="445"/>
      <c r="BN104" s="432"/>
      <c r="BO104" s="432"/>
      <c r="BP104" s="432"/>
      <c r="BQ104" s="449"/>
      <c r="BR104" s="445"/>
      <c r="BS104" s="432"/>
      <c r="BT104" s="432"/>
      <c r="BU104" s="432"/>
      <c r="BV104" s="43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7"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88"/>
      <c r="W105" s="785"/>
      <c r="X105" s="785"/>
      <c r="Y105" s="785"/>
      <c r="Z105" s="785"/>
      <c r="AA105" s="785"/>
      <c r="AB105" s="785"/>
      <c r="AC105" s="785"/>
      <c r="AD105" s="785"/>
      <c r="AE105" s="785"/>
      <c r="AF105" s="785"/>
      <c r="AG105" s="785"/>
      <c r="AH105" s="785"/>
      <c r="AI105" s="785"/>
      <c r="AJ105" s="785"/>
      <c r="AK105" s="785"/>
      <c r="AL105" s="785"/>
      <c r="AM105" s="785"/>
      <c r="AN105" s="785"/>
      <c r="AO105" s="785"/>
      <c r="AP105" s="785"/>
      <c r="AQ105" s="785"/>
      <c r="AR105" s="785"/>
      <c r="AS105" s="785"/>
      <c r="AT105" s="785"/>
      <c r="AU105" s="785"/>
      <c r="AV105" s="785"/>
      <c r="AW105" s="785"/>
      <c r="AX105" s="785"/>
      <c r="AY105" s="785"/>
      <c r="AZ105" s="344"/>
      <c r="BA105" s="830"/>
      <c r="BB105" s="594"/>
      <c r="BC105" s="448"/>
      <c r="BD105" s="447"/>
      <c r="BE105" s="447"/>
      <c r="BF105" s="447"/>
      <c r="BG105" s="451"/>
      <c r="BH105" s="448"/>
      <c r="BI105" s="447"/>
      <c r="BJ105" s="447"/>
      <c r="BK105" s="447"/>
      <c r="BL105" s="451"/>
      <c r="BM105" s="448"/>
      <c r="BN105" s="447"/>
      <c r="BO105" s="447"/>
      <c r="BP105" s="447"/>
      <c r="BQ105" s="451"/>
      <c r="BR105" s="448"/>
      <c r="BS105" s="447"/>
      <c r="BT105" s="447"/>
      <c r="BU105" s="447"/>
      <c r="BV105" s="450"/>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7" customFormat="true" ht="250.15" customHeight="true" x14ac:dyDescent="0.2">
      <c r="A106" s="508"/>
      <c r="B106" s="170"/>
      <c r="C106" s="169"/>
      <c r="D106" s="169"/>
      <c r="E106" s="169"/>
      <c r="F106" s="169"/>
      <c r="G106" s="169"/>
      <c r="H106" s="169"/>
      <c r="I106" s="169"/>
      <c r="J106" s="169"/>
      <c r="K106" s="169"/>
      <c r="L106" s="169"/>
      <c r="M106" s="169"/>
      <c r="N106" s="169"/>
      <c r="O106" s="169"/>
      <c r="P106" s="169"/>
      <c r="Q106" s="169"/>
      <c r="R106" s="169"/>
      <c r="S106" s="169"/>
      <c r="T106" s="169"/>
      <c r="U106" s="169"/>
      <c r="V106" s="169"/>
      <c r="W106" s="344"/>
      <c r="X106" s="344"/>
      <c r="Y106" s="344"/>
      <c r="Z106" s="344"/>
      <c r="AA106" s="344"/>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AZ106" s="344"/>
      <c r="BA106" s="425"/>
      <c r="BB106" s="426"/>
      <c r="BC106" s="426"/>
      <c r="BD106" s="426"/>
      <c r="BE106" s="426"/>
      <c r="BF106" s="426"/>
      <c r="BG106" s="426"/>
      <c r="BH106" s="426"/>
      <c r="BI106" s="426"/>
      <c r="BJ106" s="426"/>
      <c r="BK106" s="426"/>
      <c r="BL106" s="426"/>
      <c r="BM106" s="426"/>
      <c r="BN106" s="426"/>
      <c r="BO106" s="426"/>
      <c r="BP106" s="426"/>
      <c r="BQ106" s="426"/>
      <c r="BR106" s="426"/>
      <c r="BS106" s="426"/>
      <c r="BT106" s="426"/>
      <c r="BU106" s="426"/>
      <c r="BV106" s="425"/>
      <c r="BW106" s="343"/>
      <c r="BX106" s="343"/>
      <c r="BY106" s="343"/>
      <c r="BZ106" s="343"/>
      <c r="CA106" s="343"/>
      <c r="CB106" s="343"/>
      <c r="CC106" s="343"/>
      <c r="CD106" s="343"/>
      <c r="CE106" s="343"/>
      <c r="CF106" s="343"/>
      <c r="CG106" s="343"/>
      <c r="CH106" s="343"/>
      <c r="CI106" s="343"/>
      <c r="CJ106" s="343"/>
      <c r="CK106" s="343"/>
      <c r="CL106" s="343"/>
      <c r="CM106" s="343"/>
      <c r="CN106" s="343"/>
      <c r="CO106" s="343"/>
      <c r="CP106" s="343"/>
      <c r="CQ106" s="343"/>
      <c r="CR106" s="343"/>
      <c r="CS106" s="343"/>
      <c r="CT106" s="343"/>
      <c r="CU106" s="343"/>
      <c r="CV106" s="343"/>
      <c r="CW106" s="343"/>
      <c r="CX106" s="343"/>
      <c r="CY106" s="343"/>
      <c r="CZ106" s="343"/>
    </row>
    <row r="107" s="287" customFormat="true" ht="18" customHeight="true" x14ac:dyDescent="0.2">
      <c r="A107" s="508"/>
      <c r="B107" s="288"/>
      <c r="C107" s="412"/>
      <c r="D107" s="412"/>
      <c r="E107" s="412"/>
      <c r="F107" s="412"/>
      <c r="G107" s="412"/>
      <c r="H107" s="412"/>
      <c r="I107" s="412"/>
      <c r="J107" s="412"/>
      <c r="K107" s="412"/>
      <c r="L107" s="412"/>
      <c r="M107" s="412"/>
      <c r="N107" s="412"/>
      <c r="O107" s="412"/>
      <c r="P107" s="412"/>
      <c r="Q107" s="412"/>
      <c r="R107" s="412"/>
      <c r="S107" s="412"/>
      <c r="T107" s="412"/>
      <c r="U107" s="412"/>
      <c r="V107" s="412"/>
      <c r="W107" s="339"/>
      <c r="X107" s="339"/>
      <c r="Y107" s="339"/>
      <c r="Z107" s="339"/>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B107" s="310"/>
      <c r="BW107" s="339"/>
      <c r="BX107" s="339"/>
      <c r="BY107" s="33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87" customFormat="true" ht="22.5" customHeight="true" x14ac:dyDescent="0.35">
      <c r="A108" s="1002" t="str">
        <f>A1026</f>
        <v>Mongolia</v>
      </c>
      <c r="B108" s="1003"/>
      <c r="C108" s="289"/>
      <c r="D108" s="289"/>
      <c r="E108" s="289"/>
      <c r="F108" s="289"/>
      <c r="G108" s="289"/>
      <c r="H108" s="289"/>
      <c r="I108" s="289"/>
      <c r="J108" s="289"/>
      <c r="K108" s="289"/>
      <c r="L108" s="289"/>
      <c r="M108" s="289"/>
      <c r="N108" s="289"/>
      <c r="O108" s="289"/>
      <c r="P108" s="289"/>
      <c r="Q108" s="289"/>
      <c r="R108" s="289"/>
      <c r="S108" s="289"/>
      <c r="T108" s="289"/>
      <c r="U108" s="289"/>
      <c r="W108" s="339"/>
      <c r="X108" s="339"/>
      <c r="Y108" s="339"/>
      <c r="Z108" s="339"/>
      <c r="AA108" s="339"/>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AZ108" s="339"/>
      <c r="BB108" s="310"/>
      <c r="BW108" s="339"/>
      <c r="BX108" s="339"/>
      <c r="BY108" s="33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87" customFormat="true" ht="22.5" customHeight="true" x14ac:dyDescent="0.35">
      <c r="A109" s="314" t="str">
        <f>A1034</f>
        <v>2005</v>
      </c>
      <c r="B109" s="315"/>
      <c r="C109" s="289"/>
      <c r="D109" s="289"/>
      <c r="E109" s="289"/>
      <c r="F109" s="289"/>
      <c r="G109" s="289"/>
      <c r="H109" s="289"/>
      <c r="I109" s="289"/>
      <c r="J109" s="289"/>
      <c r="K109" s="289"/>
      <c r="L109" s="289"/>
      <c r="M109" s="289"/>
      <c r="N109" s="289"/>
      <c r="O109" s="289"/>
      <c r="P109" s="289"/>
      <c r="Q109" s="289"/>
      <c r="R109" s="289"/>
      <c r="S109" s="289"/>
      <c r="T109" s="289"/>
      <c r="U109" s="289"/>
      <c r="W109" s="339"/>
      <c r="X109" s="339"/>
      <c r="Y109" s="339"/>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39"/>
      <c r="BB109" s="310"/>
      <c r="BW109" s="339"/>
      <c r="BX109" s="339"/>
      <c r="BY109" s="33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87" customFormat="true" ht="22.5" customHeight="true" x14ac:dyDescent="0.35">
      <c r="A110" s="316" t="s">
        <v>99</v>
      </c>
      <c r="B110" s="317"/>
      <c r="C110" s="289"/>
      <c r="D110" s="289"/>
      <c r="E110" s="289"/>
      <c r="F110" s="289"/>
      <c r="G110" s="289"/>
      <c r="H110" s="289"/>
      <c r="I110" s="289"/>
      <c r="J110" s="289"/>
      <c r="K110" s="289"/>
      <c r="L110" s="289"/>
      <c r="M110" s="289"/>
      <c r="N110" s="289"/>
      <c r="O110" s="289"/>
      <c r="P110" s="289"/>
      <c r="Q110" s="289"/>
      <c r="R110" s="289"/>
      <c r="S110" s="289"/>
      <c r="T110" s="289"/>
      <c r="U110" s="289"/>
      <c r="W110" s="339"/>
      <c r="X110" s="339"/>
      <c r="Y110" s="339"/>
      <c r="Z110" s="339"/>
      <c r="AA110" s="339"/>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AZ110" s="339"/>
      <c r="BB110" s="310"/>
      <c r="BW110" s="339"/>
      <c r="BX110" s="339"/>
      <c r="BY110" s="33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87" customFormat="true" ht="20.1" customHeight="true" x14ac:dyDescent="0.35">
      <c r="A111" s="318" t="s">
        <v>97</v>
      </c>
      <c r="B111" s="315"/>
      <c r="C111" s="289"/>
      <c r="D111" s="289"/>
      <c r="E111" s="289"/>
      <c r="F111" s="289"/>
      <c r="G111" s="289"/>
      <c r="H111" s="289"/>
      <c r="I111" s="289"/>
      <c r="J111" s="289"/>
      <c r="K111" s="289"/>
      <c r="L111" s="289"/>
      <c r="M111" s="289"/>
      <c r="N111" s="289"/>
      <c r="O111" s="289"/>
      <c r="P111" s="289"/>
      <c r="Q111" s="289"/>
      <c r="R111" s="289"/>
      <c r="S111" s="289"/>
      <c r="T111" s="289"/>
      <c r="U111" s="289"/>
      <c r="W111" s="339"/>
      <c r="X111" s="339"/>
      <c r="Y111" s="339"/>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39"/>
      <c r="BB111" s="310"/>
      <c r="BW111" s="339"/>
      <c r="BX111" s="339"/>
      <c r="BY111" s="33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87" customFormat="true" ht="15" customHeight="true" x14ac:dyDescent="0.2">
      <c r="A112" s="591" t="s">
        <v>98</v>
      </c>
      <c r="B112" s="352"/>
      <c r="C112" s="289"/>
      <c r="D112" s="289"/>
      <c r="E112" s="289"/>
      <c r="F112" s="289"/>
      <c r="G112" s="289"/>
      <c r="H112" s="289"/>
      <c r="I112" s="289"/>
      <c r="J112" s="289"/>
      <c r="K112" s="289"/>
      <c r="L112" s="289"/>
      <c r="M112" s="289"/>
      <c r="N112" s="289"/>
      <c r="O112" s="289"/>
      <c r="P112" s="289"/>
      <c r="Q112" s="289"/>
      <c r="R112" s="289"/>
      <c r="S112" s="289"/>
      <c r="T112" s="289"/>
      <c r="U112" s="289"/>
      <c r="W112" s="339"/>
      <c r="X112" s="339"/>
      <c r="Y112" s="339"/>
      <c r="Z112" s="339"/>
      <c r="AA112" s="339"/>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AZ112" s="339"/>
      <c r="BB112" s="310"/>
      <c r="BW112" s="339"/>
      <c r="BX112" s="339"/>
      <c r="BY112" s="33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87" customFormat="true" ht="15" customHeight="true" x14ac:dyDescent="0.2">
      <c r="A113" s="328" t="s">
        <v>40</v>
      </c>
      <c r="B113" s="327"/>
      <c r="C113" s="289"/>
      <c r="D113" s="289"/>
      <c r="E113" s="289"/>
      <c r="F113" s="289"/>
      <c r="G113" s="289"/>
      <c r="H113" s="289"/>
      <c r="I113" s="289"/>
      <c r="J113" s="289"/>
      <c r="K113" s="289"/>
      <c r="L113" s="289"/>
      <c r="M113" s="289"/>
      <c r="N113" s="289"/>
      <c r="O113" s="289"/>
      <c r="P113" s="289"/>
      <c r="Q113" s="289"/>
      <c r="R113" s="289"/>
      <c r="S113" s="289"/>
      <c r="T113" s="289"/>
      <c r="U113" s="289"/>
      <c r="W113" s="339"/>
      <c r="X113" s="339"/>
      <c r="Y113" s="339"/>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B113" s="310"/>
      <c r="BW113" s="339"/>
      <c r="BX113" s="339"/>
      <c r="BY113" s="33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87" customFormat="true" ht="15" customHeight="true" x14ac:dyDescent="0.2">
      <c r="A114" s="326" t="s">
        <v>39</v>
      </c>
      <c r="B114" s="327"/>
      <c r="C114" s="289"/>
      <c r="D114" s="289"/>
      <c r="E114" s="289"/>
      <c r="F114" s="289"/>
      <c r="G114" s="289"/>
      <c r="H114" s="289"/>
      <c r="I114" s="289"/>
      <c r="J114" s="289"/>
      <c r="K114" s="289"/>
      <c r="L114" s="289"/>
      <c r="M114" s="289"/>
      <c r="N114" s="289"/>
      <c r="O114" s="289"/>
      <c r="P114" s="289"/>
      <c r="Q114" s="289"/>
      <c r="R114" s="289"/>
      <c r="S114" s="289"/>
      <c r="T114" s="289"/>
      <c r="U114" s="289"/>
      <c r="W114" s="339"/>
      <c r="X114" s="339"/>
      <c r="Y114" s="339"/>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AZ114" s="339"/>
      <c r="BB114" s="310"/>
      <c r="BW114" s="339"/>
      <c r="BX114" s="339"/>
      <c r="BY114" s="33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87" customFormat="true" ht="15" customHeight="true" x14ac:dyDescent="0.2">
      <c r="A115" s="326" t="s">
        <v>136</v>
      </c>
      <c r="B115" s="351" t="str">
        <f>A1025</f>
        <v>MICS05</v>
      </c>
      <c r="C115" s="289"/>
      <c r="D115" s="289"/>
      <c r="E115" s="289"/>
      <c r="F115" s="289"/>
      <c r="G115" s="289"/>
      <c r="H115" s="289"/>
      <c r="I115" s="289"/>
      <c r="J115" s="289"/>
      <c r="K115" s="289"/>
      <c r="L115" s="289"/>
      <c r="M115" s="289"/>
      <c r="N115" s="289"/>
      <c r="O115" s="289"/>
      <c r="P115" s="289"/>
      <c r="Q115" s="289"/>
      <c r="R115" s="289"/>
      <c r="S115" s="289"/>
      <c r="T115" s="289"/>
      <c r="U115" s="289"/>
      <c r="W115" s="339"/>
      <c r="X115" s="339"/>
      <c r="Y115" s="339"/>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B115" s="310"/>
      <c r="BW115" s="339"/>
      <c r="BX115" s="339"/>
      <c r="BY115" s="33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87" customFormat="true" ht="15" customHeight="true" x14ac:dyDescent="0.2">
      <c r="A116" s="176" t="str">
        <f>B1030</f>
        <v/>
      </c>
      <c r="B116" s="175"/>
      <c r="C116" s="289"/>
      <c r="D116" s="289"/>
      <c r="E116" s="289"/>
      <c r="F116" s="289"/>
      <c r="G116" s="289"/>
      <c r="H116" s="289"/>
      <c r="I116" s="289"/>
      <c r="J116" s="289"/>
      <c r="K116" s="289"/>
      <c r="L116" s="289"/>
      <c r="M116" s="289"/>
      <c r="N116" s="289"/>
      <c r="O116" s="289"/>
      <c r="P116" s="289"/>
      <c r="Q116" s="289"/>
      <c r="R116" s="289"/>
      <c r="S116" s="289"/>
      <c r="T116" s="289"/>
      <c r="U116" s="289"/>
      <c r="W116" s="339"/>
      <c r="X116" s="339"/>
      <c r="Y116" s="339"/>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B116" s="310"/>
      <c r="BW116" s="339"/>
      <c r="BX116" s="339"/>
      <c r="BY116" s="33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87" customFormat="true" ht="15" customHeight="true" x14ac:dyDescent="0.2">
      <c r="A117" s="176" t="str">
        <f>B1029</f>
        <v/>
      </c>
      <c r="B117" s="174"/>
      <c r="C117" s="289"/>
      <c r="D117" s="289"/>
      <c r="E117" s="289"/>
      <c r="F117" s="289"/>
      <c r="G117" s="289"/>
      <c r="H117" s="289"/>
      <c r="I117" s="289"/>
      <c r="J117" s="289"/>
      <c r="K117" s="289"/>
      <c r="L117" s="289"/>
      <c r="M117" s="289"/>
      <c r="N117" s="289"/>
      <c r="O117" s="289"/>
      <c r="P117" s="289"/>
      <c r="Q117" s="289"/>
      <c r="R117" s="289"/>
      <c r="S117" s="289"/>
      <c r="T117" s="289"/>
      <c r="U117" s="289"/>
      <c r="W117" s="339"/>
      <c r="X117" s="339"/>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B117" s="310"/>
      <c r="BW117" s="339"/>
      <c r="BX117" s="339"/>
      <c r="BY117" s="33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87" customFormat="true" ht="21" customHeight="true" x14ac:dyDescent="0.2">
      <c r="A118" s="173"/>
      <c r="B118" s="175"/>
      <c r="C118" s="289"/>
      <c r="D118" s="289"/>
      <c r="E118" s="289"/>
      <c r="F118" s="289"/>
      <c r="G118" s="289"/>
      <c r="H118" s="289"/>
      <c r="I118" s="289"/>
      <c r="J118" s="289"/>
      <c r="K118" s="289"/>
      <c r="L118" s="289"/>
      <c r="M118" s="289"/>
      <c r="N118" s="289"/>
      <c r="O118" s="289"/>
      <c r="P118" s="289"/>
      <c r="Q118" s="289"/>
      <c r="R118" s="289"/>
      <c r="S118" s="289"/>
      <c r="T118" s="289"/>
      <c r="U118" s="289"/>
      <c r="W118" s="339"/>
      <c r="X118" s="339"/>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B118" s="310"/>
      <c r="BW118" s="339"/>
      <c r="BX118" s="339"/>
      <c r="BY118" s="33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87" customFormat="true" ht="15" customHeight="true" x14ac:dyDescent="0.2">
      <c r="A119" s="172"/>
      <c r="B119" s="171"/>
      <c r="C119" s="289"/>
      <c r="D119" s="289"/>
      <c r="E119" s="289"/>
      <c r="F119" s="289"/>
      <c r="G119" s="289"/>
      <c r="H119" s="289"/>
      <c r="I119" s="289"/>
      <c r="J119" s="289"/>
      <c r="K119" s="289"/>
      <c r="L119" s="289"/>
      <c r="M119" s="289"/>
      <c r="N119" s="289"/>
      <c r="O119" s="289"/>
      <c r="P119" s="289"/>
      <c r="Q119" s="289"/>
      <c r="R119" s="289"/>
      <c r="S119" s="289"/>
      <c r="T119" s="289"/>
      <c r="U119" s="289"/>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B119" s="310"/>
      <c r="BW119" s="339"/>
      <c r="BX119" s="339"/>
      <c r="BY119" s="33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311" customFormat="true" ht="15" customHeight="true" x14ac:dyDescent="0.2">
      <c r="A120" s="292" t="s">
        <v>99</v>
      </c>
      <c r="B120" s="335"/>
      <c r="C120" s="1004" t="s">
        <v>115</v>
      </c>
      <c r="D120" s="1005"/>
      <c r="E120" s="1005"/>
      <c r="F120" s="1005"/>
      <c r="G120" s="1006"/>
      <c r="H120" s="993" t="s">
        <v>38</v>
      </c>
      <c r="I120" s="994"/>
      <c r="J120" s="994"/>
      <c r="K120" s="994"/>
      <c r="L120" s="995"/>
      <c r="M120" s="996" t="s">
        <v>37</v>
      </c>
      <c r="N120" s="997"/>
      <c r="O120" s="997"/>
      <c r="P120" s="997"/>
      <c r="Q120" s="998"/>
      <c r="R120" s="17" t="s">
        <v>143</v>
      </c>
      <c r="S120" s="424"/>
      <c r="T120" s="424"/>
      <c r="U120" s="424"/>
      <c r="V120" s="424"/>
      <c r="W120" s="435"/>
      <c r="X120" s="435"/>
      <c r="Y120" s="435"/>
      <c r="Z120" s="435"/>
      <c r="AA120" s="435"/>
      <c r="AB120" s="435"/>
      <c r="AC120" s="435"/>
      <c r="AD120" s="435"/>
      <c r="AE120" s="435"/>
      <c r="AF120" s="435"/>
      <c r="AG120" s="435"/>
      <c r="AH120" s="435"/>
      <c r="AI120" s="435"/>
      <c r="AJ120" s="435"/>
      <c r="AK120" s="435"/>
      <c r="AL120" s="435"/>
      <c r="AM120" s="435"/>
      <c r="AN120" s="435"/>
      <c r="AO120" s="435"/>
      <c r="AP120" s="435"/>
      <c r="AQ120" s="435"/>
      <c r="AR120" s="435"/>
      <c r="AS120" s="435"/>
      <c r="AT120" s="435"/>
      <c r="AU120" s="435"/>
      <c r="AV120" s="435"/>
      <c r="AW120" s="435"/>
      <c r="AX120" s="435"/>
      <c r="AY120" s="435"/>
      <c r="AZ120" s="827"/>
      <c r="BA120" s="345" t="s">
        <v>131</v>
      </c>
      <c r="BB120" s="292" t="s">
        <v>99</v>
      </c>
      <c r="BC120" s="996" t="s">
        <v>115</v>
      </c>
      <c r="BD120" s="997"/>
      <c r="BE120" s="997"/>
      <c r="BF120" s="997"/>
      <c r="BG120" s="1026"/>
      <c r="BH120" s="996" t="s">
        <v>38</v>
      </c>
      <c r="BI120" s="997"/>
      <c r="BJ120" s="997"/>
      <c r="BK120" s="997"/>
      <c r="BL120" s="1026"/>
      <c r="BM120" s="996" t="s">
        <v>37</v>
      </c>
      <c r="BN120" s="997"/>
      <c r="BO120" s="997"/>
      <c r="BP120" s="997"/>
      <c r="BQ120" s="998"/>
      <c r="BR120" s="16" t="s">
        <v>143</v>
      </c>
      <c r="BS120" s="424"/>
      <c r="BT120" s="424"/>
      <c r="BU120" s="424"/>
      <c r="BV120" s="424"/>
      <c r="BW120" s="5"/>
      <c r="BX120" s="5"/>
      <c r="BY120" s="5"/>
      <c r="BZ120" s="343"/>
      <c r="CA120" s="343"/>
      <c r="CB120" s="343"/>
      <c r="CC120" s="343"/>
      <c r="CD120" s="343"/>
      <c r="CE120" s="343"/>
      <c r="CF120" s="343"/>
      <c r="CG120" s="343"/>
      <c r="CH120" s="343"/>
      <c r="CI120" s="343"/>
      <c r="CJ120" s="343"/>
      <c r="CK120" s="343"/>
      <c r="CL120" s="343"/>
      <c r="CM120" s="343"/>
      <c r="CN120" s="343"/>
      <c r="CO120" s="343"/>
      <c r="CP120" s="343"/>
      <c r="CQ120" s="343"/>
      <c r="CR120" s="343"/>
      <c r="CS120" s="343"/>
      <c r="CT120" s="343"/>
      <c r="CU120" s="343"/>
      <c r="CV120" s="343"/>
      <c r="CW120" s="343"/>
      <c r="CX120" s="343"/>
      <c r="CY120" s="343"/>
      <c r="CZ120" s="343"/>
    </row>
    <row r="121" s="311" customFormat="true" ht="12.75" x14ac:dyDescent="0.2">
      <c r="A121" s="331" t="s">
        <v>87</v>
      </c>
      <c r="B121" s="373"/>
      <c r="C121" s="415" t="s">
        <v>0</v>
      </c>
      <c r="D121" s="585" t="s">
        <v>1</v>
      </c>
      <c r="E121" s="585" t="s">
        <v>2</v>
      </c>
      <c r="F121" s="585" t="s">
        <v>3</v>
      </c>
      <c r="G121" s="586" t="s">
        <v>4</v>
      </c>
      <c r="H121" s="378" t="s">
        <v>0</v>
      </c>
      <c r="I121" s="589" t="s">
        <v>1</v>
      </c>
      <c r="J121" s="589" t="s">
        <v>2</v>
      </c>
      <c r="K121" s="589" t="s">
        <v>3</v>
      </c>
      <c r="L121" s="590" t="s">
        <v>4</v>
      </c>
      <c r="M121" s="379" t="s">
        <v>0</v>
      </c>
      <c r="N121" s="589" t="s">
        <v>1</v>
      </c>
      <c r="O121" s="589" t="s">
        <v>2</v>
      </c>
      <c r="P121" s="589" t="s">
        <v>3</v>
      </c>
      <c r="Q121" s="583" t="s">
        <v>4</v>
      </c>
      <c r="R121" s="378" t="s">
        <v>259</v>
      </c>
      <c r="S121" s="589" t="s">
        <v>160</v>
      </c>
      <c r="T121" s="589" t="s">
        <v>260</v>
      </c>
      <c r="U121" s="589" t="s">
        <v>261</v>
      </c>
      <c r="V121" s="590" t="s">
        <v>163</v>
      </c>
      <c r="W121" s="435"/>
      <c r="X121" s="435"/>
      <c r="Y121" s="435"/>
      <c r="Z121" s="435"/>
      <c r="AA121" s="435"/>
      <c r="AB121" s="435"/>
      <c r="AC121" s="435"/>
      <c r="AD121" s="435"/>
      <c r="AE121" s="435"/>
      <c r="AF121" s="435"/>
      <c r="AG121" s="435"/>
      <c r="AH121" s="435"/>
      <c r="AI121" s="435"/>
      <c r="AJ121" s="435"/>
      <c r="AK121" s="435"/>
      <c r="AL121" s="435"/>
      <c r="AM121" s="435"/>
      <c r="AN121" s="435"/>
      <c r="AO121" s="435"/>
      <c r="AP121" s="435"/>
      <c r="AQ121" s="435"/>
      <c r="AR121" s="435"/>
      <c r="AS121" s="435"/>
      <c r="AT121" s="435"/>
      <c r="AU121" s="435"/>
      <c r="AV121" s="435"/>
      <c r="AW121" s="435"/>
      <c r="AX121" s="435"/>
      <c r="AY121" s="435"/>
      <c r="AZ121" s="827"/>
      <c r="BA121" s="331" t="s">
        <v>117</v>
      </c>
      <c r="BB121" s="330"/>
      <c r="BC121" s="453" t="s">
        <v>0</v>
      </c>
      <c r="BD121" s="559" t="s">
        <v>1</v>
      </c>
      <c r="BE121" s="559" t="s">
        <v>2</v>
      </c>
      <c r="BF121" s="559" t="s">
        <v>3</v>
      </c>
      <c r="BG121" s="454" t="s">
        <v>4</v>
      </c>
      <c r="BH121" s="453" t="s">
        <v>0</v>
      </c>
      <c r="BI121" s="559" t="s">
        <v>1</v>
      </c>
      <c r="BJ121" s="559" t="s">
        <v>2</v>
      </c>
      <c r="BK121" s="559" t="s">
        <v>3</v>
      </c>
      <c r="BL121" s="454" t="s">
        <v>4</v>
      </c>
      <c r="BM121" s="453" t="s">
        <v>0</v>
      </c>
      <c r="BN121" s="559" t="s">
        <v>1</v>
      </c>
      <c r="BO121" s="559" t="s">
        <v>2</v>
      </c>
      <c r="BP121" s="559" t="s">
        <v>3</v>
      </c>
      <c r="BQ121" s="454" t="s">
        <v>4</v>
      </c>
      <c r="BR121" s="453" t="s">
        <v>259</v>
      </c>
      <c r="BS121" s="559" t="s">
        <v>160</v>
      </c>
      <c r="BT121" s="559" t="s">
        <v>260</v>
      </c>
      <c r="BU121" s="559" t="s">
        <v>261</v>
      </c>
      <c r="BV121" s="560" t="s">
        <v>163</v>
      </c>
      <c r="BW121" s="831"/>
      <c r="BX121" s="831"/>
      <c r="BY121" s="831"/>
      <c r="BZ121" s="831"/>
      <c r="CA121" s="831"/>
      <c r="CB121" s="831"/>
      <c r="CC121" s="831"/>
      <c r="CD121" s="831"/>
      <c r="CE121" s="831"/>
      <c r="CF121" s="831"/>
      <c r="CG121" s="831"/>
      <c r="CH121" s="831"/>
      <c r="CI121" s="831"/>
      <c r="CJ121" s="831"/>
      <c r="CK121" s="831"/>
      <c r="CL121" s="831"/>
      <c r="CM121" s="831"/>
      <c r="CN121" s="831"/>
      <c r="CO121" s="831"/>
      <c r="CP121" s="831"/>
      <c r="CQ121" s="831"/>
      <c r="CR121" s="831"/>
      <c r="CS121" s="831"/>
      <c r="CT121" s="831"/>
      <c r="CU121" s="831"/>
      <c r="CV121" s="831"/>
      <c r="CW121" s="831"/>
      <c r="CX121" s="831"/>
      <c r="CY121" s="831"/>
      <c r="CZ121" s="831"/>
    </row>
    <row r="122" s="311" customFormat="true" ht="15" customHeight="true" x14ac:dyDescent="0.2">
      <c r="A122" s="999" t="s">
        <v>18</v>
      </c>
      <c r="B122" s="375" t="s">
        <v>14</v>
      </c>
      <c r="C122" s="124">
        <v>26.298768666135182</v>
      </c>
      <c r="D122" s="123">
        <v>74.011518001699343</v>
      </c>
      <c r="E122" s="123">
        <v>90.203457468343174</v>
      </c>
      <c r="F122" s="123">
        <v>96.350832502436802</v>
      </c>
      <c r="G122" s="122">
        <v>99.433767507553824</v>
      </c>
      <c r="H122" s="121">
        <v>89.172751707536449</v>
      </c>
      <c r="I122" s="123">
        <v>92.923210316187948</v>
      </c>
      <c r="J122" s="123">
        <v>97.189892452546545</v>
      </c>
      <c r="K122" s="123">
        <v>98.012197253879975</v>
      </c>
      <c r="L122" s="120">
        <v>99.867336317798689</v>
      </c>
      <c r="M122" s="124">
        <v>16.87622576951598</v>
      </c>
      <c r="N122" s="123">
        <v>26.592108864330648</v>
      </c>
      <c r="O122" s="123">
        <v>52.222712914555991</v>
      </c>
      <c r="P122" s="123">
        <v>78.258340004968815</v>
      </c>
      <c r="Q122" s="122">
        <v>91.464472373634393</v>
      </c>
      <c r="R122" s="121">
        <v>79.012838459100465</v>
      </c>
      <c r="S122" s="123">
        <v>76.263835655102469</v>
      </c>
      <c r="T122" s="123">
        <v>63.246570557803317</v>
      </c>
      <c r="U122" s="123">
        <v>96.20211360634076</v>
      </c>
      <c r="V122" s="120">
        <v>56.797907001464601</v>
      </c>
      <c r="W122" s="435"/>
      <c r="X122" s="435"/>
      <c r="Y122" s="435"/>
      <c r="Z122" s="435"/>
      <c r="AA122" s="435"/>
      <c r="AB122" s="435"/>
      <c r="AC122" s="435"/>
      <c r="AD122" s="435"/>
      <c r="AE122" s="435"/>
      <c r="AF122" s="435"/>
      <c r="AG122" s="435"/>
      <c r="AH122" s="435"/>
      <c r="AI122" s="435"/>
      <c r="AJ122" s="435"/>
      <c r="AK122" s="435"/>
      <c r="AL122" s="435"/>
      <c r="AM122" s="435"/>
      <c r="AN122" s="435"/>
      <c r="AO122" s="435"/>
      <c r="AP122" s="435"/>
      <c r="AQ122" s="435"/>
      <c r="AR122" s="435"/>
      <c r="AS122" s="435"/>
      <c r="AT122" s="435"/>
      <c r="AU122" s="435"/>
      <c r="AV122" s="435"/>
      <c r="AW122" s="435"/>
      <c r="AX122" s="435"/>
      <c r="AY122" s="435"/>
      <c r="AZ122" s="827"/>
      <c r="BA122" s="1025" t="s">
        <v>18</v>
      </c>
      <c r="BB122" s="595" t="s">
        <v>14</v>
      </c>
      <c r="BC122" s="481">
        <v>1405.2596450000035</v>
      </c>
      <c r="BD122" s="477">
        <v>3956.0480660000085</v>
      </c>
      <c r="BE122" s="477">
        <v>4816.345148000034</v>
      </c>
      <c r="BF122" s="477">
        <v>5140.103785000043</v>
      </c>
      <c r="BG122" s="490">
        <v>5319.8160790000584</v>
      </c>
      <c r="BH122" s="481">
        <v>2718.8952080000108</v>
      </c>
      <c r="BI122" s="477">
        <v>2817.3744710000096</v>
      </c>
      <c r="BJ122" s="477">
        <v>2965.0549530000085</v>
      </c>
      <c r="BK122" s="477">
        <v>2989.0614940000137</v>
      </c>
      <c r="BL122" s="490">
        <v>3054.1332970000144</v>
      </c>
      <c r="BM122" s="481">
        <v>387.32791099999997</v>
      </c>
      <c r="BN122" s="477">
        <v>609.75786199999993</v>
      </c>
      <c r="BO122" s="477">
        <v>1198.5609090000012</v>
      </c>
      <c r="BP122" s="477">
        <v>1783.1812510000054</v>
      </c>
      <c r="BQ122" s="490">
        <v>2114.2253670000127</v>
      </c>
      <c r="BR122" s="481">
        <v>3491.6622150000089</v>
      </c>
      <c r="BS122" s="477">
        <v>1750.1985450000009</v>
      </c>
      <c r="BT122" s="477">
        <v>3983.6162880000047</v>
      </c>
      <c r="BU122" s="477">
        <v>8863.7667030001103</v>
      </c>
      <c r="BV122" s="485">
        <v>2548.3289720000057</v>
      </c>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11" customFormat="true" ht="15" customHeight="true" x14ac:dyDescent="0.2">
      <c r="A123" s="1000"/>
      <c r="B123" s="376" t="s">
        <v>51</v>
      </c>
      <c r="C123" s="119">
        <v>73.701231333864413</v>
      </c>
      <c r="D123" s="118">
        <v>25.988481998300401</v>
      </c>
      <c r="E123" s="118">
        <v>9.7965425316567565</v>
      </c>
      <c r="F123" s="118">
        <v>3.6491674975631625</v>
      </c>
      <c r="G123" s="117">
        <v>0.56623249244617124</v>
      </c>
      <c r="H123" s="116">
        <v>10.827248292463281</v>
      </c>
      <c r="I123" s="118">
        <v>7.0767896838119251</v>
      </c>
      <c r="J123" s="118">
        <v>2.8101075474533936</v>
      </c>
      <c r="K123" s="118">
        <v>1.9878027461199987</v>
      </c>
      <c r="L123" s="115">
        <v>0.13266368220130431</v>
      </c>
      <c r="M123" s="119">
        <v>83.123774230484187</v>
      </c>
      <c r="N123" s="118">
        <v>73.407891135669459</v>
      </c>
      <c r="O123" s="118">
        <v>47.777287085444058</v>
      </c>
      <c r="P123" s="118">
        <v>21.741659995031323</v>
      </c>
      <c r="Q123" s="117">
        <v>8.5355276263657149</v>
      </c>
      <c r="R123" s="116">
        <v>20.987161540899656</v>
      </c>
      <c r="S123" s="118">
        <v>23.736164344897521</v>
      </c>
      <c r="T123" s="118">
        <v>36.753429442198424</v>
      </c>
      <c r="U123" s="118">
        <v>3.7978863936591356</v>
      </c>
      <c r="V123" s="115">
        <v>43.202092998534987</v>
      </c>
      <c r="W123" s="435"/>
      <c r="X123" s="435"/>
      <c r="Y123" s="435"/>
      <c r="Z123" s="435"/>
      <c r="AA123" s="435"/>
      <c r="AB123" s="435"/>
      <c r="AC123" s="435"/>
      <c r="AD123" s="435"/>
      <c r="AE123" s="435"/>
      <c r="AF123" s="435"/>
      <c r="AG123" s="435"/>
      <c r="AH123" s="435"/>
      <c r="AI123" s="435"/>
      <c r="AJ123" s="435"/>
      <c r="AK123" s="435"/>
      <c r="AL123" s="435"/>
      <c r="AM123" s="435"/>
      <c r="AN123" s="435"/>
      <c r="AO123" s="435"/>
      <c r="AP123" s="435"/>
      <c r="AQ123" s="435"/>
      <c r="AR123" s="435"/>
      <c r="AS123" s="435"/>
      <c r="AT123" s="435"/>
      <c r="AU123" s="435"/>
      <c r="AV123" s="435"/>
      <c r="AW123" s="435"/>
      <c r="AX123" s="435"/>
      <c r="AY123" s="435"/>
      <c r="AZ123" s="827"/>
      <c r="BA123" s="1023"/>
      <c r="BB123" s="594" t="s">
        <v>51</v>
      </c>
      <c r="BC123" s="482">
        <v>3938.1830950000062</v>
      </c>
      <c r="BD123" s="478">
        <v>1389.1308640000025</v>
      </c>
      <c r="BE123" s="478">
        <v>523.07895300000018</v>
      </c>
      <c r="BF123" s="478">
        <v>194.67501400000009</v>
      </c>
      <c r="BG123" s="491">
        <v>30.294062</v>
      </c>
      <c r="BH123" s="482">
        <v>330.1249870000002</v>
      </c>
      <c r="BI123" s="478">
        <v>214.5639020000001</v>
      </c>
      <c r="BJ123" s="478">
        <v>85.730348000000021</v>
      </c>
      <c r="BK123" s="478">
        <v>60.621685999999997</v>
      </c>
      <c r="BL123" s="491">
        <v>4.0571080000000004</v>
      </c>
      <c r="BM123" s="482">
        <v>1907.7818860000043</v>
      </c>
      <c r="BN123" s="478">
        <v>1683.2451680000011</v>
      </c>
      <c r="BO123" s="478">
        <v>1096.5341600000008</v>
      </c>
      <c r="BP123" s="478">
        <v>495.40177400000005</v>
      </c>
      <c r="BQ123" s="491">
        <v>197.30096900000007</v>
      </c>
      <c r="BR123" s="482">
        <v>927.44521499999996</v>
      </c>
      <c r="BS123" s="478">
        <v>544.72739199999955</v>
      </c>
      <c r="BT123" s="478">
        <v>2314.9327919999992</v>
      </c>
      <c r="BU123" s="478">
        <v>349.9255650000004</v>
      </c>
      <c r="BV123" s="486">
        <v>1938.3310239999942</v>
      </c>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11" customFormat="true" ht="15" customHeight="true" x14ac:dyDescent="0.2">
      <c r="A124" s="1000" t="s">
        <v>50</v>
      </c>
      <c r="B124" s="376" t="s">
        <v>15</v>
      </c>
      <c r="C124" s="119">
        <v>11.231650795232373</v>
      </c>
      <c r="D124" s="118">
        <v>42.393851275620385</v>
      </c>
      <c r="E124" s="118">
        <v>48.013043382709832</v>
      </c>
      <c r="F124" s="118">
        <v>55.38339564432961</v>
      </c>
      <c r="G124" s="117">
        <v>91.513303333319215</v>
      </c>
      <c r="H124" s="116">
        <v>45.792091842802243</v>
      </c>
      <c r="I124" s="118">
        <v>48.130583820411623</v>
      </c>
      <c r="J124" s="118">
        <v>52.51849608934468</v>
      </c>
      <c r="K124" s="118">
        <v>77.910904928819178</v>
      </c>
      <c r="L124" s="115">
        <v>97.334227493922157</v>
      </c>
      <c r="M124" s="119">
        <v>5.6534832960760513</v>
      </c>
      <c r="N124" s="118">
        <v>12.340994246309394</v>
      </c>
      <c r="O124" s="118">
        <v>29.198879691375435</v>
      </c>
      <c r="P124" s="118">
        <v>44.080517013418834</v>
      </c>
      <c r="Q124" s="117">
        <v>59.819083670608755</v>
      </c>
      <c r="R124" s="116">
        <v>54.142064498305388</v>
      </c>
      <c r="S124" s="118">
        <v>52.152632758361605</v>
      </c>
      <c r="T124" s="118">
        <v>38.514870983589205</v>
      </c>
      <c r="U124" s="118">
        <v>63.022897402025237</v>
      </c>
      <c r="V124" s="115">
        <v>32.504670496542595</v>
      </c>
      <c r="W124" s="435"/>
      <c r="X124" s="435"/>
      <c r="Y124" s="435"/>
      <c r="Z124" s="435"/>
      <c r="AA124" s="435"/>
      <c r="AB124" s="435"/>
      <c r="AC124" s="435"/>
      <c r="AD124" s="435"/>
      <c r="AE124" s="435"/>
      <c r="AF124" s="435"/>
      <c r="AG124" s="435"/>
      <c r="AH124" s="435"/>
      <c r="AI124" s="435"/>
      <c r="AJ124" s="435"/>
      <c r="AK124" s="435"/>
      <c r="AL124" s="435"/>
      <c r="AM124" s="435"/>
      <c r="AN124" s="435"/>
      <c r="AO124" s="435"/>
      <c r="AP124" s="435"/>
      <c r="AQ124" s="435"/>
      <c r="AR124" s="435"/>
      <c r="AS124" s="435"/>
      <c r="AT124" s="435"/>
      <c r="AU124" s="435"/>
      <c r="AV124" s="435"/>
      <c r="AW124" s="435"/>
      <c r="AX124" s="435"/>
      <c r="AY124" s="435"/>
      <c r="AZ124" s="827"/>
      <c r="BA124" s="1023" t="s">
        <v>50</v>
      </c>
      <c r="BB124" s="594" t="s">
        <v>15</v>
      </c>
      <c r="BC124" s="482">
        <v>600.15682900000002</v>
      </c>
      <c r="BD124" s="478">
        <v>2266.0272060000075</v>
      </c>
      <c r="BE124" s="478">
        <v>2563.6200100000124</v>
      </c>
      <c r="BF124" s="478">
        <v>2954.5816490000107</v>
      </c>
      <c r="BG124" s="491">
        <v>4896.0625220000557</v>
      </c>
      <c r="BH124" s="482">
        <v>1396.210127999997</v>
      </c>
      <c r="BI124" s="478">
        <v>1459.2896399999959</v>
      </c>
      <c r="BJ124" s="478">
        <v>1602.2265589999929</v>
      </c>
      <c r="BK124" s="478">
        <v>2376.0357630000008</v>
      </c>
      <c r="BL124" s="491">
        <v>2976.6660060000131</v>
      </c>
      <c r="BM124" s="482">
        <v>129.753649</v>
      </c>
      <c r="BN124" s="478">
        <v>282.9793719999999</v>
      </c>
      <c r="BO124" s="478">
        <v>670.14204800000027</v>
      </c>
      <c r="BP124" s="478">
        <v>1004.4111779999995</v>
      </c>
      <c r="BQ124" s="491">
        <v>1382.7338730000031</v>
      </c>
      <c r="BR124" s="482">
        <v>2392.5959950000074</v>
      </c>
      <c r="BS124" s="478">
        <v>1196.8642959999995</v>
      </c>
      <c r="BT124" s="478">
        <v>2425.8780520000041</v>
      </c>
      <c r="BU124" s="478">
        <v>5806.735825000048</v>
      </c>
      <c r="BV124" s="486">
        <v>1458.3740479999972</v>
      </c>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11" customFormat="true" ht="15" customHeight="true" x14ac:dyDescent="0.2">
      <c r="A125" s="1000"/>
      <c r="B125" s="376" t="s">
        <v>16</v>
      </c>
      <c r="C125" s="119">
        <v>15.067117870902742</v>
      </c>
      <c r="D125" s="118">
        <v>31.617666726078987</v>
      </c>
      <c r="E125" s="118">
        <v>42.190414085632924</v>
      </c>
      <c r="F125" s="118">
        <v>40.967436858106453</v>
      </c>
      <c r="G125" s="117">
        <v>7.9204641742345707</v>
      </c>
      <c r="H125" s="116">
        <v>43.380659864733644</v>
      </c>
      <c r="I125" s="118">
        <v>44.792626495775693</v>
      </c>
      <c r="J125" s="118">
        <v>44.671396363201175</v>
      </c>
      <c r="K125" s="118">
        <v>20.101292325060367</v>
      </c>
      <c r="L125" s="115">
        <v>2.5331088238765056</v>
      </c>
      <c r="M125" s="119">
        <v>11.222742473439929</v>
      </c>
      <c r="N125" s="118">
        <v>14.251114618021251</v>
      </c>
      <c r="O125" s="118">
        <v>23.023833223180514</v>
      </c>
      <c r="P125" s="118">
        <v>34.177822991549711</v>
      </c>
      <c r="Q125" s="117">
        <v>31.64538870302523</v>
      </c>
      <c r="R125" s="116">
        <v>24.870773960795063</v>
      </c>
      <c r="S125" s="118">
        <v>24.111202896740789</v>
      </c>
      <c r="T125" s="118">
        <v>24.731699574214101</v>
      </c>
      <c r="U125" s="118">
        <v>33.17921620431494</v>
      </c>
      <c r="V125" s="115">
        <v>24.293236504921758</v>
      </c>
      <c r="W125" s="435"/>
      <c r="X125" s="435"/>
      <c r="Y125" s="435"/>
      <c r="Z125" s="435"/>
      <c r="AA125" s="435"/>
      <c r="AB125" s="435"/>
      <c r="AC125" s="435"/>
      <c r="AD125" s="435"/>
      <c r="AE125" s="435"/>
      <c r="AF125" s="435"/>
      <c r="AG125" s="435"/>
      <c r="AH125" s="435"/>
      <c r="AI125" s="435"/>
      <c r="AJ125" s="435"/>
      <c r="AK125" s="435"/>
      <c r="AL125" s="435"/>
      <c r="AM125" s="435"/>
      <c r="AN125" s="435"/>
      <c r="AO125" s="435"/>
      <c r="AP125" s="435"/>
      <c r="AQ125" s="435"/>
      <c r="AR125" s="435"/>
      <c r="AS125" s="435"/>
      <c r="AT125" s="435"/>
      <c r="AU125" s="435"/>
      <c r="AV125" s="435"/>
      <c r="AW125" s="435"/>
      <c r="AX125" s="435"/>
      <c r="AY125" s="435"/>
      <c r="AZ125" s="827"/>
      <c r="BA125" s="1023"/>
      <c r="BB125" s="594" t="s">
        <v>16</v>
      </c>
      <c r="BC125" s="482">
        <v>805.10281599999973</v>
      </c>
      <c r="BD125" s="478">
        <v>1690.0208600000026</v>
      </c>
      <c r="BE125" s="478">
        <v>2252.7251379999989</v>
      </c>
      <c r="BF125" s="478">
        <v>2185.5221359999932</v>
      </c>
      <c r="BG125" s="491">
        <v>423.75355700000028</v>
      </c>
      <c r="BH125" s="482">
        <v>1322.6850799999968</v>
      </c>
      <c r="BI125" s="478">
        <v>1358.0848309999944</v>
      </c>
      <c r="BJ125" s="478">
        <v>1362.8283939999947</v>
      </c>
      <c r="BK125" s="478">
        <v>613.02573099999995</v>
      </c>
      <c r="BL125" s="491">
        <v>77.467291000000003</v>
      </c>
      <c r="BM125" s="482">
        <v>257.57426199999998</v>
      </c>
      <c r="BN125" s="478">
        <v>326.77849000000003</v>
      </c>
      <c r="BO125" s="478">
        <v>528.41886099999999</v>
      </c>
      <c r="BP125" s="478">
        <v>778.77007299999968</v>
      </c>
      <c r="BQ125" s="491">
        <v>731.49149400000022</v>
      </c>
      <c r="BR125" s="482">
        <v>1099.0662200000008</v>
      </c>
      <c r="BS125" s="478">
        <v>553.33424899999989</v>
      </c>
      <c r="BT125" s="478">
        <v>1557.7382360000001</v>
      </c>
      <c r="BU125" s="478">
        <v>3057.0308780000087</v>
      </c>
      <c r="BV125" s="486">
        <v>1089.9549239999976</v>
      </c>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11" customFormat="true" ht="15" customHeight="true" x14ac:dyDescent="0.2">
      <c r="A126" s="1000"/>
      <c r="B126" s="376" t="s">
        <v>22</v>
      </c>
      <c r="C126" s="119">
        <v>22.754107438980334</v>
      </c>
      <c r="D126" s="118">
        <v>15.00369939907692</v>
      </c>
      <c r="E126" s="118">
        <v>5.8025089998371335</v>
      </c>
      <c r="F126" s="118">
        <v>2.5503016924619617</v>
      </c>
      <c r="G126" s="117">
        <v>0.41456802599308884</v>
      </c>
      <c r="H126" s="116">
        <v>5.364717041501887</v>
      </c>
      <c r="I126" s="118">
        <v>3.9414539577780356</v>
      </c>
      <c r="J126" s="118">
        <v>2.3779040424844293</v>
      </c>
      <c r="K126" s="118">
        <v>1.4889261710129438</v>
      </c>
      <c r="L126" s="115">
        <v>0.13266368220130431</v>
      </c>
      <c r="M126" s="119">
        <v>23.78536223903366</v>
      </c>
      <c r="N126" s="118">
        <v>22.513523150468775</v>
      </c>
      <c r="O126" s="118">
        <v>24.441904284357978</v>
      </c>
      <c r="P126" s="118">
        <v>13.640750659063638</v>
      </c>
      <c r="Q126" s="117">
        <v>6.354276813223354</v>
      </c>
      <c r="R126" s="116">
        <v>8.5022514376845439</v>
      </c>
      <c r="S126" s="118">
        <v>6.6112742269294369</v>
      </c>
      <c r="T126" s="118">
        <v>15.488163442238628</v>
      </c>
      <c r="U126" s="118">
        <v>2.2567151034786153</v>
      </c>
      <c r="V126" s="115">
        <v>17.272911535327211</v>
      </c>
      <c r="W126" s="435"/>
      <c r="X126" s="435"/>
      <c r="Y126" s="435"/>
      <c r="Z126" s="435"/>
      <c r="AA126" s="435"/>
      <c r="AB126" s="435"/>
      <c r="AC126" s="435"/>
      <c r="AD126" s="435"/>
      <c r="AE126" s="435"/>
      <c r="AF126" s="435"/>
      <c r="AG126" s="435"/>
      <c r="AH126" s="435"/>
      <c r="AI126" s="435"/>
      <c r="AJ126" s="435"/>
      <c r="AK126" s="435"/>
      <c r="AL126" s="435"/>
      <c r="AM126" s="435"/>
      <c r="AN126" s="435"/>
      <c r="AO126" s="435"/>
      <c r="AP126" s="435"/>
      <c r="AQ126" s="435"/>
      <c r="AR126" s="435"/>
      <c r="AS126" s="435"/>
      <c r="AT126" s="435"/>
      <c r="AU126" s="435"/>
      <c r="AV126" s="435"/>
      <c r="AW126" s="435"/>
      <c r="AX126" s="435"/>
      <c r="AY126" s="435"/>
      <c r="AZ126" s="827"/>
      <c r="BA126" s="1023"/>
      <c r="BB126" s="594" t="s">
        <v>22</v>
      </c>
      <c r="BC126" s="482">
        <v>1215.8527020000017</v>
      </c>
      <c r="BD126" s="478">
        <v>801.97457899999984</v>
      </c>
      <c r="BE126" s="478">
        <v>309.82056400000016</v>
      </c>
      <c r="BF126" s="478">
        <v>136.05295400000006</v>
      </c>
      <c r="BG126" s="491">
        <v>22.179846000000001</v>
      </c>
      <c r="BH126" s="482">
        <v>163.57130600000008</v>
      </c>
      <c r="BI126" s="478">
        <v>119.50245500000003</v>
      </c>
      <c r="BJ126" s="478">
        <v>72.544747000000015</v>
      </c>
      <c r="BK126" s="478">
        <v>45.407530999999999</v>
      </c>
      <c r="BL126" s="491">
        <v>4.0571080000000004</v>
      </c>
      <c r="BM126" s="482">
        <v>545.90017900000021</v>
      </c>
      <c r="BN126" s="478">
        <v>516.23576800000012</v>
      </c>
      <c r="BO126" s="478">
        <v>560.96493999999996</v>
      </c>
      <c r="BP126" s="478">
        <v>310.81582900000001</v>
      </c>
      <c r="BQ126" s="491">
        <v>146.88078200000001</v>
      </c>
      <c r="BR126" s="482">
        <v>375.7236249999998</v>
      </c>
      <c r="BS126" s="478">
        <v>151.72384699999995</v>
      </c>
      <c r="BT126" s="478">
        <v>975.52957600000104</v>
      </c>
      <c r="BU126" s="478">
        <v>207.92678500000011</v>
      </c>
      <c r="BV126" s="486">
        <v>774.97681199999863</v>
      </c>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11" customFormat="true" ht="15" customHeight="true" x14ac:dyDescent="0.2">
      <c r="A127" s="1000"/>
      <c r="B127" s="376" t="s">
        <v>19</v>
      </c>
      <c r="C127" s="119">
        <v>50.947123894883752</v>
      </c>
      <c r="D127" s="118">
        <v>10.984782599223438</v>
      </c>
      <c r="E127" s="118">
        <v>3.9940335318196247</v>
      </c>
      <c r="F127" s="118">
        <v>1.0988658051012004</v>
      </c>
      <c r="G127" s="117">
        <v>0.15166446645308254</v>
      </c>
      <c r="H127" s="116">
        <v>5.4625312509613906</v>
      </c>
      <c r="I127" s="118">
        <v>3.1353357260338881</v>
      </c>
      <c r="J127" s="118">
        <v>0.43220350496896398</v>
      </c>
      <c r="K127" s="118">
        <v>0.49887657510705519</v>
      </c>
      <c r="L127" s="115">
        <v>0</v>
      </c>
      <c r="M127" s="119">
        <v>59.338411991450492</v>
      </c>
      <c r="N127" s="118">
        <v>50.894367985200731</v>
      </c>
      <c r="O127" s="118">
        <v>23.335382801086048</v>
      </c>
      <c r="P127" s="118">
        <v>8.1009093359676836</v>
      </c>
      <c r="Q127" s="117">
        <v>2.1812508131423591</v>
      </c>
      <c r="R127" s="116">
        <v>12.484910103215109</v>
      </c>
      <c r="S127" s="118">
        <v>17.124890117968089</v>
      </c>
      <c r="T127" s="118">
        <v>21.265265999959801</v>
      </c>
      <c r="U127" s="118">
        <v>1.5411712901805175</v>
      </c>
      <c r="V127" s="115">
        <v>25.929181463207797</v>
      </c>
      <c r="W127" s="435"/>
      <c r="X127" s="435"/>
      <c r="Y127" s="435"/>
      <c r="Z127" s="435"/>
      <c r="AA127" s="435"/>
      <c r="AB127" s="435"/>
      <c r="AC127" s="435"/>
      <c r="AD127" s="435"/>
      <c r="AE127" s="435"/>
      <c r="AF127" s="435"/>
      <c r="AG127" s="435"/>
      <c r="AH127" s="435"/>
      <c r="AI127" s="435"/>
      <c r="AJ127" s="435"/>
      <c r="AK127" s="435"/>
      <c r="AL127" s="435"/>
      <c r="AM127" s="435"/>
      <c r="AN127" s="435"/>
      <c r="AO127" s="435"/>
      <c r="AP127" s="435"/>
      <c r="AQ127" s="435"/>
      <c r="AR127" s="435"/>
      <c r="AS127" s="435"/>
      <c r="AT127" s="435"/>
      <c r="AU127" s="435"/>
      <c r="AV127" s="435"/>
      <c r="AW127" s="435"/>
      <c r="AX127" s="435"/>
      <c r="AY127" s="435"/>
      <c r="AZ127" s="827"/>
      <c r="BA127" s="1023"/>
      <c r="BB127" s="594" t="s">
        <v>19</v>
      </c>
      <c r="BC127" s="482">
        <v>2722.330392999987</v>
      </c>
      <c r="BD127" s="478">
        <v>587.15628500000025</v>
      </c>
      <c r="BE127" s="478">
        <v>213.25838900000005</v>
      </c>
      <c r="BF127" s="478">
        <v>58.622059999999998</v>
      </c>
      <c r="BG127" s="491">
        <v>8.1142160000000008</v>
      </c>
      <c r="BH127" s="482">
        <v>166.55368099999998</v>
      </c>
      <c r="BI127" s="478">
        <v>95.06144700000003</v>
      </c>
      <c r="BJ127" s="478">
        <v>13.185601000000002</v>
      </c>
      <c r="BK127" s="478">
        <v>15.214155000000002</v>
      </c>
      <c r="BL127" s="491">
        <v>0</v>
      </c>
      <c r="BM127" s="482">
        <v>1361.8817070000034</v>
      </c>
      <c r="BN127" s="478">
        <v>1167.009400000002</v>
      </c>
      <c r="BO127" s="478">
        <v>535.5692200000002</v>
      </c>
      <c r="BP127" s="478">
        <v>184.58594500000004</v>
      </c>
      <c r="BQ127" s="491">
        <v>50.420187000000006</v>
      </c>
      <c r="BR127" s="482">
        <v>551.72158999999999</v>
      </c>
      <c r="BS127" s="478">
        <v>393.00354499999975</v>
      </c>
      <c r="BT127" s="478">
        <v>1339.4032159999983</v>
      </c>
      <c r="BU127" s="478">
        <v>141.99878000000004</v>
      </c>
      <c r="BV127" s="486">
        <v>1163.3542119999963</v>
      </c>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11" customFormat="true" ht="15" customHeight="true" x14ac:dyDescent="0.2">
      <c r="A128" s="1000" t="s">
        <v>179</v>
      </c>
      <c r="B128" s="376" t="s">
        <v>49</v>
      </c>
      <c r="C128" s="119">
        <v>57.292103908669326</v>
      </c>
      <c r="D128" s="118">
        <v>42.719927356918994</v>
      </c>
      <c r="E128" s="118">
        <v>46.772502152081707</v>
      </c>
      <c r="F128" s="118">
        <v>42.51902738574713</v>
      </c>
      <c r="G128" s="117">
        <v>7.9655678073677185</v>
      </c>
      <c r="H128" s="116">
        <v>48.647887425310124</v>
      </c>
      <c r="I128" s="118">
        <v>48.203916269531277</v>
      </c>
      <c r="J128" s="118">
        <v>45.963006271472324</v>
      </c>
      <c r="K128" s="118">
        <v>20.508970197854254</v>
      </c>
      <c r="L128" s="115">
        <v>2.5364738034221967</v>
      </c>
      <c r="M128" s="119">
        <v>66.500310120950729</v>
      </c>
      <c r="N128" s="118">
        <v>53.591517283298288</v>
      </c>
      <c r="O128" s="118">
        <v>44.087777019265317</v>
      </c>
      <c r="P128" s="118">
        <v>43.673074319465087</v>
      </c>
      <c r="Q128" s="117">
        <v>34.598558196184761</v>
      </c>
      <c r="R128" s="116">
        <v>31.476876980782002</v>
      </c>
      <c r="S128" s="118">
        <v>31.615513027409104</v>
      </c>
      <c r="T128" s="118">
        <v>39.103621518278075</v>
      </c>
      <c r="U128" s="118">
        <v>34.489071976198318</v>
      </c>
      <c r="V128" s="115">
        <v>42.771358642309352</v>
      </c>
      <c r="W128" s="435"/>
      <c r="X128" s="435"/>
      <c r="Y128" s="435"/>
      <c r="Z128" s="435"/>
      <c r="AA128" s="435"/>
      <c r="AB128" s="435"/>
      <c r="AC128" s="435"/>
      <c r="AD128" s="435"/>
      <c r="AE128" s="435"/>
      <c r="AF128" s="435"/>
      <c r="AG128" s="435"/>
      <c r="AH128" s="435"/>
      <c r="AI128" s="435"/>
      <c r="AJ128" s="435"/>
      <c r="AK128" s="435"/>
      <c r="AL128" s="435"/>
      <c r="AM128" s="435"/>
      <c r="AN128" s="435"/>
      <c r="AO128" s="435"/>
      <c r="AP128" s="435"/>
      <c r="AQ128" s="435"/>
      <c r="AR128" s="435"/>
      <c r="AS128" s="435"/>
      <c r="AT128" s="435"/>
      <c r="AU128" s="435"/>
      <c r="AV128" s="435"/>
      <c r="AW128" s="435"/>
      <c r="AX128" s="435"/>
      <c r="AY128" s="435"/>
      <c r="AZ128" s="827"/>
      <c r="BA128" s="1023" t="s">
        <v>109</v>
      </c>
      <c r="BB128" s="594"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33" t="s">
        <v>35</v>
      </c>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11" customFormat="true" ht="15" customHeight="true" x14ac:dyDescent="0.2">
      <c r="A129" s="1001"/>
      <c r="B129" s="377" t="s">
        <v>48</v>
      </c>
      <c r="C129" s="114">
        <v>42.707896091330404</v>
      </c>
      <c r="D129" s="113">
        <v>57.280072643081034</v>
      </c>
      <c r="E129" s="113">
        <v>53.227497847917817</v>
      </c>
      <c r="F129" s="113">
        <v>57.480972614252103</v>
      </c>
      <c r="G129" s="112">
        <v>92.034432192632238</v>
      </c>
      <c r="H129" s="111">
        <v>51.352112574689244</v>
      </c>
      <c r="I129" s="113">
        <v>51.796083730468034</v>
      </c>
      <c r="J129" s="113">
        <v>54.036993728526973</v>
      </c>
      <c r="K129" s="113">
        <v>79.491029802145306</v>
      </c>
      <c r="L129" s="110">
        <v>97.46352619657776</v>
      </c>
      <c r="M129" s="114">
        <v>33.499689879049285</v>
      </c>
      <c r="N129" s="113">
        <v>46.40848271670172</v>
      </c>
      <c r="O129" s="113">
        <v>55.912222980734605</v>
      </c>
      <c r="P129" s="113">
        <v>56.326925680534558</v>
      </c>
      <c r="Q129" s="112">
        <v>65.401441803814791</v>
      </c>
      <c r="R129" s="111">
        <v>68.523123019217977</v>
      </c>
      <c r="S129" s="113">
        <v>68.384486972590807</v>
      </c>
      <c r="T129" s="113">
        <v>60.896378481721911</v>
      </c>
      <c r="U129" s="113">
        <v>65.510928023801071</v>
      </c>
      <c r="V129" s="110">
        <v>57.228641357690215</v>
      </c>
      <c r="W129" s="435"/>
      <c r="X129" s="435"/>
      <c r="Y129" s="435"/>
      <c r="Z129" s="435"/>
      <c r="AA129" s="435"/>
      <c r="AB129" s="435"/>
      <c r="AC129" s="435"/>
      <c r="AD129" s="435"/>
      <c r="AE129" s="435"/>
      <c r="AF129" s="435"/>
      <c r="AG129" s="435"/>
      <c r="AH129" s="435"/>
      <c r="AI129" s="435"/>
      <c r="AJ129" s="435"/>
      <c r="AK129" s="435"/>
      <c r="AL129" s="435"/>
      <c r="AM129" s="435"/>
      <c r="AN129" s="435"/>
      <c r="AO129" s="435"/>
      <c r="AP129" s="435"/>
      <c r="AQ129" s="435"/>
      <c r="AR129" s="435"/>
      <c r="AS129" s="435"/>
      <c r="AT129" s="435"/>
      <c r="AU129" s="435"/>
      <c r="AV129" s="435"/>
      <c r="AW129" s="435"/>
      <c r="AX129" s="435"/>
      <c r="AY129" s="435"/>
      <c r="AZ129" s="827"/>
      <c r="BA129" s="1024"/>
      <c r="BB129" s="596"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32" t="s">
        <v>35</v>
      </c>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7" customFormat="true" ht="15" customHeight="true" x14ac:dyDescent="0.2">
      <c r="A130" s="1016" t="s">
        <v>47</v>
      </c>
      <c r="B130" s="374" t="s">
        <v>42</v>
      </c>
      <c r="C130" s="380">
        <f>C158/(C158+C159)*100</f>
        <v>50.870140846545929</v>
      </c>
      <c r="D130" s="381">
        <f t="shared" ref="D130:V130" si="2">D158/(D158+D159)*100</f>
        <v>81.250607261328639</v>
      </c>
      <c r="E130" s="381">
        <f t="shared" si="2"/>
        <v>92.963715800279275</v>
      </c>
      <c r="F130" s="381">
        <f t="shared" si="2"/>
        <v>96.883868102870665</v>
      </c>
      <c r="G130" s="382">
        <f t="shared" si="2"/>
        <v>94.930714406717129</v>
      </c>
      <c r="H130" s="383">
        <f t="shared" si="2"/>
        <v>93.456562538241855</v>
      </c>
      <c r="I130" s="381">
        <f t="shared" si="2"/>
        <v>95.304564823544553</v>
      </c>
      <c r="J130" s="381">
        <f t="shared" si="2"/>
        <v>97.132270872476766</v>
      </c>
      <c r="K130" s="381">
        <f t="shared" si="2"/>
        <v>95.699065052146793</v>
      </c>
      <c r="L130" s="384">
        <f t="shared" si="2"/>
        <v>90.61611683093075</v>
      </c>
      <c r="M130" s="380">
        <f t="shared" si="2"/>
        <v>39.711404585211774</v>
      </c>
      <c r="N130" s="381">
        <f t="shared" si="2"/>
        <v>51.97415374083949</v>
      </c>
      <c r="O130" s="381">
        <f t="shared" si="2"/>
        <v>66.177774978095243</v>
      </c>
      <c r="P130" s="381">
        <f t="shared" si="2"/>
        <v>83.105370343785609</v>
      </c>
      <c r="Q130" s="382">
        <f t="shared" si="2"/>
        <v>91.868079578029167</v>
      </c>
      <c r="R130" s="383">
        <f t="shared" si="2"/>
        <v>86.403957278730772</v>
      </c>
      <c r="S130" s="381">
        <f t="shared" si="2"/>
        <v>89.427099892087298</v>
      </c>
      <c r="T130" s="381">
        <f t="shared" si="2"/>
        <v>73.391479183794743</v>
      </c>
      <c r="U130" s="381">
        <f t="shared" si="2"/>
        <v>95.912918463750287</v>
      </c>
      <c r="V130" s="384">
        <f t="shared" si="2"/>
        <v>73.779859851072558</v>
      </c>
      <c r="W130" s="785"/>
      <c r="X130" s="785"/>
      <c r="Y130" s="785"/>
      <c r="Z130" s="785"/>
      <c r="AA130" s="785"/>
      <c r="AB130" s="785"/>
      <c r="AC130" s="785"/>
      <c r="AD130" s="785"/>
      <c r="AE130" s="785"/>
      <c r="AF130" s="785"/>
      <c r="AG130" s="785"/>
      <c r="AH130" s="785"/>
      <c r="AI130" s="785"/>
      <c r="AJ130" s="785"/>
      <c r="AK130" s="785"/>
      <c r="AL130" s="785"/>
      <c r="AM130" s="785"/>
      <c r="AN130" s="785"/>
      <c r="AO130" s="785"/>
      <c r="AP130" s="785"/>
      <c r="AQ130" s="785"/>
      <c r="AR130" s="785"/>
      <c r="AS130" s="785"/>
      <c r="AT130" s="785"/>
      <c r="AU130" s="785"/>
      <c r="AV130" s="785"/>
      <c r="AW130" s="785"/>
      <c r="AX130" s="785"/>
      <c r="AY130" s="785"/>
      <c r="AZ130" s="344"/>
      <c r="BB130" s="309"/>
      <c r="BW130" s="344"/>
      <c r="BX130" s="344"/>
      <c r="BY130" s="344"/>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07" customFormat="true" ht="15" customHeight="true" x14ac:dyDescent="0.2">
      <c r="A131" s="1017"/>
      <c r="B131" s="371" t="s">
        <v>270</v>
      </c>
      <c r="C131" s="385"/>
      <c r="D131" s="386"/>
      <c r="E131" s="386"/>
      <c r="F131" s="386"/>
      <c r="G131" s="387"/>
      <c r="H131" s="388"/>
      <c r="I131" s="386"/>
      <c r="J131" s="386"/>
      <c r="K131" s="386"/>
      <c r="L131" s="389"/>
      <c r="M131" s="385"/>
      <c r="N131" s="386"/>
      <c r="O131" s="386"/>
      <c r="P131" s="386"/>
      <c r="Q131" s="387"/>
      <c r="R131" s="388"/>
      <c r="S131" s="386"/>
      <c r="T131" s="386"/>
      <c r="U131" s="386"/>
      <c r="V131" s="389"/>
      <c r="W131" s="785"/>
      <c r="X131" s="785"/>
      <c r="Y131" s="785"/>
      <c r="Z131" s="785"/>
      <c r="AA131" s="785"/>
      <c r="AB131" s="785"/>
      <c r="AC131" s="785"/>
      <c r="AD131" s="785"/>
      <c r="AE131" s="785"/>
      <c r="AF131" s="785"/>
      <c r="AG131" s="785"/>
      <c r="AH131" s="785"/>
      <c r="AI131" s="785"/>
      <c r="AJ131" s="785"/>
      <c r="AK131" s="785"/>
      <c r="AL131" s="785"/>
      <c r="AM131" s="785"/>
      <c r="AN131" s="785"/>
      <c r="AO131" s="785"/>
      <c r="AP131" s="785"/>
      <c r="AQ131" s="785"/>
      <c r="AR131" s="785"/>
      <c r="AS131" s="785"/>
      <c r="AT131" s="785"/>
      <c r="AU131" s="785"/>
      <c r="AV131" s="785"/>
      <c r="AW131" s="785"/>
      <c r="AX131" s="785"/>
      <c r="AY131" s="785"/>
      <c r="AZ131" s="344"/>
      <c r="BB131" s="309"/>
      <c r="BW131" s="344"/>
      <c r="BX131" s="344"/>
      <c r="BY131" s="344"/>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07" customFormat="true" ht="15" customHeight="true" x14ac:dyDescent="0.2">
      <c r="A132" s="1018"/>
      <c r="B132" s="372" t="s">
        <v>46</v>
      </c>
      <c r="C132" s="390"/>
      <c r="D132" s="391"/>
      <c r="E132" s="391"/>
      <c r="F132" s="391"/>
      <c r="G132" s="392"/>
      <c r="H132" s="393"/>
      <c r="I132" s="391"/>
      <c r="J132" s="391"/>
      <c r="K132" s="391"/>
      <c r="L132" s="394"/>
      <c r="M132" s="390"/>
      <c r="N132" s="391"/>
      <c r="O132" s="391"/>
      <c r="P132" s="391"/>
      <c r="Q132" s="392"/>
      <c r="R132" s="15"/>
      <c r="S132" s="14"/>
      <c r="T132" s="14"/>
      <c r="U132" s="14"/>
      <c r="V132" s="9"/>
      <c r="W132" s="785"/>
      <c r="X132" s="785"/>
      <c r="Y132" s="785"/>
      <c r="Z132" s="785"/>
      <c r="AA132" s="785"/>
      <c r="AB132" s="785"/>
      <c r="AC132" s="785"/>
      <c r="AD132" s="785"/>
      <c r="AE132" s="785"/>
      <c r="AF132" s="785"/>
      <c r="AG132" s="785"/>
      <c r="AH132" s="785"/>
      <c r="AI132" s="785"/>
      <c r="AJ132" s="785"/>
      <c r="AK132" s="785"/>
      <c r="AL132" s="785"/>
      <c r="AM132" s="785"/>
      <c r="AN132" s="785"/>
      <c r="AO132" s="785"/>
      <c r="AP132" s="785"/>
      <c r="AQ132" s="785"/>
      <c r="AR132" s="785"/>
      <c r="AS132" s="785"/>
      <c r="AT132" s="785"/>
      <c r="AU132" s="785"/>
      <c r="AV132" s="785"/>
      <c r="AW132" s="785"/>
      <c r="AX132" s="785"/>
      <c r="AY132" s="785"/>
      <c r="AZ132" s="344"/>
      <c r="BB132" s="309"/>
      <c r="BW132" s="344"/>
      <c r="BX132" s="344"/>
      <c r="BY132" s="344"/>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311" customFormat="true" ht="15" customHeight="true" x14ac:dyDescent="0.2">
      <c r="A133" s="306"/>
      <c r="B133" s="373"/>
      <c r="C133" s="1019" t="s">
        <v>115</v>
      </c>
      <c r="D133" s="1020"/>
      <c r="E133" s="1020"/>
      <c r="F133" s="1020"/>
      <c r="G133" s="1021"/>
      <c r="H133" s="993" t="s">
        <v>38</v>
      </c>
      <c r="I133" s="994"/>
      <c r="J133" s="994"/>
      <c r="K133" s="994"/>
      <c r="L133" s="995"/>
      <c r="M133" s="1022" t="s">
        <v>37</v>
      </c>
      <c r="N133" s="994"/>
      <c r="O133" s="994"/>
      <c r="P133" s="994"/>
      <c r="Q133" s="995"/>
      <c r="R133" s="17" t="s">
        <v>143</v>
      </c>
      <c r="S133" s="424"/>
      <c r="T133" s="424"/>
      <c r="U133" s="424"/>
      <c r="V133" s="424"/>
      <c r="W133" s="435"/>
      <c r="X133" s="435"/>
      <c r="Y133" s="435"/>
      <c r="Z133" s="435"/>
      <c r="AA133" s="435"/>
      <c r="AB133" s="435"/>
      <c r="AC133" s="435"/>
      <c r="AD133" s="435"/>
      <c r="AE133" s="435"/>
      <c r="AF133" s="435"/>
      <c r="AG133" s="435"/>
      <c r="AH133" s="435"/>
      <c r="AI133" s="435"/>
      <c r="AJ133" s="435"/>
      <c r="AK133" s="435"/>
      <c r="AL133" s="435"/>
      <c r="AM133" s="435"/>
      <c r="AN133" s="435"/>
      <c r="AO133" s="435"/>
      <c r="AP133" s="435"/>
      <c r="AQ133" s="435"/>
      <c r="AR133" s="435"/>
      <c r="AS133" s="435"/>
      <c r="AT133" s="435"/>
      <c r="AU133" s="435"/>
      <c r="AV133" s="435"/>
      <c r="AW133" s="435"/>
      <c r="AX133" s="435"/>
      <c r="AY133" s="435"/>
      <c r="AZ133" s="827"/>
      <c r="BA133" s="345" t="s">
        <v>131</v>
      </c>
      <c r="BB133" s="292" t="s">
        <v>99</v>
      </c>
      <c r="BC133" s="996" t="s">
        <v>115</v>
      </c>
      <c r="BD133" s="997"/>
      <c r="BE133" s="997"/>
      <c r="BF133" s="997"/>
      <c r="BG133" s="1026"/>
      <c r="BH133" s="996" t="s">
        <v>38</v>
      </c>
      <c r="BI133" s="997"/>
      <c r="BJ133" s="997"/>
      <c r="BK133" s="997"/>
      <c r="BL133" s="1026"/>
      <c r="BM133" s="996" t="s">
        <v>37</v>
      </c>
      <c r="BN133" s="997"/>
      <c r="BO133" s="997"/>
      <c r="BP133" s="997"/>
      <c r="BQ133" s="998"/>
      <c r="BR133" s="16" t="s">
        <v>143</v>
      </c>
      <c r="BS133" s="424"/>
      <c r="BT133" s="424"/>
      <c r="BU133" s="424"/>
      <c r="BV133" s="424"/>
      <c r="BW133" s="5"/>
      <c r="BX133" s="5"/>
      <c r="BY133" s="5"/>
      <c r="BZ133" s="343"/>
      <c r="CA133" s="343"/>
      <c r="CB133" s="343"/>
      <c r="CC133" s="343"/>
      <c r="CD133" s="343"/>
      <c r="CE133" s="343"/>
      <c r="CF133" s="343"/>
      <c r="CG133" s="343"/>
      <c r="CH133" s="343"/>
      <c r="CI133" s="343"/>
      <c r="CJ133" s="343"/>
      <c r="CK133" s="343"/>
      <c r="CL133" s="343"/>
      <c r="CM133" s="343"/>
      <c r="CN133" s="343"/>
      <c r="CO133" s="343"/>
      <c r="CP133" s="343"/>
      <c r="CQ133" s="343"/>
      <c r="CR133" s="343"/>
      <c r="CS133" s="343"/>
      <c r="CT133" s="343"/>
      <c r="CU133" s="343"/>
      <c r="CV133" s="343"/>
      <c r="CW133" s="343"/>
      <c r="CX133" s="343"/>
      <c r="CY133" s="343"/>
      <c r="CZ133" s="343"/>
    </row>
    <row r="134" s="311" customFormat="true" ht="12.75" x14ac:dyDescent="0.2">
      <c r="A134" s="331" t="s">
        <v>69</v>
      </c>
      <c r="B134" s="373"/>
      <c r="C134" s="415" t="s">
        <v>0</v>
      </c>
      <c r="D134" s="585" t="s">
        <v>1</v>
      </c>
      <c r="E134" s="585" t="s">
        <v>2</v>
      </c>
      <c r="F134" s="585" t="s">
        <v>3</v>
      </c>
      <c r="G134" s="586" t="s">
        <v>4</v>
      </c>
      <c r="H134" s="378" t="s">
        <v>0</v>
      </c>
      <c r="I134" s="589" t="s">
        <v>1</v>
      </c>
      <c r="J134" s="589" t="s">
        <v>2</v>
      </c>
      <c r="K134" s="589" t="s">
        <v>3</v>
      </c>
      <c r="L134" s="590" t="s">
        <v>4</v>
      </c>
      <c r="M134" s="379" t="s">
        <v>0</v>
      </c>
      <c r="N134" s="589" t="s">
        <v>1</v>
      </c>
      <c r="O134" s="589" t="s">
        <v>2</v>
      </c>
      <c r="P134" s="589" t="s">
        <v>3</v>
      </c>
      <c r="Q134" s="583" t="s">
        <v>4</v>
      </c>
      <c r="R134" s="378" t="s">
        <v>259</v>
      </c>
      <c r="S134" s="589" t="s">
        <v>160</v>
      </c>
      <c r="T134" s="589" t="s">
        <v>260</v>
      </c>
      <c r="U134" s="589" t="s">
        <v>261</v>
      </c>
      <c r="V134" s="590" t="s">
        <v>163</v>
      </c>
      <c r="W134" s="435"/>
      <c r="X134" s="435"/>
      <c r="Y134" s="435"/>
      <c r="Z134" s="435"/>
      <c r="AA134" s="435"/>
      <c r="AB134" s="435"/>
      <c r="AC134" s="435"/>
      <c r="AD134" s="435"/>
      <c r="AE134" s="435"/>
      <c r="AF134" s="435"/>
      <c r="AG134" s="435"/>
      <c r="AH134" s="435"/>
      <c r="AI134" s="435"/>
      <c r="AJ134" s="435"/>
      <c r="AK134" s="435"/>
      <c r="AL134" s="435"/>
      <c r="AM134" s="435"/>
      <c r="AN134" s="435"/>
      <c r="AO134" s="435"/>
      <c r="AP134" s="435"/>
      <c r="AQ134" s="435"/>
      <c r="AR134" s="435"/>
      <c r="AS134" s="435"/>
      <c r="AT134" s="435"/>
      <c r="AU134" s="435"/>
      <c r="AV134" s="435"/>
      <c r="AW134" s="435"/>
      <c r="AX134" s="435"/>
      <c r="AY134" s="435"/>
      <c r="AZ134" s="827"/>
      <c r="BA134" s="331" t="s">
        <v>117</v>
      </c>
      <c r="BB134" s="330"/>
      <c r="BC134" s="453" t="s">
        <v>0</v>
      </c>
      <c r="BD134" s="559" t="s">
        <v>1</v>
      </c>
      <c r="BE134" s="559" t="s">
        <v>2</v>
      </c>
      <c r="BF134" s="559" t="s">
        <v>3</v>
      </c>
      <c r="BG134" s="454" t="s">
        <v>4</v>
      </c>
      <c r="BH134" s="453" t="s">
        <v>0</v>
      </c>
      <c r="BI134" s="559" t="s">
        <v>1</v>
      </c>
      <c r="BJ134" s="559" t="s">
        <v>2</v>
      </c>
      <c r="BK134" s="559" t="s">
        <v>3</v>
      </c>
      <c r="BL134" s="454" t="s">
        <v>4</v>
      </c>
      <c r="BM134" s="453" t="s">
        <v>0</v>
      </c>
      <c r="BN134" s="559" t="s">
        <v>1</v>
      </c>
      <c r="BO134" s="559" t="s">
        <v>2</v>
      </c>
      <c r="BP134" s="559" t="s">
        <v>3</v>
      </c>
      <c r="BQ134" s="454" t="s">
        <v>4</v>
      </c>
      <c r="BR134" s="453" t="s">
        <v>259</v>
      </c>
      <c r="BS134" s="559" t="s">
        <v>160</v>
      </c>
      <c r="BT134" s="559" t="s">
        <v>260</v>
      </c>
      <c r="BU134" s="559" t="s">
        <v>261</v>
      </c>
      <c r="BV134" s="560" t="s">
        <v>163</v>
      </c>
      <c r="BW134" s="831"/>
      <c r="BX134" s="831"/>
      <c r="BY134" s="831"/>
      <c r="BZ134" s="831"/>
      <c r="CA134" s="831"/>
      <c r="CB134" s="831"/>
      <c r="CC134" s="831"/>
      <c r="CD134" s="831"/>
      <c r="CE134" s="831"/>
      <c r="CF134" s="831"/>
      <c r="CG134" s="831"/>
      <c r="CH134" s="831"/>
      <c r="CI134" s="831"/>
      <c r="CJ134" s="831"/>
      <c r="CK134" s="831"/>
      <c r="CL134" s="831"/>
      <c r="CM134" s="831"/>
      <c r="CN134" s="831"/>
      <c r="CO134" s="831"/>
      <c r="CP134" s="831"/>
      <c r="CQ134" s="831"/>
      <c r="CR134" s="831"/>
      <c r="CS134" s="831"/>
      <c r="CT134" s="831"/>
      <c r="CU134" s="831"/>
      <c r="CV134" s="831"/>
      <c r="CW134" s="831"/>
      <c r="CX134" s="831"/>
      <c r="CY134" s="831"/>
      <c r="CZ134" s="831"/>
    </row>
    <row r="135" s="311" customFormat="true" ht="15" customHeight="true" x14ac:dyDescent="0.2">
      <c r="A135" s="999" t="s">
        <v>45</v>
      </c>
      <c r="B135" s="375" t="s">
        <v>44</v>
      </c>
      <c r="C135" s="124">
        <v>0</v>
      </c>
      <c r="D135" s="123">
        <v>0.59882955124946302</v>
      </c>
      <c r="E135" s="123">
        <v>0.51563834374653661</v>
      </c>
      <c r="F135" s="123">
        <v>6.5449780048133714</v>
      </c>
      <c r="G135" s="122">
        <v>89.593624424039703</v>
      </c>
      <c r="H135" s="121">
        <v>6.6531340242565615E-2</v>
      </c>
      <c r="I135" s="123">
        <v>0.59044290475754735</v>
      </c>
      <c r="J135" s="123">
        <v>3.038631429409778</v>
      </c>
      <c r="K135" s="123">
        <v>61.582671417034973</v>
      </c>
      <c r="L135" s="120">
        <v>97.961885600775716</v>
      </c>
      <c r="M135" s="124">
        <v>0</v>
      </c>
      <c r="N135" s="123">
        <v>0</v>
      </c>
      <c r="O135" s="123">
        <v>0</v>
      </c>
      <c r="P135" s="123">
        <v>1.4047550889658704</v>
      </c>
      <c r="Q135" s="122">
        <v>7.9376082436293309</v>
      </c>
      <c r="R135" s="121">
        <v>18.094974102043928</v>
      </c>
      <c r="S135" s="123">
        <v>18.632016925084745</v>
      </c>
      <c r="T135" s="123">
        <v>8.3295444924914115</v>
      </c>
      <c r="U135" s="123">
        <v>35.314839277850879</v>
      </c>
      <c r="V135" s="120">
        <v>4.3771963147438662</v>
      </c>
      <c r="W135" s="435"/>
      <c r="X135" s="435"/>
      <c r="Y135" s="435"/>
      <c r="Z135" s="435"/>
      <c r="AA135" s="435"/>
      <c r="AB135" s="435"/>
      <c r="AC135" s="435"/>
      <c r="AD135" s="435"/>
      <c r="AE135" s="435"/>
      <c r="AF135" s="435"/>
      <c r="AG135" s="435"/>
      <c r="AH135" s="435"/>
      <c r="AI135" s="435"/>
      <c r="AJ135" s="435"/>
      <c r="AK135" s="435"/>
      <c r="AL135" s="435"/>
      <c r="AM135" s="435"/>
      <c r="AN135" s="435"/>
      <c r="AO135" s="435"/>
      <c r="AP135" s="435"/>
      <c r="AQ135" s="435"/>
      <c r="AR135" s="435"/>
      <c r="AS135" s="435"/>
      <c r="AT135" s="435"/>
      <c r="AU135" s="435"/>
      <c r="AV135" s="435"/>
      <c r="AW135" s="435"/>
      <c r="AX135" s="435"/>
      <c r="AY135" s="435"/>
      <c r="AZ135" s="827"/>
      <c r="BA135" s="1025" t="s">
        <v>45</v>
      </c>
      <c r="BB135" s="595"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34" t="s">
        <v>35</v>
      </c>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11" customFormat="true" ht="15" customHeight="true" x14ac:dyDescent="0.2">
      <c r="A136" s="1000"/>
      <c r="B136" s="376" t="s">
        <v>43</v>
      </c>
      <c r="C136" s="119">
        <v>3.7717817857630641E-2</v>
      </c>
      <c r="D136" s="118">
        <v>0</v>
      </c>
      <c r="E136" s="118">
        <v>0</v>
      </c>
      <c r="F136" s="118">
        <v>0.13308778615770947</v>
      </c>
      <c r="G136" s="117">
        <v>0</v>
      </c>
      <c r="H136" s="116">
        <v>0</v>
      </c>
      <c r="I136" s="118">
        <v>0</v>
      </c>
      <c r="J136" s="118">
        <v>0.2327249642140575</v>
      </c>
      <c r="K136" s="118">
        <v>0</v>
      </c>
      <c r="L136" s="115">
        <v>0</v>
      </c>
      <c r="M136" s="119">
        <v>8.7814099466370726E-2</v>
      </c>
      <c r="N136" s="118">
        <v>0</v>
      </c>
      <c r="O136" s="118">
        <v>0</v>
      </c>
      <c r="P136" s="118">
        <v>0</v>
      </c>
      <c r="Q136" s="117">
        <v>0</v>
      </c>
      <c r="R136" s="116">
        <v>4.5607173664026494E-2</v>
      </c>
      <c r="S136" s="118">
        <v>0</v>
      </c>
      <c r="T136" s="118">
        <v>0</v>
      </c>
      <c r="U136" s="118">
        <v>7.7058564509025859E-2</v>
      </c>
      <c r="V136" s="115">
        <v>0</v>
      </c>
      <c r="W136" s="435"/>
      <c r="X136" s="435"/>
      <c r="Y136" s="435"/>
      <c r="Z136" s="435"/>
      <c r="AA136" s="435"/>
      <c r="AB136" s="435"/>
      <c r="AC136" s="435"/>
      <c r="AD136" s="435"/>
      <c r="AE136" s="435"/>
      <c r="AF136" s="435"/>
      <c r="AG136" s="435"/>
      <c r="AH136" s="435"/>
      <c r="AI136" s="435"/>
      <c r="AJ136" s="435"/>
      <c r="AK136" s="435"/>
      <c r="AL136" s="435"/>
      <c r="AM136" s="435"/>
      <c r="AN136" s="435"/>
      <c r="AO136" s="435"/>
      <c r="AP136" s="435"/>
      <c r="AQ136" s="435"/>
      <c r="AR136" s="435"/>
      <c r="AS136" s="435"/>
      <c r="AT136" s="435"/>
      <c r="AU136" s="435"/>
      <c r="AV136" s="435"/>
      <c r="AW136" s="435"/>
      <c r="AX136" s="435"/>
      <c r="AY136" s="435"/>
      <c r="AZ136" s="827"/>
      <c r="BA136" s="1023"/>
      <c r="BB136" s="594"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33" t="s">
        <v>35</v>
      </c>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11" customFormat="true" ht="15" customHeight="true" x14ac:dyDescent="0.2">
      <c r="A137" s="1000"/>
      <c r="B137" s="376" t="s">
        <v>42</v>
      </c>
      <c r="C137" s="119">
        <v>26.261050848277556</v>
      </c>
      <c r="D137" s="118">
        <v>73.412688450449863</v>
      </c>
      <c r="E137" s="118">
        <v>89.687819124596629</v>
      </c>
      <c r="F137" s="118">
        <v>89.672766711465599</v>
      </c>
      <c r="G137" s="117">
        <v>9.8401430835140378</v>
      </c>
      <c r="H137" s="116">
        <v>89.106220367293886</v>
      </c>
      <c r="I137" s="118">
        <v>92.332767411430396</v>
      </c>
      <c r="J137" s="118">
        <v>93.918536058922626</v>
      </c>
      <c r="K137" s="118">
        <v>36.429525836844199</v>
      </c>
      <c r="L137" s="115">
        <v>1.9054507170229555</v>
      </c>
      <c r="M137" s="119">
        <v>16.788411670049612</v>
      </c>
      <c r="N137" s="118">
        <v>26.592108864330648</v>
      </c>
      <c r="O137" s="118">
        <v>52.222712914555991</v>
      </c>
      <c r="P137" s="118">
        <v>76.853584916002944</v>
      </c>
      <c r="Q137" s="117">
        <v>83.526864130004924</v>
      </c>
      <c r="R137" s="116">
        <v>60.87225718339252</v>
      </c>
      <c r="S137" s="118">
        <v>57.631818730017628</v>
      </c>
      <c r="T137" s="118">
        <v>54.917026065311859</v>
      </c>
      <c r="U137" s="118">
        <v>60.810215763980267</v>
      </c>
      <c r="V137" s="115">
        <v>52.420710686720618</v>
      </c>
      <c r="W137" s="435"/>
      <c r="X137" s="435"/>
      <c r="Y137" s="435"/>
      <c r="Z137" s="435"/>
      <c r="AA137" s="435"/>
      <c r="AB137" s="435"/>
      <c r="AC137" s="435"/>
      <c r="AD137" s="435"/>
      <c r="AE137" s="435"/>
      <c r="AF137" s="435"/>
      <c r="AG137" s="435"/>
      <c r="AH137" s="435"/>
      <c r="AI137" s="435"/>
      <c r="AJ137" s="435"/>
      <c r="AK137" s="435"/>
      <c r="AL137" s="435"/>
      <c r="AM137" s="435"/>
      <c r="AN137" s="435"/>
      <c r="AO137" s="435"/>
      <c r="AP137" s="435"/>
      <c r="AQ137" s="435"/>
      <c r="AR137" s="435"/>
      <c r="AS137" s="435"/>
      <c r="AT137" s="435"/>
      <c r="AU137" s="435"/>
      <c r="AV137" s="435"/>
      <c r="AW137" s="435"/>
      <c r="AX137" s="435"/>
      <c r="AY137" s="435"/>
      <c r="AZ137" s="827"/>
      <c r="BA137" s="1023"/>
      <c r="BB137" s="594"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33" t="s">
        <v>35</v>
      </c>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11" customFormat="true" ht="15" customHeight="true" x14ac:dyDescent="0.2">
      <c r="A138" s="1000"/>
      <c r="B138" s="376" t="s">
        <v>41</v>
      </c>
      <c r="C138" s="119">
        <v>22.754107438980334</v>
      </c>
      <c r="D138" s="118">
        <v>15.00369939907692</v>
      </c>
      <c r="E138" s="118">
        <v>5.8025089998371335</v>
      </c>
      <c r="F138" s="118">
        <v>2.5503016924619617</v>
      </c>
      <c r="G138" s="117">
        <v>0.41456802599308884</v>
      </c>
      <c r="H138" s="116">
        <v>5.364717041501887</v>
      </c>
      <c r="I138" s="118">
        <v>3.9414539577780356</v>
      </c>
      <c r="J138" s="118">
        <v>2.3779040424844293</v>
      </c>
      <c r="K138" s="118">
        <v>1.4889261710129438</v>
      </c>
      <c r="L138" s="115">
        <v>0.13266368220130431</v>
      </c>
      <c r="M138" s="119">
        <v>23.78536223903366</v>
      </c>
      <c r="N138" s="118">
        <v>22.513523150468775</v>
      </c>
      <c r="O138" s="118">
        <v>24.441904284357978</v>
      </c>
      <c r="P138" s="118">
        <v>13.640750659063638</v>
      </c>
      <c r="Q138" s="117">
        <v>6.354276813223354</v>
      </c>
      <c r="R138" s="116">
        <v>8.5022514376845439</v>
      </c>
      <c r="S138" s="118">
        <v>6.6112742269294369</v>
      </c>
      <c r="T138" s="118">
        <v>15.488163442238628</v>
      </c>
      <c r="U138" s="118">
        <v>2.2567151034786153</v>
      </c>
      <c r="V138" s="115">
        <v>17.272911535327211</v>
      </c>
      <c r="W138" s="435"/>
      <c r="X138" s="435"/>
      <c r="Y138" s="435"/>
      <c r="Z138" s="435"/>
      <c r="AA138" s="435"/>
      <c r="AB138" s="435"/>
      <c r="AC138" s="435"/>
      <c r="AD138" s="435"/>
      <c r="AE138" s="435"/>
      <c r="AF138" s="435"/>
      <c r="AG138" s="435"/>
      <c r="AH138" s="435"/>
      <c r="AI138" s="435"/>
      <c r="AJ138" s="435"/>
      <c r="AK138" s="435"/>
      <c r="AL138" s="435"/>
      <c r="AM138" s="435"/>
      <c r="AN138" s="435"/>
      <c r="AO138" s="435"/>
      <c r="AP138" s="435"/>
      <c r="AQ138" s="435"/>
      <c r="AR138" s="435"/>
      <c r="AS138" s="435"/>
      <c r="AT138" s="435"/>
      <c r="AU138" s="435"/>
      <c r="AV138" s="435"/>
      <c r="AW138" s="435"/>
      <c r="AX138" s="435"/>
      <c r="AY138" s="435"/>
      <c r="AZ138" s="827"/>
      <c r="BA138" s="1023"/>
      <c r="BB138" s="594"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33" t="s">
        <v>35</v>
      </c>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11" customFormat="true" ht="15" customHeight="true" x14ac:dyDescent="0.2">
      <c r="A139" s="1000"/>
      <c r="B139" s="376" t="s">
        <v>19</v>
      </c>
      <c r="C139" s="119">
        <v>50.947123894883752</v>
      </c>
      <c r="D139" s="118">
        <v>10.984782599223438</v>
      </c>
      <c r="E139" s="118">
        <v>3.9940335318196247</v>
      </c>
      <c r="F139" s="118">
        <v>1.0988658051012004</v>
      </c>
      <c r="G139" s="117">
        <v>0.15166446645308254</v>
      </c>
      <c r="H139" s="116">
        <v>5.4625312509613906</v>
      </c>
      <c r="I139" s="118">
        <v>3.1353357260338881</v>
      </c>
      <c r="J139" s="118">
        <v>0.43220350496896398</v>
      </c>
      <c r="K139" s="118">
        <v>0.49887657510705519</v>
      </c>
      <c r="L139" s="115">
        <v>0</v>
      </c>
      <c r="M139" s="119">
        <v>59.338411991450492</v>
      </c>
      <c r="N139" s="118">
        <v>50.894367985200731</v>
      </c>
      <c r="O139" s="118">
        <v>23.335382801086048</v>
      </c>
      <c r="P139" s="118">
        <v>8.1009093359676836</v>
      </c>
      <c r="Q139" s="117">
        <v>2.1812508131423591</v>
      </c>
      <c r="R139" s="116">
        <v>12.484910103215109</v>
      </c>
      <c r="S139" s="118">
        <v>17.124890117968089</v>
      </c>
      <c r="T139" s="118">
        <v>21.265265999959801</v>
      </c>
      <c r="U139" s="118">
        <v>1.5411712901805175</v>
      </c>
      <c r="V139" s="115">
        <v>25.929181463207797</v>
      </c>
      <c r="W139" s="435"/>
      <c r="X139" s="435"/>
      <c r="Y139" s="435"/>
      <c r="Z139" s="435"/>
      <c r="AA139" s="435"/>
      <c r="AB139" s="435"/>
      <c r="AC139" s="435"/>
      <c r="AD139" s="435"/>
      <c r="AE139" s="435"/>
      <c r="AF139" s="435"/>
      <c r="AG139" s="435"/>
      <c r="AH139" s="435"/>
      <c r="AI139" s="435"/>
      <c r="AJ139" s="435"/>
      <c r="AK139" s="435"/>
      <c r="AL139" s="435"/>
      <c r="AM139" s="435"/>
      <c r="AN139" s="435"/>
      <c r="AO139" s="435"/>
      <c r="AP139" s="435"/>
      <c r="AQ139" s="435"/>
      <c r="AR139" s="435"/>
      <c r="AS139" s="435"/>
      <c r="AT139" s="435"/>
      <c r="AU139" s="435"/>
      <c r="AV139" s="435"/>
      <c r="AW139" s="435"/>
      <c r="AX139" s="435"/>
      <c r="AY139" s="435"/>
      <c r="AZ139" s="827"/>
      <c r="BA139" s="1023"/>
      <c r="BB139" s="594"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33" t="s">
        <v>35</v>
      </c>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6" customFormat="true" ht="15" customHeight="true" x14ac:dyDescent="0.2">
      <c r="A140" s="1000" t="s">
        <v>107</v>
      </c>
      <c r="B140" s="376"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51" t="s">
        <v>35</v>
      </c>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43"/>
      <c r="BA140" s="1023" t="s">
        <v>107</v>
      </c>
      <c r="BB140" s="594"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33" t="s">
        <v>35</v>
      </c>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6" customFormat="true" ht="15" customHeight="true" x14ac:dyDescent="0.2">
      <c r="A141" s="1000"/>
      <c r="B141" s="376"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51" t="s">
        <v>35</v>
      </c>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3"/>
      <c r="BA141" s="1023"/>
      <c r="BB141" s="594"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33" t="s">
        <v>35</v>
      </c>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6" customFormat="true" ht="15" customHeight="true" x14ac:dyDescent="0.2">
      <c r="A142" s="1000"/>
      <c r="B142" s="376"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51" t="s">
        <v>35</v>
      </c>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43"/>
      <c r="BA142" s="1023"/>
      <c r="BB142" s="594"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33" t="s">
        <v>35</v>
      </c>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6" customFormat="true" ht="15" customHeight="true" x14ac:dyDescent="0.2">
      <c r="A143" s="1000"/>
      <c r="B143" s="376"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51" t="s">
        <v>35</v>
      </c>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43"/>
      <c r="BA143" s="1023"/>
      <c r="BB143" s="594"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33" t="s">
        <v>35</v>
      </c>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6" customFormat="true" ht="15" customHeight="true" x14ac:dyDescent="0.2">
      <c r="A144" s="1000" t="s">
        <v>108</v>
      </c>
      <c r="B144" s="376"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51" t="s">
        <v>35</v>
      </c>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43"/>
      <c r="BA144" s="1023" t="s">
        <v>108</v>
      </c>
      <c r="BB144" s="594"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33" t="s">
        <v>35</v>
      </c>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6" customFormat="true" ht="15" customHeight="true" x14ac:dyDescent="0.2">
      <c r="A145" s="1000"/>
      <c r="B145" s="376"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51" t="s">
        <v>35</v>
      </c>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43"/>
      <c r="BA145" s="1023"/>
      <c r="BB145" s="594"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33" t="s">
        <v>35</v>
      </c>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6" customFormat="true" ht="15" customHeight="true" x14ac:dyDescent="0.2">
      <c r="A146" s="1000"/>
      <c r="B146" s="376"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51" t="s">
        <v>35</v>
      </c>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43"/>
      <c r="BA146" s="1023"/>
      <c r="BB146" s="594"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33" t="s">
        <v>35</v>
      </c>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6" customFormat="true" ht="15" customHeight="true" x14ac:dyDescent="0.2">
      <c r="A147" s="1000"/>
      <c r="B147" s="376"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51" t="s">
        <v>35</v>
      </c>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43"/>
      <c r="BA147" s="1023"/>
      <c r="BB147" s="594"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33" t="s">
        <v>35</v>
      </c>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6" customFormat="true" ht="15" customHeight="true" x14ac:dyDescent="0.2">
      <c r="A148" s="1000" t="s">
        <v>109</v>
      </c>
      <c r="B148" s="376" t="s">
        <v>49</v>
      </c>
      <c r="C148" s="160">
        <v>15.067117870902742</v>
      </c>
      <c r="D148" s="159">
        <v>31.617666726078987</v>
      </c>
      <c r="E148" s="159">
        <v>42.190414085632924</v>
      </c>
      <c r="F148" s="159">
        <v>40.967436858106453</v>
      </c>
      <c r="G148" s="158">
        <v>7.9204641742345707</v>
      </c>
      <c r="H148" s="148">
        <v>43.380659864733644</v>
      </c>
      <c r="I148" s="159">
        <v>44.792626495775693</v>
      </c>
      <c r="J148" s="159">
        <v>44.671396363201175</v>
      </c>
      <c r="K148" s="159">
        <v>20.101292325060367</v>
      </c>
      <c r="L148" s="152">
        <v>2.5331088238765056</v>
      </c>
      <c r="M148" s="160">
        <v>11.222742473439929</v>
      </c>
      <c r="N148" s="159">
        <v>14.251114618021251</v>
      </c>
      <c r="O148" s="159">
        <v>23.023833223180514</v>
      </c>
      <c r="P148" s="159">
        <v>34.177822991549711</v>
      </c>
      <c r="Q148" s="158">
        <v>31.64538870302523</v>
      </c>
      <c r="R148" s="148">
        <v>24.870773960795063</v>
      </c>
      <c r="S148" s="159">
        <v>24.111202896740789</v>
      </c>
      <c r="T148" s="159">
        <v>24.731699574214101</v>
      </c>
      <c r="U148" s="159">
        <v>33.17921620431494</v>
      </c>
      <c r="V148" s="152">
        <v>24.293236504921758</v>
      </c>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3"/>
      <c r="BA148" s="1023" t="s">
        <v>109</v>
      </c>
      <c r="BB148" s="594"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33" t="s">
        <v>35</v>
      </c>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6" customFormat="true" ht="15" customHeight="true" x14ac:dyDescent="0.2">
      <c r="A149" s="1000"/>
      <c r="B149" s="376" t="s">
        <v>48</v>
      </c>
      <c r="C149" s="160">
        <v>11.231650795232373</v>
      </c>
      <c r="D149" s="159">
        <v>42.393851275620385</v>
      </c>
      <c r="E149" s="159">
        <v>48.013043382709832</v>
      </c>
      <c r="F149" s="159">
        <v>55.38339564432961</v>
      </c>
      <c r="G149" s="158">
        <v>91.513303333319215</v>
      </c>
      <c r="H149" s="148">
        <v>45.792091842802243</v>
      </c>
      <c r="I149" s="159">
        <v>48.130583820411623</v>
      </c>
      <c r="J149" s="159">
        <v>52.51849608934468</v>
      </c>
      <c r="K149" s="159">
        <v>77.910904928819178</v>
      </c>
      <c r="L149" s="152">
        <v>97.334227493922157</v>
      </c>
      <c r="M149" s="160">
        <v>5.6534832960760513</v>
      </c>
      <c r="N149" s="159">
        <v>12.340994246309394</v>
      </c>
      <c r="O149" s="159">
        <v>29.198879691375435</v>
      </c>
      <c r="P149" s="159">
        <v>44.080517013418834</v>
      </c>
      <c r="Q149" s="158">
        <v>59.819083670608755</v>
      </c>
      <c r="R149" s="148">
        <v>54.142064498305388</v>
      </c>
      <c r="S149" s="159">
        <v>52.152632758361605</v>
      </c>
      <c r="T149" s="159">
        <v>38.514870983589205</v>
      </c>
      <c r="U149" s="159">
        <v>63.022897402025237</v>
      </c>
      <c r="V149" s="152">
        <v>32.504670496542595</v>
      </c>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3"/>
      <c r="BA149" s="1023"/>
      <c r="BB149" s="594"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33" t="s">
        <v>35</v>
      </c>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6" customFormat="true" ht="15" customHeight="true" x14ac:dyDescent="0.2">
      <c r="A150" s="1000"/>
      <c r="B150" s="376" t="s">
        <v>111</v>
      </c>
      <c r="C150" s="160">
        <v>73.701231333864413</v>
      </c>
      <c r="D150" s="159">
        <v>25.988481998300401</v>
      </c>
      <c r="E150" s="159">
        <v>9.7965425316567565</v>
      </c>
      <c r="F150" s="159">
        <v>3.6491674975631625</v>
      </c>
      <c r="G150" s="158">
        <v>0.56623249244617124</v>
      </c>
      <c r="H150" s="148">
        <v>10.827248292463281</v>
      </c>
      <c r="I150" s="159">
        <v>7.0767896838119251</v>
      </c>
      <c r="J150" s="159">
        <v>2.8101075474533936</v>
      </c>
      <c r="K150" s="159">
        <v>1.9878027461199987</v>
      </c>
      <c r="L150" s="152">
        <v>0.13266368220130431</v>
      </c>
      <c r="M150" s="160">
        <v>83.123774230484187</v>
      </c>
      <c r="N150" s="159">
        <v>73.407891135669459</v>
      </c>
      <c r="O150" s="159">
        <v>47.777287085444058</v>
      </c>
      <c r="P150" s="159">
        <v>21.741659995031323</v>
      </c>
      <c r="Q150" s="158">
        <v>8.5355276263657149</v>
      </c>
      <c r="R150" s="148">
        <v>20.987161540899656</v>
      </c>
      <c r="S150" s="159">
        <v>23.736164344897521</v>
      </c>
      <c r="T150" s="159">
        <v>36.753429442198424</v>
      </c>
      <c r="U150" s="159">
        <v>3.7978863936591356</v>
      </c>
      <c r="V150" s="152">
        <v>43.202092998534987</v>
      </c>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3"/>
      <c r="BA150" s="1023"/>
      <c r="BB150" s="594" t="s">
        <v>111</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33" t="s">
        <v>35</v>
      </c>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6" customFormat="true" ht="15" customHeight="true" x14ac:dyDescent="0.2">
      <c r="A151" s="1000" t="s">
        <v>110</v>
      </c>
      <c r="B151" s="376" t="s">
        <v>49</v>
      </c>
      <c r="C151" s="160">
        <v>57.13487331872863</v>
      </c>
      <c r="D151" s="159">
        <v>44.015886204341427</v>
      </c>
      <c r="E151" s="159">
        <v>46.787887570342079</v>
      </c>
      <c r="F151" s="159">
        <v>42.531552302316378</v>
      </c>
      <c r="G151" s="158">
        <v>8.0654029327061973</v>
      </c>
      <c r="H151" s="148">
        <v>48.081179443668276</v>
      </c>
      <c r="I151" s="159">
        <v>48.562698946410947</v>
      </c>
      <c r="J151" s="159">
        <v>45.695102287506472</v>
      </c>
      <c r="K151" s="159">
        <v>21.034387391711697</v>
      </c>
      <c r="L151" s="152">
        <v>2.5331088238765056</v>
      </c>
      <c r="M151" s="160">
        <v>59.022335364980336</v>
      </c>
      <c r="N151" s="159">
        <v>57.57638753249423</v>
      </c>
      <c r="O151" s="159">
        <v>45.314098593842125</v>
      </c>
      <c r="P151" s="159">
        <v>45.931062043314711</v>
      </c>
      <c r="Q151" s="158">
        <v>34.982991327046967</v>
      </c>
      <c r="R151" s="148">
        <v>33.080722170715639</v>
      </c>
      <c r="S151" s="159">
        <v>33.871477706436302</v>
      </c>
      <c r="T151" s="159">
        <v>41.65322014412159</v>
      </c>
      <c r="U151" s="159">
        <v>34.671288014310925</v>
      </c>
      <c r="V151" s="152">
        <v>46.058935153346866</v>
      </c>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3"/>
      <c r="BA151" s="1023" t="s">
        <v>110</v>
      </c>
      <c r="BB151" s="594"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33" t="s">
        <v>35</v>
      </c>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6" customFormat="true" ht="15" customHeight="true" x14ac:dyDescent="0.2">
      <c r="A152" s="1000"/>
      <c r="B152" s="376" t="s">
        <v>48</v>
      </c>
      <c r="C152" s="160">
        <v>42.86512668127159</v>
      </c>
      <c r="D152" s="159">
        <v>55.98411379565843</v>
      </c>
      <c r="E152" s="159">
        <v>53.212112429657587</v>
      </c>
      <c r="F152" s="159">
        <v>57.468447697682912</v>
      </c>
      <c r="G152" s="158">
        <v>91.934597067293765</v>
      </c>
      <c r="H152" s="148">
        <v>51.918820556330992</v>
      </c>
      <c r="I152" s="159">
        <v>51.4373010535883</v>
      </c>
      <c r="J152" s="159">
        <v>54.30489771249276</v>
      </c>
      <c r="K152" s="159">
        <v>78.965612608287898</v>
      </c>
      <c r="L152" s="152">
        <v>97.466891176123454</v>
      </c>
      <c r="M152" s="160">
        <v>40.977664635019735</v>
      </c>
      <c r="N152" s="159">
        <v>42.42361246750567</v>
      </c>
      <c r="O152" s="159">
        <v>54.685901406157591</v>
      </c>
      <c r="P152" s="159">
        <v>54.06893795668514</v>
      </c>
      <c r="Q152" s="158">
        <v>65.017008672952684</v>
      </c>
      <c r="R152" s="148">
        <v>66.919277829284397</v>
      </c>
      <c r="S152" s="159">
        <v>66.128522293563663</v>
      </c>
      <c r="T152" s="159">
        <v>58.346779855879561</v>
      </c>
      <c r="U152" s="159">
        <v>65.328711985688386</v>
      </c>
      <c r="V152" s="152">
        <v>53.941064846652253</v>
      </c>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3"/>
      <c r="BA152" s="1023"/>
      <c r="BB152" s="594"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33" t="s">
        <v>35</v>
      </c>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11" customFormat="true" ht="15" customHeight="true" x14ac:dyDescent="0.2">
      <c r="A153" s="1000" t="s">
        <v>271</v>
      </c>
      <c r="B153" s="376" t="s">
        <v>272</v>
      </c>
      <c r="C153" s="119">
        <v>0</v>
      </c>
      <c r="D153" s="118">
        <v>0.59882955124946302</v>
      </c>
      <c r="E153" s="118">
        <v>0.51563834374653661</v>
      </c>
      <c r="F153" s="118">
        <v>6.5449780048133714</v>
      </c>
      <c r="G153" s="117">
        <v>89.593624424039703</v>
      </c>
      <c r="H153" s="116">
        <v>6.6531340242565615E-2</v>
      </c>
      <c r="I153" s="118">
        <v>0.59044290475754735</v>
      </c>
      <c r="J153" s="118">
        <v>3.038631429409778</v>
      </c>
      <c r="K153" s="118">
        <v>61.582671417034973</v>
      </c>
      <c r="L153" s="115">
        <v>97.961885600775716</v>
      </c>
      <c r="M153" s="119">
        <v>0</v>
      </c>
      <c r="N153" s="118">
        <v>0</v>
      </c>
      <c r="O153" s="118">
        <v>0</v>
      </c>
      <c r="P153" s="118">
        <v>1.4047550889658704</v>
      </c>
      <c r="Q153" s="117">
        <v>7.9376082436293309</v>
      </c>
      <c r="R153" s="116">
        <v>18.094974102043928</v>
      </c>
      <c r="S153" s="118">
        <v>18.632016925084745</v>
      </c>
      <c r="T153" s="118">
        <v>8.3295444924914115</v>
      </c>
      <c r="U153" s="118">
        <v>35.314839277850879</v>
      </c>
      <c r="V153" s="115">
        <v>4.3771963147438662</v>
      </c>
      <c r="W153" s="435"/>
      <c r="X153" s="435"/>
      <c r="Y153" s="435"/>
      <c r="Z153" s="435"/>
      <c r="AA153" s="435"/>
      <c r="AB153" s="435"/>
      <c r="AC153" s="435"/>
      <c r="AD153" s="435"/>
      <c r="AE153" s="435"/>
      <c r="AF153" s="435"/>
      <c r="AG153" s="435"/>
      <c r="AH153" s="435"/>
      <c r="AI153" s="435"/>
      <c r="AJ153" s="435"/>
      <c r="AK153" s="435"/>
      <c r="AL153" s="435"/>
      <c r="AM153" s="435"/>
      <c r="AN153" s="435"/>
      <c r="AO153" s="435"/>
      <c r="AP153" s="435"/>
      <c r="AQ153" s="435"/>
      <c r="AR153" s="435"/>
      <c r="AS153" s="435"/>
      <c r="AT153" s="435"/>
      <c r="AU153" s="435"/>
      <c r="AV153" s="435"/>
      <c r="AW153" s="435"/>
      <c r="AX153" s="435"/>
      <c r="AY153" s="435"/>
      <c r="AZ153" s="827"/>
      <c r="BA153" s="1023" t="s">
        <v>271</v>
      </c>
      <c r="BB153" s="365" t="s">
        <v>272</v>
      </c>
      <c r="BC153" s="444">
        <v>0</v>
      </c>
      <c r="BD153" s="430">
        <v>32.008510999999999</v>
      </c>
      <c r="BE153" s="430">
        <v>27.532117999999997</v>
      </c>
      <c r="BF153" s="430">
        <v>349.16009899999995</v>
      </c>
      <c r="BG153" s="446">
        <v>4793.3575860000537</v>
      </c>
      <c r="BH153" s="444">
        <v>2.0285540000000002</v>
      </c>
      <c r="BI153" s="430">
        <v>17.901865000000001</v>
      </c>
      <c r="BJ153" s="430">
        <v>92.702121000000005</v>
      </c>
      <c r="BK153" s="430">
        <v>1878.0763719999923</v>
      </c>
      <c r="BL153" s="446">
        <v>2995.8609860000138</v>
      </c>
      <c r="BM153" s="444">
        <v>0</v>
      </c>
      <c r="BN153" s="430">
        <v>0</v>
      </c>
      <c r="BO153" s="430">
        <v>0</v>
      </c>
      <c r="BP153" s="430">
        <v>32.008510999999999</v>
      </c>
      <c r="BQ153" s="446">
        <v>183.47990499999986</v>
      </c>
      <c r="BR153" s="444">
        <v>799.63634499999966</v>
      </c>
      <c r="BS153" s="430">
        <v>427.59098899999981</v>
      </c>
      <c r="BT153" s="430">
        <v>524.64044799999965</v>
      </c>
      <c r="BU153" s="430">
        <v>3253.8006160000164</v>
      </c>
      <c r="BV153" s="431">
        <v>196.38991600000011</v>
      </c>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11" customFormat="true" ht="15" customHeight="true" x14ac:dyDescent="0.2">
      <c r="A154" s="1000"/>
      <c r="B154" s="376" t="s">
        <v>273</v>
      </c>
      <c r="C154" s="119">
        <v>3.7717817857630641E-2</v>
      </c>
      <c r="D154" s="118">
        <v>0</v>
      </c>
      <c r="E154" s="118">
        <v>0</v>
      </c>
      <c r="F154" s="118">
        <v>0.13308778615770947</v>
      </c>
      <c r="G154" s="117">
        <v>0</v>
      </c>
      <c r="H154" s="116">
        <v>0</v>
      </c>
      <c r="I154" s="118">
        <v>0</v>
      </c>
      <c r="J154" s="118">
        <v>0.2327249642140575</v>
      </c>
      <c r="K154" s="118">
        <v>0</v>
      </c>
      <c r="L154" s="115">
        <v>0</v>
      </c>
      <c r="M154" s="119">
        <v>8.7814099466370726E-2</v>
      </c>
      <c r="N154" s="118">
        <v>0</v>
      </c>
      <c r="O154" s="118">
        <v>0</v>
      </c>
      <c r="P154" s="118">
        <v>0</v>
      </c>
      <c r="Q154" s="117">
        <v>0</v>
      </c>
      <c r="R154" s="116">
        <v>4.5607173664026494E-2</v>
      </c>
      <c r="S154" s="118">
        <v>0</v>
      </c>
      <c r="T154" s="118">
        <v>0</v>
      </c>
      <c r="U154" s="118">
        <v>7.7058564509025859E-2</v>
      </c>
      <c r="V154" s="115">
        <v>0</v>
      </c>
      <c r="W154" s="435"/>
      <c r="X154" s="435"/>
      <c r="Y154" s="435"/>
      <c r="Z154" s="435"/>
      <c r="AA154" s="435"/>
      <c r="AB154" s="435"/>
      <c r="AC154" s="435"/>
      <c r="AD154" s="435"/>
      <c r="AE154" s="435"/>
      <c r="AF154" s="435"/>
      <c r="AG154" s="435"/>
      <c r="AH154" s="435"/>
      <c r="AI154" s="435"/>
      <c r="AJ154" s="435"/>
      <c r="AK154" s="435"/>
      <c r="AL154" s="435"/>
      <c r="AM154" s="435"/>
      <c r="AN154" s="435"/>
      <c r="AO154" s="435"/>
      <c r="AP154" s="435"/>
      <c r="AQ154" s="435"/>
      <c r="AR154" s="435"/>
      <c r="AS154" s="435"/>
      <c r="AT154" s="435"/>
      <c r="AU154" s="435"/>
      <c r="AV154" s="435"/>
      <c r="AW154" s="435"/>
      <c r="AX154" s="435"/>
      <c r="AY154" s="435"/>
      <c r="AZ154" s="827"/>
      <c r="BA154" s="1023"/>
      <c r="BB154" s="594" t="s">
        <v>273</v>
      </c>
      <c r="BC154" s="445">
        <v>2.0154299999999998</v>
      </c>
      <c r="BD154" s="432">
        <v>0</v>
      </c>
      <c r="BE154" s="432">
        <v>0</v>
      </c>
      <c r="BF154" s="432">
        <v>7.0999390000000009</v>
      </c>
      <c r="BG154" s="449">
        <v>0</v>
      </c>
      <c r="BH154" s="445">
        <v>0</v>
      </c>
      <c r="BI154" s="432">
        <v>0</v>
      </c>
      <c r="BJ154" s="432">
        <v>7.0999390000000009</v>
      </c>
      <c r="BK154" s="432">
        <v>0</v>
      </c>
      <c r="BL154" s="449">
        <v>0</v>
      </c>
      <c r="BM154" s="445">
        <v>2.0154299999999998</v>
      </c>
      <c r="BN154" s="432">
        <v>0</v>
      </c>
      <c r="BO154" s="432">
        <v>0</v>
      </c>
      <c r="BP154" s="432">
        <v>0</v>
      </c>
      <c r="BQ154" s="449">
        <v>0</v>
      </c>
      <c r="BR154" s="445">
        <v>2.0154299999999998</v>
      </c>
      <c r="BS154" s="432">
        <v>0</v>
      </c>
      <c r="BT154" s="432">
        <v>0</v>
      </c>
      <c r="BU154" s="432">
        <v>7.0999390000000009</v>
      </c>
      <c r="BV154" s="433">
        <v>0</v>
      </c>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11" customFormat="true" ht="15" customHeight="true" x14ac:dyDescent="0.2">
      <c r="A155" s="1000"/>
      <c r="B155" s="376" t="s">
        <v>274</v>
      </c>
      <c r="C155" s="119">
        <v>1.9226098041802808</v>
      </c>
      <c r="D155" s="118">
        <v>4.6135821687076612</v>
      </c>
      <c r="E155" s="118">
        <v>5.356227592905304</v>
      </c>
      <c r="F155" s="118">
        <v>3.7272034416360502</v>
      </c>
      <c r="G155" s="117">
        <v>0.92735038517778923</v>
      </c>
      <c r="H155" s="116">
        <v>5.5837354334085996</v>
      </c>
      <c r="I155" s="118">
        <v>4.5983934647737446</v>
      </c>
      <c r="J155" s="118">
        <v>3.9776303812734155</v>
      </c>
      <c r="K155" s="118">
        <v>2.5154763453166189</v>
      </c>
      <c r="L155" s="115">
        <v>9.9497761650978248E-2</v>
      </c>
      <c r="M155" s="119">
        <v>1.1212670536999145</v>
      </c>
      <c r="N155" s="118">
        <v>1.969467262326297</v>
      </c>
      <c r="O155" s="118">
        <v>2.546617775858242</v>
      </c>
      <c r="P155" s="118">
        <v>5.0526821597821687</v>
      </c>
      <c r="Q155" s="117">
        <v>5.5606187997158694</v>
      </c>
      <c r="R155" s="116">
        <v>3.8665410992282623</v>
      </c>
      <c r="S155" s="118">
        <v>0.75548477275325654</v>
      </c>
      <c r="T155" s="118">
        <v>5.8997558212248835</v>
      </c>
      <c r="U155" s="118">
        <v>3.2144429766622231</v>
      </c>
      <c r="V155" s="115">
        <v>0.61982606270127283</v>
      </c>
      <c r="W155" s="435"/>
      <c r="X155" s="435"/>
      <c r="Y155" s="435"/>
      <c r="Z155" s="435"/>
      <c r="AA155" s="435"/>
      <c r="AB155" s="435"/>
      <c r="AC155" s="435"/>
      <c r="AD155" s="435"/>
      <c r="AE155" s="435"/>
      <c r="AF155" s="435"/>
      <c r="AG155" s="435"/>
      <c r="AH155" s="435"/>
      <c r="AI155" s="435"/>
      <c r="AJ155" s="435"/>
      <c r="AK155" s="435"/>
      <c r="AL155" s="435"/>
      <c r="AM155" s="435"/>
      <c r="AN155" s="435"/>
      <c r="AO155" s="435"/>
      <c r="AP155" s="435"/>
      <c r="AQ155" s="435"/>
      <c r="AR155" s="435"/>
      <c r="AS155" s="435"/>
      <c r="AT155" s="435"/>
      <c r="AU155" s="435"/>
      <c r="AV155" s="435"/>
      <c r="AW155" s="435"/>
      <c r="AX155" s="435"/>
      <c r="AY155" s="435"/>
      <c r="AZ155" s="827"/>
      <c r="BA155" s="1023"/>
      <c r="BB155" s="594" t="s">
        <v>274</v>
      </c>
      <c r="BC155" s="445">
        <v>102.73355400000003</v>
      </c>
      <c r="BD155" s="432">
        <v>246.60422200000011</v>
      </c>
      <c r="BE155" s="432">
        <v>285.99170700000002</v>
      </c>
      <c r="BF155" s="432">
        <v>198.83805900000004</v>
      </c>
      <c r="BG155" s="449">
        <v>49.614266999999998</v>
      </c>
      <c r="BH155" s="445">
        <v>170.24922100000003</v>
      </c>
      <c r="BI155" s="432">
        <v>139.42045600000003</v>
      </c>
      <c r="BJ155" s="432">
        <v>121.34896300000003</v>
      </c>
      <c r="BK155" s="432">
        <v>76.714059000000006</v>
      </c>
      <c r="BL155" s="449">
        <v>3.0428310000000005</v>
      </c>
      <c r="BM155" s="445">
        <v>25.734309999999997</v>
      </c>
      <c r="BN155" s="432">
        <v>45.159944000000003</v>
      </c>
      <c r="BO155" s="432">
        <v>58.447299000000001</v>
      </c>
      <c r="BP155" s="432">
        <v>115.12955799999999</v>
      </c>
      <c r="BQ155" s="449">
        <v>128.535168</v>
      </c>
      <c r="BR155" s="445">
        <v>170.86660499999994</v>
      </c>
      <c r="BS155" s="432">
        <v>17.337816</v>
      </c>
      <c r="BT155" s="432">
        <v>371.59901600000012</v>
      </c>
      <c r="BU155" s="432">
        <v>296.16888400000022</v>
      </c>
      <c r="BV155" s="433">
        <v>27.809488000000002</v>
      </c>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11" customFormat="true" ht="15" customHeight="true" x14ac:dyDescent="0.2">
      <c r="A156" s="1000"/>
      <c r="B156" s="376" t="s">
        <v>187</v>
      </c>
      <c r="C156" s="119">
        <v>0</v>
      </c>
      <c r="D156" s="118">
        <v>0</v>
      </c>
      <c r="E156" s="118">
        <v>0</v>
      </c>
      <c r="F156" s="118">
        <v>3.7395964765660816E-2</v>
      </c>
      <c r="G156" s="117">
        <v>0</v>
      </c>
      <c r="H156" s="116">
        <v>0</v>
      </c>
      <c r="I156" s="118">
        <v>6.5799226586060675E-2</v>
      </c>
      <c r="J156" s="118">
        <v>0</v>
      </c>
      <c r="K156" s="118">
        <v>0</v>
      </c>
      <c r="L156" s="115">
        <v>0</v>
      </c>
      <c r="M156" s="119">
        <v>0</v>
      </c>
      <c r="N156" s="118">
        <v>0</v>
      </c>
      <c r="O156" s="118">
        <v>0</v>
      </c>
      <c r="P156" s="118">
        <v>0</v>
      </c>
      <c r="Q156" s="117">
        <v>0</v>
      </c>
      <c r="R156" s="116">
        <v>0</v>
      </c>
      <c r="S156" s="118">
        <v>0</v>
      </c>
      <c r="T156" s="118">
        <v>3.1673834317411297E-2</v>
      </c>
      <c r="U156" s="118">
        <v>0</v>
      </c>
      <c r="V156" s="115">
        <v>0</v>
      </c>
      <c r="W156" s="435"/>
      <c r="X156" s="435"/>
      <c r="Y156" s="435"/>
      <c r="Z156" s="435"/>
      <c r="AA156" s="435"/>
      <c r="AB156" s="435"/>
      <c r="AC156" s="435"/>
      <c r="AD156" s="435"/>
      <c r="AE156" s="435"/>
      <c r="AF156" s="435"/>
      <c r="AG156" s="435"/>
      <c r="AH156" s="435"/>
      <c r="AI156" s="435"/>
      <c r="AJ156" s="435"/>
      <c r="AK156" s="435"/>
      <c r="AL156" s="435"/>
      <c r="AM156" s="435"/>
      <c r="AN156" s="435"/>
      <c r="AO156" s="435"/>
      <c r="AP156" s="435"/>
      <c r="AQ156" s="435"/>
      <c r="AR156" s="435"/>
      <c r="AS156" s="435"/>
      <c r="AT156" s="435"/>
      <c r="AU156" s="435"/>
      <c r="AV156" s="435"/>
      <c r="AW156" s="435"/>
      <c r="AX156" s="435"/>
      <c r="AY156" s="435"/>
      <c r="AZ156" s="827"/>
      <c r="BA156" s="1023"/>
      <c r="BB156" s="594" t="s">
        <v>187</v>
      </c>
      <c r="BC156" s="445">
        <v>0</v>
      </c>
      <c r="BD156" s="432">
        <v>0</v>
      </c>
      <c r="BE156" s="432">
        <v>0</v>
      </c>
      <c r="BF156" s="432">
        <v>1.9949920000000001</v>
      </c>
      <c r="BG156" s="449">
        <v>0</v>
      </c>
      <c r="BH156" s="445">
        <v>0</v>
      </c>
      <c r="BI156" s="432">
        <v>1.9949920000000001</v>
      </c>
      <c r="BJ156" s="432">
        <v>0</v>
      </c>
      <c r="BK156" s="432">
        <v>0</v>
      </c>
      <c r="BL156" s="449">
        <v>0</v>
      </c>
      <c r="BM156" s="445">
        <v>0</v>
      </c>
      <c r="BN156" s="432">
        <v>0</v>
      </c>
      <c r="BO156" s="432">
        <v>0</v>
      </c>
      <c r="BP156" s="432">
        <v>0</v>
      </c>
      <c r="BQ156" s="449">
        <v>0</v>
      </c>
      <c r="BR156" s="445">
        <v>0</v>
      </c>
      <c r="BS156" s="432">
        <v>0</v>
      </c>
      <c r="BT156" s="432">
        <v>1.9949920000000001</v>
      </c>
      <c r="BU156" s="432">
        <v>0</v>
      </c>
      <c r="BV156" s="433">
        <v>0</v>
      </c>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11" customFormat="true" ht="15" customHeight="true" x14ac:dyDescent="0.2">
      <c r="A157" s="1000"/>
      <c r="B157" s="376" t="s">
        <v>275</v>
      </c>
      <c r="C157" s="119">
        <v>0.77833584121086252</v>
      </c>
      <c r="D157" s="118">
        <v>4.0230943400803802</v>
      </c>
      <c r="E157" s="118">
        <v>7.6685713525417771</v>
      </c>
      <c r="F157" s="118">
        <v>10.163285647412948</v>
      </c>
      <c r="G157" s="117">
        <v>1.149324226594447</v>
      </c>
      <c r="H157" s="116">
        <v>8.3027492705734112</v>
      </c>
      <c r="I157" s="118">
        <v>7.6677781801338423</v>
      </c>
      <c r="J157" s="118">
        <v>11.651566496124243</v>
      </c>
      <c r="K157" s="118">
        <v>3.7444146903154536</v>
      </c>
      <c r="L157" s="115">
        <v>0.52487693289979853</v>
      </c>
      <c r="M157" s="119">
        <v>0</v>
      </c>
      <c r="N157" s="118">
        <v>0.25823358811697705</v>
      </c>
      <c r="O157" s="118">
        <v>1.8521911608011032</v>
      </c>
      <c r="P157" s="118">
        <v>4.7014955270282464</v>
      </c>
      <c r="Q157" s="117">
        <v>6.1805935227726252</v>
      </c>
      <c r="R157" s="116">
        <v>2.9732166977438679</v>
      </c>
      <c r="S157" s="118">
        <v>0.9572318498747262</v>
      </c>
      <c r="T157" s="118">
        <v>6.3972710997753577</v>
      </c>
      <c r="U157" s="118">
        <v>6.1867018934389355</v>
      </c>
      <c r="V157" s="115">
        <v>3.1972926882779404</v>
      </c>
      <c r="W157" s="435"/>
      <c r="X157" s="435"/>
      <c r="Y157" s="435"/>
      <c r="Z157" s="435"/>
      <c r="AA157" s="435"/>
      <c r="AB157" s="435"/>
      <c r="AC157" s="435"/>
      <c r="AD157" s="435"/>
      <c r="AE157" s="435"/>
      <c r="AF157" s="435"/>
      <c r="AG157" s="435"/>
      <c r="AH157" s="435"/>
      <c r="AI157" s="435"/>
      <c r="AJ157" s="435"/>
      <c r="AK157" s="435"/>
      <c r="AL157" s="435"/>
      <c r="AM157" s="435"/>
      <c r="AN157" s="435"/>
      <c r="AO157" s="435"/>
      <c r="AP157" s="435"/>
      <c r="AQ157" s="435"/>
      <c r="AR157" s="435"/>
      <c r="AS157" s="435"/>
      <c r="AT157" s="435"/>
      <c r="AU157" s="435"/>
      <c r="AV157" s="435"/>
      <c r="AW157" s="435"/>
      <c r="AX157" s="435"/>
      <c r="AY157" s="435"/>
      <c r="AZ157" s="827"/>
      <c r="BA157" s="1023"/>
      <c r="BB157" s="594" t="s">
        <v>275</v>
      </c>
      <c r="BC157" s="445">
        <v>41.589930000000003</v>
      </c>
      <c r="BD157" s="432">
        <v>215.04159100000001</v>
      </c>
      <c r="BE157" s="432">
        <v>409.4575470000002</v>
      </c>
      <c r="BF157" s="432">
        <v>542.18880800000045</v>
      </c>
      <c r="BG157" s="449">
        <v>61.490111999999996</v>
      </c>
      <c r="BH157" s="445">
        <v>253.15250200000006</v>
      </c>
      <c r="BI157" s="432">
        <v>232.48230900000007</v>
      </c>
      <c r="BJ157" s="432">
        <v>355.46427800000038</v>
      </c>
      <c r="BK157" s="432">
        <v>114.19278500000003</v>
      </c>
      <c r="BL157" s="449">
        <v>16.051736000000002</v>
      </c>
      <c r="BM157" s="445">
        <v>0</v>
      </c>
      <c r="BN157" s="432">
        <v>5.9213040000000001</v>
      </c>
      <c r="BO157" s="432">
        <v>42.509547999999995</v>
      </c>
      <c r="BP157" s="432">
        <v>107.12747900000001</v>
      </c>
      <c r="BQ157" s="449">
        <v>142.86604700000004</v>
      </c>
      <c r="BR157" s="445">
        <v>131.38964000000001</v>
      </c>
      <c r="BS157" s="432">
        <v>21.967762</v>
      </c>
      <c r="BT157" s="432">
        <v>402.93525999999991</v>
      </c>
      <c r="BU157" s="432">
        <v>570.02367400000026</v>
      </c>
      <c r="BV157" s="433">
        <v>143.45165199999994</v>
      </c>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11" customFormat="true" ht="15" customHeight="true" x14ac:dyDescent="0.2">
      <c r="A158" s="1000"/>
      <c r="B158" s="376" t="s">
        <v>276</v>
      </c>
      <c r="C158" s="119">
        <v>23.560105202886376</v>
      </c>
      <c r="D158" s="118">
        <v>64.776011941661849</v>
      </c>
      <c r="E158" s="118">
        <v>76.663020179149669</v>
      </c>
      <c r="F158" s="118">
        <v>75.744881657650851</v>
      </c>
      <c r="G158" s="117">
        <v>7.7634684717418025</v>
      </c>
      <c r="H158" s="116">
        <v>75.219735663311496</v>
      </c>
      <c r="I158" s="118">
        <v>80.000796539936488</v>
      </c>
      <c r="J158" s="118">
        <v>78.289339181524667</v>
      </c>
      <c r="K158" s="118">
        <v>30.169634801212165</v>
      </c>
      <c r="L158" s="115">
        <v>1.2810760224721787</v>
      </c>
      <c r="M158" s="119">
        <v>15.667144616349695</v>
      </c>
      <c r="N158" s="118">
        <v>24.364408013887378</v>
      </c>
      <c r="O158" s="118">
        <v>47.823903977896585</v>
      </c>
      <c r="P158" s="118">
        <v>67.099407229192494</v>
      </c>
      <c r="Q158" s="117">
        <v>71.78565180751626</v>
      </c>
      <c r="R158" s="116">
        <v>54.032499386420206</v>
      </c>
      <c r="S158" s="118">
        <v>55.919102107389627</v>
      </c>
      <c r="T158" s="118">
        <v>42.588325309994197</v>
      </c>
      <c r="U158" s="118">
        <v>51.40907089387904</v>
      </c>
      <c r="V158" s="115">
        <v>48.603591935741292</v>
      </c>
      <c r="W158" s="435"/>
      <c r="X158" s="435"/>
      <c r="Y158" s="435"/>
      <c r="Z158" s="435"/>
      <c r="AA158" s="435"/>
      <c r="AB158" s="435"/>
      <c r="AC158" s="435"/>
      <c r="AD158" s="435"/>
      <c r="AE158" s="435"/>
      <c r="AF158" s="435"/>
      <c r="AG158" s="435"/>
      <c r="AH158" s="435"/>
      <c r="AI158" s="435"/>
      <c r="AJ158" s="435"/>
      <c r="AK158" s="435"/>
      <c r="AL158" s="435"/>
      <c r="AM158" s="435"/>
      <c r="AN158" s="435"/>
      <c r="AO158" s="435"/>
      <c r="AP158" s="435"/>
      <c r="AQ158" s="435"/>
      <c r="AR158" s="435"/>
      <c r="AS158" s="435"/>
      <c r="AT158" s="435"/>
      <c r="AU158" s="435"/>
      <c r="AV158" s="435"/>
      <c r="AW158" s="435"/>
      <c r="AX158" s="435"/>
      <c r="AY158" s="435"/>
      <c r="AZ158" s="827"/>
      <c r="BA158" s="1023"/>
      <c r="BB158" s="594" t="s">
        <v>276</v>
      </c>
      <c r="BC158" s="445">
        <v>1258.9207310000018</v>
      </c>
      <c r="BD158" s="432">
        <v>3462.3937420000088</v>
      </c>
      <c r="BE158" s="432">
        <v>4093.3637760000397</v>
      </c>
      <c r="BF158" s="432">
        <v>4040.8218880000318</v>
      </c>
      <c r="BG158" s="449">
        <v>415.35411400000044</v>
      </c>
      <c r="BH158" s="445">
        <v>2293.4649309999991</v>
      </c>
      <c r="BI158" s="432">
        <v>2425.5748490000014</v>
      </c>
      <c r="BJ158" s="432">
        <v>2388.4396519999964</v>
      </c>
      <c r="BK158" s="432">
        <v>920.07827799999825</v>
      </c>
      <c r="BL158" s="449">
        <v>39.177743999999997</v>
      </c>
      <c r="BM158" s="445">
        <v>359.578171</v>
      </c>
      <c r="BN158" s="432">
        <v>558.67661399999997</v>
      </c>
      <c r="BO158" s="432">
        <v>1097.6040619999999</v>
      </c>
      <c r="BP158" s="432">
        <v>1528.9157030000047</v>
      </c>
      <c r="BQ158" s="449">
        <v>1659.3442470000059</v>
      </c>
      <c r="BR158" s="445">
        <v>2387.7541950000018</v>
      </c>
      <c r="BS158" s="432">
        <v>1283.3019779999986</v>
      </c>
      <c r="BT158" s="432">
        <v>2682.4465720000017</v>
      </c>
      <c r="BU158" s="432">
        <v>4736.673590000034</v>
      </c>
      <c r="BV158" s="433">
        <v>2180.6779159999955</v>
      </c>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11" customFormat="true" ht="15" customHeight="true" x14ac:dyDescent="0.2">
      <c r="A159" s="1000"/>
      <c r="B159" s="376" t="s">
        <v>277</v>
      </c>
      <c r="C159" s="119">
        <v>22.754107438980334</v>
      </c>
      <c r="D159" s="118">
        <v>14.947714594093037</v>
      </c>
      <c r="E159" s="118">
        <v>5.8025089998371335</v>
      </c>
      <c r="F159" s="118">
        <v>2.4362264471839246</v>
      </c>
      <c r="G159" s="117">
        <v>0.41456802599308884</v>
      </c>
      <c r="H159" s="116">
        <v>5.2665711517203988</v>
      </c>
      <c r="I159" s="118">
        <v>3.9414539577780356</v>
      </c>
      <c r="J159" s="118">
        <v>2.311411195566127</v>
      </c>
      <c r="K159" s="118">
        <v>1.3558924176510623</v>
      </c>
      <c r="L159" s="115">
        <v>0.13266368220130431</v>
      </c>
      <c r="M159" s="119">
        <v>23.78536223903366</v>
      </c>
      <c r="N159" s="118">
        <v>22.513523150468775</v>
      </c>
      <c r="O159" s="118">
        <v>24.441904284357978</v>
      </c>
      <c r="P159" s="118">
        <v>13.640750659063638</v>
      </c>
      <c r="Q159" s="117">
        <v>6.354276813223354</v>
      </c>
      <c r="R159" s="116">
        <v>8.5022514376845439</v>
      </c>
      <c r="S159" s="118">
        <v>6.6112742269294369</v>
      </c>
      <c r="T159" s="118">
        <v>15.44065269076251</v>
      </c>
      <c r="U159" s="118">
        <v>2.1906649053280223</v>
      </c>
      <c r="V159" s="115">
        <v>17.272911535327211</v>
      </c>
      <c r="W159" s="435"/>
      <c r="X159" s="435"/>
      <c r="Y159" s="435"/>
      <c r="Z159" s="435"/>
      <c r="AA159" s="435"/>
      <c r="AB159" s="435"/>
      <c r="AC159" s="435"/>
      <c r="AD159" s="435"/>
      <c r="AE159" s="435"/>
      <c r="AF159" s="435"/>
      <c r="AG159" s="435"/>
      <c r="AH159" s="435"/>
      <c r="AI159" s="435"/>
      <c r="AJ159" s="435"/>
      <c r="AK159" s="435"/>
      <c r="AL159" s="435"/>
      <c r="AM159" s="435"/>
      <c r="AN159" s="435"/>
      <c r="AO159" s="435"/>
      <c r="AP159" s="435"/>
      <c r="AQ159" s="435"/>
      <c r="AR159" s="435"/>
      <c r="AS159" s="435"/>
      <c r="AT159" s="435"/>
      <c r="AU159" s="435"/>
      <c r="AV159" s="435"/>
      <c r="AW159" s="435"/>
      <c r="AX159" s="435"/>
      <c r="AY159" s="435"/>
      <c r="AZ159" s="827"/>
      <c r="BA159" s="1023"/>
      <c r="BB159" s="594" t="s">
        <v>277</v>
      </c>
      <c r="BC159" s="445">
        <v>1215.8527020000017</v>
      </c>
      <c r="BD159" s="432">
        <v>798.98209099999974</v>
      </c>
      <c r="BE159" s="432">
        <v>309.82056400000016</v>
      </c>
      <c r="BF159" s="432">
        <v>129.96729200000004</v>
      </c>
      <c r="BG159" s="449">
        <v>22.179846000000001</v>
      </c>
      <c r="BH159" s="445">
        <v>160.57881800000007</v>
      </c>
      <c r="BI159" s="432">
        <v>119.50245500000003</v>
      </c>
      <c r="BJ159" s="432">
        <v>70.516193000000001</v>
      </c>
      <c r="BK159" s="432">
        <v>41.350422999999999</v>
      </c>
      <c r="BL159" s="449">
        <v>4.0571080000000004</v>
      </c>
      <c r="BM159" s="445">
        <v>545.90017900000021</v>
      </c>
      <c r="BN159" s="432">
        <v>516.23576800000012</v>
      </c>
      <c r="BO159" s="432">
        <v>560.96493999999996</v>
      </c>
      <c r="BP159" s="432">
        <v>310.81582900000001</v>
      </c>
      <c r="BQ159" s="449">
        <v>146.88078200000001</v>
      </c>
      <c r="BR159" s="445">
        <v>375.7236249999998</v>
      </c>
      <c r="BS159" s="432">
        <v>151.72384699999995</v>
      </c>
      <c r="BT159" s="432">
        <v>972.53708800000106</v>
      </c>
      <c r="BU159" s="432">
        <v>201.84112300000012</v>
      </c>
      <c r="BV159" s="433">
        <v>774.97681199999863</v>
      </c>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11" customFormat="true" ht="15" customHeight="true" x14ac:dyDescent="0.2">
      <c r="A160" s="1000"/>
      <c r="B160" s="376" t="s">
        <v>186</v>
      </c>
      <c r="C160" s="119">
        <v>50.947123894883752</v>
      </c>
      <c r="D160" s="118">
        <v>10.984782599223438</v>
      </c>
      <c r="E160" s="118">
        <v>3.9940335318196247</v>
      </c>
      <c r="F160" s="118">
        <v>1.0988658051012004</v>
      </c>
      <c r="G160" s="117">
        <v>0.15166446645308254</v>
      </c>
      <c r="H160" s="116">
        <v>5.4625312509613906</v>
      </c>
      <c r="I160" s="118">
        <v>3.1353357260338881</v>
      </c>
      <c r="J160" s="118">
        <v>0.43220350496896398</v>
      </c>
      <c r="K160" s="118">
        <v>0.49887657510705519</v>
      </c>
      <c r="L160" s="115">
        <v>0</v>
      </c>
      <c r="M160" s="119">
        <v>59.338411991450492</v>
      </c>
      <c r="N160" s="118">
        <v>50.894367985200731</v>
      </c>
      <c r="O160" s="118">
        <v>23.335382801086048</v>
      </c>
      <c r="P160" s="118">
        <v>8.1009093359676836</v>
      </c>
      <c r="Q160" s="117">
        <v>2.1812508131423591</v>
      </c>
      <c r="R160" s="116">
        <v>12.484910103215109</v>
      </c>
      <c r="S160" s="118">
        <v>17.124890117968089</v>
      </c>
      <c r="T160" s="118">
        <v>21.265265999959801</v>
      </c>
      <c r="U160" s="118">
        <v>1.5411712901805175</v>
      </c>
      <c r="V160" s="115">
        <v>25.929181463207797</v>
      </c>
      <c r="W160" s="435"/>
      <c r="X160" s="435"/>
      <c r="Y160" s="435"/>
      <c r="Z160" s="435"/>
      <c r="AA160" s="435"/>
      <c r="AB160" s="435"/>
      <c r="AC160" s="435"/>
      <c r="AD160" s="435"/>
      <c r="AE160" s="435"/>
      <c r="AF160" s="435"/>
      <c r="AG160" s="435"/>
      <c r="AH160" s="435"/>
      <c r="AI160" s="435"/>
      <c r="AJ160" s="435"/>
      <c r="AK160" s="435"/>
      <c r="AL160" s="435"/>
      <c r="AM160" s="435"/>
      <c r="AN160" s="435"/>
      <c r="AO160" s="435"/>
      <c r="AP160" s="435"/>
      <c r="AQ160" s="435"/>
      <c r="AR160" s="435"/>
      <c r="AS160" s="435"/>
      <c r="AT160" s="435"/>
      <c r="AU160" s="435"/>
      <c r="AV160" s="435"/>
      <c r="AW160" s="435"/>
      <c r="AX160" s="435"/>
      <c r="AY160" s="435"/>
      <c r="AZ160" s="827"/>
      <c r="BA160" s="1023"/>
      <c r="BB160" s="594" t="s">
        <v>186</v>
      </c>
      <c r="BC160" s="445">
        <v>2722.330392999987</v>
      </c>
      <c r="BD160" s="432">
        <v>587.15628500000025</v>
      </c>
      <c r="BE160" s="432">
        <v>213.25838900000005</v>
      </c>
      <c r="BF160" s="432">
        <v>58.622059999999998</v>
      </c>
      <c r="BG160" s="449">
        <v>8.1142160000000008</v>
      </c>
      <c r="BH160" s="445">
        <v>166.55368099999998</v>
      </c>
      <c r="BI160" s="432">
        <v>95.06144700000003</v>
      </c>
      <c r="BJ160" s="432">
        <v>13.185601000000002</v>
      </c>
      <c r="BK160" s="432">
        <v>15.214155000000002</v>
      </c>
      <c r="BL160" s="449">
        <v>0</v>
      </c>
      <c r="BM160" s="445">
        <v>1361.8817070000034</v>
      </c>
      <c r="BN160" s="432">
        <v>1167.009400000002</v>
      </c>
      <c r="BO160" s="432">
        <v>535.5692200000002</v>
      </c>
      <c r="BP160" s="432">
        <v>184.58594500000004</v>
      </c>
      <c r="BQ160" s="449">
        <v>50.420187000000006</v>
      </c>
      <c r="BR160" s="445">
        <v>551.72158999999999</v>
      </c>
      <c r="BS160" s="432">
        <v>393.00354499999975</v>
      </c>
      <c r="BT160" s="432">
        <v>1339.4032159999983</v>
      </c>
      <c r="BU160" s="432">
        <v>141.99878000000004</v>
      </c>
      <c r="BV160" s="433">
        <v>1163.3542119999963</v>
      </c>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11" customFormat="true" ht="15" customHeight="true" x14ac:dyDescent="0.2">
      <c r="A161" s="1001"/>
      <c r="B161" s="377" t="s">
        <v>46</v>
      </c>
      <c r="C161" s="119">
        <v>0</v>
      </c>
      <c r="D161" s="118">
        <v>5.5984804983880802E-2</v>
      </c>
      <c r="E161" s="118">
        <v>0</v>
      </c>
      <c r="F161" s="118">
        <v>0.11407524527803668</v>
      </c>
      <c r="G161" s="117">
        <v>0</v>
      </c>
      <c r="H161" s="116">
        <v>9.8145889781487056E-2</v>
      </c>
      <c r="I161" s="118">
        <v>0</v>
      </c>
      <c r="J161" s="118">
        <v>6.6492846918302151E-2</v>
      </c>
      <c r="K161" s="118">
        <v>0.13303375336188139</v>
      </c>
      <c r="L161" s="115">
        <v>0</v>
      </c>
      <c r="M161" s="119">
        <v>0</v>
      </c>
      <c r="N161" s="118">
        <v>0</v>
      </c>
      <c r="O161" s="118">
        <v>0</v>
      </c>
      <c r="P161" s="118">
        <v>0</v>
      </c>
      <c r="Q161" s="117">
        <v>0</v>
      </c>
      <c r="R161" s="116">
        <v>0</v>
      </c>
      <c r="S161" s="118">
        <v>0</v>
      </c>
      <c r="T161" s="118">
        <v>4.7510751476116948E-2</v>
      </c>
      <c r="U161" s="118">
        <v>6.6050198150593598E-2</v>
      </c>
      <c r="V161" s="115">
        <v>0</v>
      </c>
      <c r="W161" s="435"/>
      <c r="X161" s="435"/>
      <c r="Y161" s="435"/>
      <c r="Z161" s="435"/>
      <c r="AA161" s="435"/>
      <c r="AB161" s="435"/>
      <c r="AC161" s="435"/>
      <c r="AD161" s="435"/>
      <c r="AE161" s="435"/>
      <c r="AF161" s="435"/>
      <c r="AG161" s="435"/>
      <c r="AH161" s="435"/>
      <c r="AI161" s="435"/>
      <c r="AJ161" s="435"/>
      <c r="AK161" s="435"/>
      <c r="AL161" s="435"/>
      <c r="AM161" s="435"/>
      <c r="AN161" s="435"/>
      <c r="AO161" s="435"/>
      <c r="AP161" s="435"/>
      <c r="AQ161" s="435"/>
      <c r="AR161" s="435"/>
      <c r="AS161" s="435"/>
      <c r="AT161" s="435"/>
      <c r="AU161" s="435"/>
      <c r="AV161" s="435"/>
      <c r="AW161" s="435"/>
      <c r="AX161" s="435"/>
      <c r="AY161" s="435"/>
      <c r="AZ161" s="827"/>
      <c r="BA161" s="1023"/>
      <c r="BB161" s="594" t="s">
        <v>46</v>
      </c>
      <c r="BC161" s="445">
        <v>0</v>
      </c>
      <c r="BD161" s="432">
        <v>2.9924880000000003</v>
      </c>
      <c r="BE161" s="432">
        <v>0</v>
      </c>
      <c r="BF161" s="432">
        <v>6.085662000000001</v>
      </c>
      <c r="BG161" s="449">
        <v>0</v>
      </c>
      <c r="BH161" s="445">
        <v>2.9924880000000003</v>
      </c>
      <c r="BI161" s="432">
        <v>0</v>
      </c>
      <c r="BJ161" s="432">
        <v>2.0285540000000002</v>
      </c>
      <c r="BK161" s="432">
        <v>4.0571080000000004</v>
      </c>
      <c r="BL161" s="449">
        <v>0</v>
      </c>
      <c r="BM161" s="445">
        <v>0</v>
      </c>
      <c r="BN161" s="432">
        <v>0</v>
      </c>
      <c r="BO161" s="432">
        <v>0</v>
      </c>
      <c r="BP161" s="432">
        <v>0</v>
      </c>
      <c r="BQ161" s="449">
        <v>0</v>
      </c>
      <c r="BR161" s="445">
        <v>0</v>
      </c>
      <c r="BS161" s="432">
        <v>0</v>
      </c>
      <c r="BT161" s="432">
        <v>2.9924880000000003</v>
      </c>
      <c r="BU161" s="432">
        <v>6.085662000000001</v>
      </c>
      <c r="BV161" s="433">
        <v>0</v>
      </c>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70" customFormat="true" ht="15" customHeight="true" x14ac:dyDescent="0.2">
      <c r="A162" s="28"/>
      <c r="B162" s="26"/>
      <c r="C162" s="100"/>
      <c r="D162" s="102"/>
      <c r="E162" s="102"/>
      <c r="F162" s="102"/>
      <c r="G162" s="101"/>
      <c r="H162" s="99"/>
      <c r="I162" s="102"/>
      <c r="J162" s="102"/>
      <c r="K162" s="102"/>
      <c r="L162" s="98"/>
      <c r="M162" s="100"/>
      <c r="N162" s="102"/>
      <c r="O162" s="102"/>
      <c r="P162" s="102"/>
      <c r="Q162" s="101"/>
      <c r="R162" s="99"/>
      <c r="S162" s="102"/>
      <c r="T162" s="102"/>
      <c r="U162" s="102"/>
      <c r="V162" s="98"/>
      <c r="W162" s="785"/>
      <c r="X162" s="785"/>
      <c r="Y162" s="785"/>
      <c r="Z162" s="785"/>
      <c r="AA162" s="785"/>
      <c r="AB162" s="785"/>
      <c r="AC162" s="785"/>
      <c r="AD162" s="785"/>
      <c r="AE162" s="785"/>
      <c r="AF162" s="785"/>
      <c r="AG162" s="785"/>
      <c r="AH162" s="785"/>
      <c r="AI162" s="785"/>
      <c r="AJ162" s="785"/>
      <c r="AK162" s="785"/>
      <c r="AL162" s="785"/>
      <c r="AM162" s="785"/>
      <c r="AN162" s="785"/>
      <c r="AO162" s="785"/>
      <c r="AP162" s="785"/>
      <c r="AQ162" s="785"/>
      <c r="AR162" s="785"/>
      <c r="AS162" s="785"/>
      <c r="AT162" s="785"/>
      <c r="AU162" s="785"/>
      <c r="AV162" s="785"/>
      <c r="AW162" s="785"/>
      <c r="AX162" s="785"/>
      <c r="AY162" s="785"/>
      <c r="AZ162" s="344"/>
      <c r="BA162" s="1024"/>
      <c r="BB162" s="594" t="s">
        <v>188</v>
      </c>
      <c r="BC162" s="445">
        <v>5343.4427400000313</v>
      </c>
      <c r="BD162" s="432">
        <v>5345.1789300000246</v>
      </c>
      <c r="BE162" s="432">
        <v>5339.4241010000378</v>
      </c>
      <c r="BF162" s="432">
        <v>5334.7787990000452</v>
      </c>
      <c r="BG162" s="449">
        <v>5350.1101410000583</v>
      </c>
      <c r="BH162" s="445">
        <v>3049.0201950000192</v>
      </c>
      <c r="BI162" s="432">
        <v>3031.9383730000136</v>
      </c>
      <c r="BJ162" s="432">
        <v>3050.7853010000103</v>
      </c>
      <c r="BK162" s="432">
        <v>3049.6831800000145</v>
      </c>
      <c r="BL162" s="449">
        <v>3058.1904050000144</v>
      </c>
      <c r="BM162" s="445">
        <v>2295.1097970000005</v>
      </c>
      <c r="BN162" s="432">
        <v>2293.0030299999985</v>
      </c>
      <c r="BO162" s="432">
        <v>2295.0950690000009</v>
      </c>
      <c r="BP162" s="432">
        <v>2278.5830250000022</v>
      </c>
      <c r="BQ162" s="449">
        <v>2311.5263360000104</v>
      </c>
      <c r="BR162" s="445">
        <v>4419.1074300000037</v>
      </c>
      <c r="BS162" s="432">
        <v>2294.9259370000009</v>
      </c>
      <c r="BT162" s="432">
        <v>6298.5490799998943</v>
      </c>
      <c r="BU162" s="432">
        <v>9213.6922680001207</v>
      </c>
      <c r="BV162" s="433">
        <v>4486.6599960000185</v>
      </c>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70" customFormat="true" ht="15" customHeight="true" x14ac:dyDescent="0.2">
      <c r="A163" s="30"/>
      <c r="B163" s="25"/>
      <c r="C163" s="100"/>
      <c r="D163" s="102"/>
      <c r="E163" s="102"/>
      <c r="F163" s="102"/>
      <c r="G163" s="101"/>
      <c r="H163" s="99"/>
      <c r="I163" s="102"/>
      <c r="J163" s="102"/>
      <c r="K163" s="102"/>
      <c r="L163" s="98"/>
      <c r="M163" s="100"/>
      <c r="N163" s="102"/>
      <c r="O163" s="102"/>
      <c r="P163" s="102"/>
      <c r="Q163" s="101"/>
      <c r="R163" s="99"/>
      <c r="S163" s="102"/>
      <c r="T163" s="102"/>
      <c r="U163" s="102"/>
      <c r="V163" s="98"/>
      <c r="W163" s="785"/>
      <c r="X163" s="785"/>
      <c r="Y163" s="785"/>
      <c r="Z163" s="785"/>
      <c r="AA163" s="785"/>
      <c r="AB163" s="785"/>
      <c r="AC163" s="785"/>
      <c r="AD163" s="785"/>
      <c r="AE163" s="785"/>
      <c r="AF163" s="785"/>
      <c r="AG163" s="785"/>
      <c r="AH163" s="785"/>
      <c r="AI163" s="785"/>
      <c r="AJ163" s="785"/>
      <c r="AK163" s="785"/>
      <c r="AL163" s="785"/>
      <c r="AM163" s="785"/>
      <c r="AN163" s="785"/>
      <c r="AO163" s="785"/>
      <c r="AP163" s="785"/>
      <c r="AQ163" s="785"/>
      <c r="AR163" s="785"/>
      <c r="AS163" s="785"/>
      <c r="AT163" s="785"/>
      <c r="AU163" s="785"/>
      <c r="AV163" s="785"/>
      <c r="AW163" s="785"/>
      <c r="AX163" s="785"/>
      <c r="AY163" s="785"/>
      <c r="AZ163" s="344"/>
      <c r="BA163" s="830"/>
      <c r="BB163" s="594"/>
      <c r="BC163" s="445"/>
      <c r="BD163" s="432"/>
      <c r="BE163" s="432"/>
      <c r="BF163" s="432"/>
      <c r="BG163" s="449"/>
      <c r="BH163" s="445"/>
      <c r="BI163" s="432"/>
      <c r="BJ163" s="432"/>
      <c r="BK163" s="432"/>
      <c r="BL163" s="449"/>
      <c r="BM163" s="445"/>
      <c r="BN163" s="432"/>
      <c r="BO163" s="432"/>
      <c r="BP163" s="432"/>
      <c r="BQ163" s="449"/>
      <c r="BR163" s="445"/>
      <c r="BS163" s="432"/>
      <c r="BT163" s="432"/>
      <c r="BU163" s="432"/>
      <c r="BV163" s="43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70" customFormat="true" ht="15" customHeight="true" x14ac:dyDescent="0.2">
      <c r="A164" s="30"/>
      <c r="B164" s="25"/>
      <c r="C164" s="100"/>
      <c r="D164" s="102"/>
      <c r="E164" s="102"/>
      <c r="F164" s="102"/>
      <c r="G164" s="101"/>
      <c r="H164" s="99"/>
      <c r="I164" s="102"/>
      <c r="J164" s="102"/>
      <c r="K164" s="102"/>
      <c r="L164" s="98"/>
      <c r="M164" s="100"/>
      <c r="N164" s="102"/>
      <c r="O164" s="102"/>
      <c r="P164" s="102"/>
      <c r="Q164" s="101"/>
      <c r="R164" s="99"/>
      <c r="S164" s="102"/>
      <c r="T164" s="102"/>
      <c r="U164" s="102"/>
      <c r="V164" s="98"/>
      <c r="W164" s="785"/>
      <c r="X164" s="785"/>
      <c r="Y164" s="785"/>
      <c r="Z164" s="785"/>
      <c r="AA164" s="785"/>
      <c r="AB164" s="785"/>
      <c r="AC164" s="785"/>
      <c r="AD164" s="785"/>
      <c r="AE164" s="785"/>
      <c r="AF164" s="785"/>
      <c r="AG164" s="785"/>
      <c r="AH164" s="785"/>
      <c r="AI164" s="785"/>
      <c r="AJ164" s="785"/>
      <c r="AK164" s="785"/>
      <c r="AL164" s="785"/>
      <c r="AM164" s="785"/>
      <c r="AN164" s="785"/>
      <c r="AO164" s="785"/>
      <c r="AP164" s="785"/>
      <c r="AQ164" s="785"/>
      <c r="AR164" s="785"/>
      <c r="AS164" s="785"/>
      <c r="AT164" s="785"/>
      <c r="AU164" s="785"/>
      <c r="AV164" s="785"/>
      <c r="AW164" s="785"/>
      <c r="AX164" s="785"/>
      <c r="AY164" s="785"/>
      <c r="AZ164" s="344"/>
      <c r="BA164" s="830"/>
      <c r="BB164" s="594"/>
      <c r="BC164" s="445"/>
      <c r="BD164" s="432"/>
      <c r="BE164" s="432"/>
      <c r="BF164" s="432"/>
      <c r="BG164" s="449"/>
      <c r="BH164" s="445"/>
      <c r="BI164" s="432"/>
      <c r="BJ164" s="432"/>
      <c r="BK164" s="432"/>
      <c r="BL164" s="449"/>
      <c r="BM164" s="445"/>
      <c r="BN164" s="432"/>
      <c r="BO164" s="432"/>
      <c r="BP164" s="432"/>
      <c r="BQ164" s="449"/>
      <c r="BR164" s="445"/>
      <c r="BS164" s="432"/>
      <c r="BT164" s="432"/>
      <c r="BU164" s="432"/>
      <c r="BV164" s="43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70" customFormat="true" ht="15" customHeight="true" x14ac:dyDescent="0.2">
      <c r="A165" s="30"/>
      <c r="B165" s="25"/>
      <c r="C165" s="100"/>
      <c r="D165" s="102"/>
      <c r="E165" s="102"/>
      <c r="F165" s="102"/>
      <c r="G165" s="101"/>
      <c r="H165" s="99"/>
      <c r="I165" s="102"/>
      <c r="J165" s="102"/>
      <c r="K165" s="102"/>
      <c r="L165" s="98"/>
      <c r="M165" s="100"/>
      <c r="N165" s="102"/>
      <c r="O165" s="102"/>
      <c r="P165" s="102"/>
      <c r="Q165" s="101"/>
      <c r="R165" s="99"/>
      <c r="S165" s="102"/>
      <c r="T165" s="102"/>
      <c r="U165" s="102"/>
      <c r="V165" s="98"/>
      <c r="W165" s="785"/>
      <c r="X165" s="785"/>
      <c r="Y165" s="785"/>
      <c r="Z165" s="785"/>
      <c r="AA165" s="785"/>
      <c r="AB165" s="785"/>
      <c r="AC165" s="785"/>
      <c r="AD165" s="785"/>
      <c r="AE165" s="785"/>
      <c r="AF165" s="785"/>
      <c r="AG165" s="785"/>
      <c r="AH165" s="785"/>
      <c r="AI165" s="785"/>
      <c r="AJ165" s="785"/>
      <c r="AK165" s="785"/>
      <c r="AL165" s="785"/>
      <c r="AM165" s="785"/>
      <c r="AN165" s="785"/>
      <c r="AO165" s="785"/>
      <c r="AP165" s="785"/>
      <c r="AQ165" s="785"/>
      <c r="AR165" s="785"/>
      <c r="AS165" s="785"/>
      <c r="AT165" s="785"/>
      <c r="AU165" s="785"/>
      <c r="AV165" s="785"/>
      <c r="AW165" s="785"/>
      <c r="AX165" s="785"/>
      <c r="AY165" s="785"/>
      <c r="AZ165" s="344"/>
      <c r="BA165" s="830"/>
      <c r="BB165" s="594"/>
      <c r="BC165" s="445"/>
      <c r="BD165" s="432"/>
      <c r="BE165" s="432"/>
      <c r="BF165" s="432"/>
      <c r="BG165" s="449"/>
      <c r="BH165" s="445"/>
      <c r="BI165" s="432"/>
      <c r="BJ165" s="432"/>
      <c r="BK165" s="432"/>
      <c r="BL165" s="449"/>
      <c r="BM165" s="445"/>
      <c r="BN165" s="432"/>
      <c r="BO165" s="432"/>
      <c r="BP165" s="432"/>
      <c r="BQ165" s="449"/>
      <c r="BR165" s="445"/>
      <c r="BS165" s="432"/>
      <c r="BT165" s="432"/>
      <c r="BU165" s="432"/>
      <c r="BV165" s="43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70" customFormat="true" ht="15" customHeight="true" x14ac:dyDescent="0.2">
      <c r="A166" s="30"/>
      <c r="B166" s="25"/>
      <c r="C166" s="100"/>
      <c r="D166" s="102"/>
      <c r="E166" s="102"/>
      <c r="F166" s="102"/>
      <c r="G166" s="101"/>
      <c r="H166" s="99"/>
      <c r="I166" s="102"/>
      <c r="J166" s="102"/>
      <c r="K166" s="102"/>
      <c r="L166" s="98"/>
      <c r="M166" s="100"/>
      <c r="N166" s="102"/>
      <c r="O166" s="102"/>
      <c r="P166" s="102"/>
      <c r="Q166" s="101"/>
      <c r="R166" s="99"/>
      <c r="S166" s="102"/>
      <c r="T166" s="102"/>
      <c r="U166" s="102"/>
      <c r="V166" s="98"/>
      <c r="W166" s="785"/>
      <c r="X166" s="785"/>
      <c r="Y166" s="785"/>
      <c r="Z166" s="785"/>
      <c r="AA166" s="785"/>
      <c r="AB166" s="785"/>
      <c r="AC166" s="785"/>
      <c r="AD166" s="785"/>
      <c r="AE166" s="785"/>
      <c r="AF166" s="785"/>
      <c r="AG166" s="785"/>
      <c r="AH166" s="785"/>
      <c r="AI166" s="785"/>
      <c r="AJ166" s="785"/>
      <c r="AK166" s="785"/>
      <c r="AL166" s="785"/>
      <c r="AM166" s="785"/>
      <c r="AN166" s="785"/>
      <c r="AO166" s="785"/>
      <c r="AP166" s="785"/>
      <c r="AQ166" s="785"/>
      <c r="AR166" s="785"/>
      <c r="AS166" s="785"/>
      <c r="AT166" s="785"/>
      <c r="AU166" s="785"/>
      <c r="AV166" s="785"/>
      <c r="AW166" s="785"/>
      <c r="AX166" s="785"/>
      <c r="AY166" s="785"/>
      <c r="AZ166" s="344"/>
      <c r="BA166" s="830"/>
      <c r="BB166" s="594"/>
      <c r="BC166" s="445"/>
      <c r="BD166" s="432"/>
      <c r="BE166" s="432"/>
      <c r="BF166" s="432"/>
      <c r="BG166" s="449"/>
      <c r="BH166" s="445"/>
      <c r="BI166" s="432"/>
      <c r="BJ166" s="432"/>
      <c r="BK166" s="432"/>
      <c r="BL166" s="449"/>
      <c r="BM166" s="445"/>
      <c r="BN166" s="432"/>
      <c r="BO166" s="432"/>
      <c r="BP166" s="432"/>
      <c r="BQ166" s="449"/>
      <c r="BR166" s="445"/>
      <c r="BS166" s="432"/>
      <c r="BT166" s="432"/>
      <c r="BU166" s="432"/>
      <c r="BV166" s="43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11" customFormat="true" ht="15" customHeight="true" x14ac:dyDescent="0.2">
      <c r="A167" s="164"/>
      <c r="B167" s="135"/>
      <c r="C167" s="85"/>
      <c r="D167" s="156"/>
      <c r="E167" s="156"/>
      <c r="F167" s="156"/>
      <c r="G167" s="145"/>
      <c r="H167" s="84"/>
      <c r="I167" s="156"/>
      <c r="J167" s="156"/>
      <c r="K167" s="156"/>
      <c r="L167" s="151"/>
      <c r="M167" s="85"/>
      <c r="N167" s="156"/>
      <c r="O167" s="156"/>
      <c r="P167" s="156"/>
      <c r="Q167" s="145"/>
      <c r="R167" s="84"/>
      <c r="S167" s="156"/>
      <c r="T167" s="156"/>
      <c r="U167" s="156"/>
      <c r="V167" s="151"/>
      <c r="W167" s="435"/>
      <c r="X167" s="435"/>
      <c r="Y167" s="435"/>
      <c r="Z167" s="435"/>
      <c r="AA167" s="435"/>
      <c r="AB167" s="435"/>
      <c r="AC167" s="435"/>
      <c r="AD167" s="435"/>
      <c r="AE167" s="435"/>
      <c r="AF167" s="435"/>
      <c r="AG167" s="435"/>
      <c r="AH167" s="435"/>
      <c r="AI167" s="435"/>
      <c r="AJ167" s="435"/>
      <c r="AK167" s="435"/>
      <c r="AL167" s="435"/>
      <c r="AM167" s="435"/>
      <c r="AN167" s="435"/>
      <c r="AO167" s="435"/>
      <c r="AP167" s="435"/>
      <c r="AQ167" s="435"/>
      <c r="AR167" s="435"/>
      <c r="AS167" s="435"/>
      <c r="AT167" s="435"/>
      <c r="AU167" s="435"/>
      <c r="AV167" s="435"/>
      <c r="AW167" s="435"/>
      <c r="AX167" s="435"/>
      <c r="AY167" s="435"/>
      <c r="AZ167" s="827"/>
      <c r="BA167" s="830"/>
      <c r="BB167" s="594"/>
      <c r="BC167" s="445"/>
      <c r="BD167" s="432"/>
      <c r="BE167" s="432"/>
      <c r="BF167" s="432"/>
      <c r="BG167" s="449"/>
      <c r="BH167" s="445"/>
      <c r="BI167" s="432"/>
      <c r="BJ167" s="432"/>
      <c r="BK167" s="432"/>
      <c r="BL167" s="449"/>
      <c r="BM167" s="445"/>
      <c r="BN167" s="432"/>
      <c r="BO167" s="432"/>
      <c r="BP167" s="432"/>
      <c r="BQ167" s="449"/>
      <c r="BR167" s="445"/>
      <c r="BS167" s="432"/>
      <c r="BT167" s="432"/>
      <c r="BU167" s="432"/>
      <c r="BV167" s="43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11" customFormat="true" ht="15" customHeight="true" x14ac:dyDescent="0.2">
      <c r="A168" s="142"/>
      <c r="B168" s="136"/>
      <c r="C168" s="154"/>
      <c r="D168" s="153"/>
      <c r="E168" s="153"/>
      <c r="F168" s="153"/>
      <c r="G168" s="143"/>
      <c r="H168" s="146"/>
      <c r="I168" s="153"/>
      <c r="J168" s="153"/>
      <c r="K168" s="153"/>
      <c r="L168" s="149"/>
      <c r="M168" s="154"/>
      <c r="N168" s="153"/>
      <c r="O168" s="153"/>
      <c r="P168" s="153"/>
      <c r="Q168" s="143"/>
      <c r="R168" s="146"/>
      <c r="S168" s="153"/>
      <c r="T168" s="153"/>
      <c r="U168" s="153"/>
      <c r="V168" s="149"/>
      <c r="W168" s="435"/>
      <c r="X168" s="435"/>
      <c r="Y168" s="435"/>
      <c r="Z168" s="435"/>
      <c r="AA168" s="435"/>
      <c r="AB168" s="435"/>
      <c r="AC168" s="435"/>
      <c r="AD168" s="435"/>
      <c r="AE168" s="435"/>
      <c r="AF168" s="435"/>
      <c r="AG168" s="435"/>
      <c r="AH168" s="435"/>
      <c r="AI168" s="435"/>
      <c r="AJ168" s="435"/>
      <c r="AK168" s="435"/>
      <c r="AL168" s="435"/>
      <c r="AM168" s="435"/>
      <c r="AN168" s="435"/>
      <c r="AO168" s="435"/>
      <c r="AP168" s="435"/>
      <c r="AQ168" s="435"/>
      <c r="AR168" s="435"/>
      <c r="AS168" s="435"/>
      <c r="AT168" s="435"/>
      <c r="AU168" s="435"/>
      <c r="AV168" s="435"/>
      <c r="AW168" s="435"/>
      <c r="AX168" s="435"/>
      <c r="AY168" s="435"/>
      <c r="AZ168" s="827"/>
      <c r="BA168" s="830"/>
      <c r="BB168" s="594"/>
      <c r="BC168" s="445"/>
      <c r="BD168" s="432"/>
      <c r="BE168" s="432"/>
      <c r="BF168" s="432"/>
      <c r="BG168" s="449"/>
      <c r="BH168" s="445"/>
      <c r="BI168" s="432"/>
      <c r="BJ168" s="432"/>
      <c r="BK168" s="432"/>
      <c r="BL168" s="449"/>
      <c r="BM168" s="445"/>
      <c r="BN168" s="432"/>
      <c r="BO168" s="432"/>
      <c r="BP168" s="432"/>
      <c r="BQ168" s="449"/>
      <c r="BR168" s="445"/>
      <c r="BS168" s="432"/>
      <c r="BT168" s="432"/>
      <c r="BU168" s="432"/>
      <c r="BV168" s="43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11" customFormat="true" ht="15" customHeight="true" x14ac:dyDescent="0.2">
      <c r="A169" s="142"/>
      <c r="B169" s="136"/>
      <c r="C169" s="154"/>
      <c r="D169" s="153"/>
      <c r="E169" s="153"/>
      <c r="F169" s="153"/>
      <c r="G169" s="143"/>
      <c r="H169" s="146"/>
      <c r="I169" s="153"/>
      <c r="J169" s="153"/>
      <c r="K169" s="153"/>
      <c r="L169" s="149"/>
      <c r="M169" s="154"/>
      <c r="N169" s="153"/>
      <c r="O169" s="153"/>
      <c r="P169" s="153"/>
      <c r="Q169" s="143"/>
      <c r="R169" s="146"/>
      <c r="S169" s="153"/>
      <c r="T169" s="153"/>
      <c r="U169" s="153"/>
      <c r="V169" s="149"/>
      <c r="W169" s="435"/>
      <c r="X169" s="435"/>
      <c r="Y169" s="435"/>
      <c r="Z169" s="435"/>
      <c r="AA169" s="435"/>
      <c r="AB169" s="435"/>
      <c r="AC169" s="435"/>
      <c r="AD169" s="435"/>
      <c r="AE169" s="435"/>
      <c r="AF169" s="435"/>
      <c r="AG169" s="435"/>
      <c r="AH169" s="435"/>
      <c r="AI169" s="435"/>
      <c r="AJ169" s="435"/>
      <c r="AK169" s="435"/>
      <c r="AL169" s="435"/>
      <c r="AM169" s="435"/>
      <c r="AN169" s="435"/>
      <c r="AO169" s="435"/>
      <c r="AP169" s="435"/>
      <c r="AQ169" s="435"/>
      <c r="AR169" s="435"/>
      <c r="AS169" s="435"/>
      <c r="AT169" s="435"/>
      <c r="AU169" s="435"/>
      <c r="AV169" s="435"/>
      <c r="AW169" s="435"/>
      <c r="AX169" s="435"/>
      <c r="AY169" s="435"/>
      <c r="AZ169" s="827"/>
      <c r="BA169" s="830"/>
      <c r="BB169" s="594"/>
      <c r="BC169" s="445"/>
      <c r="BD169" s="432"/>
      <c r="BE169" s="432"/>
      <c r="BF169" s="432"/>
      <c r="BG169" s="449"/>
      <c r="BH169" s="445"/>
      <c r="BI169" s="432"/>
      <c r="BJ169" s="432"/>
      <c r="BK169" s="432"/>
      <c r="BL169" s="449"/>
      <c r="BM169" s="445"/>
      <c r="BN169" s="432"/>
      <c r="BO169" s="432"/>
      <c r="BP169" s="432"/>
      <c r="BQ169" s="449"/>
      <c r="BR169" s="445"/>
      <c r="BS169" s="432"/>
      <c r="BT169" s="432"/>
      <c r="BU169" s="432"/>
      <c r="BV169" s="43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11" customFormat="true" ht="15" customHeight="true" x14ac:dyDescent="0.2">
      <c r="A170" s="142"/>
      <c r="B170" s="136"/>
      <c r="C170" s="107"/>
      <c r="D170" s="106"/>
      <c r="E170" s="106"/>
      <c r="F170" s="106"/>
      <c r="G170" s="105"/>
      <c r="H170" s="104"/>
      <c r="I170" s="106"/>
      <c r="J170" s="106"/>
      <c r="K170" s="106"/>
      <c r="L170" s="103"/>
      <c r="M170" s="107"/>
      <c r="N170" s="106"/>
      <c r="O170" s="106"/>
      <c r="P170" s="106"/>
      <c r="Q170" s="105"/>
      <c r="R170" s="104"/>
      <c r="S170" s="106"/>
      <c r="T170" s="106"/>
      <c r="U170" s="106"/>
      <c r="V170" s="103"/>
      <c r="W170" s="435"/>
      <c r="X170" s="435"/>
      <c r="Y170" s="435"/>
      <c r="Z170" s="435"/>
      <c r="AA170" s="435"/>
      <c r="AB170" s="435"/>
      <c r="AC170" s="435"/>
      <c r="AD170" s="435"/>
      <c r="AE170" s="435"/>
      <c r="AF170" s="435"/>
      <c r="AG170" s="435"/>
      <c r="AH170" s="435"/>
      <c r="AI170" s="435"/>
      <c r="AJ170" s="435"/>
      <c r="AK170" s="435"/>
      <c r="AL170" s="435"/>
      <c r="AM170" s="435"/>
      <c r="AN170" s="435"/>
      <c r="AO170" s="435"/>
      <c r="AP170" s="435"/>
      <c r="AQ170" s="435"/>
      <c r="AR170" s="435"/>
      <c r="AS170" s="435"/>
      <c r="AT170" s="435"/>
      <c r="AU170" s="435"/>
      <c r="AV170" s="435"/>
      <c r="AW170" s="435"/>
      <c r="AX170" s="435"/>
      <c r="AY170" s="435"/>
      <c r="AZ170" s="827"/>
      <c r="BA170" s="830"/>
      <c r="BB170" s="594"/>
      <c r="BC170" s="445"/>
      <c r="BD170" s="432"/>
      <c r="BE170" s="432"/>
      <c r="BF170" s="432"/>
      <c r="BG170" s="449"/>
      <c r="BH170" s="445"/>
      <c r="BI170" s="432"/>
      <c r="BJ170" s="432"/>
      <c r="BK170" s="432"/>
      <c r="BL170" s="449"/>
      <c r="BM170" s="445"/>
      <c r="BN170" s="432"/>
      <c r="BO170" s="432"/>
      <c r="BP170" s="432"/>
      <c r="BQ170" s="449"/>
      <c r="BR170" s="445"/>
      <c r="BS170" s="432"/>
      <c r="BT170" s="432"/>
      <c r="BU170" s="432"/>
      <c r="BV170" s="43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11" customFormat="true" ht="15" customHeight="true" x14ac:dyDescent="0.2">
      <c r="A171" s="142"/>
      <c r="B171" s="136"/>
      <c r="C171" s="107"/>
      <c r="D171" s="106"/>
      <c r="E171" s="106"/>
      <c r="F171" s="106"/>
      <c r="G171" s="105"/>
      <c r="H171" s="104"/>
      <c r="I171" s="106"/>
      <c r="J171" s="106"/>
      <c r="K171" s="106"/>
      <c r="L171" s="103"/>
      <c r="M171" s="107"/>
      <c r="N171" s="106"/>
      <c r="O171" s="106"/>
      <c r="P171" s="106"/>
      <c r="Q171" s="105"/>
      <c r="R171" s="104"/>
      <c r="S171" s="106"/>
      <c r="T171" s="106"/>
      <c r="U171" s="106"/>
      <c r="V171" s="103"/>
      <c r="W171" s="435"/>
      <c r="X171" s="435"/>
      <c r="Y171" s="435"/>
      <c r="Z171" s="435"/>
      <c r="AA171" s="435"/>
      <c r="AB171" s="435"/>
      <c r="AC171" s="435"/>
      <c r="AD171" s="435"/>
      <c r="AE171" s="435"/>
      <c r="AF171" s="435"/>
      <c r="AG171" s="435"/>
      <c r="AH171" s="435"/>
      <c r="AI171" s="435"/>
      <c r="AJ171" s="435"/>
      <c r="AK171" s="435"/>
      <c r="AL171" s="435"/>
      <c r="AM171" s="435"/>
      <c r="AN171" s="435"/>
      <c r="AO171" s="435"/>
      <c r="AP171" s="435"/>
      <c r="AQ171" s="435"/>
      <c r="AR171" s="435"/>
      <c r="AS171" s="435"/>
      <c r="AT171" s="435"/>
      <c r="AU171" s="435"/>
      <c r="AV171" s="435"/>
      <c r="AW171" s="435"/>
      <c r="AX171" s="435"/>
      <c r="AY171" s="435"/>
      <c r="AZ171" s="827"/>
      <c r="BA171" s="830"/>
      <c r="BB171" s="594"/>
      <c r="BC171" s="445"/>
      <c r="BD171" s="432"/>
      <c r="BE171" s="432"/>
      <c r="BF171" s="432"/>
      <c r="BG171" s="449"/>
      <c r="BH171" s="445"/>
      <c r="BI171" s="432"/>
      <c r="BJ171" s="432"/>
      <c r="BK171" s="432"/>
      <c r="BL171" s="449"/>
      <c r="BM171" s="445"/>
      <c r="BN171" s="432"/>
      <c r="BO171" s="432"/>
      <c r="BP171" s="432"/>
      <c r="BQ171" s="449"/>
      <c r="BR171" s="445"/>
      <c r="BS171" s="432"/>
      <c r="BT171" s="432"/>
      <c r="BU171" s="432"/>
      <c r="BV171" s="43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11" customFormat="true" ht="15" customHeight="true" x14ac:dyDescent="0.2">
      <c r="A172" s="142"/>
      <c r="B172" s="136"/>
      <c r="C172" s="107"/>
      <c r="D172" s="106"/>
      <c r="E172" s="106"/>
      <c r="F172" s="106"/>
      <c r="G172" s="105"/>
      <c r="H172" s="104"/>
      <c r="I172" s="106"/>
      <c r="J172" s="106"/>
      <c r="K172" s="106"/>
      <c r="L172" s="103"/>
      <c r="M172" s="107"/>
      <c r="N172" s="106"/>
      <c r="O172" s="106"/>
      <c r="P172" s="106"/>
      <c r="Q172" s="105"/>
      <c r="R172" s="104"/>
      <c r="S172" s="106"/>
      <c r="T172" s="106"/>
      <c r="U172" s="106"/>
      <c r="V172" s="103"/>
      <c r="W172" s="435"/>
      <c r="X172" s="435"/>
      <c r="Y172" s="435"/>
      <c r="Z172" s="435"/>
      <c r="AA172" s="435"/>
      <c r="AB172" s="435"/>
      <c r="AC172" s="435"/>
      <c r="AD172" s="435"/>
      <c r="AE172" s="435"/>
      <c r="AF172" s="435"/>
      <c r="AG172" s="435"/>
      <c r="AH172" s="435"/>
      <c r="AI172" s="435"/>
      <c r="AJ172" s="435"/>
      <c r="AK172" s="435"/>
      <c r="AL172" s="435"/>
      <c r="AM172" s="435"/>
      <c r="AN172" s="435"/>
      <c r="AO172" s="435"/>
      <c r="AP172" s="435"/>
      <c r="AQ172" s="435"/>
      <c r="AR172" s="435"/>
      <c r="AS172" s="435"/>
      <c r="AT172" s="435"/>
      <c r="AU172" s="435"/>
      <c r="AV172" s="435"/>
      <c r="AW172" s="435"/>
      <c r="AX172" s="435"/>
      <c r="AY172" s="435"/>
      <c r="AZ172" s="827"/>
      <c r="BA172" s="830"/>
      <c r="BB172" s="594"/>
      <c r="BC172" s="445"/>
      <c r="BD172" s="432"/>
      <c r="BE172" s="432"/>
      <c r="BF172" s="432"/>
      <c r="BG172" s="449"/>
      <c r="BH172" s="445"/>
      <c r="BI172" s="432"/>
      <c r="BJ172" s="432"/>
      <c r="BK172" s="432"/>
      <c r="BL172" s="449"/>
      <c r="BM172" s="445"/>
      <c r="BN172" s="432"/>
      <c r="BO172" s="432"/>
      <c r="BP172" s="432"/>
      <c r="BQ172" s="449"/>
      <c r="BR172" s="445"/>
      <c r="BS172" s="432"/>
      <c r="BT172" s="432"/>
      <c r="BU172" s="432"/>
      <c r="BV172" s="43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11" customFormat="true" ht="15" customHeight="true" x14ac:dyDescent="0.2">
      <c r="A173" s="142"/>
      <c r="B173" s="136"/>
      <c r="C173" s="107"/>
      <c r="D173" s="106"/>
      <c r="E173" s="106"/>
      <c r="F173" s="106"/>
      <c r="G173" s="105"/>
      <c r="H173" s="104"/>
      <c r="I173" s="106"/>
      <c r="J173" s="106"/>
      <c r="K173" s="106"/>
      <c r="L173" s="103"/>
      <c r="M173" s="107"/>
      <c r="N173" s="106"/>
      <c r="O173" s="106"/>
      <c r="P173" s="106"/>
      <c r="Q173" s="105"/>
      <c r="R173" s="104"/>
      <c r="S173" s="106"/>
      <c r="T173" s="106"/>
      <c r="U173" s="106"/>
      <c r="V173" s="103"/>
      <c r="W173" s="435"/>
      <c r="X173" s="435"/>
      <c r="Y173" s="435"/>
      <c r="Z173" s="435"/>
      <c r="AA173" s="435"/>
      <c r="AB173" s="435"/>
      <c r="AC173" s="435"/>
      <c r="AD173" s="435"/>
      <c r="AE173" s="435"/>
      <c r="AF173" s="435"/>
      <c r="AG173" s="435"/>
      <c r="AH173" s="435"/>
      <c r="AI173" s="435"/>
      <c r="AJ173" s="435"/>
      <c r="AK173" s="435"/>
      <c r="AL173" s="435"/>
      <c r="AM173" s="435"/>
      <c r="AN173" s="435"/>
      <c r="AO173" s="435"/>
      <c r="AP173" s="435"/>
      <c r="AQ173" s="435"/>
      <c r="AR173" s="435"/>
      <c r="AS173" s="435"/>
      <c r="AT173" s="435"/>
      <c r="AU173" s="435"/>
      <c r="AV173" s="435"/>
      <c r="AW173" s="435"/>
      <c r="AX173" s="435"/>
      <c r="AY173" s="435"/>
      <c r="AZ173" s="827"/>
      <c r="BA173" s="830"/>
      <c r="BB173" s="594"/>
      <c r="BC173" s="445"/>
      <c r="BD173" s="432"/>
      <c r="BE173" s="432"/>
      <c r="BF173" s="432"/>
      <c r="BG173" s="449"/>
      <c r="BH173" s="445"/>
      <c r="BI173" s="432"/>
      <c r="BJ173" s="432"/>
      <c r="BK173" s="432"/>
      <c r="BL173" s="449"/>
      <c r="BM173" s="445"/>
      <c r="BN173" s="432"/>
      <c r="BO173" s="432"/>
      <c r="BP173" s="432"/>
      <c r="BQ173" s="449"/>
      <c r="BR173" s="445"/>
      <c r="BS173" s="432"/>
      <c r="BT173" s="432"/>
      <c r="BU173" s="432"/>
      <c r="BV173" s="43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11" customFormat="true" ht="15" customHeight="true" x14ac:dyDescent="0.2">
      <c r="A174" s="142"/>
      <c r="B174" s="136"/>
      <c r="C174" s="107"/>
      <c r="D174" s="106"/>
      <c r="E174" s="106"/>
      <c r="F174" s="106"/>
      <c r="G174" s="105"/>
      <c r="H174" s="104"/>
      <c r="I174" s="106"/>
      <c r="J174" s="106"/>
      <c r="K174" s="106"/>
      <c r="L174" s="103"/>
      <c r="M174" s="107"/>
      <c r="N174" s="106"/>
      <c r="O174" s="106"/>
      <c r="P174" s="106"/>
      <c r="Q174" s="105"/>
      <c r="R174" s="104"/>
      <c r="S174" s="106"/>
      <c r="T174" s="106"/>
      <c r="U174" s="106"/>
      <c r="V174" s="103"/>
      <c r="W174" s="435"/>
      <c r="X174" s="435"/>
      <c r="Y174" s="435"/>
      <c r="Z174" s="435"/>
      <c r="AA174" s="435"/>
      <c r="AB174" s="435"/>
      <c r="AC174" s="435"/>
      <c r="AD174" s="435"/>
      <c r="AE174" s="435"/>
      <c r="AF174" s="435"/>
      <c r="AG174" s="435"/>
      <c r="AH174" s="435"/>
      <c r="AI174" s="435"/>
      <c r="AJ174" s="435"/>
      <c r="AK174" s="435"/>
      <c r="AL174" s="435"/>
      <c r="AM174" s="435"/>
      <c r="AN174" s="435"/>
      <c r="AO174" s="435"/>
      <c r="AP174" s="435"/>
      <c r="AQ174" s="435"/>
      <c r="AR174" s="435"/>
      <c r="AS174" s="435"/>
      <c r="AT174" s="435"/>
      <c r="AU174" s="435"/>
      <c r="AV174" s="435"/>
      <c r="AW174" s="435"/>
      <c r="AX174" s="435"/>
      <c r="AY174" s="435"/>
      <c r="AZ174" s="827"/>
      <c r="BA174" s="830"/>
      <c r="BB174" s="594"/>
      <c r="BC174" s="445"/>
      <c r="BD174" s="432"/>
      <c r="BE174" s="432"/>
      <c r="BF174" s="432"/>
      <c r="BG174" s="449"/>
      <c r="BH174" s="445"/>
      <c r="BI174" s="432"/>
      <c r="BJ174" s="432"/>
      <c r="BK174" s="432"/>
      <c r="BL174" s="449"/>
      <c r="BM174" s="445"/>
      <c r="BN174" s="432"/>
      <c r="BO174" s="432"/>
      <c r="BP174" s="432"/>
      <c r="BQ174" s="449"/>
      <c r="BR174" s="445"/>
      <c r="BS174" s="432"/>
      <c r="BT174" s="432"/>
      <c r="BU174" s="432"/>
      <c r="BV174" s="43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11" customFormat="true" ht="15" customHeight="true" x14ac:dyDescent="0.2">
      <c r="A175" s="142"/>
      <c r="B175" s="136"/>
      <c r="C175" s="107"/>
      <c r="D175" s="106"/>
      <c r="E175" s="106"/>
      <c r="F175" s="106"/>
      <c r="G175" s="105"/>
      <c r="H175" s="104"/>
      <c r="I175" s="106"/>
      <c r="J175" s="106"/>
      <c r="K175" s="106"/>
      <c r="L175" s="103"/>
      <c r="M175" s="107"/>
      <c r="N175" s="106"/>
      <c r="O175" s="106"/>
      <c r="P175" s="106"/>
      <c r="Q175" s="105"/>
      <c r="R175" s="104"/>
      <c r="S175" s="106"/>
      <c r="T175" s="106"/>
      <c r="U175" s="106"/>
      <c r="V175" s="103"/>
      <c r="W175" s="435"/>
      <c r="X175" s="435"/>
      <c r="Y175" s="435"/>
      <c r="Z175" s="435"/>
      <c r="AA175" s="435"/>
      <c r="AB175" s="435"/>
      <c r="AC175" s="435"/>
      <c r="AD175" s="435"/>
      <c r="AE175" s="435"/>
      <c r="AF175" s="435"/>
      <c r="AG175" s="435"/>
      <c r="AH175" s="435"/>
      <c r="AI175" s="435"/>
      <c r="AJ175" s="435"/>
      <c r="AK175" s="435"/>
      <c r="AL175" s="435"/>
      <c r="AM175" s="435"/>
      <c r="AN175" s="435"/>
      <c r="AO175" s="435"/>
      <c r="AP175" s="435"/>
      <c r="AQ175" s="435"/>
      <c r="AR175" s="435"/>
      <c r="AS175" s="435"/>
      <c r="AT175" s="435"/>
      <c r="AU175" s="435"/>
      <c r="AV175" s="435"/>
      <c r="AW175" s="435"/>
      <c r="AX175" s="435"/>
      <c r="AY175" s="435"/>
      <c r="AZ175" s="827"/>
      <c r="BA175" s="830"/>
      <c r="BB175" s="594"/>
      <c r="BC175" s="445"/>
      <c r="BD175" s="432"/>
      <c r="BE175" s="432"/>
      <c r="BF175" s="432"/>
      <c r="BG175" s="449"/>
      <c r="BH175" s="445"/>
      <c r="BI175" s="432"/>
      <c r="BJ175" s="432"/>
      <c r="BK175" s="432"/>
      <c r="BL175" s="449"/>
      <c r="BM175" s="445"/>
      <c r="BN175" s="432"/>
      <c r="BO175" s="432"/>
      <c r="BP175" s="432"/>
      <c r="BQ175" s="449"/>
      <c r="BR175" s="445"/>
      <c r="BS175" s="432"/>
      <c r="BT175" s="432"/>
      <c r="BU175" s="432"/>
      <c r="BV175" s="43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11" customFormat="true" ht="15" customHeight="true" x14ac:dyDescent="0.2">
      <c r="A176" s="142"/>
      <c r="B176" s="136"/>
      <c r="C176" s="107"/>
      <c r="D176" s="106"/>
      <c r="E176" s="106"/>
      <c r="F176" s="106"/>
      <c r="G176" s="105"/>
      <c r="H176" s="104"/>
      <c r="I176" s="106"/>
      <c r="J176" s="106"/>
      <c r="K176" s="106"/>
      <c r="L176" s="103"/>
      <c r="M176" s="107"/>
      <c r="N176" s="106"/>
      <c r="O176" s="106"/>
      <c r="P176" s="106"/>
      <c r="Q176" s="105"/>
      <c r="R176" s="104"/>
      <c r="S176" s="106"/>
      <c r="T176" s="106"/>
      <c r="U176" s="106"/>
      <c r="V176" s="103"/>
      <c r="W176" s="435"/>
      <c r="X176" s="435"/>
      <c r="Y176" s="435"/>
      <c r="Z176" s="435"/>
      <c r="AA176" s="435"/>
      <c r="AB176" s="435"/>
      <c r="AC176" s="435"/>
      <c r="AD176" s="435"/>
      <c r="AE176" s="435"/>
      <c r="AF176" s="435"/>
      <c r="AG176" s="435"/>
      <c r="AH176" s="435"/>
      <c r="AI176" s="435"/>
      <c r="AJ176" s="435"/>
      <c r="AK176" s="435"/>
      <c r="AL176" s="435"/>
      <c r="AM176" s="435"/>
      <c r="AN176" s="435"/>
      <c r="AO176" s="435"/>
      <c r="AP176" s="435"/>
      <c r="AQ176" s="435"/>
      <c r="AR176" s="435"/>
      <c r="AS176" s="435"/>
      <c r="AT176" s="435"/>
      <c r="AU176" s="435"/>
      <c r="AV176" s="435"/>
      <c r="AW176" s="435"/>
      <c r="AX176" s="435"/>
      <c r="AY176" s="435"/>
      <c r="AZ176" s="827"/>
      <c r="BA176" s="830"/>
      <c r="BB176" s="594"/>
      <c r="BC176" s="445"/>
      <c r="BD176" s="432"/>
      <c r="BE176" s="432"/>
      <c r="BF176" s="432"/>
      <c r="BG176" s="449"/>
      <c r="BH176" s="445"/>
      <c r="BI176" s="432"/>
      <c r="BJ176" s="432"/>
      <c r="BK176" s="432"/>
      <c r="BL176" s="449"/>
      <c r="BM176" s="445"/>
      <c r="BN176" s="432"/>
      <c r="BO176" s="432"/>
      <c r="BP176" s="432"/>
      <c r="BQ176" s="449"/>
      <c r="BR176" s="445"/>
      <c r="BS176" s="432"/>
      <c r="BT176" s="432"/>
      <c r="BU176" s="432"/>
      <c r="BV176" s="43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11" customFormat="true" ht="15" customHeight="true" x14ac:dyDescent="0.2">
      <c r="A177" s="142"/>
      <c r="B177" s="136"/>
      <c r="C177" s="107"/>
      <c r="D177" s="106"/>
      <c r="E177" s="106"/>
      <c r="F177" s="106"/>
      <c r="G177" s="105"/>
      <c r="H177" s="104"/>
      <c r="I177" s="106"/>
      <c r="J177" s="106"/>
      <c r="K177" s="106"/>
      <c r="L177" s="103"/>
      <c r="M177" s="107"/>
      <c r="N177" s="106"/>
      <c r="O177" s="106"/>
      <c r="P177" s="106"/>
      <c r="Q177" s="105"/>
      <c r="R177" s="104"/>
      <c r="S177" s="106"/>
      <c r="T177" s="106"/>
      <c r="U177" s="106"/>
      <c r="V177" s="103"/>
      <c r="W177" s="435"/>
      <c r="X177" s="435"/>
      <c r="Y177" s="435"/>
      <c r="Z177" s="435"/>
      <c r="AA177" s="435"/>
      <c r="AB177" s="435"/>
      <c r="AC177" s="435"/>
      <c r="AD177" s="435"/>
      <c r="AE177" s="435"/>
      <c r="AF177" s="435"/>
      <c r="AG177" s="435"/>
      <c r="AH177" s="435"/>
      <c r="AI177" s="435"/>
      <c r="AJ177" s="435"/>
      <c r="AK177" s="435"/>
      <c r="AL177" s="435"/>
      <c r="AM177" s="435"/>
      <c r="AN177" s="435"/>
      <c r="AO177" s="435"/>
      <c r="AP177" s="435"/>
      <c r="AQ177" s="435"/>
      <c r="AR177" s="435"/>
      <c r="AS177" s="435"/>
      <c r="AT177" s="435"/>
      <c r="AU177" s="435"/>
      <c r="AV177" s="435"/>
      <c r="AW177" s="435"/>
      <c r="AX177" s="435"/>
      <c r="AY177" s="435"/>
      <c r="AZ177" s="827"/>
      <c r="BA177" s="830"/>
      <c r="BB177" s="594"/>
      <c r="BC177" s="445"/>
      <c r="BD177" s="432"/>
      <c r="BE177" s="432"/>
      <c r="BF177" s="432"/>
      <c r="BG177" s="449"/>
      <c r="BH177" s="445"/>
      <c r="BI177" s="432"/>
      <c r="BJ177" s="432"/>
      <c r="BK177" s="432"/>
      <c r="BL177" s="449"/>
      <c r="BM177" s="445"/>
      <c r="BN177" s="432"/>
      <c r="BO177" s="432"/>
      <c r="BP177" s="432"/>
      <c r="BQ177" s="449"/>
      <c r="BR177" s="445"/>
      <c r="BS177" s="432"/>
      <c r="BT177" s="432"/>
      <c r="BU177" s="432"/>
      <c r="BV177" s="43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11" customFormat="true" ht="15" customHeight="true" x14ac:dyDescent="0.2">
      <c r="A178" s="142"/>
      <c r="B178" s="136"/>
      <c r="C178" s="107"/>
      <c r="D178" s="106"/>
      <c r="E178" s="106"/>
      <c r="F178" s="106"/>
      <c r="G178" s="105"/>
      <c r="H178" s="104"/>
      <c r="I178" s="106"/>
      <c r="J178" s="106"/>
      <c r="K178" s="106"/>
      <c r="L178" s="103"/>
      <c r="M178" s="107"/>
      <c r="N178" s="106"/>
      <c r="O178" s="106"/>
      <c r="P178" s="106"/>
      <c r="Q178" s="105"/>
      <c r="R178" s="104"/>
      <c r="S178" s="106"/>
      <c r="T178" s="106"/>
      <c r="U178" s="106"/>
      <c r="V178" s="103"/>
      <c r="W178" s="435"/>
      <c r="X178" s="435"/>
      <c r="Y178" s="435"/>
      <c r="Z178" s="435"/>
      <c r="AA178" s="435"/>
      <c r="AB178" s="435"/>
      <c r="AC178" s="435"/>
      <c r="AD178" s="435"/>
      <c r="AE178" s="435"/>
      <c r="AF178" s="435"/>
      <c r="AG178" s="435"/>
      <c r="AH178" s="435"/>
      <c r="AI178" s="435"/>
      <c r="AJ178" s="435"/>
      <c r="AK178" s="435"/>
      <c r="AL178" s="435"/>
      <c r="AM178" s="435"/>
      <c r="AN178" s="435"/>
      <c r="AO178" s="435"/>
      <c r="AP178" s="435"/>
      <c r="AQ178" s="435"/>
      <c r="AR178" s="435"/>
      <c r="AS178" s="435"/>
      <c r="AT178" s="435"/>
      <c r="AU178" s="435"/>
      <c r="AV178" s="435"/>
      <c r="AW178" s="435"/>
      <c r="AX178" s="435"/>
      <c r="AY178" s="435"/>
      <c r="AZ178" s="827"/>
      <c r="BA178" s="830"/>
      <c r="BB178" s="594"/>
      <c r="BC178" s="445"/>
      <c r="BD178" s="432"/>
      <c r="BE178" s="432"/>
      <c r="BF178" s="432"/>
      <c r="BG178" s="449"/>
      <c r="BH178" s="445"/>
      <c r="BI178" s="432"/>
      <c r="BJ178" s="432"/>
      <c r="BK178" s="432"/>
      <c r="BL178" s="449"/>
      <c r="BM178" s="445"/>
      <c r="BN178" s="432"/>
      <c r="BO178" s="432"/>
      <c r="BP178" s="432"/>
      <c r="BQ178" s="449"/>
      <c r="BR178" s="445"/>
      <c r="BS178" s="432"/>
      <c r="BT178" s="432"/>
      <c r="BU178" s="432"/>
      <c r="BV178" s="43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11" customFormat="true" ht="15" customHeight="true" x14ac:dyDescent="0.2">
      <c r="A179" s="142"/>
      <c r="B179" s="136"/>
      <c r="C179" s="107"/>
      <c r="D179" s="106"/>
      <c r="E179" s="106"/>
      <c r="F179" s="106"/>
      <c r="G179" s="105"/>
      <c r="H179" s="104"/>
      <c r="I179" s="106"/>
      <c r="J179" s="106"/>
      <c r="K179" s="106"/>
      <c r="L179" s="103"/>
      <c r="M179" s="107"/>
      <c r="N179" s="106"/>
      <c r="O179" s="106"/>
      <c r="P179" s="106"/>
      <c r="Q179" s="105"/>
      <c r="R179" s="104"/>
      <c r="S179" s="106"/>
      <c r="T179" s="106"/>
      <c r="U179" s="106"/>
      <c r="V179" s="103"/>
      <c r="W179" s="435"/>
      <c r="X179" s="435"/>
      <c r="Y179" s="435"/>
      <c r="Z179" s="435"/>
      <c r="AA179" s="435"/>
      <c r="AB179" s="435"/>
      <c r="AC179" s="435"/>
      <c r="AD179" s="435"/>
      <c r="AE179" s="435"/>
      <c r="AF179" s="435"/>
      <c r="AG179" s="435"/>
      <c r="AH179" s="435"/>
      <c r="AI179" s="435"/>
      <c r="AJ179" s="435"/>
      <c r="AK179" s="435"/>
      <c r="AL179" s="435"/>
      <c r="AM179" s="435"/>
      <c r="AN179" s="435"/>
      <c r="AO179" s="435"/>
      <c r="AP179" s="435"/>
      <c r="AQ179" s="435"/>
      <c r="AR179" s="435"/>
      <c r="AS179" s="435"/>
      <c r="AT179" s="435"/>
      <c r="AU179" s="435"/>
      <c r="AV179" s="435"/>
      <c r="AW179" s="435"/>
      <c r="AX179" s="435"/>
      <c r="AY179" s="435"/>
      <c r="AZ179" s="827"/>
      <c r="BA179" s="830"/>
      <c r="BB179" s="594"/>
      <c r="BC179" s="445"/>
      <c r="BD179" s="432"/>
      <c r="BE179" s="432"/>
      <c r="BF179" s="432"/>
      <c r="BG179" s="449"/>
      <c r="BH179" s="445"/>
      <c r="BI179" s="432"/>
      <c r="BJ179" s="432"/>
      <c r="BK179" s="432"/>
      <c r="BL179" s="449"/>
      <c r="BM179" s="445"/>
      <c r="BN179" s="432"/>
      <c r="BO179" s="432"/>
      <c r="BP179" s="432"/>
      <c r="BQ179" s="449"/>
      <c r="BR179" s="445"/>
      <c r="BS179" s="432"/>
      <c r="BT179" s="432"/>
      <c r="BU179" s="432"/>
      <c r="BV179" s="43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11" customFormat="true" ht="15" customHeight="true" x14ac:dyDescent="0.2">
      <c r="A180" s="142"/>
      <c r="B180" s="136"/>
      <c r="C180" s="107"/>
      <c r="D180" s="106"/>
      <c r="E180" s="106"/>
      <c r="F180" s="106"/>
      <c r="G180" s="105"/>
      <c r="H180" s="104"/>
      <c r="I180" s="106"/>
      <c r="J180" s="106"/>
      <c r="K180" s="106"/>
      <c r="L180" s="103"/>
      <c r="M180" s="107"/>
      <c r="N180" s="106"/>
      <c r="O180" s="106"/>
      <c r="P180" s="106"/>
      <c r="Q180" s="105"/>
      <c r="R180" s="104"/>
      <c r="S180" s="106"/>
      <c r="T180" s="106"/>
      <c r="U180" s="106"/>
      <c r="V180" s="103"/>
      <c r="W180" s="435"/>
      <c r="X180" s="435"/>
      <c r="Y180" s="435"/>
      <c r="Z180" s="435"/>
      <c r="AA180" s="435"/>
      <c r="AB180" s="435"/>
      <c r="AC180" s="435"/>
      <c r="AD180" s="435"/>
      <c r="AE180" s="435"/>
      <c r="AF180" s="435"/>
      <c r="AG180" s="435"/>
      <c r="AH180" s="435"/>
      <c r="AI180" s="435"/>
      <c r="AJ180" s="435"/>
      <c r="AK180" s="435"/>
      <c r="AL180" s="435"/>
      <c r="AM180" s="435"/>
      <c r="AN180" s="435"/>
      <c r="AO180" s="435"/>
      <c r="AP180" s="435"/>
      <c r="AQ180" s="435"/>
      <c r="AR180" s="435"/>
      <c r="AS180" s="435"/>
      <c r="AT180" s="435"/>
      <c r="AU180" s="435"/>
      <c r="AV180" s="435"/>
      <c r="AW180" s="435"/>
      <c r="AX180" s="435"/>
      <c r="AY180" s="435"/>
      <c r="AZ180" s="827"/>
      <c r="BA180" s="830"/>
      <c r="BB180" s="594"/>
      <c r="BC180" s="445"/>
      <c r="BD180" s="432"/>
      <c r="BE180" s="432"/>
      <c r="BF180" s="432"/>
      <c r="BG180" s="449"/>
      <c r="BH180" s="445"/>
      <c r="BI180" s="432"/>
      <c r="BJ180" s="432"/>
      <c r="BK180" s="432"/>
      <c r="BL180" s="449"/>
      <c r="BM180" s="445"/>
      <c r="BN180" s="432"/>
      <c r="BO180" s="432"/>
      <c r="BP180" s="432"/>
      <c r="BQ180" s="449"/>
      <c r="BR180" s="445"/>
      <c r="BS180" s="432"/>
      <c r="BT180" s="432"/>
      <c r="BU180" s="432"/>
      <c r="BV180" s="43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11" customFormat="true" ht="15" customHeight="true" x14ac:dyDescent="0.2">
      <c r="A181" s="142"/>
      <c r="B181" s="136"/>
      <c r="C181" s="107"/>
      <c r="D181" s="106"/>
      <c r="E181" s="106"/>
      <c r="F181" s="106"/>
      <c r="G181" s="105"/>
      <c r="H181" s="104"/>
      <c r="I181" s="106"/>
      <c r="J181" s="106"/>
      <c r="K181" s="106"/>
      <c r="L181" s="103"/>
      <c r="M181" s="107"/>
      <c r="N181" s="106"/>
      <c r="O181" s="106"/>
      <c r="P181" s="106"/>
      <c r="Q181" s="105"/>
      <c r="R181" s="104"/>
      <c r="S181" s="106"/>
      <c r="T181" s="106"/>
      <c r="U181" s="106"/>
      <c r="V181" s="103"/>
      <c r="W181" s="435"/>
      <c r="X181" s="435"/>
      <c r="Y181" s="435"/>
      <c r="Z181" s="435"/>
      <c r="AA181" s="435"/>
      <c r="AB181" s="435"/>
      <c r="AC181" s="435"/>
      <c r="AD181" s="435"/>
      <c r="AE181" s="435"/>
      <c r="AF181" s="435"/>
      <c r="AG181" s="435"/>
      <c r="AH181" s="435"/>
      <c r="AI181" s="435"/>
      <c r="AJ181" s="435"/>
      <c r="AK181" s="435"/>
      <c r="AL181" s="435"/>
      <c r="AM181" s="435"/>
      <c r="AN181" s="435"/>
      <c r="AO181" s="435"/>
      <c r="AP181" s="435"/>
      <c r="AQ181" s="435"/>
      <c r="AR181" s="435"/>
      <c r="AS181" s="435"/>
      <c r="AT181" s="435"/>
      <c r="AU181" s="435"/>
      <c r="AV181" s="435"/>
      <c r="AW181" s="435"/>
      <c r="AX181" s="435"/>
      <c r="AY181" s="435"/>
      <c r="AZ181" s="827"/>
      <c r="BA181" s="830"/>
      <c r="BB181" s="594"/>
      <c r="BC181" s="445"/>
      <c r="BD181" s="432"/>
      <c r="BE181" s="432"/>
      <c r="BF181" s="432"/>
      <c r="BG181" s="449"/>
      <c r="BH181" s="445"/>
      <c r="BI181" s="432"/>
      <c r="BJ181" s="432"/>
      <c r="BK181" s="432"/>
      <c r="BL181" s="449"/>
      <c r="BM181" s="445"/>
      <c r="BN181" s="432"/>
      <c r="BO181" s="432"/>
      <c r="BP181" s="432"/>
      <c r="BQ181" s="449"/>
      <c r="BR181" s="445"/>
      <c r="BS181" s="432"/>
      <c r="BT181" s="432"/>
      <c r="BU181" s="432"/>
      <c r="BV181" s="43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11" customFormat="true" ht="15" customHeight="true" x14ac:dyDescent="0.2">
      <c r="A182" s="142"/>
      <c r="B182" s="136"/>
      <c r="C182" s="107"/>
      <c r="D182" s="106"/>
      <c r="E182" s="106"/>
      <c r="F182" s="106"/>
      <c r="G182" s="105"/>
      <c r="H182" s="104"/>
      <c r="I182" s="106"/>
      <c r="J182" s="106"/>
      <c r="K182" s="106"/>
      <c r="L182" s="103"/>
      <c r="M182" s="107"/>
      <c r="N182" s="106"/>
      <c r="O182" s="106"/>
      <c r="P182" s="106"/>
      <c r="Q182" s="105"/>
      <c r="R182" s="104"/>
      <c r="S182" s="106"/>
      <c r="T182" s="106"/>
      <c r="U182" s="106"/>
      <c r="V182" s="103"/>
      <c r="W182" s="435"/>
      <c r="X182" s="435"/>
      <c r="Y182" s="435"/>
      <c r="Z182" s="435"/>
      <c r="AA182" s="435"/>
      <c r="AB182" s="435"/>
      <c r="AC182" s="435"/>
      <c r="AD182" s="435"/>
      <c r="AE182" s="435"/>
      <c r="AF182" s="435"/>
      <c r="AG182" s="435"/>
      <c r="AH182" s="435"/>
      <c r="AI182" s="435"/>
      <c r="AJ182" s="435"/>
      <c r="AK182" s="435"/>
      <c r="AL182" s="435"/>
      <c r="AM182" s="435"/>
      <c r="AN182" s="435"/>
      <c r="AO182" s="435"/>
      <c r="AP182" s="435"/>
      <c r="AQ182" s="435"/>
      <c r="AR182" s="435"/>
      <c r="AS182" s="435"/>
      <c r="AT182" s="435"/>
      <c r="AU182" s="435"/>
      <c r="AV182" s="435"/>
      <c r="AW182" s="435"/>
      <c r="AX182" s="435"/>
      <c r="AY182" s="435"/>
      <c r="AZ182" s="827"/>
      <c r="BA182" s="830"/>
      <c r="BB182" s="594"/>
      <c r="BC182" s="445"/>
      <c r="BD182" s="432"/>
      <c r="BE182" s="432"/>
      <c r="BF182" s="432"/>
      <c r="BG182" s="449"/>
      <c r="BH182" s="445"/>
      <c r="BI182" s="432"/>
      <c r="BJ182" s="432"/>
      <c r="BK182" s="432"/>
      <c r="BL182" s="449"/>
      <c r="BM182" s="445"/>
      <c r="BN182" s="432"/>
      <c r="BO182" s="432"/>
      <c r="BP182" s="432"/>
      <c r="BQ182" s="449"/>
      <c r="BR182" s="445"/>
      <c r="BS182" s="432"/>
      <c r="BT182" s="432"/>
      <c r="BU182" s="432"/>
      <c r="BV182" s="43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11" customFormat="true" ht="15" customHeight="true" x14ac:dyDescent="0.2">
      <c r="A183" s="142"/>
      <c r="B183" s="136"/>
      <c r="C183" s="107"/>
      <c r="D183" s="106"/>
      <c r="E183" s="106"/>
      <c r="F183" s="106"/>
      <c r="G183" s="105"/>
      <c r="H183" s="104"/>
      <c r="I183" s="106"/>
      <c r="J183" s="106"/>
      <c r="K183" s="106"/>
      <c r="L183" s="103"/>
      <c r="M183" s="107"/>
      <c r="N183" s="106"/>
      <c r="O183" s="106"/>
      <c r="P183" s="106"/>
      <c r="Q183" s="105"/>
      <c r="R183" s="104"/>
      <c r="S183" s="106"/>
      <c r="T183" s="106"/>
      <c r="U183" s="106"/>
      <c r="V183" s="103"/>
      <c r="W183" s="435"/>
      <c r="X183" s="435"/>
      <c r="Y183" s="435"/>
      <c r="Z183" s="435"/>
      <c r="AA183" s="435"/>
      <c r="AB183" s="435"/>
      <c r="AC183" s="435"/>
      <c r="AD183" s="435"/>
      <c r="AE183" s="435"/>
      <c r="AF183" s="435"/>
      <c r="AG183" s="435"/>
      <c r="AH183" s="435"/>
      <c r="AI183" s="435"/>
      <c r="AJ183" s="435"/>
      <c r="AK183" s="435"/>
      <c r="AL183" s="435"/>
      <c r="AM183" s="435"/>
      <c r="AN183" s="435"/>
      <c r="AO183" s="435"/>
      <c r="AP183" s="435"/>
      <c r="AQ183" s="435"/>
      <c r="AR183" s="435"/>
      <c r="AS183" s="435"/>
      <c r="AT183" s="435"/>
      <c r="AU183" s="435"/>
      <c r="AV183" s="435"/>
      <c r="AW183" s="435"/>
      <c r="AX183" s="435"/>
      <c r="AY183" s="435"/>
      <c r="AZ183" s="827"/>
      <c r="BA183" s="830"/>
      <c r="BB183" s="594"/>
      <c r="BC183" s="445"/>
      <c r="BD183" s="432"/>
      <c r="BE183" s="432"/>
      <c r="BF183" s="432"/>
      <c r="BG183" s="449"/>
      <c r="BH183" s="445"/>
      <c r="BI183" s="432"/>
      <c r="BJ183" s="432"/>
      <c r="BK183" s="432"/>
      <c r="BL183" s="449"/>
      <c r="BM183" s="445"/>
      <c r="BN183" s="432"/>
      <c r="BO183" s="432"/>
      <c r="BP183" s="432"/>
      <c r="BQ183" s="449"/>
      <c r="BR183" s="445"/>
      <c r="BS183" s="432"/>
      <c r="BT183" s="432"/>
      <c r="BU183" s="432"/>
      <c r="BV183" s="43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11" customFormat="true" ht="15" customHeight="true" x14ac:dyDescent="0.2">
      <c r="A184" s="142"/>
      <c r="B184" s="136"/>
      <c r="C184" s="107"/>
      <c r="D184" s="106"/>
      <c r="E184" s="106"/>
      <c r="F184" s="106"/>
      <c r="G184" s="105"/>
      <c r="H184" s="104"/>
      <c r="I184" s="106"/>
      <c r="J184" s="106"/>
      <c r="K184" s="106"/>
      <c r="L184" s="103"/>
      <c r="M184" s="107"/>
      <c r="N184" s="106"/>
      <c r="O184" s="106"/>
      <c r="P184" s="106"/>
      <c r="Q184" s="105"/>
      <c r="R184" s="104"/>
      <c r="S184" s="106"/>
      <c r="T184" s="106"/>
      <c r="U184" s="106"/>
      <c r="V184" s="103"/>
      <c r="W184" s="435"/>
      <c r="X184" s="435"/>
      <c r="Y184" s="435"/>
      <c r="Z184" s="435"/>
      <c r="AA184" s="435"/>
      <c r="AB184" s="435"/>
      <c r="AC184" s="435"/>
      <c r="AD184" s="435"/>
      <c r="AE184" s="435"/>
      <c r="AF184" s="435"/>
      <c r="AG184" s="435"/>
      <c r="AH184" s="435"/>
      <c r="AI184" s="435"/>
      <c r="AJ184" s="435"/>
      <c r="AK184" s="435"/>
      <c r="AL184" s="435"/>
      <c r="AM184" s="435"/>
      <c r="AN184" s="435"/>
      <c r="AO184" s="435"/>
      <c r="AP184" s="435"/>
      <c r="AQ184" s="435"/>
      <c r="AR184" s="435"/>
      <c r="AS184" s="435"/>
      <c r="AT184" s="435"/>
      <c r="AU184" s="435"/>
      <c r="AV184" s="435"/>
      <c r="AW184" s="435"/>
      <c r="AX184" s="435"/>
      <c r="AY184" s="435"/>
      <c r="AZ184" s="827"/>
      <c r="BA184" s="830"/>
      <c r="BB184" s="594"/>
      <c r="BC184" s="445"/>
      <c r="BD184" s="432"/>
      <c r="BE184" s="432"/>
      <c r="BF184" s="432"/>
      <c r="BG184" s="449"/>
      <c r="BH184" s="445"/>
      <c r="BI184" s="432"/>
      <c r="BJ184" s="432"/>
      <c r="BK184" s="432"/>
      <c r="BL184" s="449"/>
      <c r="BM184" s="445"/>
      <c r="BN184" s="432"/>
      <c r="BO184" s="432"/>
      <c r="BP184" s="432"/>
      <c r="BQ184" s="449"/>
      <c r="BR184" s="445"/>
      <c r="BS184" s="432"/>
      <c r="BT184" s="432"/>
      <c r="BU184" s="432"/>
      <c r="BV184" s="43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11" customFormat="true" ht="15" customHeight="true" x14ac:dyDescent="0.2">
      <c r="A185" s="142"/>
      <c r="B185" s="136"/>
      <c r="C185" s="107"/>
      <c r="D185" s="106"/>
      <c r="E185" s="106"/>
      <c r="F185" s="106"/>
      <c r="G185" s="105"/>
      <c r="H185" s="104"/>
      <c r="I185" s="106"/>
      <c r="J185" s="106"/>
      <c r="K185" s="106"/>
      <c r="L185" s="103"/>
      <c r="M185" s="107"/>
      <c r="N185" s="106"/>
      <c r="O185" s="106"/>
      <c r="P185" s="106"/>
      <c r="Q185" s="105"/>
      <c r="R185" s="104"/>
      <c r="S185" s="106"/>
      <c r="T185" s="106"/>
      <c r="U185" s="106"/>
      <c r="V185" s="103"/>
      <c r="W185" s="435"/>
      <c r="X185" s="435"/>
      <c r="Y185" s="435"/>
      <c r="Z185" s="435"/>
      <c r="AA185" s="435"/>
      <c r="AB185" s="435"/>
      <c r="AC185" s="435"/>
      <c r="AD185" s="435"/>
      <c r="AE185" s="435"/>
      <c r="AF185" s="435"/>
      <c r="AG185" s="435"/>
      <c r="AH185" s="435"/>
      <c r="AI185" s="435"/>
      <c r="AJ185" s="435"/>
      <c r="AK185" s="435"/>
      <c r="AL185" s="435"/>
      <c r="AM185" s="435"/>
      <c r="AN185" s="435"/>
      <c r="AO185" s="435"/>
      <c r="AP185" s="435"/>
      <c r="AQ185" s="435"/>
      <c r="AR185" s="435"/>
      <c r="AS185" s="435"/>
      <c r="AT185" s="435"/>
      <c r="AU185" s="435"/>
      <c r="AV185" s="435"/>
      <c r="AW185" s="435"/>
      <c r="AX185" s="435"/>
      <c r="AY185" s="435"/>
      <c r="AZ185" s="827"/>
      <c r="BA185" s="830"/>
      <c r="BB185" s="594"/>
      <c r="BC185" s="445"/>
      <c r="BD185" s="432"/>
      <c r="BE185" s="432"/>
      <c r="BF185" s="432"/>
      <c r="BG185" s="449"/>
      <c r="BH185" s="445"/>
      <c r="BI185" s="432"/>
      <c r="BJ185" s="432"/>
      <c r="BK185" s="432"/>
      <c r="BL185" s="449"/>
      <c r="BM185" s="445"/>
      <c r="BN185" s="432"/>
      <c r="BO185" s="432"/>
      <c r="BP185" s="432"/>
      <c r="BQ185" s="449"/>
      <c r="BR185" s="445"/>
      <c r="BS185" s="432"/>
      <c r="BT185" s="432"/>
      <c r="BU185" s="432"/>
      <c r="BV185" s="43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558" customFormat="true" ht="15" customHeight="true" x14ac:dyDescent="0.2">
      <c r="A186" s="142"/>
      <c r="B186" s="136"/>
      <c r="C186" s="83"/>
      <c r="D186" s="82"/>
      <c r="E186" s="82"/>
      <c r="F186" s="82"/>
      <c r="G186" s="81"/>
      <c r="H186" s="80"/>
      <c r="I186" s="82"/>
      <c r="J186" s="82"/>
      <c r="K186" s="82"/>
      <c r="L186" s="79"/>
      <c r="M186" s="83"/>
      <c r="N186" s="82"/>
      <c r="O186" s="82"/>
      <c r="P186" s="82"/>
      <c r="Q186" s="81"/>
      <c r="R186" s="80"/>
      <c r="S186" s="82"/>
      <c r="T186" s="82"/>
      <c r="U186" s="82"/>
      <c r="V186" s="79"/>
      <c r="W186" s="785"/>
      <c r="X186" s="785"/>
      <c r="Y186" s="785"/>
      <c r="Z186" s="785"/>
      <c r="AA186" s="785"/>
      <c r="AB186" s="785"/>
      <c r="AC186" s="785"/>
      <c r="AD186" s="785"/>
      <c r="AE186" s="785"/>
      <c r="AF186" s="785"/>
      <c r="AG186" s="785"/>
      <c r="AH186" s="785"/>
      <c r="AI186" s="785"/>
      <c r="AJ186" s="785"/>
      <c r="AK186" s="785"/>
      <c r="AL186" s="785"/>
      <c r="AM186" s="785"/>
      <c r="AN186" s="785"/>
      <c r="AO186" s="785"/>
      <c r="AP186" s="785"/>
      <c r="AQ186" s="785"/>
      <c r="AR186" s="785"/>
      <c r="AS186" s="785"/>
      <c r="AT186" s="785"/>
      <c r="AU186" s="785"/>
      <c r="AV186" s="785"/>
      <c r="AW186" s="785"/>
      <c r="AX186" s="785"/>
      <c r="AY186" s="785"/>
      <c r="AZ186" s="344"/>
      <c r="BA186" s="830"/>
      <c r="BB186" s="594"/>
      <c r="BC186" s="445"/>
      <c r="BD186" s="432"/>
      <c r="BE186" s="432"/>
      <c r="BF186" s="432"/>
      <c r="BG186" s="449"/>
      <c r="BH186" s="445"/>
      <c r="BI186" s="432"/>
      <c r="BJ186" s="432"/>
      <c r="BK186" s="432"/>
      <c r="BL186" s="449"/>
      <c r="BM186" s="445"/>
      <c r="BN186" s="432"/>
      <c r="BO186" s="432"/>
      <c r="BP186" s="432"/>
      <c r="BQ186" s="449"/>
      <c r="BR186" s="445"/>
      <c r="BS186" s="432"/>
      <c r="BT186" s="432"/>
      <c r="BU186" s="432"/>
      <c r="BV186" s="43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558" customFormat="true" ht="15" customHeight="true" x14ac:dyDescent="0.2">
      <c r="A187" s="142"/>
      <c r="B187" s="136"/>
      <c r="C187" s="83"/>
      <c r="D187" s="82"/>
      <c r="E187" s="82"/>
      <c r="F187" s="82"/>
      <c r="G187" s="81"/>
      <c r="H187" s="80"/>
      <c r="I187" s="82"/>
      <c r="J187" s="82"/>
      <c r="K187" s="82"/>
      <c r="L187" s="79"/>
      <c r="M187" s="83"/>
      <c r="N187" s="82"/>
      <c r="O187" s="82"/>
      <c r="P187" s="82"/>
      <c r="Q187" s="81"/>
      <c r="R187" s="80"/>
      <c r="S187" s="82"/>
      <c r="T187" s="82"/>
      <c r="U187" s="82"/>
      <c r="V187" s="79"/>
      <c r="W187" s="785"/>
      <c r="X187" s="785"/>
      <c r="Y187" s="785"/>
      <c r="Z187" s="785"/>
      <c r="AA187" s="785"/>
      <c r="AB187" s="785"/>
      <c r="AC187" s="785"/>
      <c r="AD187" s="785"/>
      <c r="AE187" s="785"/>
      <c r="AF187" s="785"/>
      <c r="AG187" s="785"/>
      <c r="AH187" s="785"/>
      <c r="AI187" s="785"/>
      <c r="AJ187" s="785"/>
      <c r="AK187" s="785"/>
      <c r="AL187" s="785"/>
      <c r="AM187" s="785"/>
      <c r="AN187" s="785"/>
      <c r="AO187" s="785"/>
      <c r="AP187" s="785"/>
      <c r="AQ187" s="785"/>
      <c r="AR187" s="785"/>
      <c r="AS187" s="785"/>
      <c r="AT187" s="785"/>
      <c r="AU187" s="785"/>
      <c r="AV187" s="785"/>
      <c r="AW187" s="785"/>
      <c r="AX187" s="785"/>
      <c r="AY187" s="785"/>
      <c r="AZ187" s="344"/>
      <c r="BA187" s="830"/>
      <c r="BB187" s="594"/>
      <c r="BC187" s="445"/>
      <c r="BD187" s="432"/>
      <c r="BE187" s="432"/>
      <c r="BF187" s="432"/>
      <c r="BG187" s="449"/>
      <c r="BH187" s="445"/>
      <c r="BI187" s="432"/>
      <c r="BJ187" s="432"/>
      <c r="BK187" s="432"/>
      <c r="BL187" s="449"/>
      <c r="BM187" s="445"/>
      <c r="BN187" s="432"/>
      <c r="BO187" s="432"/>
      <c r="BP187" s="432"/>
      <c r="BQ187" s="449"/>
      <c r="BR187" s="445"/>
      <c r="BS187" s="432"/>
      <c r="BT187" s="432"/>
      <c r="BU187" s="432"/>
      <c r="BV187" s="43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558" customFormat="true" ht="15" customHeight="true" x14ac:dyDescent="0.2">
      <c r="A188" s="142"/>
      <c r="B188" s="136"/>
      <c r="C188" s="83"/>
      <c r="D188" s="82"/>
      <c r="E188" s="82"/>
      <c r="F188" s="82"/>
      <c r="G188" s="81"/>
      <c r="H188" s="80"/>
      <c r="I188" s="82"/>
      <c r="J188" s="82"/>
      <c r="K188" s="82"/>
      <c r="L188" s="79"/>
      <c r="M188" s="83"/>
      <c r="N188" s="82"/>
      <c r="O188" s="82"/>
      <c r="P188" s="82"/>
      <c r="Q188" s="81"/>
      <c r="R188" s="80"/>
      <c r="S188" s="82"/>
      <c r="T188" s="82"/>
      <c r="U188" s="82"/>
      <c r="V188" s="79"/>
      <c r="W188" s="785"/>
      <c r="X188" s="785"/>
      <c r="Y188" s="785"/>
      <c r="Z188" s="785"/>
      <c r="AA188" s="785"/>
      <c r="AB188" s="785"/>
      <c r="AC188" s="785"/>
      <c r="AD188" s="785"/>
      <c r="AE188" s="785"/>
      <c r="AF188" s="785"/>
      <c r="AG188" s="785"/>
      <c r="AH188" s="785"/>
      <c r="AI188" s="785"/>
      <c r="AJ188" s="785"/>
      <c r="AK188" s="785"/>
      <c r="AL188" s="785"/>
      <c r="AM188" s="785"/>
      <c r="AN188" s="785"/>
      <c r="AO188" s="785"/>
      <c r="AP188" s="785"/>
      <c r="AQ188" s="785"/>
      <c r="AR188" s="785"/>
      <c r="AS188" s="785"/>
      <c r="AT188" s="785"/>
      <c r="AU188" s="785"/>
      <c r="AV188" s="785"/>
      <c r="AW188" s="785"/>
      <c r="AX188" s="785"/>
      <c r="AY188" s="785"/>
      <c r="AZ188" s="344"/>
      <c r="BA188" s="830"/>
      <c r="BB188" s="594"/>
      <c r="BC188" s="445"/>
      <c r="BD188" s="432"/>
      <c r="BE188" s="432"/>
      <c r="BF188" s="432"/>
      <c r="BG188" s="449"/>
      <c r="BH188" s="445"/>
      <c r="BI188" s="432"/>
      <c r="BJ188" s="432"/>
      <c r="BK188" s="432"/>
      <c r="BL188" s="449"/>
      <c r="BM188" s="445"/>
      <c r="BN188" s="432"/>
      <c r="BO188" s="432"/>
      <c r="BP188" s="432"/>
      <c r="BQ188" s="449"/>
      <c r="BR188" s="445"/>
      <c r="BS188" s="432"/>
      <c r="BT188" s="432"/>
      <c r="BU188" s="432"/>
      <c r="BV188" s="43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558" customFormat="true" ht="15" customHeight="true" x14ac:dyDescent="0.2">
      <c r="A189" s="142"/>
      <c r="B189" s="136"/>
      <c r="C189" s="83"/>
      <c r="D189" s="82"/>
      <c r="E189" s="82"/>
      <c r="F189" s="82"/>
      <c r="G189" s="81"/>
      <c r="H189" s="80"/>
      <c r="I189" s="82"/>
      <c r="J189" s="82"/>
      <c r="K189" s="82"/>
      <c r="L189" s="79"/>
      <c r="M189" s="83"/>
      <c r="N189" s="82"/>
      <c r="O189" s="82"/>
      <c r="P189" s="82"/>
      <c r="Q189" s="81"/>
      <c r="R189" s="80"/>
      <c r="S189" s="82"/>
      <c r="T189" s="82"/>
      <c r="U189" s="82"/>
      <c r="V189" s="79"/>
      <c r="W189" s="785"/>
      <c r="X189" s="785"/>
      <c r="Y189" s="785"/>
      <c r="Z189" s="785"/>
      <c r="AA189" s="785"/>
      <c r="AB189" s="785"/>
      <c r="AC189" s="785"/>
      <c r="AD189" s="785"/>
      <c r="AE189" s="785"/>
      <c r="AF189" s="785"/>
      <c r="AG189" s="785"/>
      <c r="AH189" s="785"/>
      <c r="AI189" s="785"/>
      <c r="AJ189" s="785"/>
      <c r="AK189" s="785"/>
      <c r="AL189" s="785"/>
      <c r="AM189" s="785"/>
      <c r="AN189" s="785"/>
      <c r="AO189" s="785"/>
      <c r="AP189" s="785"/>
      <c r="AQ189" s="785"/>
      <c r="AR189" s="785"/>
      <c r="AS189" s="785"/>
      <c r="AT189" s="785"/>
      <c r="AU189" s="785"/>
      <c r="AV189" s="785"/>
      <c r="AW189" s="785"/>
      <c r="AX189" s="785"/>
      <c r="AY189" s="785"/>
      <c r="AZ189" s="344"/>
      <c r="BA189" s="830"/>
      <c r="BB189" s="594"/>
      <c r="BC189" s="445"/>
      <c r="BD189" s="432"/>
      <c r="BE189" s="432"/>
      <c r="BF189" s="432"/>
      <c r="BG189" s="449"/>
      <c r="BH189" s="445"/>
      <c r="BI189" s="432"/>
      <c r="BJ189" s="432"/>
      <c r="BK189" s="432"/>
      <c r="BL189" s="449"/>
      <c r="BM189" s="445"/>
      <c r="BN189" s="432"/>
      <c r="BO189" s="432"/>
      <c r="BP189" s="432"/>
      <c r="BQ189" s="449"/>
      <c r="BR189" s="445"/>
      <c r="BS189" s="432"/>
      <c r="BT189" s="432"/>
      <c r="BU189" s="432"/>
      <c r="BV189" s="43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558" customFormat="true" ht="15" customHeight="true" x14ac:dyDescent="0.2">
      <c r="A190" s="142"/>
      <c r="B190" s="136"/>
      <c r="C190" s="83"/>
      <c r="D190" s="82"/>
      <c r="E190" s="82"/>
      <c r="F190" s="82"/>
      <c r="G190" s="81"/>
      <c r="H190" s="80"/>
      <c r="I190" s="82"/>
      <c r="J190" s="82"/>
      <c r="K190" s="82"/>
      <c r="L190" s="79"/>
      <c r="M190" s="83"/>
      <c r="N190" s="82"/>
      <c r="O190" s="82"/>
      <c r="P190" s="82"/>
      <c r="Q190" s="81"/>
      <c r="R190" s="80"/>
      <c r="S190" s="82"/>
      <c r="T190" s="82"/>
      <c r="U190" s="82"/>
      <c r="V190" s="79"/>
      <c r="W190" s="785"/>
      <c r="X190" s="785"/>
      <c r="Y190" s="785"/>
      <c r="Z190" s="785"/>
      <c r="AA190" s="785"/>
      <c r="AB190" s="785"/>
      <c r="AC190" s="785"/>
      <c r="AD190" s="785"/>
      <c r="AE190" s="785"/>
      <c r="AF190" s="785"/>
      <c r="AG190" s="785"/>
      <c r="AH190" s="785"/>
      <c r="AI190" s="785"/>
      <c r="AJ190" s="785"/>
      <c r="AK190" s="785"/>
      <c r="AL190" s="785"/>
      <c r="AM190" s="785"/>
      <c r="AN190" s="785"/>
      <c r="AO190" s="785"/>
      <c r="AP190" s="785"/>
      <c r="AQ190" s="785"/>
      <c r="AR190" s="785"/>
      <c r="AS190" s="785"/>
      <c r="AT190" s="785"/>
      <c r="AU190" s="785"/>
      <c r="AV190" s="785"/>
      <c r="AW190" s="785"/>
      <c r="AX190" s="785"/>
      <c r="AY190" s="785"/>
      <c r="AZ190" s="344"/>
      <c r="BA190" s="830"/>
      <c r="BB190" s="594"/>
      <c r="BC190" s="445"/>
      <c r="BD190" s="432"/>
      <c r="BE190" s="432"/>
      <c r="BF190" s="432"/>
      <c r="BG190" s="449"/>
      <c r="BH190" s="445"/>
      <c r="BI190" s="432"/>
      <c r="BJ190" s="432"/>
      <c r="BK190" s="432"/>
      <c r="BL190" s="449"/>
      <c r="BM190" s="445"/>
      <c r="BN190" s="432"/>
      <c r="BO190" s="432"/>
      <c r="BP190" s="432"/>
      <c r="BQ190" s="449"/>
      <c r="BR190" s="445"/>
      <c r="BS190" s="432"/>
      <c r="BT190" s="432"/>
      <c r="BU190" s="432"/>
      <c r="BV190" s="43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558" customFormat="true" ht="15" customHeight="true" x14ac:dyDescent="0.2">
      <c r="A191" s="142"/>
      <c r="B191" s="136"/>
      <c r="C191" s="83"/>
      <c r="D191" s="82"/>
      <c r="E191" s="82"/>
      <c r="F191" s="82"/>
      <c r="G191" s="81"/>
      <c r="H191" s="80"/>
      <c r="I191" s="82"/>
      <c r="J191" s="82"/>
      <c r="K191" s="82"/>
      <c r="L191" s="79"/>
      <c r="M191" s="83"/>
      <c r="N191" s="82"/>
      <c r="O191" s="82"/>
      <c r="P191" s="82"/>
      <c r="Q191" s="81"/>
      <c r="R191" s="80"/>
      <c r="S191" s="82"/>
      <c r="T191" s="82"/>
      <c r="U191" s="82"/>
      <c r="V191" s="79"/>
      <c r="W191" s="785"/>
      <c r="X191" s="785"/>
      <c r="Y191" s="785"/>
      <c r="Z191" s="785"/>
      <c r="AA191" s="785"/>
      <c r="AB191" s="785"/>
      <c r="AC191" s="785"/>
      <c r="AD191" s="785"/>
      <c r="AE191" s="785"/>
      <c r="AF191" s="785"/>
      <c r="AG191" s="785"/>
      <c r="AH191" s="785"/>
      <c r="AI191" s="785"/>
      <c r="AJ191" s="785"/>
      <c r="AK191" s="785"/>
      <c r="AL191" s="785"/>
      <c r="AM191" s="785"/>
      <c r="AN191" s="785"/>
      <c r="AO191" s="785"/>
      <c r="AP191" s="785"/>
      <c r="AQ191" s="785"/>
      <c r="AR191" s="785"/>
      <c r="AS191" s="785"/>
      <c r="AT191" s="785"/>
      <c r="AU191" s="785"/>
      <c r="AV191" s="785"/>
      <c r="AW191" s="785"/>
      <c r="AX191" s="785"/>
      <c r="AY191" s="785"/>
      <c r="AZ191" s="344"/>
      <c r="BA191" s="830"/>
      <c r="BB191" s="594"/>
      <c r="BC191" s="445"/>
      <c r="BD191" s="432"/>
      <c r="BE191" s="432"/>
      <c r="BF191" s="432"/>
      <c r="BG191" s="449"/>
      <c r="BH191" s="445"/>
      <c r="BI191" s="432"/>
      <c r="BJ191" s="432"/>
      <c r="BK191" s="432"/>
      <c r="BL191" s="449"/>
      <c r="BM191" s="445"/>
      <c r="BN191" s="432"/>
      <c r="BO191" s="432"/>
      <c r="BP191" s="432"/>
      <c r="BQ191" s="449"/>
      <c r="BR191" s="445"/>
      <c r="BS191" s="432"/>
      <c r="BT191" s="432"/>
      <c r="BU191" s="432"/>
      <c r="BV191" s="43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558" customFormat="true" ht="15" customHeight="true" x14ac:dyDescent="0.2">
      <c r="A192" s="142"/>
      <c r="B192" s="136"/>
      <c r="C192" s="83"/>
      <c r="D192" s="82"/>
      <c r="E192" s="82"/>
      <c r="F192" s="82"/>
      <c r="G192" s="81"/>
      <c r="H192" s="80"/>
      <c r="I192" s="82"/>
      <c r="J192" s="82"/>
      <c r="K192" s="82"/>
      <c r="L192" s="79"/>
      <c r="M192" s="83"/>
      <c r="N192" s="82"/>
      <c r="O192" s="82"/>
      <c r="P192" s="82"/>
      <c r="Q192" s="81"/>
      <c r="R192" s="80"/>
      <c r="S192" s="82"/>
      <c r="T192" s="82"/>
      <c r="U192" s="82"/>
      <c r="V192" s="79"/>
      <c r="W192" s="785"/>
      <c r="X192" s="785"/>
      <c r="Y192" s="785"/>
      <c r="Z192" s="785"/>
      <c r="AA192" s="785"/>
      <c r="AB192" s="785"/>
      <c r="AC192" s="785"/>
      <c r="AD192" s="785"/>
      <c r="AE192" s="785"/>
      <c r="AF192" s="785"/>
      <c r="AG192" s="785"/>
      <c r="AH192" s="785"/>
      <c r="AI192" s="785"/>
      <c r="AJ192" s="785"/>
      <c r="AK192" s="785"/>
      <c r="AL192" s="785"/>
      <c r="AM192" s="785"/>
      <c r="AN192" s="785"/>
      <c r="AO192" s="785"/>
      <c r="AP192" s="785"/>
      <c r="AQ192" s="785"/>
      <c r="AR192" s="785"/>
      <c r="AS192" s="785"/>
      <c r="AT192" s="785"/>
      <c r="AU192" s="785"/>
      <c r="AV192" s="785"/>
      <c r="AW192" s="785"/>
      <c r="AX192" s="785"/>
      <c r="AY192" s="785"/>
      <c r="AZ192" s="344"/>
      <c r="BA192" s="830"/>
      <c r="BB192" s="594"/>
      <c r="BC192" s="445"/>
      <c r="BD192" s="432"/>
      <c r="BE192" s="432"/>
      <c r="BF192" s="432"/>
      <c r="BG192" s="449"/>
      <c r="BH192" s="445"/>
      <c r="BI192" s="432"/>
      <c r="BJ192" s="432"/>
      <c r="BK192" s="432"/>
      <c r="BL192" s="449"/>
      <c r="BM192" s="445"/>
      <c r="BN192" s="432"/>
      <c r="BO192" s="432"/>
      <c r="BP192" s="432"/>
      <c r="BQ192" s="449"/>
      <c r="BR192" s="445"/>
      <c r="BS192" s="432"/>
      <c r="BT192" s="432"/>
      <c r="BU192" s="432"/>
      <c r="BV192" s="43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558" customFormat="true" ht="15" customHeight="true" x14ac:dyDescent="0.2">
      <c r="A193" s="142"/>
      <c r="B193" s="136"/>
      <c r="C193" s="83"/>
      <c r="D193" s="82"/>
      <c r="E193" s="82"/>
      <c r="F193" s="82"/>
      <c r="G193" s="81"/>
      <c r="H193" s="80"/>
      <c r="I193" s="82"/>
      <c r="J193" s="82"/>
      <c r="K193" s="82"/>
      <c r="L193" s="79"/>
      <c r="M193" s="83"/>
      <c r="N193" s="82"/>
      <c r="O193" s="82"/>
      <c r="P193" s="82"/>
      <c r="Q193" s="81"/>
      <c r="R193" s="80"/>
      <c r="S193" s="82"/>
      <c r="T193" s="82"/>
      <c r="U193" s="82"/>
      <c r="V193" s="79"/>
      <c r="W193" s="785"/>
      <c r="X193" s="785"/>
      <c r="Y193" s="785"/>
      <c r="Z193" s="785"/>
      <c r="AA193" s="785"/>
      <c r="AB193" s="785"/>
      <c r="AC193" s="785"/>
      <c r="AD193" s="785"/>
      <c r="AE193" s="785"/>
      <c r="AF193" s="785"/>
      <c r="AG193" s="785"/>
      <c r="AH193" s="785"/>
      <c r="AI193" s="785"/>
      <c r="AJ193" s="785"/>
      <c r="AK193" s="785"/>
      <c r="AL193" s="785"/>
      <c r="AM193" s="785"/>
      <c r="AN193" s="785"/>
      <c r="AO193" s="785"/>
      <c r="AP193" s="785"/>
      <c r="AQ193" s="785"/>
      <c r="AR193" s="785"/>
      <c r="AS193" s="785"/>
      <c r="AT193" s="785"/>
      <c r="AU193" s="785"/>
      <c r="AV193" s="785"/>
      <c r="AW193" s="785"/>
      <c r="AX193" s="785"/>
      <c r="AY193" s="785"/>
      <c r="AZ193" s="344"/>
      <c r="BA193" s="830"/>
      <c r="BB193" s="594"/>
      <c r="BC193" s="445"/>
      <c r="BD193" s="432"/>
      <c r="BE193" s="432"/>
      <c r="BF193" s="432"/>
      <c r="BG193" s="449"/>
      <c r="BH193" s="445"/>
      <c r="BI193" s="432"/>
      <c r="BJ193" s="432"/>
      <c r="BK193" s="432"/>
      <c r="BL193" s="449"/>
      <c r="BM193" s="445"/>
      <c r="BN193" s="432"/>
      <c r="BO193" s="432"/>
      <c r="BP193" s="432"/>
      <c r="BQ193" s="449"/>
      <c r="BR193" s="445"/>
      <c r="BS193" s="432"/>
      <c r="BT193" s="432"/>
      <c r="BU193" s="432"/>
      <c r="BV193" s="43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558" customFormat="true" ht="15" customHeight="true" x14ac:dyDescent="0.2">
      <c r="A194" s="164"/>
      <c r="B194" s="135"/>
      <c r="C194" s="100"/>
      <c r="D194" s="102"/>
      <c r="E194" s="102"/>
      <c r="F194" s="102"/>
      <c r="G194" s="101"/>
      <c r="H194" s="99"/>
      <c r="I194" s="102"/>
      <c r="J194" s="102"/>
      <c r="K194" s="102"/>
      <c r="L194" s="98"/>
      <c r="M194" s="100"/>
      <c r="N194" s="102"/>
      <c r="O194" s="102"/>
      <c r="P194" s="102"/>
      <c r="Q194" s="101"/>
      <c r="R194" s="99"/>
      <c r="S194" s="102"/>
      <c r="T194" s="102"/>
      <c r="U194" s="102"/>
      <c r="V194" s="98"/>
      <c r="W194" s="785"/>
      <c r="X194" s="785"/>
      <c r="Y194" s="785"/>
      <c r="Z194" s="785"/>
      <c r="AA194" s="785"/>
      <c r="AB194" s="785"/>
      <c r="AC194" s="785"/>
      <c r="AD194" s="785"/>
      <c r="AE194" s="785"/>
      <c r="AF194" s="785"/>
      <c r="AG194" s="785"/>
      <c r="AH194" s="785"/>
      <c r="AI194" s="785"/>
      <c r="AJ194" s="785"/>
      <c r="AK194" s="785"/>
      <c r="AL194" s="785"/>
      <c r="AM194" s="785"/>
      <c r="AN194" s="785"/>
      <c r="AO194" s="785"/>
      <c r="AP194" s="785"/>
      <c r="AQ194" s="785"/>
      <c r="AR194" s="785"/>
      <c r="AS194" s="785"/>
      <c r="AT194" s="785"/>
      <c r="AU194" s="785"/>
      <c r="AV194" s="785"/>
      <c r="AW194" s="785"/>
      <c r="AX194" s="785"/>
      <c r="AY194" s="785"/>
      <c r="AZ194" s="344"/>
      <c r="BA194" s="830"/>
      <c r="BB194" s="594"/>
      <c r="BC194" s="445"/>
      <c r="BD194" s="432"/>
      <c r="BE194" s="432"/>
      <c r="BF194" s="432"/>
      <c r="BG194" s="449"/>
      <c r="BH194" s="445"/>
      <c r="BI194" s="432"/>
      <c r="BJ194" s="432"/>
      <c r="BK194" s="432"/>
      <c r="BL194" s="449"/>
      <c r="BM194" s="445"/>
      <c r="BN194" s="432"/>
      <c r="BO194" s="432"/>
      <c r="BP194" s="432"/>
      <c r="BQ194" s="449"/>
      <c r="BR194" s="445"/>
      <c r="BS194" s="432"/>
      <c r="BT194" s="432"/>
      <c r="BU194" s="432"/>
      <c r="BV194" s="43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7" customFormat="true" ht="15" customHeight="true" x14ac:dyDescent="0.2">
      <c r="A195" s="164"/>
      <c r="B195" s="135"/>
      <c r="C195" s="100"/>
      <c r="D195" s="102"/>
      <c r="E195" s="102"/>
      <c r="F195" s="102"/>
      <c r="G195" s="101"/>
      <c r="H195" s="99"/>
      <c r="I195" s="102"/>
      <c r="J195" s="102"/>
      <c r="K195" s="102"/>
      <c r="L195" s="98"/>
      <c r="M195" s="100"/>
      <c r="N195" s="102"/>
      <c r="O195" s="102"/>
      <c r="P195" s="102"/>
      <c r="Q195" s="101"/>
      <c r="R195" s="99"/>
      <c r="S195" s="102"/>
      <c r="T195" s="102"/>
      <c r="U195" s="102"/>
      <c r="V195" s="98"/>
      <c r="W195" s="785"/>
      <c r="X195" s="785"/>
      <c r="Y195" s="785"/>
      <c r="Z195" s="785"/>
      <c r="AA195" s="785"/>
      <c r="AB195" s="785"/>
      <c r="AC195" s="785"/>
      <c r="AD195" s="785"/>
      <c r="AE195" s="785"/>
      <c r="AF195" s="785"/>
      <c r="AG195" s="785"/>
      <c r="AH195" s="785"/>
      <c r="AI195" s="785"/>
      <c r="AJ195" s="785"/>
      <c r="AK195" s="785"/>
      <c r="AL195" s="785"/>
      <c r="AM195" s="785"/>
      <c r="AN195" s="785"/>
      <c r="AO195" s="785"/>
      <c r="AP195" s="785"/>
      <c r="AQ195" s="785"/>
      <c r="AR195" s="785"/>
      <c r="AS195" s="785"/>
      <c r="AT195" s="785"/>
      <c r="AU195" s="785"/>
      <c r="AV195" s="785"/>
      <c r="AW195" s="785"/>
      <c r="AX195" s="785"/>
      <c r="AY195" s="785"/>
      <c r="AZ195" s="344"/>
      <c r="BA195" s="830"/>
      <c r="BB195" s="594"/>
      <c r="BC195" s="445"/>
      <c r="BD195" s="432"/>
      <c r="BE195" s="432"/>
      <c r="BF195" s="432"/>
      <c r="BG195" s="449"/>
      <c r="BH195" s="445"/>
      <c r="BI195" s="432"/>
      <c r="BJ195" s="432"/>
      <c r="BK195" s="432"/>
      <c r="BL195" s="449"/>
      <c r="BM195" s="445"/>
      <c r="BN195" s="432"/>
      <c r="BO195" s="432"/>
      <c r="BP195" s="432"/>
      <c r="BQ195" s="449"/>
      <c r="BR195" s="445"/>
      <c r="BS195" s="432"/>
      <c r="BT195" s="432"/>
      <c r="BU195" s="432"/>
      <c r="BV195" s="43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7" customFormat="true" ht="15" customHeight="true" x14ac:dyDescent="0.2">
      <c r="A196" s="164"/>
      <c r="B196" s="135"/>
      <c r="C196" s="100"/>
      <c r="D196" s="102"/>
      <c r="E196" s="102"/>
      <c r="F196" s="102"/>
      <c r="G196" s="101"/>
      <c r="H196" s="99"/>
      <c r="I196" s="102"/>
      <c r="J196" s="102"/>
      <c r="K196" s="102"/>
      <c r="L196" s="98"/>
      <c r="M196" s="100"/>
      <c r="N196" s="102"/>
      <c r="O196" s="102"/>
      <c r="P196" s="102"/>
      <c r="Q196" s="101"/>
      <c r="R196" s="99"/>
      <c r="S196" s="102"/>
      <c r="T196" s="102"/>
      <c r="U196" s="102"/>
      <c r="V196" s="98"/>
      <c r="W196" s="785"/>
      <c r="X196" s="785"/>
      <c r="Y196" s="785"/>
      <c r="Z196" s="785"/>
      <c r="AA196" s="785"/>
      <c r="AB196" s="785"/>
      <c r="AC196" s="785"/>
      <c r="AD196" s="785"/>
      <c r="AE196" s="785"/>
      <c r="AF196" s="785"/>
      <c r="AG196" s="785"/>
      <c r="AH196" s="785"/>
      <c r="AI196" s="785"/>
      <c r="AJ196" s="785"/>
      <c r="AK196" s="785"/>
      <c r="AL196" s="785"/>
      <c r="AM196" s="785"/>
      <c r="AN196" s="785"/>
      <c r="AO196" s="785"/>
      <c r="AP196" s="785"/>
      <c r="AQ196" s="785"/>
      <c r="AR196" s="785"/>
      <c r="AS196" s="785"/>
      <c r="AT196" s="785"/>
      <c r="AU196" s="785"/>
      <c r="AV196" s="785"/>
      <c r="AW196" s="785"/>
      <c r="AX196" s="785"/>
      <c r="AY196" s="785"/>
      <c r="AZ196" s="344"/>
      <c r="BA196" s="830"/>
      <c r="BB196" s="594"/>
      <c r="BC196" s="445"/>
      <c r="BD196" s="432"/>
      <c r="BE196" s="432"/>
      <c r="BF196" s="432"/>
      <c r="BG196" s="449"/>
      <c r="BH196" s="445"/>
      <c r="BI196" s="432"/>
      <c r="BJ196" s="432"/>
      <c r="BK196" s="432"/>
      <c r="BL196" s="449"/>
      <c r="BM196" s="445"/>
      <c r="BN196" s="432"/>
      <c r="BO196" s="432"/>
      <c r="BP196" s="432"/>
      <c r="BQ196" s="449"/>
      <c r="BR196" s="445"/>
      <c r="BS196" s="432"/>
      <c r="BT196" s="432"/>
      <c r="BU196" s="432"/>
      <c r="BV196" s="43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7" customFormat="true" ht="15" customHeight="true" x14ac:dyDescent="0.2">
      <c r="A197" s="164"/>
      <c r="B197" s="135"/>
      <c r="C197" s="100"/>
      <c r="D197" s="102"/>
      <c r="E197" s="102"/>
      <c r="F197" s="102"/>
      <c r="G197" s="101"/>
      <c r="H197" s="99"/>
      <c r="I197" s="102"/>
      <c r="J197" s="102"/>
      <c r="K197" s="102"/>
      <c r="L197" s="98"/>
      <c r="M197" s="100"/>
      <c r="N197" s="102"/>
      <c r="O197" s="102"/>
      <c r="P197" s="102"/>
      <c r="Q197" s="101"/>
      <c r="R197" s="99"/>
      <c r="S197" s="102"/>
      <c r="T197" s="102"/>
      <c r="U197" s="102"/>
      <c r="V197" s="98"/>
      <c r="W197" s="785"/>
      <c r="X197" s="785"/>
      <c r="Y197" s="785"/>
      <c r="Z197" s="785"/>
      <c r="AA197" s="785"/>
      <c r="AB197" s="785"/>
      <c r="AC197" s="785"/>
      <c r="AD197" s="785"/>
      <c r="AE197" s="785"/>
      <c r="AF197" s="785"/>
      <c r="AG197" s="785"/>
      <c r="AH197" s="785"/>
      <c r="AI197" s="785"/>
      <c r="AJ197" s="785"/>
      <c r="AK197" s="785"/>
      <c r="AL197" s="785"/>
      <c r="AM197" s="785"/>
      <c r="AN197" s="785"/>
      <c r="AO197" s="785"/>
      <c r="AP197" s="785"/>
      <c r="AQ197" s="785"/>
      <c r="AR197" s="785"/>
      <c r="AS197" s="785"/>
      <c r="AT197" s="785"/>
      <c r="AU197" s="785"/>
      <c r="AV197" s="785"/>
      <c r="AW197" s="785"/>
      <c r="AX197" s="785"/>
      <c r="AY197" s="785"/>
      <c r="AZ197" s="344"/>
      <c r="BA197" s="830"/>
      <c r="BB197" s="594"/>
      <c r="BC197" s="445"/>
      <c r="BD197" s="432"/>
      <c r="BE197" s="432"/>
      <c r="BF197" s="432"/>
      <c r="BG197" s="449"/>
      <c r="BH197" s="445"/>
      <c r="BI197" s="432"/>
      <c r="BJ197" s="432"/>
      <c r="BK197" s="432"/>
      <c r="BL197" s="449"/>
      <c r="BM197" s="445"/>
      <c r="BN197" s="432"/>
      <c r="BO197" s="432"/>
      <c r="BP197" s="432"/>
      <c r="BQ197" s="449"/>
      <c r="BR197" s="445"/>
      <c r="BS197" s="432"/>
      <c r="BT197" s="432"/>
      <c r="BU197" s="432"/>
      <c r="BV197" s="43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7" customFormat="true" ht="15" customHeight="true" x14ac:dyDescent="0.2">
      <c r="A198" s="164"/>
      <c r="B198" s="135"/>
      <c r="C198" s="100"/>
      <c r="D198" s="102"/>
      <c r="E198" s="102"/>
      <c r="F198" s="102"/>
      <c r="G198" s="101"/>
      <c r="H198" s="99"/>
      <c r="I198" s="102"/>
      <c r="J198" s="102"/>
      <c r="K198" s="102"/>
      <c r="L198" s="98"/>
      <c r="M198" s="100"/>
      <c r="N198" s="102"/>
      <c r="O198" s="102"/>
      <c r="P198" s="102"/>
      <c r="Q198" s="101"/>
      <c r="R198" s="99"/>
      <c r="S198" s="102"/>
      <c r="T198" s="102"/>
      <c r="U198" s="102"/>
      <c r="V198" s="98"/>
      <c r="W198" s="785"/>
      <c r="X198" s="785"/>
      <c r="Y198" s="785"/>
      <c r="Z198" s="785"/>
      <c r="AA198" s="785"/>
      <c r="AB198" s="785"/>
      <c r="AC198" s="785"/>
      <c r="AD198" s="785"/>
      <c r="AE198" s="785"/>
      <c r="AF198" s="785"/>
      <c r="AG198" s="785"/>
      <c r="AH198" s="785"/>
      <c r="AI198" s="785"/>
      <c r="AJ198" s="785"/>
      <c r="AK198" s="785"/>
      <c r="AL198" s="785"/>
      <c r="AM198" s="785"/>
      <c r="AN198" s="785"/>
      <c r="AO198" s="785"/>
      <c r="AP198" s="785"/>
      <c r="AQ198" s="785"/>
      <c r="AR198" s="785"/>
      <c r="AS198" s="785"/>
      <c r="AT198" s="785"/>
      <c r="AU198" s="785"/>
      <c r="AV198" s="785"/>
      <c r="AW198" s="785"/>
      <c r="AX198" s="785"/>
      <c r="AY198" s="785"/>
      <c r="AZ198" s="344"/>
      <c r="BA198" s="830"/>
      <c r="BB198" s="594"/>
      <c r="BC198" s="445"/>
      <c r="BD198" s="432"/>
      <c r="BE198" s="432"/>
      <c r="BF198" s="432"/>
      <c r="BG198" s="449"/>
      <c r="BH198" s="445"/>
      <c r="BI198" s="432"/>
      <c r="BJ198" s="432"/>
      <c r="BK198" s="432"/>
      <c r="BL198" s="449"/>
      <c r="BM198" s="445"/>
      <c r="BN198" s="432"/>
      <c r="BO198" s="432"/>
      <c r="BP198" s="432"/>
      <c r="BQ198" s="449"/>
      <c r="BR198" s="445"/>
      <c r="BS198" s="432"/>
      <c r="BT198" s="432"/>
      <c r="BU198" s="432"/>
      <c r="BV198" s="43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7" customFormat="true" ht="15" customHeight="true" x14ac:dyDescent="0.2">
      <c r="A199" s="164"/>
      <c r="B199" s="135"/>
      <c r="C199" s="100"/>
      <c r="D199" s="102"/>
      <c r="E199" s="102"/>
      <c r="F199" s="102"/>
      <c r="G199" s="101"/>
      <c r="H199" s="99"/>
      <c r="I199" s="102"/>
      <c r="J199" s="102"/>
      <c r="K199" s="102"/>
      <c r="L199" s="98"/>
      <c r="M199" s="100"/>
      <c r="N199" s="102"/>
      <c r="O199" s="102"/>
      <c r="P199" s="102"/>
      <c r="Q199" s="101"/>
      <c r="R199" s="99"/>
      <c r="S199" s="102"/>
      <c r="T199" s="102"/>
      <c r="U199" s="102"/>
      <c r="V199" s="98"/>
      <c r="W199" s="785"/>
      <c r="X199" s="785"/>
      <c r="Y199" s="785"/>
      <c r="Z199" s="785"/>
      <c r="AA199" s="785"/>
      <c r="AB199" s="785"/>
      <c r="AC199" s="785"/>
      <c r="AD199" s="785"/>
      <c r="AE199" s="785"/>
      <c r="AF199" s="785"/>
      <c r="AG199" s="785"/>
      <c r="AH199" s="785"/>
      <c r="AI199" s="785"/>
      <c r="AJ199" s="785"/>
      <c r="AK199" s="785"/>
      <c r="AL199" s="785"/>
      <c r="AM199" s="785"/>
      <c r="AN199" s="785"/>
      <c r="AO199" s="785"/>
      <c r="AP199" s="785"/>
      <c r="AQ199" s="785"/>
      <c r="AR199" s="785"/>
      <c r="AS199" s="785"/>
      <c r="AT199" s="785"/>
      <c r="AU199" s="785"/>
      <c r="AV199" s="785"/>
      <c r="AW199" s="785"/>
      <c r="AX199" s="785"/>
      <c r="AY199" s="785"/>
      <c r="AZ199" s="344"/>
      <c r="BA199" s="830"/>
      <c r="BB199" s="594"/>
      <c r="BC199" s="445"/>
      <c r="BD199" s="432"/>
      <c r="BE199" s="432"/>
      <c r="BF199" s="432"/>
      <c r="BG199" s="449"/>
      <c r="BH199" s="445"/>
      <c r="BI199" s="432"/>
      <c r="BJ199" s="432"/>
      <c r="BK199" s="432"/>
      <c r="BL199" s="449"/>
      <c r="BM199" s="445"/>
      <c r="BN199" s="432"/>
      <c r="BO199" s="432"/>
      <c r="BP199" s="432"/>
      <c r="BQ199" s="449"/>
      <c r="BR199" s="445"/>
      <c r="BS199" s="432"/>
      <c r="BT199" s="432"/>
      <c r="BU199" s="432"/>
      <c r="BV199" s="43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7" customFormat="true" ht="15" customHeight="true" x14ac:dyDescent="0.2">
      <c r="A200" s="164"/>
      <c r="B200" s="135"/>
      <c r="C200" s="100"/>
      <c r="D200" s="102"/>
      <c r="E200" s="102"/>
      <c r="F200" s="102"/>
      <c r="G200" s="101"/>
      <c r="H200" s="99"/>
      <c r="I200" s="102"/>
      <c r="J200" s="102"/>
      <c r="K200" s="102"/>
      <c r="L200" s="98"/>
      <c r="M200" s="100"/>
      <c r="N200" s="102"/>
      <c r="O200" s="102"/>
      <c r="P200" s="102"/>
      <c r="Q200" s="101"/>
      <c r="R200" s="99"/>
      <c r="S200" s="102"/>
      <c r="T200" s="102"/>
      <c r="U200" s="102"/>
      <c r="V200" s="98"/>
      <c r="W200" s="785"/>
      <c r="X200" s="785"/>
      <c r="Y200" s="785"/>
      <c r="Z200" s="785"/>
      <c r="AA200" s="785"/>
      <c r="AB200" s="785"/>
      <c r="AC200" s="785"/>
      <c r="AD200" s="785"/>
      <c r="AE200" s="785"/>
      <c r="AF200" s="785"/>
      <c r="AG200" s="785"/>
      <c r="AH200" s="785"/>
      <c r="AI200" s="785"/>
      <c r="AJ200" s="785"/>
      <c r="AK200" s="785"/>
      <c r="AL200" s="785"/>
      <c r="AM200" s="785"/>
      <c r="AN200" s="785"/>
      <c r="AO200" s="785"/>
      <c r="AP200" s="785"/>
      <c r="AQ200" s="785"/>
      <c r="AR200" s="785"/>
      <c r="AS200" s="785"/>
      <c r="AT200" s="785"/>
      <c r="AU200" s="785"/>
      <c r="AV200" s="785"/>
      <c r="AW200" s="785"/>
      <c r="AX200" s="785"/>
      <c r="AY200" s="785"/>
      <c r="AZ200" s="344"/>
      <c r="BA200" s="830"/>
      <c r="BB200" s="594"/>
      <c r="BC200" s="445"/>
      <c r="BD200" s="432"/>
      <c r="BE200" s="432"/>
      <c r="BF200" s="432"/>
      <c r="BG200" s="449"/>
      <c r="BH200" s="445"/>
      <c r="BI200" s="432"/>
      <c r="BJ200" s="432"/>
      <c r="BK200" s="432"/>
      <c r="BL200" s="449"/>
      <c r="BM200" s="445"/>
      <c r="BN200" s="432"/>
      <c r="BO200" s="432"/>
      <c r="BP200" s="432"/>
      <c r="BQ200" s="449"/>
      <c r="BR200" s="445"/>
      <c r="BS200" s="432"/>
      <c r="BT200" s="432"/>
      <c r="BU200" s="432"/>
      <c r="BV200" s="43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7" customFormat="true" ht="15" customHeight="true" x14ac:dyDescent="0.2">
      <c r="A201" s="164"/>
      <c r="B201" s="135"/>
      <c r="C201" s="100"/>
      <c r="D201" s="102"/>
      <c r="E201" s="102"/>
      <c r="F201" s="102"/>
      <c r="G201" s="101"/>
      <c r="H201" s="99"/>
      <c r="I201" s="102"/>
      <c r="J201" s="102"/>
      <c r="K201" s="102"/>
      <c r="L201" s="98"/>
      <c r="M201" s="100"/>
      <c r="N201" s="102"/>
      <c r="O201" s="102"/>
      <c r="P201" s="102"/>
      <c r="Q201" s="101"/>
      <c r="R201" s="99"/>
      <c r="S201" s="102"/>
      <c r="T201" s="102"/>
      <c r="U201" s="102"/>
      <c r="V201" s="98"/>
      <c r="W201" s="785"/>
      <c r="X201" s="785"/>
      <c r="Y201" s="785"/>
      <c r="Z201" s="785"/>
      <c r="AA201" s="785"/>
      <c r="AB201" s="785"/>
      <c r="AC201" s="785"/>
      <c r="AD201" s="785"/>
      <c r="AE201" s="785"/>
      <c r="AF201" s="785"/>
      <c r="AG201" s="785"/>
      <c r="AH201" s="785"/>
      <c r="AI201" s="785"/>
      <c r="AJ201" s="785"/>
      <c r="AK201" s="785"/>
      <c r="AL201" s="785"/>
      <c r="AM201" s="785"/>
      <c r="AN201" s="785"/>
      <c r="AO201" s="785"/>
      <c r="AP201" s="785"/>
      <c r="AQ201" s="785"/>
      <c r="AR201" s="785"/>
      <c r="AS201" s="785"/>
      <c r="AT201" s="785"/>
      <c r="AU201" s="785"/>
      <c r="AV201" s="785"/>
      <c r="AW201" s="785"/>
      <c r="AX201" s="785"/>
      <c r="AY201" s="785"/>
      <c r="AZ201" s="344"/>
      <c r="BA201" s="830"/>
      <c r="BB201" s="594"/>
      <c r="BC201" s="445"/>
      <c r="BD201" s="432"/>
      <c r="BE201" s="432"/>
      <c r="BF201" s="432"/>
      <c r="BG201" s="449"/>
      <c r="BH201" s="445"/>
      <c r="BI201" s="432"/>
      <c r="BJ201" s="432"/>
      <c r="BK201" s="432"/>
      <c r="BL201" s="449"/>
      <c r="BM201" s="445"/>
      <c r="BN201" s="432"/>
      <c r="BO201" s="432"/>
      <c r="BP201" s="432"/>
      <c r="BQ201" s="449"/>
      <c r="BR201" s="445"/>
      <c r="BS201" s="432"/>
      <c r="BT201" s="432"/>
      <c r="BU201" s="432"/>
      <c r="BV201" s="43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7" customFormat="true" ht="15" customHeight="true" x14ac:dyDescent="0.2">
      <c r="A202" s="164"/>
      <c r="B202" s="135"/>
      <c r="C202" s="100"/>
      <c r="D202" s="102"/>
      <c r="E202" s="102"/>
      <c r="F202" s="102"/>
      <c r="G202" s="101"/>
      <c r="H202" s="99"/>
      <c r="I202" s="102"/>
      <c r="J202" s="102"/>
      <c r="K202" s="102"/>
      <c r="L202" s="98"/>
      <c r="M202" s="100"/>
      <c r="N202" s="102"/>
      <c r="O202" s="102"/>
      <c r="P202" s="102"/>
      <c r="Q202" s="101"/>
      <c r="R202" s="99"/>
      <c r="S202" s="102"/>
      <c r="T202" s="102"/>
      <c r="U202" s="102"/>
      <c r="V202" s="98"/>
      <c r="W202" s="785"/>
      <c r="X202" s="785"/>
      <c r="Y202" s="785"/>
      <c r="Z202" s="785"/>
      <c r="AA202" s="785"/>
      <c r="AB202" s="785"/>
      <c r="AC202" s="785"/>
      <c r="AD202" s="785"/>
      <c r="AE202" s="785"/>
      <c r="AF202" s="785"/>
      <c r="AG202" s="785"/>
      <c r="AH202" s="785"/>
      <c r="AI202" s="785"/>
      <c r="AJ202" s="785"/>
      <c r="AK202" s="785"/>
      <c r="AL202" s="785"/>
      <c r="AM202" s="785"/>
      <c r="AN202" s="785"/>
      <c r="AO202" s="785"/>
      <c r="AP202" s="785"/>
      <c r="AQ202" s="785"/>
      <c r="AR202" s="785"/>
      <c r="AS202" s="785"/>
      <c r="AT202" s="785"/>
      <c r="AU202" s="785"/>
      <c r="AV202" s="785"/>
      <c r="AW202" s="785"/>
      <c r="AX202" s="785"/>
      <c r="AY202" s="785"/>
      <c r="AZ202" s="344"/>
      <c r="BA202" s="830"/>
      <c r="BB202" s="594"/>
      <c r="BC202" s="445"/>
      <c r="BD202" s="432"/>
      <c r="BE202" s="432"/>
      <c r="BF202" s="432"/>
      <c r="BG202" s="449"/>
      <c r="BH202" s="445"/>
      <c r="BI202" s="432"/>
      <c r="BJ202" s="432"/>
      <c r="BK202" s="432"/>
      <c r="BL202" s="449"/>
      <c r="BM202" s="445"/>
      <c r="BN202" s="432"/>
      <c r="BO202" s="432"/>
      <c r="BP202" s="432"/>
      <c r="BQ202" s="449"/>
      <c r="BR202" s="445"/>
      <c r="BS202" s="432"/>
      <c r="BT202" s="432"/>
      <c r="BU202" s="432"/>
      <c r="BV202" s="43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557" customFormat="true" ht="15" customHeight="true" x14ac:dyDescent="0.2">
      <c r="A203" s="142"/>
      <c r="B203" s="136"/>
      <c r="C203" s="119"/>
      <c r="D203" s="118"/>
      <c r="E203" s="118"/>
      <c r="F203" s="118"/>
      <c r="G203" s="117"/>
      <c r="H203" s="116"/>
      <c r="I203" s="118"/>
      <c r="J203" s="118"/>
      <c r="K203" s="118"/>
      <c r="L203" s="115"/>
      <c r="M203" s="119"/>
      <c r="N203" s="118"/>
      <c r="O203" s="118"/>
      <c r="P203" s="118"/>
      <c r="Q203" s="117"/>
      <c r="R203" s="116"/>
      <c r="S203" s="118"/>
      <c r="T203" s="118"/>
      <c r="U203" s="118"/>
      <c r="V203" s="115"/>
      <c r="W203" s="435"/>
      <c r="X203" s="435"/>
      <c r="Y203" s="435"/>
      <c r="Z203" s="435"/>
      <c r="AA203" s="435"/>
      <c r="AB203" s="435"/>
      <c r="AC203" s="435"/>
      <c r="AD203" s="435"/>
      <c r="AE203" s="435"/>
      <c r="AF203" s="435"/>
      <c r="AG203" s="435"/>
      <c r="AH203" s="435"/>
      <c r="AI203" s="435"/>
      <c r="AJ203" s="435"/>
      <c r="AK203" s="435"/>
      <c r="AL203" s="435"/>
      <c r="AM203" s="435"/>
      <c r="AN203" s="435"/>
      <c r="AO203" s="435"/>
      <c r="AP203" s="435"/>
      <c r="AQ203" s="435"/>
      <c r="AR203" s="435"/>
      <c r="AS203" s="435"/>
      <c r="AT203" s="435"/>
      <c r="AU203" s="435"/>
      <c r="AV203" s="435"/>
      <c r="AW203" s="435"/>
      <c r="AX203" s="435"/>
      <c r="AY203" s="435"/>
      <c r="AZ203" s="827"/>
      <c r="BA203" s="830"/>
      <c r="BB203" s="594"/>
      <c r="BC203" s="445"/>
      <c r="BD203" s="432"/>
      <c r="BE203" s="432"/>
      <c r="BF203" s="432"/>
      <c r="BG203" s="449"/>
      <c r="BH203" s="445"/>
      <c r="BI203" s="432"/>
      <c r="BJ203" s="432"/>
      <c r="BK203" s="432"/>
      <c r="BL203" s="449"/>
      <c r="BM203" s="445"/>
      <c r="BN203" s="432"/>
      <c r="BO203" s="432"/>
      <c r="BP203" s="432"/>
      <c r="BQ203" s="449"/>
      <c r="BR203" s="445"/>
      <c r="BS203" s="432"/>
      <c r="BT203" s="432"/>
      <c r="BU203" s="432"/>
      <c r="BV203" s="43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557" customFormat="true" ht="15" customHeight="true" x14ac:dyDescent="0.2">
      <c r="A204" s="142"/>
      <c r="B204" s="136"/>
      <c r="C204" s="119"/>
      <c r="D204" s="118"/>
      <c r="E204" s="118"/>
      <c r="F204" s="118"/>
      <c r="G204" s="117"/>
      <c r="H204" s="116"/>
      <c r="I204" s="118"/>
      <c r="J204" s="118"/>
      <c r="K204" s="118"/>
      <c r="L204" s="115"/>
      <c r="M204" s="119"/>
      <c r="N204" s="118"/>
      <c r="O204" s="118"/>
      <c r="P204" s="118"/>
      <c r="Q204" s="117"/>
      <c r="R204" s="116"/>
      <c r="S204" s="118"/>
      <c r="T204" s="118"/>
      <c r="U204" s="118"/>
      <c r="V204" s="115"/>
      <c r="W204" s="435"/>
      <c r="X204" s="435"/>
      <c r="Y204" s="435"/>
      <c r="Z204" s="435"/>
      <c r="AA204" s="435"/>
      <c r="AB204" s="435"/>
      <c r="AC204" s="435"/>
      <c r="AD204" s="435"/>
      <c r="AE204" s="435"/>
      <c r="AF204" s="435"/>
      <c r="AG204" s="435"/>
      <c r="AH204" s="435"/>
      <c r="AI204" s="435"/>
      <c r="AJ204" s="435"/>
      <c r="AK204" s="435"/>
      <c r="AL204" s="435"/>
      <c r="AM204" s="435"/>
      <c r="AN204" s="435"/>
      <c r="AO204" s="435"/>
      <c r="AP204" s="435"/>
      <c r="AQ204" s="435"/>
      <c r="AR204" s="435"/>
      <c r="AS204" s="435"/>
      <c r="AT204" s="435"/>
      <c r="AU204" s="435"/>
      <c r="AV204" s="435"/>
      <c r="AW204" s="435"/>
      <c r="AX204" s="435"/>
      <c r="AY204" s="435"/>
      <c r="AZ204" s="827"/>
      <c r="BA204" s="830"/>
      <c r="BB204" s="594"/>
      <c r="BC204" s="445"/>
      <c r="BD204" s="432"/>
      <c r="BE204" s="432"/>
      <c r="BF204" s="432"/>
      <c r="BG204" s="449"/>
      <c r="BH204" s="445"/>
      <c r="BI204" s="432"/>
      <c r="BJ204" s="432"/>
      <c r="BK204" s="432"/>
      <c r="BL204" s="449"/>
      <c r="BM204" s="445"/>
      <c r="BN204" s="432"/>
      <c r="BO204" s="432"/>
      <c r="BP204" s="432"/>
      <c r="BQ204" s="449"/>
      <c r="BR204" s="445"/>
      <c r="BS204" s="432"/>
      <c r="BT204" s="432"/>
      <c r="BU204" s="432"/>
      <c r="BV204" s="43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557" customFormat="true" ht="15" customHeight="true" x14ac:dyDescent="0.2">
      <c r="A205" s="27"/>
      <c r="B205" s="24"/>
      <c r="C205" s="114"/>
      <c r="D205" s="113"/>
      <c r="E205" s="113"/>
      <c r="F205" s="113"/>
      <c r="G205" s="112"/>
      <c r="H205" s="111"/>
      <c r="I205" s="113"/>
      <c r="J205" s="113"/>
      <c r="K205" s="113"/>
      <c r="L205" s="110"/>
      <c r="M205" s="114"/>
      <c r="N205" s="113"/>
      <c r="O205" s="113"/>
      <c r="P205" s="113"/>
      <c r="Q205" s="112"/>
      <c r="R205" s="111"/>
      <c r="S205" s="113"/>
      <c r="T205" s="113"/>
      <c r="U205" s="113"/>
      <c r="V205" s="110"/>
      <c r="W205" s="435"/>
      <c r="X205" s="435"/>
      <c r="Y205" s="435"/>
      <c r="Z205" s="435"/>
      <c r="AA205" s="435"/>
      <c r="AB205" s="435"/>
      <c r="AC205" s="435"/>
      <c r="AD205" s="435"/>
      <c r="AE205" s="435"/>
      <c r="AF205" s="435"/>
      <c r="AG205" s="435"/>
      <c r="AH205" s="435"/>
      <c r="AI205" s="435"/>
      <c r="AJ205" s="435"/>
      <c r="AK205" s="435"/>
      <c r="AL205" s="435"/>
      <c r="AM205" s="435"/>
      <c r="AN205" s="435"/>
      <c r="AO205" s="435"/>
      <c r="AP205" s="435"/>
      <c r="AQ205" s="435"/>
      <c r="AR205" s="435"/>
      <c r="AS205" s="435"/>
      <c r="AT205" s="435"/>
      <c r="AU205" s="435"/>
      <c r="AV205" s="435"/>
      <c r="AW205" s="435"/>
      <c r="AX205" s="435"/>
      <c r="AY205" s="435"/>
      <c r="AZ205" s="827"/>
      <c r="BA205" s="830"/>
      <c r="BB205" s="594"/>
      <c r="BC205" s="448"/>
      <c r="BD205" s="447"/>
      <c r="BE205" s="447"/>
      <c r="BF205" s="447"/>
      <c r="BG205" s="451"/>
      <c r="BH205" s="448"/>
      <c r="BI205" s="447"/>
      <c r="BJ205" s="447"/>
      <c r="BK205" s="447"/>
      <c r="BL205" s="451"/>
      <c r="BM205" s="448"/>
      <c r="BN205" s="447"/>
      <c r="BO205" s="447"/>
      <c r="BP205" s="447"/>
      <c r="BQ205" s="451"/>
      <c r="BR205" s="448"/>
      <c r="BS205" s="447"/>
      <c r="BT205" s="447"/>
      <c r="BU205" s="447"/>
      <c r="BV205" s="450"/>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558" customFormat="true" ht="250.15" customHeight="true" x14ac:dyDescent="0.2">
      <c r="B206" s="557"/>
      <c r="W206" s="344"/>
      <c r="X206" s="344"/>
      <c r="Y206" s="344"/>
      <c r="Z206" s="344"/>
      <c r="AA206" s="344"/>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AZ206" s="344"/>
      <c r="BA206" s="308"/>
      <c r="BB206" s="306"/>
      <c r="BC206" s="306"/>
      <c r="BD206" s="306"/>
      <c r="BE206" s="306"/>
      <c r="BF206" s="306"/>
      <c r="BG206" s="306"/>
      <c r="BH206" s="306"/>
      <c r="BI206" s="306"/>
      <c r="BJ206" s="306"/>
      <c r="BK206" s="306"/>
      <c r="BL206" s="306"/>
      <c r="BM206" s="306"/>
      <c r="BN206" s="306"/>
      <c r="BO206" s="306"/>
      <c r="BP206" s="306"/>
      <c r="BQ206" s="306"/>
      <c r="BR206" s="306"/>
      <c r="BS206" s="306"/>
      <c r="BT206" s="306"/>
      <c r="BU206" s="306"/>
      <c r="BV206" s="308"/>
      <c r="BW206" s="343"/>
      <c r="BX206" s="343"/>
      <c r="BY206" s="343"/>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87" customFormat="true" ht="18" customHeight="true" x14ac:dyDescent="0.2">
      <c r="W207" s="339"/>
      <c r="X207" s="339"/>
      <c r="Y207" s="339"/>
      <c r="Z207" s="339"/>
      <c r="AA207" s="339"/>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AZ207" s="339"/>
      <c r="BB207" s="310"/>
      <c r="BW207" s="339"/>
      <c r="BX207" s="339"/>
      <c r="BY207" s="33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87" customFormat="true" ht="22.5" customHeight="true" x14ac:dyDescent="0.35">
      <c r="A208" s="1002" t="str">
        <f>A1026</f>
        <v>Mongolia</v>
      </c>
      <c r="B208" s="1003"/>
      <c r="W208" s="339"/>
      <c r="X208" s="339"/>
      <c r="Y208" s="339"/>
      <c r="Z208" s="339"/>
      <c r="AA208" s="339"/>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AZ208" s="339"/>
      <c r="BB208" s="310"/>
      <c r="BW208" s="339"/>
      <c r="BX208" s="339"/>
      <c r="BY208" s="33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87" customFormat="true" ht="22.5" customHeight="true" x14ac:dyDescent="0.35">
      <c r="A209" s="314" t="str">
        <f>A1034</f>
        <v>2005</v>
      </c>
      <c r="B209" s="315"/>
      <c r="W209" s="339"/>
      <c r="X209" s="339"/>
      <c r="Y209" s="339"/>
      <c r="Z209" s="339"/>
      <c r="AA209" s="339"/>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AZ209" s="339"/>
      <c r="BB209" s="310"/>
      <c r="BW209" s="339"/>
      <c r="BX209" s="339"/>
      <c r="BY209" s="33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87" customFormat="true" ht="22.5" customHeight="true" x14ac:dyDescent="0.35">
      <c r="A210" s="587" t="s">
        <v>112</v>
      </c>
      <c r="B210" s="317"/>
      <c r="W210" s="339"/>
      <c r="X210" s="339"/>
      <c r="Y210" s="339"/>
      <c r="Z210" s="339"/>
      <c r="AA210" s="339"/>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AZ210" s="339"/>
      <c r="BB210" s="310"/>
      <c r="BW210" s="339"/>
      <c r="BX210" s="339"/>
      <c r="BY210" s="33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87" customFormat="true" ht="20.1" customHeight="true" x14ac:dyDescent="0.35">
      <c r="A211" s="319" t="s">
        <v>97</v>
      </c>
      <c r="B211" s="315"/>
      <c r="W211" s="339"/>
      <c r="X211" s="339"/>
      <c r="Y211" s="339"/>
      <c r="Z211" s="339"/>
      <c r="AA211" s="339"/>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AZ211" s="339"/>
      <c r="BB211" s="310"/>
      <c r="BW211" s="339"/>
      <c r="BX211" s="339"/>
      <c r="BY211" s="33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87" customFormat="true" ht="15" customHeight="true" x14ac:dyDescent="0.2">
      <c r="A212" s="591" t="s">
        <v>98</v>
      </c>
      <c r="B212" s="352"/>
      <c r="W212" s="339"/>
      <c r="X212" s="339"/>
      <c r="Y212" s="339"/>
      <c r="Z212" s="339"/>
      <c r="AA212" s="339"/>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AZ212" s="339"/>
      <c r="BB212" s="310"/>
      <c r="BW212" s="339"/>
      <c r="BX212" s="339"/>
      <c r="BY212" s="33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87" customFormat="true" ht="15" customHeight="true" x14ac:dyDescent="0.2">
      <c r="A213" s="328" t="s">
        <v>40</v>
      </c>
      <c r="B213" s="327"/>
      <c r="W213" s="339"/>
      <c r="X213" s="339"/>
      <c r="Y213" s="339"/>
      <c r="Z213" s="339"/>
      <c r="AA213" s="339"/>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AZ213" s="339"/>
      <c r="BB213" s="310"/>
      <c r="BW213" s="339"/>
      <c r="BX213" s="339"/>
      <c r="BY213" s="33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87" customFormat="true" ht="15" customHeight="true" x14ac:dyDescent="0.2">
      <c r="A214" s="326" t="s">
        <v>39</v>
      </c>
      <c r="B214" s="327"/>
      <c r="W214" s="339"/>
      <c r="X214" s="339"/>
      <c r="Y214" s="339"/>
      <c r="Z214" s="339"/>
      <c r="AA214" s="339"/>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AZ214" s="339"/>
      <c r="BB214" s="310"/>
      <c r="BW214" s="339"/>
      <c r="BX214" s="339"/>
      <c r="BY214" s="33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87" customFormat="true" ht="15" customHeight="true" x14ac:dyDescent="0.2">
      <c r="A215" s="326" t="s">
        <v>136</v>
      </c>
      <c r="B215" s="351" t="str">
        <f>A1025</f>
        <v>MICS05</v>
      </c>
      <c r="W215" s="339"/>
      <c r="X215" s="339"/>
      <c r="Y215" s="339"/>
      <c r="Z215" s="339"/>
      <c r="AA215" s="339"/>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AZ215" s="339"/>
      <c r="BB215" s="310"/>
      <c r="BW215" s="339"/>
      <c r="BX215" s="339"/>
      <c r="BY215" s="33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87" customFormat="true" ht="15" customHeight="true" x14ac:dyDescent="0.2">
      <c r="A216" s="173"/>
      <c r="B216" s="175"/>
      <c r="W216" s="339"/>
      <c r="X216" s="339"/>
      <c r="Y216" s="339"/>
      <c r="Z216" s="339"/>
      <c r="AA216" s="339"/>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AZ216" s="339"/>
      <c r="BB216" s="310"/>
      <c r="BW216" s="339"/>
      <c r="BX216" s="339"/>
      <c r="BY216" s="33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87" customFormat="true" ht="15" customHeight="true" x14ac:dyDescent="0.2">
      <c r="A217" s="173"/>
      <c r="B217" s="174"/>
      <c r="W217" s="339"/>
      <c r="X217" s="339"/>
      <c r="Y217" s="339"/>
      <c r="Z217" s="339"/>
      <c r="AA217" s="339"/>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AZ217" s="339"/>
      <c r="BB217" s="310"/>
      <c r="BW217" s="339"/>
      <c r="BX217" s="339"/>
      <c r="BY217" s="33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87" customFormat="true" ht="18" customHeight="true" x14ac:dyDescent="0.2">
      <c r="A218" s="173"/>
      <c r="B218" s="175"/>
      <c r="W218" s="339"/>
      <c r="X218" s="339"/>
      <c r="Y218" s="339"/>
      <c r="Z218" s="339"/>
      <c r="AA218" s="339"/>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AZ218" s="339"/>
      <c r="BB218" s="310"/>
      <c r="BW218" s="339"/>
      <c r="BX218" s="339"/>
      <c r="BY218" s="33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87" customFormat="true" ht="18" customHeight="true" x14ac:dyDescent="0.2">
      <c r="A219" s="172"/>
      <c r="B219" s="171"/>
      <c r="W219" s="339"/>
      <c r="X219" s="339"/>
      <c r="Y219" s="339"/>
      <c r="Z219" s="339"/>
      <c r="AA219" s="339"/>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AZ219" s="339"/>
      <c r="BB219" s="310"/>
      <c r="BW219" s="339"/>
      <c r="BX219" s="339"/>
      <c r="BY219" s="33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311" customFormat="true" ht="15" customHeight="true" x14ac:dyDescent="0.2">
      <c r="A220" s="290" t="s">
        <v>86</v>
      </c>
      <c r="B220" s="334"/>
      <c r="C220" s="1004" t="s">
        <v>115</v>
      </c>
      <c r="D220" s="1005"/>
      <c r="E220" s="1005"/>
      <c r="F220" s="1005"/>
      <c r="G220" s="1006"/>
      <c r="H220" s="993" t="s">
        <v>38</v>
      </c>
      <c r="I220" s="994"/>
      <c r="J220" s="994"/>
      <c r="K220" s="994"/>
      <c r="L220" s="995"/>
      <c r="M220" s="996" t="s">
        <v>37</v>
      </c>
      <c r="N220" s="997"/>
      <c r="O220" s="997"/>
      <c r="P220" s="997"/>
      <c r="Q220" s="998"/>
      <c r="R220" s="17" t="s">
        <v>143</v>
      </c>
      <c r="S220" s="424"/>
      <c r="T220" s="424"/>
      <c r="U220" s="424"/>
      <c r="V220" s="424"/>
      <c r="W220" s="435"/>
      <c r="X220" s="435"/>
      <c r="Y220" s="435"/>
      <c r="Z220" s="435"/>
      <c r="AA220" s="435"/>
      <c r="AB220" s="435"/>
      <c r="AC220" s="435"/>
      <c r="AD220" s="435"/>
      <c r="AE220" s="435"/>
      <c r="AF220" s="435"/>
      <c r="AG220" s="435"/>
      <c r="AH220" s="435"/>
      <c r="AI220" s="435"/>
      <c r="AJ220" s="435"/>
      <c r="AK220" s="435"/>
      <c r="AL220" s="435"/>
      <c r="AM220" s="435"/>
      <c r="AN220" s="435"/>
      <c r="AO220" s="435"/>
      <c r="AP220" s="435"/>
      <c r="AQ220" s="435"/>
      <c r="AR220" s="435"/>
      <c r="AS220" s="435"/>
      <c r="AT220" s="435"/>
      <c r="AU220" s="435"/>
      <c r="AV220" s="435"/>
      <c r="AW220" s="435"/>
      <c r="AX220" s="435"/>
      <c r="AY220" s="435"/>
      <c r="AZ220" s="827"/>
      <c r="BA220" s="345" t="s">
        <v>131</v>
      </c>
      <c r="BB220" s="290" t="s">
        <v>86</v>
      </c>
      <c r="BC220" s="996" t="s">
        <v>115</v>
      </c>
      <c r="BD220" s="997"/>
      <c r="BE220" s="997"/>
      <c r="BF220" s="997"/>
      <c r="BG220" s="1026"/>
      <c r="BH220" s="996" t="s">
        <v>38</v>
      </c>
      <c r="BI220" s="997"/>
      <c r="BJ220" s="997"/>
      <c r="BK220" s="997"/>
      <c r="BL220" s="1026"/>
      <c r="BM220" s="996" t="s">
        <v>37</v>
      </c>
      <c r="BN220" s="997"/>
      <c r="BO220" s="997"/>
      <c r="BP220" s="997"/>
      <c r="BQ220" s="998"/>
      <c r="BR220" s="16" t="s">
        <v>143</v>
      </c>
      <c r="BS220" s="424"/>
      <c r="BT220" s="424"/>
      <c r="BU220" s="424"/>
      <c r="BV220" s="424"/>
      <c r="BW220" s="5"/>
      <c r="BX220" s="5"/>
      <c r="BY220" s="5"/>
      <c r="BZ220" s="343"/>
      <c r="CA220" s="343"/>
      <c r="CB220" s="343"/>
      <c r="CC220" s="343"/>
      <c r="CD220" s="343"/>
      <c r="CE220" s="343"/>
      <c r="CF220" s="343"/>
      <c r="CG220" s="343"/>
      <c r="CH220" s="343"/>
      <c r="CI220" s="343"/>
      <c r="CJ220" s="343"/>
      <c r="CK220" s="343"/>
      <c r="CL220" s="343"/>
      <c r="CM220" s="343"/>
      <c r="CN220" s="343"/>
      <c r="CO220" s="343"/>
      <c r="CP220" s="343"/>
      <c r="CQ220" s="343"/>
      <c r="CR220" s="343"/>
      <c r="CS220" s="343"/>
      <c r="CT220" s="343"/>
      <c r="CU220" s="343"/>
      <c r="CV220" s="343"/>
      <c r="CW220" s="343"/>
      <c r="CX220" s="343"/>
      <c r="CY220" s="343"/>
      <c r="CZ220" s="343"/>
    </row>
    <row r="221" s="311" customFormat="true" ht="12.75" x14ac:dyDescent="0.2">
      <c r="A221" s="331" t="s">
        <v>87</v>
      </c>
      <c r="B221" s="373"/>
      <c r="C221" s="415" t="s">
        <v>0</v>
      </c>
      <c r="D221" s="585" t="s">
        <v>1</v>
      </c>
      <c r="E221" s="585" t="s">
        <v>2</v>
      </c>
      <c r="F221" s="585" t="s">
        <v>3</v>
      </c>
      <c r="G221" s="586" t="s">
        <v>4</v>
      </c>
      <c r="H221" s="378" t="s">
        <v>0</v>
      </c>
      <c r="I221" s="589" t="s">
        <v>1</v>
      </c>
      <c r="J221" s="589" t="s">
        <v>2</v>
      </c>
      <c r="K221" s="589" t="s">
        <v>3</v>
      </c>
      <c r="L221" s="590" t="s">
        <v>4</v>
      </c>
      <c r="M221" s="379" t="s">
        <v>0</v>
      </c>
      <c r="N221" s="589" t="s">
        <v>1</v>
      </c>
      <c r="O221" s="589" t="s">
        <v>2</v>
      </c>
      <c r="P221" s="589" t="s">
        <v>3</v>
      </c>
      <c r="Q221" s="583" t="s">
        <v>4</v>
      </c>
      <c r="R221" s="378" t="s">
        <v>259</v>
      </c>
      <c r="S221" s="589" t="s">
        <v>160</v>
      </c>
      <c r="T221" s="589" t="s">
        <v>260</v>
      </c>
      <c r="U221" s="589" t="s">
        <v>261</v>
      </c>
      <c r="V221" s="590" t="s">
        <v>163</v>
      </c>
      <c r="W221" s="435"/>
      <c r="X221" s="435"/>
      <c r="Y221" s="435"/>
      <c r="Z221" s="435"/>
      <c r="AA221" s="435"/>
      <c r="AB221" s="435"/>
      <c r="AC221" s="435"/>
      <c r="AD221" s="435"/>
      <c r="AE221" s="435"/>
      <c r="AF221" s="435"/>
      <c r="AG221" s="435"/>
      <c r="AH221" s="435"/>
      <c r="AI221" s="435"/>
      <c r="AJ221" s="435"/>
      <c r="AK221" s="435"/>
      <c r="AL221" s="435"/>
      <c r="AM221" s="435"/>
      <c r="AN221" s="435"/>
      <c r="AO221" s="435"/>
      <c r="AP221" s="435"/>
      <c r="AQ221" s="435"/>
      <c r="AR221" s="435"/>
      <c r="AS221" s="435"/>
      <c r="AT221" s="435"/>
      <c r="AU221" s="435"/>
      <c r="AV221" s="435"/>
      <c r="AW221" s="435"/>
      <c r="AX221" s="435"/>
      <c r="AY221" s="435"/>
      <c r="AZ221" s="827"/>
      <c r="BA221" s="331" t="s">
        <v>118</v>
      </c>
      <c r="BB221" s="330"/>
      <c r="BC221" s="453" t="s">
        <v>0</v>
      </c>
      <c r="BD221" s="559" t="s">
        <v>1</v>
      </c>
      <c r="BE221" s="559" t="s">
        <v>2</v>
      </c>
      <c r="BF221" s="559" t="s">
        <v>3</v>
      </c>
      <c r="BG221" s="454" t="s">
        <v>4</v>
      </c>
      <c r="BH221" s="453" t="s">
        <v>0</v>
      </c>
      <c r="BI221" s="559" t="s">
        <v>1</v>
      </c>
      <c r="BJ221" s="559" t="s">
        <v>2</v>
      </c>
      <c r="BK221" s="559" t="s">
        <v>3</v>
      </c>
      <c r="BL221" s="454" t="s">
        <v>4</v>
      </c>
      <c r="BM221" s="453" t="s">
        <v>0</v>
      </c>
      <c r="BN221" s="559" t="s">
        <v>1</v>
      </c>
      <c r="BO221" s="559" t="s">
        <v>2</v>
      </c>
      <c r="BP221" s="559" t="s">
        <v>3</v>
      </c>
      <c r="BQ221" s="454" t="s">
        <v>4</v>
      </c>
      <c r="BR221" s="453" t="s">
        <v>259</v>
      </c>
      <c r="BS221" s="559" t="s">
        <v>160</v>
      </c>
      <c r="BT221" s="559" t="s">
        <v>260</v>
      </c>
      <c r="BU221" s="559" t="s">
        <v>261</v>
      </c>
      <c r="BV221" s="560" t="s">
        <v>163</v>
      </c>
      <c r="BW221" s="831"/>
      <c r="BX221" s="831"/>
      <c r="BY221" s="831"/>
      <c r="BZ221" s="831"/>
      <c r="CA221" s="831"/>
      <c r="CB221" s="831"/>
      <c r="CC221" s="831"/>
      <c r="CD221" s="831"/>
      <c r="CE221" s="831"/>
      <c r="CF221" s="831"/>
      <c r="CG221" s="831"/>
      <c r="CH221" s="831"/>
      <c r="CI221" s="831"/>
      <c r="CJ221" s="831"/>
      <c r="CK221" s="831"/>
      <c r="CL221" s="831"/>
      <c r="CM221" s="831"/>
      <c r="CN221" s="831"/>
      <c r="CO221" s="831"/>
      <c r="CP221" s="831"/>
      <c r="CQ221" s="831"/>
      <c r="CR221" s="831"/>
      <c r="CS221" s="831"/>
      <c r="CT221" s="831"/>
      <c r="CU221" s="831"/>
      <c r="CV221" s="831"/>
      <c r="CW221" s="831"/>
      <c r="CX221" s="831"/>
      <c r="CY221" s="831"/>
      <c r="CZ221" s="831"/>
    </row>
    <row r="222" s="311" customFormat="true" ht="15" customHeight="true" x14ac:dyDescent="0.2">
      <c r="A222" s="999" t="s">
        <v>36</v>
      </c>
      <c r="B222" s="375" t="s">
        <v>15</v>
      </c>
      <c r="C222" s="61" t="s">
        <v>35</v>
      </c>
      <c r="D222" s="58" t="s">
        <v>35</v>
      </c>
      <c r="E222" s="58" t="s">
        <v>35</v>
      </c>
      <c r="F222" s="58" t="s">
        <v>35</v>
      </c>
      <c r="G222" s="55" t="s">
        <v>35</v>
      </c>
      <c r="H222" s="52" t="s">
        <v>35</v>
      </c>
      <c r="I222" s="58" t="s">
        <v>35</v>
      </c>
      <c r="J222" s="58" t="s">
        <v>35</v>
      </c>
      <c r="K222" s="58" t="s">
        <v>35</v>
      </c>
      <c r="L222" s="49" t="s">
        <v>35</v>
      </c>
      <c r="M222" s="61" t="s">
        <v>35</v>
      </c>
      <c r="N222" s="58" t="s">
        <v>35</v>
      </c>
      <c r="O222" s="58" t="s">
        <v>35</v>
      </c>
      <c r="P222" s="58" t="s">
        <v>35</v>
      </c>
      <c r="Q222" s="55" t="s">
        <v>35</v>
      </c>
      <c r="R222" s="52" t="s">
        <v>35</v>
      </c>
      <c r="S222" s="58" t="s">
        <v>35</v>
      </c>
      <c r="T222" s="58" t="s">
        <v>35</v>
      </c>
      <c r="U222" s="58" t="s">
        <v>35</v>
      </c>
      <c r="V222" s="49" t="s">
        <v>35</v>
      </c>
      <c r="W222" s="435"/>
      <c r="X222" s="435"/>
      <c r="Y222" s="435"/>
      <c r="Z222" s="435"/>
      <c r="AA222" s="435"/>
      <c r="AB222" s="435"/>
      <c r="AC222" s="435"/>
      <c r="AD222" s="435"/>
      <c r="AE222" s="435"/>
      <c r="AF222" s="435"/>
      <c r="AG222" s="435"/>
      <c r="AH222" s="435"/>
      <c r="AI222" s="435"/>
      <c r="AJ222" s="435"/>
      <c r="AK222" s="435"/>
      <c r="AL222" s="435"/>
      <c r="AM222" s="435"/>
      <c r="AN222" s="435"/>
      <c r="AO222" s="435"/>
      <c r="AP222" s="435"/>
      <c r="AQ222" s="435"/>
      <c r="AR222" s="435"/>
      <c r="AS222" s="435"/>
      <c r="AT222" s="435"/>
      <c r="AU222" s="435"/>
      <c r="AV222" s="435"/>
      <c r="AW222" s="435"/>
      <c r="AX222" s="435"/>
      <c r="AY222" s="435"/>
      <c r="AZ222" s="827"/>
      <c r="BA222" s="1025" t="s">
        <v>36</v>
      </c>
      <c r="BB222" s="595" t="s">
        <v>15</v>
      </c>
      <c r="BC222" s="48" t="s">
        <v>35</v>
      </c>
      <c r="BD222" s="44" t="s">
        <v>35</v>
      </c>
      <c r="BE222" s="44" t="s">
        <v>35</v>
      </c>
      <c r="BF222" s="44" t="s">
        <v>35</v>
      </c>
      <c r="BG222" s="39" t="s">
        <v>35</v>
      </c>
      <c r="BH222" s="48" t="s">
        <v>35</v>
      </c>
      <c r="BI222" s="44" t="s">
        <v>35</v>
      </c>
      <c r="BJ222" s="44" t="s">
        <v>35</v>
      </c>
      <c r="BK222" s="44" t="s">
        <v>35</v>
      </c>
      <c r="BL222" s="39" t="s">
        <v>35</v>
      </c>
      <c r="BM222" s="48" t="s">
        <v>35</v>
      </c>
      <c r="BN222" s="44" t="s">
        <v>35</v>
      </c>
      <c r="BO222" s="44" t="s">
        <v>35</v>
      </c>
      <c r="BP222" s="44" t="s">
        <v>35</v>
      </c>
      <c r="BQ222" s="39" t="s">
        <v>35</v>
      </c>
      <c r="BR222" s="48" t="s">
        <v>35</v>
      </c>
      <c r="BS222" s="44" t="s">
        <v>35</v>
      </c>
      <c r="BT222" s="44" t="s">
        <v>35</v>
      </c>
      <c r="BU222" s="44" t="s">
        <v>35</v>
      </c>
      <c r="BV222" s="34" t="s">
        <v>35</v>
      </c>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11" customFormat="true" ht="15" customHeight="true" x14ac:dyDescent="0.2">
      <c r="A223" s="1000"/>
      <c r="B223" s="376" t="s">
        <v>16</v>
      </c>
      <c r="C223" s="63" t="s">
        <v>35</v>
      </c>
      <c r="D223" s="60" t="s">
        <v>35</v>
      </c>
      <c r="E223" s="60" t="s">
        <v>35</v>
      </c>
      <c r="F223" s="60" t="s">
        <v>35</v>
      </c>
      <c r="G223" s="57" t="s">
        <v>35</v>
      </c>
      <c r="H223" s="54" t="s">
        <v>35</v>
      </c>
      <c r="I223" s="60" t="s">
        <v>35</v>
      </c>
      <c r="J223" s="60" t="s">
        <v>35</v>
      </c>
      <c r="K223" s="60" t="s">
        <v>35</v>
      </c>
      <c r="L223" s="51" t="s">
        <v>35</v>
      </c>
      <c r="M223" s="63" t="s">
        <v>35</v>
      </c>
      <c r="N223" s="60" t="s">
        <v>35</v>
      </c>
      <c r="O223" s="60" t="s">
        <v>35</v>
      </c>
      <c r="P223" s="60" t="s">
        <v>35</v>
      </c>
      <c r="Q223" s="57" t="s">
        <v>35</v>
      </c>
      <c r="R223" s="54" t="s">
        <v>35</v>
      </c>
      <c r="S223" s="60" t="s">
        <v>35</v>
      </c>
      <c r="T223" s="60" t="s">
        <v>35</v>
      </c>
      <c r="U223" s="60" t="s">
        <v>35</v>
      </c>
      <c r="V223" s="51" t="s">
        <v>35</v>
      </c>
      <c r="W223" s="435"/>
      <c r="X223" s="435"/>
      <c r="Y223" s="435"/>
      <c r="Z223" s="435"/>
      <c r="AA223" s="435"/>
      <c r="AB223" s="435"/>
      <c r="AC223" s="435"/>
      <c r="AD223" s="435"/>
      <c r="AE223" s="435"/>
      <c r="AF223" s="435"/>
      <c r="AG223" s="435"/>
      <c r="AH223" s="435"/>
      <c r="AI223" s="435"/>
      <c r="AJ223" s="435"/>
      <c r="AK223" s="435"/>
      <c r="AL223" s="435"/>
      <c r="AM223" s="435"/>
      <c r="AN223" s="435"/>
      <c r="AO223" s="435"/>
      <c r="AP223" s="435"/>
      <c r="AQ223" s="435"/>
      <c r="AR223" s="435"/>
      <c r="AS223" s="435"/>
      <c r="AT223" s="435"/>
      <c r="AU223" s="435"/>
      <c r="AV223" s="435"/>
      <c r="AW223" s="435"/>
      <c r="AX223" s="435"/>
      <c r="AY223" s="435"/>
      <c r="AZ223" s="827"/>
      <c r="BA223" s="1023"/>
      <c r="BB223" s="594" t="s">
        <v>16</v>
      </c>
      <c r="BC223" s="47" t="s">
        <v>35</v>
      </c>
      <c r="BD223" s="43" t="s">
        <v>35</v>
      </c>
      <c r="BE223" s="43" t="s">
        <v>35</v>
      </c>
      <c r="BF223" s="43" t="s">
        <v>35</v>
      </c>
      <c r="BG223" s="38" t="s">
        <v>35</v>
      </c>
      <c r="BH223" s="47" t="s">
        <v>35</v>
      </c>
      <c r="BI223" s="43" t="s">
        <v>35</v>
      </c>
      <c r="BJ223" s="43" t="s">
        <v>35</v>
      </c>
      <c r="BK223" s="43" t="s">
        <v>35</v>
      </c>
      <c r="BL223" s="38" t="s">
        <v>35</v>
      </c>
      <c r="BM223" s="47" t="s">
        <v>35</v>
      </c>
      <c r="BN223" s="43" t="s">
        <v>35</v>
      </c>
      <c r="BO223" s="43" t="s">
        <v>35</v>
      </c>
      <c r="BP223" s="43" t="s">
        <v>35</v>
      </c>
      <c r="BQ223" s="38" t="s">
        <v>35</v>
      </c>
      <c r="BR223" s="47" t="s">
        <v>35</v>
      </c>
      <c r="BS223" s="43" t="s">
        <v>35</v>
      </c>
      <c r="BT223" s="43" t="s">
        <v>35</v>
      </c>
      <c r="BU223" s="43" t="s">
        <v>35</v>
      </c>
      <c r="BV223" s="33" t="s">
        <v>35</v>
      </c>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11" customFormat="true" ht="15" customHeight="true" x14ac:dyDescent="0.2">
      <c r="A224" s="1001"/>
      <c r="B224" s="377" t="s">
        <v>20</v>
      </c>
      <c r="C224" s="63" t="s">
        <v>35</v>
      </c>
      <c r="D224" s="60" t="s">
        <v>35</v>
      </c>
      <c r="E224" s="60" t="s">
        <v>35</v>
      </c>
      <c r="F224" s="60" t="s">
        <v>35</v>
      </c>
      <c r="G224" s="57" t="s">
        <v>35</v>
      </c>
      <c r="H224" s="54" t="s">
        <v>35</v>
      </c>
      <c r="I224" s="60" t="s">
        <v>35</v>
      </c>
      <c r="J224" s="60" t="s">
        <v>35</v>
      </c>
      <c r="K224" s="60" t="s">
        <v>35</v>
      </c>
      <c r="L224" s="51" t="s">
        <v>35</v>
      </c>
      <c r="M224" s="63" t="s">
        <v>35</v>
      </c>
      <c r="N224" s="60" t="s">
        <v>35</v>
      </c>
      <c r="O224" s="60" t="s">
        <v>35</v>
      </c>
      <c r="P224" s="60" t="s">
        <v>35</v>
      </c>
      <c r="Q224" s="57" t="s">
        <v>35</v>
      </c>
      <c r="R224" s="54" t="s">
        <v>35</v>
      </c>
      <c r="S224" s="60" t="s">
        <v>35</v>
      </c>
      <c r="T224" s="60" t="s">
        <v>35</v>
      </c>
      <c r="U224" s="60" t="s">
        <v>35</v>
      </c>
      <c r="V224" s="51" t="s">
        <v>35</v>
      </c>
      <c r="W224" s="435"/>
      <c r="X224" s="435"/>
      <c r="Y224" s="435"/>
      <c r="Z224" s="435"/>
      <c r="AA224" s="435"/>
      <c r="AB224" s="435"/>
      <c r="AC224" s="435"/>
      <c r="AD224" s="435"/>
      <c r="AE224" s="435"/>
      <c r="AF224" s="435"/>
      <c r="AG224" s="435"/>
      <c r="AH224" s="435"/>
      <c r="AI224" s="435"/>
      <c r="AJ224" s="435"/>
      <c r="AK224" s="435"/>
      <c r="AL224" s="435"/>
      <c r="AM224" s="435"/>
      <c r="AN224" s="435"/>
      <c r="AO224" s="435"/>
      <c r="AP224" s="435"/>
      <c r="AQ224" s="435"/>
      <c r="AR224" s="435"/>
      <c r="AS224" s="435"/>
      <c r="AT224" s="435"/>
      <c r="AU224" s="435"/>
      <c r="AV224" s="435"/>
      <c r="AW224" s="435"/>
      <c r="AX224" s="435"/>
      <c r="AY224" s="435"/>
      <c r="AZ224" s="827"/>
      <c r="BA224" s="1023"/>
      <c r="BB224" s="594" t="s">
        <v>20</v>
      </c>
      <c r="BC224" s="47" t="s">
        <v>35</v>
      </c>
      <c r="BD224" s="43" t="s">
        <v>35</v>
      </c>
      <c r="BE224" s="43" t="s">
        <v>35</v>
      </c>
      <c r="BF224" s="43" t="s">
        <v>35</v>
      </c>
      <c r="BG224" s="38" t="s">
        <v>35</v>
      </c>
      <c r="BH224" s="47" t="s">
        <v>35</v>
      </c>
      <c r="BI224" s="43" t="s">
        <v>35</v>
      </c>
      <c r="BJ224" s="43" t="s">
        <v>35</v>
      </c>
      <c r="BK224" s="43" t="s">
        <v>35</v>
      </c>
      <c r="BL224" s="38" t="s">
        <v>35</v>
      </c>
      <c r="BM224" s="47" t="s">
        <v>35</v>
      </c>
      <c r="BN224" s="43" t="s">
        <v>35</v>
      </c>
      <c r="BO224" s="43" t="s">
        <v>35</v>
      </c>
      <c r="BP224" s="43" t="s">
        <v>35</v>
      </c>
      <c r="BQ224" s="38" t="s">
        <v>35</v>
      </c>
      <c r="BR224" s="47" t="s">
        <v>35</v>
      </c>
      <c r="BS224" s="43" t="s">
        <v>35</v>
      </c>
      <c r="BT224" s="43" t="s">
        <v>35</v>
      </c>
      <c r="BU224" s="43" t="s">
        <v>35</v>
      </c>
      <c r="BV224" s="33" t="s">
        <v>35</v>
      </c>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11" customFormat="true" ht="15" customHeight="true" x14ac:dyDescent="0.2">
      <c r="A225" s="67"/>
      <c r="B225" s="126"/>
      <c r="C225" s="85"/>
      <c r="D225" s="156"/>
      <c r="E225" s="156"/>
      <c r="F225" s="156"/>
      <c r="G225" s="145"/>
      <c r="H225" s="84"/>
      <c r="I225" s="156"/>
      <c r="J225" s="156"/>
      <c r="K225" s="156"/>
      <c r="L225" s="151"/>
      <c r="M225" s="85"/>
      <c r="N225" s="156"/>
      <c r="O225" s="156"/>
      <c r="P225" s="156"/>
      <c r="Q225" s="145"/>
      <c r="R225" s="84"/>
      <c r="S225" s="156"/>
      <c r="T225" s="156"/>
      <c r="U225" s="156"/>
      <c r="V225" s="151"/>
      <c r="W225" s="435"/>
      <c r="X225" s="435"/>
      <c r="Y225" s="435"/>
      <c r="Z225" s="435"/>
      <c r="AA225" s="435"/>
      <c r="AB225" s="435"/>
      <c r="AC225" s="435"/>
      <c r="AD225" s="435"/>
      <c r="AE225" s="435"/>
      <c r="AF225" s="435"/>
      <c r="AG225" s="435"/>
      <c r="AH225" s="435"/>
      <c r="AI225" s="435"/>
      <c r="AJ225" s="435"/>
      <c r="AK225" s="435"/>
      <c r="AL225" s="435"/>
      <c r="AM225" s="435"/>
      <c r="AN225" s="435"/>
      <c r="AO225" s="435"/>
      <c r="AP225" s="435"/>
      <c r="AQ225" s="435"/>
      <c r="AR225" s="435"/>
      <c r="AS225" s="435"/>
      <c r="AT225" s="435"/>
      <c r="AU225" s="435"/>
      <c r="AV225" s="435"/>
      <c r="AW225" s="435"/>
      <c r="AX225" s="435"/>
      <c r="AY225" s="435"/>
      <c r="AZ225" s="827"/>
      <c r="BA225" s="1023" t="s">
        <v>70</v>
      </c>
      <c r="BB225" s="594"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33" t="s">
        <v>35</v>
      </c>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11" customFormat="true" ht="15" customHeight="true" x14ac:dyDescent="0.2">
      <c r="A226" s="142"/>
      <c r="B226" s="136"/>
      <c r="C226" s="154"/>
      <c r="D226" s="153"/>
      <c r="E226" s="153"/>
      <c r="F226" s="153"/>
      <c r="G226" s="143"/>
      <c r="H226" s="146"/>
      <c r="I226" s="153"/>
      <c r="J226" s="153"/>
      <c r="K226" s="153"/>
      <c r="L226" s="149"/>
      <c r="M226" s="154"/>
      <c r="N226" s="153"/>
      <c r="O226" s="153"/>
      <c r="P226" s="153"/>
      <c r="Q226" s="143"/>
      <c r="R226" s="146"/>
      <c r="S226" s="153"/>
      <c r="T226" s="153"/>
      <c r="U226" s="153"/>
      <c r="V226" s="149"/>
      <c r="W226" s="435"/>
      <c r="X226" s="435"/>
      <c r="Y226" s="435"/>
      <c r="Z226" s="435"/>
      <c r="AA226" s="435"/>
      <c r="AB226" s="435"/>
      <c r="AC226" s="435"/>
      <c r="AD226" s="435"/>
      <c r="AE226" s="435"/>
      <c r="AF226" s="435"/>
      <c r="AG226" s="435"/>
      <c r="AH226" s="435"/>
      <c r="AI226" s="435"/>
      <c r="AJ226" s="435"/>
      <c r="AK226" s="435"/>
      <c r="AL226" s="435"/>
      <c r="AM226" s="435"/>
      <c r="AN226" s="435"/>
      <c r="AO226" s="435"/>
      <c r="AP226" s="435"/>
      <c r="AQ226" s="435"/>
      <c r="AR226" s="435"/>
      <c r="AS226" s="435"/>
      <c r="AT226" s="435"/>
      <c r="AU226" s="435"/>
      <c r="AV226" s="435"/>
      <c r="AW226" s="435"/>
      <c r="AX226" s="435"/>
      <c r="AY226" s="435"/>
      <c r="AZ226" s="827"/>
      <c r="BA226" s="1023"/>
      <c r="BB226" s="594"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33" t="s">
        <v>35</v>
      </c>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11" customFormat="true" ht="15" customHeight="true" x14ac:dyDescent="0.2">
      <c r="A227" s="142"/>
      <c r="B227" s="136"/>
      <c r="C227" s="154"/>
      <c r="D227" s="153"/>
      <c r="E227" s="153"/>
      <c r="F227" s="153"/>
      <c r="G227" s="143"/>
      <c r="H227" s="146"/>
      <c r="I227" s="153"/>
      <c r="J227" s="153"/>
      <c r="K227" s="153"/>
      <c r="L227" s="149"/>
      <c r="M227" s="154"/>
      <c r="N227" s="153"/>
      <c r="O227" s="153"/>
      <c r="P227" s="153"/>
      <c r="Q227" s="143"/>
      <c r="R227" s="146"/>
      <c r="S227" s="153"/>
      <c r="T227" s="153"/>
      <c r="U227" s="153"/>
      <c r="V227" s="149"/>
      <c r="W227" s="435"/>
      <c r="X227" s="435"/>
      <c r="Y227" s="435"/>
      <c r="Z227" s="435"/>
      <c r="AA227" s="435"/>
      <c r="AB227" s="435"/>
      <c r="AC227" s="435"/>
      <c r="AD227" s="435"/>
      <c r="AE227" s="435"/>
      <c r="AF227" s="435"/>
      <c r="AG227" s="435"/>
      <c r="AH227" s="435"/>
      <c r="AI227" s="435"/>
      <c r="AJ227" s="435"/>
      <c r="AK227" s="435"/>
      <c r="AL227" s="435"/>
      <c r="AM227" s="435"/>
      <c r="AN227" s="435"/>
      <c r="AO227" s="435"/>
      <c r="AP227" s="435"/>
      <c r="AQ227" s="435"/>
      <c r="AR227" s="435"/>
      <c r="AS227" s="435"/>
      <c r="AT227" s="435"/>
      <c r="AU227" s="435"/>
      <c r="AV227" s="435"/>
      <c r="AW227" s="435"/>
      <c r="AX227" s="435"/>
      <c r="AY227" s="435"/>
      <c r="AZ227" s="827"/>
      <c r="BA227" s="1023" t="s">
        <v>95</v>
      </c>
      <c r="BB227" s="594"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33" t="s">
        <v>35</v>
      </c>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11" customFormat="true" ht="15" customHeight="true" x14ac:dyDescent="0.2">
      <c r="A228" s="142"/>
      <c r="B228" s="136"/>
      <c r="C228" s="107"/>
      <c r="D228" s="106"/>
      <c r="E228" s="106"/>
      <c r="F228" s="106"/>
      <c r="G228" s="105"/>
      <c r="H228" s="104"/>
      <c r="I228" s="106"/>
      <c r="J228" s="106"/>
      <c r="K228" s="106"/>
      <c r="L228" s="103"/>
      <c r="M228" s="107"/>
      <c r="N228" s="106"/>
      <c r="O228" s="106"/>
      <c r="P228" s="106"/>
      <c r="Q228" s="105"/>
      <c r="R228" s="104"/>
      <c r="S228" s="106"/>
      <c r="T228" s="106"/>
      <c r="U228" s="106"/>
      <c r="V228" s="103"/>
      <c r="W228" s="435"/>
      <c r="X228" s="435"/>
      <c r="Y228" s="435"/>
      <c r="Z228" s="435"/>
      <c r="AA228" s="435"/>
      <c r="AB228" s="435"/>
      <c r="AC228" s="435"/>
      <c r="AD228" s="435"/>
      <c r="AE228" s="435"/>
      <c r="AF228" s="435"/>
      <c r="AG228" s="435"/>
      <c r="AH228" s="435"/>
      <c r="AI228" s="435"/>
      <c r="AJ228" s="435"/>
      <c r="AK228" s="435"/>
      <c r="AL228" s="435"/>
      <c r="AM228" s="435"/>
      <c r="AN228" s="435"/>
      <c r="AO228" s="435"/>
      <c r="AP228" s="435"/>
      <c r="AQ228" s="435"/>
      <c r="AR228" s="435"/>
      <c r="AS228" s="435"/>
      <c r="AT228" s="435"/>
      <c r="AU228" s="435"/>
      <c r="AV228" s="435"/>
      <c r="AW228" s="435"/>
      <c r="AX228" s="435"/>
      <c r="AY228" s="435"/>
      <c r="AZ228" s="827"/>
      <c r="BA228" s="1023"/>
      <c r="BB228" s="594" t="s">
        <v>92</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33" t="s">
        <v>35</v>
      </c>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11" customFormat="true" ht="15" customHeight="true" x14ac:dyDescent="0.2">
      <c r="A229" s="142"/>
      <c r="B229" s="136"/>
      <c r="C229" s="107"/>
      <c r="D229" s="106"/>
      <c r="E229" s="106"/>
      <c r="F229" s="106"/>
      <c r="G229" s="105"/>
      <c r="H229" s="104"/>
      <c r="I229" s="106"/>
      <c r="J229" s="106"/>
      <c r="K229" s="106"/>
      <c r="L229" s="103"/>
      <c r="M229" s="107"/>
      <c r="N229" s="106"/>
      <c r="O229" s="106"/>
      <c r="P229" s="106"/>
      <c r="Q229" s="105"/>
      <c r="R229" s="104"/>
      <c r="S229" s="106"/>
      <c r="T229" s="106"/>
      <c r="U229" s="106"/>
      <c r="V229" s="103"/>
      <c r="W229" s="435"/>
      <c r="X229" s="435"/>
      <c r="Y229" s="435"/>
      <c r="Z229" s="435"/>
      <c r="AA229" s="435"/>
      <c r="AB229" s="435"/>
      <c r="AC229" s="435"/>
      <c r="AD229" s="435"/>
      <c r="AE229" s="435"/>
      <c r="AF229" s="435"/>
      <c r="AG229" s="435"/>
      <c r="AH229" s="435"/>
      <c r="AI229" s="435"/>
      <c r="AJ229" s="435"/>
      <c r="AK229" s="435"/>
      <c r="AL229" s="435"/>
      <c r="AM229" s="435"/>
      <c r="AN229" s="435"/>
      <c r="AO229" s="435"/>
      <c r="AP229" s="435"/>
      <c r="AQ229" s="435"/>
      <c r="AR229" s="435"/>
      <c r="AS229" s="435"/>
      <c r="AT229" s="435"/>
      <c r="AU229" s="435"/>
      <c r="AV229" s="435"/>
      <c r="AW229" s="435"/>
      <c r="AX229" s="435"/>
      <c r="AY229" s="435"/>
      <c r="AZ229" s="827"/>
      <c r="BA229" s="1023"/>
      <c r="BB229" s="594" t="s">
        <v>93</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33" t="s">
        <v>35</v>
      </c>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11" customFormat="true" ht="15" customHeight="true" x14ac:dyDescent="0.2">
      <c r="A230" s="142"/>
      <c r="B230" s="136"/>
      <c r="C230" s="107"/>
      <c r="D230" s="106"/>
      <c r="E230" s="106"/>
      <c r="F230" s="106"/>
      <c r="G230" s="105"/>
      <c r="H230" s="104"/>
      <c r="I230" s="106"/>
      <c r="J230" s="106"/>
      <c r="K230" s="106"/>
      <c r="L230" s="103"/>
      <c r="M230" s="107"/>
      <c r="N230" s="106"/>
      <c r="O230" s="106"/>
      <c r="P230" s="106"/>
      <c r="Q230" s="105"/>
      <c r="R230" s="104"/>
      <c r="S230" s="106"/>
      <c r="T230" s="106"/>
      <c r="U230" s="106"/>
      <c r="V230" s="103"/>
      <c r="W230" s="435"/>
      <c r="X230" s="435"/>
      <c r="Y230" s="435"/>
      <c r="Z230" s="435"/>
      <c r="AA230" s="435"/>
      <c r="AB230" s="435"/>
      <c r="AC230" s="435"/>
      <c r="AD230" s="435"/>
      <c r="AE230" s="435"/>
      <c r="AF230" s="435"/>
      <c r="AG230" s="435"/>
      <c r="AH230" s="435"/>
      <c r="AI230" s="435"/>
      <c r="AJ230" s="435"/>
      <c r="AK230" s="435"/>
      <c r="AL230" s="435"/>
      <c r="AM230" s="435"/>
      <c r="AN230" s="435"/>
      <c r="AO230" s="435"/>
      <c r="AP230" s="435"/>
      <c r="AQ230" s="435"/>
      <c r="AR230" s="435"/>
      <c r="AS230" s="435"/>
      <c r="AT230" s="435"/>
      <c r="AU230" s="435"/>
      <c r="AV230" s="435"/>
      <c r="AW230" s="435"/>
      <c r="AX230" s="435"/>
      <c r="AY230" s="435"/>
      <c r="AZ230" s="827"/>
      <c r="BA230" s="1023"/>
      <c r="BB230" s="594" t="s">
        <v>94</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33" t="s">
        <v>35</v>
      </c>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11" customFormat="true" ht="15" customHeight="true" x14ac:dyDescent="0.2">
      <c r="A231" s="164"/>
      <c r="B231" s="135"/>
      <c r="C231" s="85"/>
      <c r="D231" s="156"/>
      <c r="E231" s="156"/>
      <c r="F231" s="156"/>
      <c r="G231" s="145"/>
      <c r="H231" s="84"/>
      <c r="I231" s="156"/>
      <c r="J231" s="156"/>
      <c r="K231" s="156"/>
      <c r="L231" s="151"/>
      <c r="M231" s="85"/>
      <c r="N231" s="156"/>
      <c r="O231" s="156"/>
      <c r="P231" s="156"/>
      <c r="Q231" s="145"/>
      <c r="R231" s="84"/>
      <c r="S231" s="156"/>
      <c r="T231" s="156"/>
      <c r="U231" s="156"/>
      <c r="V231" s="151"/>
      <c r="W231" s="435"/>
      <c r="X231" s="435"/>
      <c r="Y231" s="435"/>
      <c r="Z231" s="435"/>
      <c r="AA231" s="435"/>
      <c r="AB231" s="435"/>
      <c r="AC231" s="435"/>
      <c r="AD231" s="435"/>
      <c r="AE231" s="435"/>
      <c r="AF231" s="435"/>
      <c r="AG231" s="435"/>
      <c r="AH231" s="435"/>
      <c r="AI231" s="435"/>
      <c r="AJ231" s="435"/>
      <c r="AK231" s="435"/>
      <c r="AL231" s="435"/>
      <c r="AM231" s="435"/>
      <c r="AN231" s="435"/>
      <c r="AO231" s="435"/>
      <c r="AP231" s="435"/>
      <c r="AQ231" s="435"/>
      <c r="AR231" s="435"/>
      <c r="AS231" s="435"/>
      <c r="AT231" s="435"/>
      <c r="AU231" s="435"/>
      <c r="AV231" s="435"/>
      <c r="AW231" s="435"/>
      <c r="AX231" s="435"/>
      <c r="AY231" s="435"/>
      <c r="AZ231" s="827"/>
      <c r="BA231" s="829"/>
      <c r="BB231" s="594"/>
      <c r="BC231" s="445"/>
      <c r="BD231" s="432"/>
      <c r="BE231" s="432"/>
      <c r="BF231" s="432"/>
      <c r="BG231" s="449"/>
      <c r="BH231" s="445"/>
      <c r="BI231" s="432"/>
      <c r="BJ231" s="432"/>
      <c r="BK231" s="432"/>
      <c r="BL231" s="449"/>
      <c r="BM231" s="445"/>
      <c r="BN231" s="432"/>
      <c r="BO231" s="432"/>
      <c r="BP231" s="432"/>
      <c r="BQ231" s="449"/>
      <c r="BR231" s="445"/>
      <c r="BS231" s="432"/>
      <c r="BT231" s="432"/>
      <c r="BU231" s="432"/>
      <c r="BV231" s="43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11" customFormat="true" ht="15" customHeight="true" x14ac:dyDescent="0.2">
      <c r="A232" s="164"/>
      <c r="B232" s="135"/>
      <c r="C232" s="85"/>
      <c r="D232" s="156"/>
      <c r="E232" s="156"/>
      <c r="F232" s="156"/>
      <c r="G232" s="145"/>
      <c r="H232" s="84"/>
      <c r="I232" s="156"/>
      <c r="J232" s="156"/>
      <c r="K232" s="156"/>
      <c r="L232" s="151"/>
      <c r="M232" s="85"/>
      <c r="N232" s="156"/>
      <c r="O232" s="156"/>
      <c r="P232" s="156"/>
      <c r="Q232" s="145"/>
      <c r="R232" s="84"/>
      <c r="S232" s="156"/>
      <c r="T232" s="156"/>
      <c r="U232" s="156"/>
      <c r="V232" s="151"/>
      <c r="W232" s="435"/>
      <c r="X232" s="435"/>
      <c r="Y232" s="435"/>
      <c r="Z232" s="435"/>
      <c r="AA232" s="435"/>
      <c r="AB232" s="435"/>
      <c r="AC232" s="435"/>
      <c r="AD232" s="435"/>
      <c r="AE232" s="435"/>
      <c r="AF232" s="435"/>
      <c r="AG232" s="435"/>
      <c r="AH232" s="435"/>
      <c r="AI232" s="435"/>
      <c r="AJ232" s="435"/>
      <c r="AK232" s="435"/>
      <c r="AL232" s="435"/>
      <c r="AM232" s="435"/>
      <c r="AN232" s="435"/>
      <c r="AO232" s="435"/>
      <c r="AP232" s="435"/>
      <c r="AQ232" s="435"/>
      <c r="AR232" s="435"/>
      <c r="AS232" s="435"/>
      <c r="AT232" s="435"/>
      <c r="AU232" s="435"/>
      <c r="AV232" s="435"/>
      <c r="AW232" s="435"/>
      <c r="AX232" s="435"/>
      <c r="AY232" s="435"/>
      <c r="AZ232" s="827"/>
      <c r="BA232" s="830"/>
      <c r="BB232" s="594"/>
      <c r="BC232" s="445"/>
      <c r="BD232" s="432"/>
      <c r="BE232" s="432"/>
      <c r="BF232" s="432"/>
      <c r="BG232" s="449"/>
      <c r="BH232" s="445"/>
      <c r="BI232" s="432"/>
      <c r="BJ232" s="432"/>
      <c r="BK232" s="432"/>
      <c r="BL232" s="449"/>
      <c r="BM232" s="445"/>
      <c r="BN232" s="432"/>
      <c r="BO232" s="432"/>
      <c r="BP232" s="432"/>
      <c r="BQ232" s="449"/>
      <c r="BR232" s="445"/>
      <c r="BS232" s="432"/>
      <c r="BT232" s="432"/>
      <c r="BU232" s="432"/>
      <c r="BV232" s="43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11" customFormat="true" ht="15" customHeight="true" x14ac:dyDescent="0.2">
      <c r="A233" s="164"/>
      <c r="B233" s="135"/>
      <c r="C233" s="85"/>
      <c r="D233" s="156"/>
      <c r="E233" s="156"/>
      <c r="F233" s="156"/>
      <c r="G233" s="145"/>
      <c r="H233" s="84"/>
      <c r="I233" s="156"/>
      <c r="J233" s="156"/>
      <c r="K233" s="156"/>
      <c r="L233" s="151"/>
      <c r="M233" s="85"/>
      <c r="N233" s="156"/>
      <c r="O233" s="156"/>
      <c r="P233" s="156"/>
      <c r="Q233" s="145"/>
      <c r="R233" s="84"/>
      <c r="S233" s="156"/>
      <c r="T233" s="156"/>
      <c r="U233" s="156"/>
      <c r="V233" s="151"/>
      <c r="W233" s="435"/>
      <c r="X233" s="435"/>
      <c r="Y233" s="435"/>
      <c r="Z233" s="435"/>
      <c r="AA233" s="435"/>
      <c r="AB233" s="435"/>
      <c r="AC233" s="435"/>
      <c r="AD233" s="435"/>
      <c r="AE233" s="435"/>
      <c r="AF233" s="435"/>
      <c r="AG233" s="435"/>
      <c r="AH233" s="435"/>
      <c r="AI233" s="435"/>
      <c r="AJ233" s="435"/>
      <c r="AK233" s="435"/>
      <c r="AL233" s="435"/>
      <c r="AM233" s="435"/>
      <c r="AN233" s="435"/>
      <c r="AO233" s="435"/>
      <c r="AP233" s="435"/>
      <c r="AQ233" s="435"/>
      <c r="AR233" s="435"/>
      <c r="AS233" s="435"/>
      <c r="AT233" s="435"/>
      <c r="AU233" s="435"/>
      <c r="AV233" s="435"/>
      <c r="AW233" s="435"/>
      <c r="AX233" s="435"/>
      <c r="AY233" s="435"/>
      <c r="AZ233" s="827"/>
      <c r="BA233" s="830"/>
      <c r="BB233" s="594"/>
      <c r="BC233" s="445"/>
      <c r="BD233" s="432"/>
      <c r="BE233" s="432"/>
      <c r="BF233" s="432"/>
      <c r="BG233" s="449"/>
      <c r="BH233" s="445"/>
      <c r="BI233" s="432"/>
      <c r="BJ233" s="432"/>
      <c r="BK233" s="432"/>
      <c r="BL233" s="449"/>
      <c r="BM233" s="445"/>
      <c r="BN233" s="432"/>
      <c r="BO233" s="432"/>
      <c r="BP233" s="432"/>
      <c r="BQ233" s="449"/>
      <c r="BR233" s="445"/>
      <c r="BS233" s="432"/>
      <c r="BT233" s="432"/>
      <c r="BU233" s="432"/>
      <c r="BV233" s="43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11" customFormat="true" ht="15" customHeight="true" x14ac:dyDescent="0.2">
      <c r="A234" s="164"/>
      <c r="B234" s="135"/>
      <c r="C234" s="85"/>
      <c r="D234" s="156"/>
      <c r="E234" s="156"/>
      <c r="F234" s="156"/>
      <c r="G234" s="145"/>
      <c r="H234" s="84"/>
      <c r="I234" s="156"/>
      <c r="J234" s="156"/>
      <c r="K234" s="156"/>
      <c r="L234" s="151"/>
      <c r="M234" s="85"/>
      <c r="N234" s="156"/>
      <c r="O234" s="156"/>
      <c r="P234" s="156"/>
      <c r="Q234" s="145"/>
      <c r="R234" s="84"/>
      <c r="S234" s="156"/>
      <c r="T234" s="156"/>
      <c r="U234" s="156"/>
      <c r="V234" s="151"/>
      <c r="W234" s="435"/>
      <c r="X234" s="435"/>
      <c r="Y234" s="435"/>
      <c r="Z234" s="435"/>
      <c r="AA234" s="435"/>
      <c r="AB234" s="435"/>
      <c r="AC234" s="435"/>
      <c r="AD234" s="435"/>
      <c r="AE234" s="435"/>
      <c r="AF234" s="435"/>
      <c r="AG234" s="435"/>
      <c r="AH234" s="435"/>
      <c r="AI234" s="435"/>
      <c r="AJ234" s="435"/>
      <c r="AK234" s="435"/>
      <c r="AL234" s="435"/>
      <c r="AM234" s="435"/>
      <c r="AN234" s="435"/>
      <c r="AO234" s="435"/>
      <c r="AP234" s="435"/>
      <c r="AQ234" s="435"/>
      <c r="AR234" s="435"/>
      <c r="AS234" s="435"/>
      <c r="AT234" s="435"/>
      <c r="AU234" s="435"/>
      <c r="AV234" s="435"/>
      <c r="AW234" s="435"/>
      <c r="AX234" s="435"/>
      <c r="AY234" s="435"/>
      <c r="AZ234" s="827"/>
      <c r="BA234" s="830"/>
      <c r="BB234" s="594"/>
      <c r="BC234" s="445"/>
      <c r="BD234" s="432"/>
      <c r="BE234" s="432"/>
      <c r="BF234" s="432"/>
      <c r="BG234" s="449"/>
      <c r="BH234" s="445"/>
      <c r="BI234" s="432"/>
      <c r="BJ234" s="432"/>
      <c r="BK234" s="432"/>
      <c r="BL234" s="449"/>
      <c r="BM234" s="445"/>
      <c r="BN234" s="432"/>
      <c r="BO234" s="432"/>
      <c r="BP234" s="432"/>
      <c r="BQ234" s="449"/>
      <c r="BR234" s="445"/>
      <c r="BS234" s="432"/>
      <c r="BT234" s="432"/>
      <c r="BU234" s="432"/>
      <c r="BV234" s="43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11" customFormat="true" ht="15" customHeight="true" x14ac:dyDescent="0.2">
      <c r="A235" s="164"/>
      <c r="B235" s="135"/>
      <c r="C235" s="85"/>
      <c r="D235" s="156"/>
      <c r="E235" s="156"/>
      <c r="F235" s="156"/>
      <c r="G235" s="145"/>
      <c r="H235" s="84"/>
      <c r="I235" s="156"/>
      <c r="J235" s="156"/>
      <c r="K235" s="156"/>
      <c r="L235" s="151"/>
      <c r="M235" s="85"/>
      <c r="N235" s="156"/>
      <c r="O235" s="156"/>
      <c r="P235" s="156"/>
      <c r="Q235" s="145"/>
      <c r="R235" s="84"/>
      <c r="S235" s="156"/>
      <c r="T235" s="156"/>
      <c r="U235" s="156"/>
      <c r="V235" s="151"/>
      <c r="W235" s="435"/>
      <c r="X235" s="435"/>
      <c r="Y235" s="435"/>
      <c r="Z235" s="435"/>
      <c r="AA235" s="435"/>
      <c r="AB235" s="435"/>
      <c r="AC235" s="435"/>
      <c r="AD235" s="435"/>
      <c r="AE235" s="435"/>
      <c r="AF235" s="435"/>
      <c r="AG235" s="435"/>
      <c r="AH235" s="435"/>
      <c r="AI235" s="435"/>
      <c r="AJ235" s="435"/>
      <c r="AK235" s="435"/>
      <c r="AL235" s="435"/>
      <c r="AM235" s="435"/>
      <c r="AN235" s="435"/>
      <c r="AO235" s="435"/>
      <c r="AP235" s="435"/>
      <c r="AQ235" s="435"/>
      <c r="AR235" s="435"/>
      <c r="AS235" s="435"/>
      <c r="AT235" s="435"/>
      <c r="AU235" s="435"/>
      <c r="AV235" s="435"/>
      <c r="AW235" s="435"/>
      <c r="AX235" s="435"/>
      <c r="AY235" s="435"/>
      <c r="AZ235" s="827"/>
      <c r="BA235" s="830"/>
      <c r="BB235" s="594"/>
      <c r="BC235" s="445"/>
      <c r="BD235" s="432"/>
      <c r="BE235" s="432"/>
      <c r="BF235" s="432"/>
      <c r="BG235" s="449"/>
      <c r="BH235" s="445"/>
      <c r="BI235" s="432"/>
      <c r="BJ235" s="432"/>
      <c r="BK235" s="432"/>
      <c r="BL235" s="449"/>
      <c r="BM235" s="445"/>
      <c r="BN235" s="432"/>
      <c r="BO235" s="432"/>
      <c r="BP235" s="432"/>
      <c r="BQ235" s="449"/>
      <c r="BR235" s="445"/>
      <c r="BS235" s="432"/>
      <c r="BT235" s="432"/>
      <c r="BU235" s="432"/>
      <c r="BV235" s="43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11" customFormat="true" ht="15" customHeight="true" x14ac:dyDescent="0.2">
      <c r="A236" s="164"/>
      <c r="B236" s="135"/>
      <c r="C236" s="85"/>
      <c r="D236" s="156"/>
      <c r="E236" s="156"/>
      <c r="F236" s="156"/>
      <c r="G236" s="145"/>
      <c r="H236" s="84"/>
      <c r="I236" s="156"/>
      <c r="J236" s="156"/>
      <c r="K236" s="156"/>
      <c r="L236" s="151"/>
      <c r="M236" s="85"/>
      <c r="N236" s="156"/>
      <c r="O236" s="156"/>
      <c r="P236" s="156"/>
      <c r="Q236" s="145"/>
      <c r="R236" s="84"/>
      <c r="S236" s="156"/>
      <c r="T236" s="156"/>
      <c r="U236" s="156"/>
      <c r="V236" s="151"/>
      <c r="W236" s="435"/>
      <c r="X236" s="435"/>
      <c r="Y236" s="435"/>
      <c r="Z236" s="435"/>
      <c r="AA236" s="435"/>
      <c r="AB236" s="435"/>
      <c r="AC236" s="435"/>
      <c r="AD236" s="435"/>
      <c r="AE236" s="435"/>
      <c r="AF236" s="435"/>
      <c r="AG236" s="435"/>
      <c r="AH236" s="435"/>
      <c r="AI236" s="435"/>
      <c r="AJ236" s="435"/>
      <c r="AK236" s="435"/>
      <c r="AL236" s="435"/>
      <c r="AM236" s="435"/>
      <c r="AN236" s="435"/>
      <c r="AO236" s="435"/>
      <c r="AP236" s="435"/>
      <c r="AQ236" s="435"/>
      <c r="AR236" s="435"/>
      <c r="AS236" s="435"/>
      <c r="AT236" s="435"/>
      <c r="AU236" s="435"/>
      <c r="AV236" s="435"/>
      <c r="AW236" s="435"/>
      <c r="AX236" s="435"/>
      <c r="AY236" s="435"/>
      <c r="AZ236" s="827"/>
      <c r="BA236" s="830"/>
      <c r="BB236" s="594"/>
      <c r="BC236" s="445"/>
      <c r="BD236" s="432"/>
      <c r="BE236" s="432"/>
      <c r="BF236" s="432"/>
      <c r="BG236" s="449"/>
      <c r="BH236" s="445"/>
      <c r="BI236" s="432"/>
      <c r="BJ236" s="432"/>
      <c r="BK236" s="432"/>
      <c r="BL236" s="449"/>
      <c r="BM236" s="445"/>
      <c r="BN236" s="432"/>
      <c r="BO236" s="432"/>
      <c r="BP236" s="432"/>
      <c r="BQ236" s="449"/>
      <c r="BR236" s="445"/>
      <c r="BS236" s="432"/>
      <c r="BT236" s="432"/>
      <c r="BU236" s="432"/>
      <c r="BV236" s="43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11" customFormat="true" ht="15" customHeight="true" x14ac:dyDescent="0.2">
      <c r="A237" s="164"/>
      <c r="B237" s="135"/>
      <c r="C237" s="85"/>
      <c r="D237" s="156"/>
      <c r="E237" s="156"/>
      <c r="F237" s="156"/>
      <c r="G237" s="145"/>
      <c r="H237" s="84"/>
      <c r="I237" s="156"/>
      <c r="J237" s="156"/>
      <c r="K237" s="156"/>
      <c r="L237" s="151"/>
      <c r="M237" s="85"/>
      <c r="N237" s="156"/>
      <c r="O237" s="156"/>
      <c r="P237" s="156"/>
      <c r="Q237" s="145"/>
      <c r="R237" s="84"/>
      <c r="S237" s="156"/>
      <c r="T237" s="156"/>
      <c r="U237" s="156"/>
      <c r="V237" s="151"/>
      <c r="W237" s="435"/>
      <c r="X237" s="435"/>
      <c r="Y237" s="435"/>
      <c r="Z237" s="435"/>
      <c r="AA237" s="435"/>
      <c r="AB237" s="435"/>
      <c r="AC237" s="435"/>
      <c r="AD237" s="435"/>
      <c r="AE237" s="435"/>
      <c r="AF237" s="435"/>
      <c r="AG237" s="435"/>
      <c r="AH237" s="435"/>
      <c r="AI237" s="435"/>
      <c r="AJ237" s="435"/>
      <c r="AK237" s="435"/>
      <c r="AL237" s="435"/>
      <c r="AM237" s="435"/>
      <c r="AN237" s="435"/>
      <c r="AO237" s="435"/>
      <c r="AP237" s="435"/>
      <c r="AQ237" s="435"/>
      <c r="AR237" s="435"/>
      <c r="AS237" s="435"/>
      <c r="AT237" s="435"/>
      <c r="AU237" s="435"/>
      <c r="AV237" s="435"/>
      <c r="AW237" s="435"/>
      <c r="AX237" s="435"/>
      <c r="AY237" s="435"/>
      <c r="AZ237" s="827"/>
      <c r="BA237" s="830"/>
      <c r="BB237" s="594"/>
      <c r="BC237" s="445"/>
      <c r="BD237" s="432"/>
      <c r="BE237" s="432"/>
      <c r="BF237" s="432"/>
      <c r="BG237" s="449"/>
      <c r="BH237" s="445"/>
      <c r="BI237" s="432"/>
      <c r="BJ237" s="432"/>
      <c r="BK237" s="432"/>
      <c r="BL237" s="449"/>
      <c r="BM237" s="445"/>
      <c r="BN237" s="432"/>
      <c r="BO237" s="432"/>
      <c r="BP237" s="432"/>
      <c r="BQ237" s="449"/>
      <c r="BR237" s="445"/>
      <c r="BS237" s="432"/>
      <c r="BT237" s="432"/>
      <c r="BU237" s="432"/>
      <c r="BV237" s="43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11" customFormat="true" ht="15" customHeight="true" x14ac:dyDescent="0.2">
      <c r="A238" s="164"/>
      <c r="B238" s="135"/>
      <c r="C238" s="85"/>
      <c r="D238" s="156"/>
      <c r="E238" s="156"/>
      <c r="F238" s="156"/>
      <c r="G238" s="145"/>
      <c r="H238" s="84"/>
      <c r="I238" s="156"/>
      <c r="J238" s="156"/>
      <c r="K238" s="156"/>
      <c r="L238" s="151"/>
      <c r="M238" s="85"/>
      <c r="N238" s="156"/>
      <c r="O238" s="156"/>
      <c r="P238" s="156"/>
      <c r="Q238" s="145"/>
      <c r="R238" s="84"/>
      <c r="S238" s="156"/>
      <c r="T238" s="156"/>
      <c r="U238" s="156"/>
      <c r="V238" s="151"/>
      <c r="W238" s="435"/>
      <c r="X238" s="435"/>
      <c r="Y238" s="435"/>
      <c r="Z238" s="435"/>
      <c r="AA238" s="435"/>
      <c r="AB238" s="435"/>
      <c r="AC238" s="435"/>
      <c r="AD238" s="435"/>
      <c r="AE238" s="435"/>
      <c r="AF238" s="435"/>
      <c r="AG238" s="435"/>
      <c r="AH238" s="435"/>
      <c r="AI238" s="435"/>
      <c r="AJ238" s="435"/>
      <c r="AK238" s="435"/>
      <c r="AL238" s="435"/>
      <c r="AM238" s="435"/>
      <c r="AN238" s="435"/>
      <c r="AO238" s="435"/>
      <c r="AP238" s="435"/>
      <c r="AQ238" s="435"/>
      <c r="AR238" s="435"/>
      <c r="AS238" s="435"/>
      <c r="AT238" s="435"/>
      <c r="AU238" s="435"/>
      <c r="AV238" s="435"/>
      <c r="AW238" s="435"/>
      <c r="AX238" s="435"/>
      <c r="AY238" s="435"/>
      <c r="AZ238" s="827"/>
      <c r="BA238" s="830"/>
      <c r="BB238" s="594"/>
      <c r="BC238" s="445"/>
      <c r="BD238" s="432"/>
      <c r="BE238" s="432"/>
      <c r="BF238" s="432"/>
      <c r="BG238" s="449"/>
      <c r="BH238" s="445"/>
      <c r="BI238" s="432"/>
      <c r="BJ238" s="432"/>
      <c r="BK238" s="432"/>
      <c r="BL238" s="449"/>
      <c r="BM238" s="445"/>
      <c r="BN238" s="432"/>
      <c r="BO238" s="432"/>
      <c r="BP238" s="432"/>
      <c r="BQ238" s="449"/>
      <c r="BR238" s="445"/>
      <c r="BS238" s="432"/>
      <c r="BT238" s="432"/>
      <c r="BU238" s="432"/>
      <c r="BV238" s="43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11" customFormat="true" ht="15" customHeight="true" x14ac:dyDescent="0.2">
      <c r="A239" s="164"/>
      <c r="B239" s="135"/>
      <c r="C239" s="85"/>
      <c r="D239" s="156"/>
      <c r="E239" s="156"/>
      <c r="F239" s="156"/>
      <c r="G239" s="145"/>
      <c r="H239" s="84"/>
      <c r="I239" s="156"/>
      <c r="J239" s="156"/>
      <c r="K239" s="156"/>
      <c r="L239" s="151"/>
      <c r="M239" s="85"/>
      <c r="N239" s="156"/>
      <c r="O239" s="156"/>
      <c r="P239" s="156"/>
      <c r="Q239" s="145"/>
      <c r="R239" s="84"/>
      <c r="S239" s="156"/>
      <c r="T239" s="156"/>
      <c r="U239" s="156"/>
      <c r="V239" s="151"/>
      <c r="W239" s="435"/>
      <c r="X239" s="435"/>
      <c r="Y239" s="435"/>
      <c r="Z239" s="435"/>
      <c r="AA239" s="435"/>
      <c r="AB239" s="435"/>
      <c r="AC239" s="435"/>
      <c r="AD239" s="435"/>
      <c r="AE239" s="435"/>
      <c r="AF239" s="435"/>
      <c r="AG239" s="435"/>
      <c r="AH239" s="435"/>
      <c r="AI239" s="435"/>
      <c r="AJ239" s="435"/>
      <c r="AK239" s="435"/>
      <c r="AL239" s="435"/>
      <c r="AM239" s="435"/>
      <c r="AN239" s="435"/>
      <c r="AO239" s="435"/>
      <c r="AP239" s="435"/>
      <c r="AQ239" s="435"/>
      <c r="AR239" s="435"/>
      <c r="AS239" s="435"/>
      <c r="AT239" s="435"/>
      <c r="AU239" s="435"/>
      <c r="AV239" s="435"/>
      <c r="AW239" s="435"/>
      <c r="AX239" s="435"/>
      <c r="AY239" s="435"/>
      <c r="AZ239" s="827"/>
      <c r="BA239" s="830"/>
      <c r="BB239" s="594"/>
      <c r="BC239" s="445"/>
      <c r="BD239" s="432"/>
      <c r="BE239" s="432"/>
      <c r="BF239" s="432"/>
      <c r="BG239" s="449"/>
      <c r="BH239" s="445"/>
      <c r="BI239" s="432"/>
      <c r="BJ239" s="432"/>
      <c r="BK239" s="432"/>
      <c r="BL239" s="449"/>
      <c r="BM239" s="445"/>
      <c r="BN239" s="432"/>
      <c r="BO239" s="432"/>
      <c r="BP239" s="432"/>
      <c r="BQ239" s="449"/>
      <c r="BR239" s="445"/>
      <c r="BS239" s="432"/>
      <c r="BT239" s="432"/>
      <c r="BU239" s="432"/>
      <c r="BV239" s="43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11" customFormat="true" ht="15" customHeight="true" x14ac:dyDescent="0.2">
      <c r="A240" s="164"/>
      <c r="B240" s="135"/>
      <c r="C240" s="85"/>
      <c r="D240" s="156"/>
      <c r="E240" s="156"/>
      <c r="F240" s="156"/>
      <c r="G240" s="145"/>
      <c r="H240" s="84"/>
      <c r="I240" s="156"/>
      <c r="J240" s="156"/>
      <c r="K240" s="156"/>
      <c r="L240" s="151"/>
      <c r="M240" s="85"/>
      <c r="N240" s="156"/>
      <c r="O240" s="156"/>
      <c r="P240" s="156"/>
      <c r="Q240" s="145"/>
      <c r="R240" s="84"/>
      <c r="S240" s="156"/>
      <c r="T240" s="156"/>
      <c r="U240" s="156"/>
      <c r="V240" s="151"/>
      <c r="W240" s="435"/>
      <c r="X240" s="435"/>
      <c r="Y240" s="435"/>
      <c r="Z240" s="435"/>
      <c r="AA240" s="435"/>
      <c r="AB240" s="435"/>
      <c r="AC240" s="435"/>
      <c r="AD240" s="435"/>
      <c r="AE240" s="435"/>
      <c r="AF240" s="435"/>
      <c r="AG240" s="435"/>
      <c r="AH240" s="435"/>
      <c r="AI240" s="435"/>
      <c r="AJ240" s="435"/>
      <c r="AK240" s="435"/>
      <c r="AL240" s="435"/>
      <c r="AM240" s="435"/>
      <c r="AN240" s="435"/>
      <c r="AO240" s="435"/>
      <c r="AP240" s="435"/>
      <c r="AQ240" s="435"/>
      <c r="AR240" s="435"/>
      <c r="AS240" s="435"/>
      <c r="AT240" s="435"/>
      <c r="AU240" s="435"/>
      <c r="AV240" s="435"/>
      <c r="AW240" s="435"/>
      <c r="AX240" s="435"/>
      <c r="AY240" s="435"/>
      <c r="AZ240" s="827"/>
      <c r="BA240" s="830"/>
      <c r="BB240" s="594"/>
      <c r="BC240" s="445"/>
      <c r="BD240" s="432"/>
      <c r="BE240" s="432"/>
      <c r="BF240" s="432"/>
      <c r="BG240" s="449"/>
      <c r="BH240" s="445"/>
      <c r="BI240" s="432"/>
      <c r="BJ240" s="432"/>
      <c r="BK240" s="432"/>
      <c r="BL240" s="449"/>
      <c r="BM240" s="445"/>
      <c r="BN240" s="432"/>
      <c r="BO240" s="432"/>
      <c r="BP240" s="432"/>
      <c r="BQ240" s="449"/>
      <c r="BR240" s="445"/>
      <c r="BS240" s="432"/>
      <c r="BT240" s="432"/>
      <c r="BU240" s="432"/>
      <c r="BV240" s="43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11" customFormat="true" ht="15" customHeight="true" x14ac:dyDescent="0.2">
      <c r="A241" s="164"/>
      <c r="B241" s="135"/>
      <c r="C241" s="85"/>
      <c r="D241" s="156"/>
      <c r="E241" s="156"/>
      <c r="F241" s="156"/>
      <c r="G241" s="145"/>
      <c r="H241" s="84"/>
      <c r="I241" s="156"/>
      <c r="J241" s="156"/>
      <c r="K241" s="156"/>
      <c r="L241" s="151"/>
      <c r="M241" s="85"/>
      <c r="N241" s="156"/>
      <c r="O241" s="156"/>
      <c r="P241" s="156"/>
      <c r="Q241" s="145"/>
      <c r="R241" s="84"/>
      <c r="S241" s="156"/>
      <c r="T241" s="156"/>
      <c r="U241" s="156"/>
      <c r="V241" s="151"/>
      <c r="W241" s="435"/>
      <c r="X241" s="435"/>
      <c r="Y241" s="435"/>
      <c r="Z241" s="435"/>
      <c r="AA241" s="435"/>
      <c r="AB241" s="435"/>
      <c r="AC241" s="435"/>
      <c r="AD241" s="435"/>
      <c r="AE241" s="435"/>
      <c r="AF241" s="435"/>
      <c r="AG241" s="435"/>
      <c r="AH241" s="435"/>
      <c r="AI241" s="435"/>
      <c r="AJ241" s="435"/>
      <c r="AK241" s="435"/>
      <c r="AL241" s="435"/>
      <c r="AM241" s="435"/>
      <c r="AN241" s="435"/>
      <c r="AO241" s="435"/>
      <c r="AP241" s="435"/>
      <c r="AQ241" s="435"/>
      <c r="AR241" s="435"/>
      <c r="AS241" s="435"/>
      <c r="AT241" s="435"/>
      <c r="AU241" s="435"/>
      <c r="AV241" s="435"/>
      <c r="AW241" s="435"/>
      <c r="AX241" s="435"/>
      <c r="AY241" s="435"/>
      <c r="AZ241" s="827"/>
      <c r="BA241" s="830"/>
      <c r="BB241" s="594"/>
      <c r="BC241" s="445"/>
      <c r="BD241" s="432"/>
      <c r="BE241" s="432"/>
      <c r="BF241" s="432"/>
      <c r="BG241" s="449"/>
      <c r="BH241" s="445"/>
      <c r="BI241" s="432"/>
      <c r="BJ241" s="432"/>
      <c r="BK241" s="432"/>
      <c r="BL241" s="449"/>
      <c r="BM241" s="445"/>
      <c r="BN241" s="432"/>
      <c r="BO241" s="432"/>
      <c r="BP241" s="432"/>
      <c r="BQ241" s="449"/>
      <c r="BR241" s="445"/>
      <c r="BS241" s="432"/>
      <c r="BT241" s="432"/>
      <c r="BU241" s="432"/>
      <c r="BV241" s="43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11" customFormat="true" ht="15" customHeight="true" x14ac:dyDescent="0.2">
      <c r="A242" s="164"/>
      <c r="B242" s="135"/>
      <c r="C242" s="85"/>
      <c r="D242" s="156"/>
      <c r="E242" s="156"/>
      <c r="F242" s="156"/>
      <c r="G242" s="145"/>
      <c r="H242" s="84"/>
      <c r="I242" s="156"/>
      <c r="J242" s="156"/>
      <c r="K242" s="156"/>
      <c r="L242" s="151"/>
      <c r="M242" s="85"/>
      <c r="N242" s="156"/>
      <c r="O242" s="156"/>
      <c r="P242" s="156"/>
      <c r="Q242" s="145"/>
      <c r="R242" s="84"/>
      <c r="S242" s="156"/>
      <c r="T242" s="156"/>
      <c r="U242" s="156"/>
      <c r="V242" s="151"/>
      <c r="W242" s="435"/>
      <c r="X242" s="435"/>
      <c r="Y242" s="435"/>
      <c r="Z242" s="435"/>
      <c r="AA242" s="435"/>
      <c r="AB242" s="435"/>
      <c r="AC242" s="435"/>
      <c r="AD242" s="435"/>
      <c r="AE242" s="435"/>
      <c r="AF242" s="435"/>
      <c r="AG242" s="435"/>
      <c r="AH242" s="435"/>
      <c r="AI242" s="435"/>
      <c r="AJ242" s="435"/>
      <c r="AK242" s="435"/>
      <c r="AL242" s="435"/>
      <c r="AM242" s="435"/>
      <c r="AN242" s="435"/>
      <c r="AO242" s="435"/>
      <c r="AP242" s="435"/>
      <c r="AQ242" s="435"/>
      <c r="AR242" s="435"/>
      <c r="AS242" s="435"/>
      <c r="AT242" s="435"/>
      <c r="AU242" s="435"/>
      <c r="AV242" s="435"/>
      <c r="AW242" s="435"/>
      <c r="AX242" s="435"/>
      <c r="AY242" s="435"/>
      <c r="AZ242" s="827"/>
      <c r="BA242" s="830"/>
      <c r="BB242" s="594"/>
      <c r="BC242" s="445"/>
      <c r="BD242" s="432"/>
      <c r="BE242" s="432"/>
      <c r="BF242" s="432"/>
      <c r="BG242" s="449"/>
      <c r="BH242" s="445"/>
      <c r="BI242" s="432"/>
      <c r="BJ242" s="432"/>
      <c r="BK242" s="432"/>
      <c r="BL242" s="449"/>
      <c r="BM242" s="445"/>
      <c r="BN242" s="432"/>
      <c r="BO242" s="432"/>
      <c r="BP242" s="432"/>
      <c r="BQ242" s="449"/>
      <c r="BR242" s="445"/>
      <c r="BS242" s="432"/>
      <c r="BT242" s="432"/>
      <c r="BU242" s="432"/>
      <c r="BV242" s="43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11" customFormat="true" ht="15" customHeight="true" x14ac:dyDescent="0.2">
      <c r="A243" s="164"/>
      <c r="B243" s="135"/>
      <c r="C243" s="85"/>
      <c r="D243" s="156"/>
      <c r="E243" s="156"/>
      <c r="F243" s="156"/>
      <c r="G243" s="145"/>
      <c r="H243" s="84"/>
      <c r="I243" s="156"/>
      <c r="J243" s="156"/>
      <c r="K243" s="156"/>
      <c r="L243" s="151"/>
      <c r="M243" s="85"/>
      <c r="N243" s="156"/>
      <c r="O243" s="156"/>
      <c r="P243" s="156"/>
      <c r="Q243" s="145"/>
      <c r="R243" s="84"/>
      <c r="S243" s="156"/>
      <c r="T243" s="156"/>
      <c r="U243" s="156"/>
      <c r="V243" s="151"/>
      <c r="W243" s="435"/>
      <c r="X243" s="435"/>
      <c r="Y243" s="435"/>
      <c r="Z243" s="435"/>
      <c r="AA243" s="435"/>
      <c r="AB243" s="435"/>
      <c r="AC243" s="435"/>
      <c r="AD243" s="435"/>
      <c r="AE243" s="435"/>
      <c r="AF243" s="435"/>
      <c r="AG243" s="435"/>
      <c r="AH243" s="435"/>
      <c r="AI243" s="435"/>
      <c r="AJ243" s="435"/>
      <c r="AK243" s="435"/>
      <c r="AL243" s="435"/>
      <c r="AM243" s="435"/>
      <c r="AN243" s="435"/>
      <c r="AO243" s="435"/>
      <c r="AP243" s="435"/>
      <c r="AQ243" s="435"/>
      <c r="AR243" s="435"/>
      <c r="AS243" s="435"/>
      <c r="AT243" s="435"/>
      <c r="AU243" s="435"/>
      <c r="AV243" s="435"/>
      <c r="AW243" s="435"/>
      <c r="AX243" s="435"/>
      <c r="AY243" s="435"/>
      <c r="AZ243" s="827"/>
      <c r="BA243" s="830"/>
      <c r="BB243" s="594"/>
      <c r="BC243" s="445"/>
      <c r="BD243" s="432"/>
      <c r="BE243" s="432"/>
      <c r="BF243" s="432"/>
      <c r="BG243" s="449"/>
      <c r="BH243" s="445"/>
      <c r="BI243" s="432"/>
      <c r="BJ243" s="432"/>
      <c r="BK243" s="432"/>
      <c r="BL243" s="449"/>
      <c r="BM243" s="445"/>
      <c r="BN243" s="432"/>
      <c r="BO243" s="432"/>
      <c r="BP243" s="432"/>
      <c r="BQ243" s="449"/>
      <c r="BR243" s="445"/>
      <c r="BS243" s="432"/>
      <c r="BT243" s="432"/>
      <c r="BU243" s="432"/>
      <c r="BV243" s="43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11" customFormat="true" ht="15" customHeight="true" x14ac:dyDescent="0.2">
      <c r="A244" s="164"/>
      <c r="B244" s="135"/>
      <c r="C244" s="85"/>
      <c r="D244" s="156"/>
      <c r="E244" s="156"/>
      <c r="F244" s="156"/>
      <c r="G244" s="145"/>
      <c r="H244" s="84"/>
      <c r="I244" s="156"/>
      <c r="J244" s="156"/>
      <c r="K244" s="156"/>
      <c r="L244" s="151"/>
      <c r="M244" s="85"/>
      <c r="N244" s="156"/>
      <c r="O244" s="156"/>
      <c r="P244" s="156"/>
      <c r="Q244" s="145"/>
      <c r="R244" s="84"/>
      <c r="S244" s="156"/>
      <c r="T244" s="156"/>
      <c r="U244" s="156"/>
      <c r="V244" s="151"/>
      <c r="W244" s="435"/>
      <c r="X244" s="435"/>
      <c r="Y244" s="435"/>
      <c r="Z244" s="435"/>
      <c r="AA244" s="435"/>
      <c r="AB244" s="435"/>
      <c r="AC244" s="435"/>
      <c r="AD244" s="435"/>
      <c r="AE244" s="435"/>
      <c r="AF244" s="435"/>
      <c r="AG244" s="435"/>
      <c r="AH244" s="435"/>
      <c r="AI244" s="435"/>
      <c r="AJ244" s="435"/>
      <c r="AK244" s="435"/>
      <c r="AL244" s="435"/>
      <c r="AM244" s="435"/>
      <c r="AN244" s="435"/>
      <c r="AO244" s="435"/>
      <c r="AP244" s="435"/>
      <c r="AQ244" s="435"/>
      <c r="AR244" s="435"/>
      <c r="AS244" s="435"/>
      <c r="AT244" s="435"/>
      <c r="AU244" s="435"/>
      <c r="AV244" s="435"/>
      <c r="AW244" s="435"/>
      <c r="AX244" s="435"/>
      <c r="AY244" s="435"/>
      <c r="AZ244" s="827"/>
      <c r="BA244" s="830"/>
      <c r="BB244" s="594"/>
      <c r="BC244" s="445"/>
      <c r="BD244" s="432"/>
      <c r="BE244" s="432"/>
      <c r="BF244" s="432"/>
      <c r="BG244" s="449"/>
      <c r="BH244" s="445"/>
      <c r="BI244" s="432"/>
      <c r="BJ244" s="432"/>
      <c r="BK244" s="432"/>
      <c r="BL244" s="449"/>
      <c r="BM244" s="445"/>
      <c r="BN244" s="432"/>
      <c r="BO244" s="432"/>
      <c r="BP244" s="432"/>
      <c r="BQ244" s="449"/>
      <c r="BR244" s="445"/>
      <c r="BS244" s="432"/>
      <c r="BT244" s="432"/>
      <c r="BU244" s="432"/>
      <c r="BV244" s="43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11" customFormat="true" ht="15" customHeight="true" x14ac:dyDescent="0.2">
      <c r="A245" s="164"/>
      <c r="B245" s="135"/>
      <c r="C245" s="85"/>
      <c r="D245" s="156"/>
      <c r="E245" s="156"/>
      <c r="F245" s="156"/>
      <c r="G245" s="145"/>
      <c r="H245" s="84"/>
      <c r="I245" s="156"/>
      <c r="J245" s="156"/>
      <c r="K245" s="156"/>
      <c r="L245" s="151"/>
      <c r="M245" s="85"/>
      <c r="N245" s="156"/>
      <c r="O245" s="156"/>
      <c r="P245" s="156"/>
      <c r="Q245" s="145"/>
      <c r="R245" s="84"/>
      <c r="S245" s="156"/>
      <c r="T245" s="156"/>
      <c r="U245" s="156"/>
      <c r="V245" s="151"/>
      <c r="W245" s="435"/>
      <c r="X245" s="435"/>
      <c r="Y245" s="435"/>
      <c r="Z245" s="435"/>
      <c r="AA245" s="435"/>
      <c r="AB245" s="435"/>
      <c r="AC245" s="435"/>
      <c r="AD245" s="435"/>
      <c r="AE245" s="435"/>
      <c r="AF245" s="435"/>
      <c r="AG245" s="435"/>
      <c r="AH245" s="435"/>
      <c r="AI245" s="435"/>
      <c r="AJ245" s="435"/>
      <c r="AK245" s="435"/>
      <c r="AL245" s="435"/>
      <c r="AM245" s="435"/>
      <c r="AN245" s="435"/>
      <c r="AO245" s="435"/>
      <c r="AP245" s="435"/>
      <c r="AQ245" s="435"/>
      <c r="AR245" s="435"/>
      <c r="AS245" s="435"/>
      <c r="AT245" s="435"/>
      <c r="AU245" s="435"/>
      <c r="AV245" s="435"/>
      <c r="AW245" s="435"/>
      <c r="AX245" s="435"/>
      <c r="AY245" s="435"/>
      <c r="AZ245" s="827"/>
      <c r="BA245" s="830"/>
      <c r="BB245" s="594"/>
      <c r="BC245" s="445"/>
      <c r="BD245" s="432"/>
      <c r="BE245" s="432"/>
      <c r="BF245" s="432"/>
      <c r="BG245" s="449"/>
      <c r="BH245" s="445"/>
      <c r="BI245" s="432"/>
      <c r="BJ245" s="432"/>
      <c r="BK245" s="432"/>
      <c r="BL245" s="449"/>
      <c r="BM245" s="445"/>
      <c r="BN245" s="432"/>
      <c r="BO245" s="432"/>
      <c r="BP245" s="432"/>
      <c r="BQ245" s="449"/>
      <c r="BR245" s="445"/>
      <c r="BS245" s="432"/>
      <c r="BT245" s="432"/>
      <c r="BU245" s="432"/>
      <c r="BV245" s="43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11" customFormat="true" ht="15" customHeight="true" x14ac:dyDescent="0.2">
      <c r="A246" s="164"/>
      <c r="B246" s="135"/>
      <c r="C246" s="85"/>
      <c r="D246" s="156"/>
      <c r="E246" s="156"/>
      <c r="F246" s="156"/>
      <c r="G246" s="145"/>
      <c r="H246" s="84"/>
      <c r="I246" s="156"/>
      <c r="J246" s="156"/>
      <c r="K246" s="156"/>
      <c r="L246" s="151"/>
      <c r="M246" s="85"/>
      <c r="N246" s="156"/>
      <c r="O246" s="156"/>
      <c r="P246" s="156"/>
      <c r="Q246" s="145"/>
      <c r="R246" s="84"/>
      <c r="S246" s="156"/>
      <c r="T246" s="156"/>
      <c r="U246" s="156"/>
      <c r="V246" s="151"/>
      <c r="W246" s="435"/>
      <c r="X246" s="435"/>
      <c r="Y246" s="435"/>
      <c r="Z246" s="435"/>
      <c r="AA246" s="435"/>
      <c r="AB246" s="435"/>
      <c r="AC246" s="435"/>
      <c r="AD246" s="435"/>
      <c r="AE246" s="435"/>
      <c r="AF246" s="435"/>
      <c r="AG246" s="435"/>
      <c r="AH246" s="435"/>
      <c r="AI246" s="435"/>
      <c r="AJ246" s="435"/>
      <c r="AK246" s="435"/>
      <c r="AL246" s="435"/>
      <c r="AM246" s="435"/>
      <c r="AN246" s="435"/>
      <c r="AO246" s="435"/>
      <c r="AP246" s="435"/>
      <c r="AQ246" s="435"/>
      <c r="AR246" s="435"/>
      <c r="AS246" s="435"/>
      <c r="AT246" s="435"/>
      <c r="AU246" s="435"/>
      <c r="AV246" s="435"/>
      <c r="AW246" s="435"/>
      <c r="AX246" s="435"/>
      <c r="AY246" s="435"/>
      <c r="AZ246" s="827"/>
      <c r="BA246" s="830"/>
      <c r="BB246" s="594"/>
      <c r="BC246" s="445"/>
      <c r="BD246" s="432"/>
      <c r="BE246" s="432"/>
      <c r="BF246" s="432"/>
      <c r="BG246" s="449"/>
      <c r="BH246" s="445"/>
      <c r="BI246" s="432"/>
      <c r="BJ246" s="432"/>
      <c r="BK246" s="432"/>
      <c r="BL246" s="449"/>
      <c r="BM246" s="445"/>
      <c r="BN246" s="432"/>
      <c r="BO246" s="432"/>
      <c r="BP246" s="432"/>
      <c r="BQ246" s="449"/>
      <c r="BR246" s="445"/>
      <c r="BS246" s="432"/>
      <c r="BT246" s="432"/>
      <c r="BU246" s="432"/>
      <c r="BV246" s="43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11" customFormat="true" ht="15" customHeight="true" x14ac:dyDescent="0.2">
      <c r="A247" s="164"/>
      <c r="B247" s="135"/>
      <c r="C247" s="85"/>
      <c r="D247" s="156"/>
      <c r="E247" s="156"/>
      <c r="F247" s="156"/>
      <c r="G247" s="145"/>
      <c r="H247" s="84"/>
      <c r="I247" s="156"/>
      <c r="J247" s="156"/>
      <c r="K247" s="156"/>
      <c r="L247" s="151"/>
      <c r="M247" s="85"/>
      <c r="N247" s="156"/>
      <c r="O247" s="156"/>
      <c r="P247" s="156"/>
      <c r="Q247" s="145"/>
      <c r="R247" s="84"/>
      <c r="S247" s="156"/>
      <c r="T247" s="156"/>
      <c r="U247" s="156"/>
      <c r="V247" s="151"/>
      <c r="W247" s="435"/>
      <c r="X247" s="435"/>
      <c r="Y247" s="435"/>
      <c r="Z247" s="435"/>
      <c r="AA247" s="435"/>
      <c r="AB247" s="435"/>
      <c r="AC247" s="435"/>
      <c r="AD247" s="435"/>
      <c r="AE247" s="435"/>
      <c r="AF247" s="435"/>
      <c r="AG247" s="435"/>
      <c r="AH247" s="435"/>
      <c r="AI247" s="435"/>
      <c r="AJ247" s="435"/>
      <c r="AK247" s="435"/>
      <c r="AL247" s="435"/>
      <c r="AM247" s="435"/>
      <c r="AN247" s="435"/>
      <c r="AO247" s="435"/>
      <c r="AP247" s="435"/>
      <c r="AQ247" s="435"/>
      <c r="AR247" s="435"/>
      <c r="AS247" s="435"/>
      <c r="AT247" s="435"/>
      <c r="AU247" s="435"/>
      <c r="AV247" s="435"/>
      <c r="AW247" s="435"/>
      <c r="AX247" s="435"/>
      <c r="AY247" s="435"/>
      <c r="AZ247" s="827"/>
      <c r="BA247" s="830"/>
      <c r="BB247" s="594"/>
      <c r="BC247" s="445"/>
      <c r="BD247" s="432"/>
      <c r="BE247" s="432"/>
      <c r="BF247" s="432"/>
      <c r="BG247" s="449"/>
      <c r="BH247" s="445"/>
      <c r="BI247" s="432"/>
      <c r="BJ247" s="432"/>
      <c r="BK247" s="432"/>
      <c r="BL247" s="449"/>
      <c r="BM247" s="445"/>
      <c r="BN247" s="432"/>
      <c r="BO247" s="432"/>
      <c r="BP247" s="432"/>
      <c r="BQ247" s="449"/>
      <c r="BR247" s="445"/>
      <c r="BS247" s="432"/>
      <c r="BT247" s="432"/>
      <c r="BU247" s="432"/>
      <c r="BV247" s="43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11" customFormat="true" ht="15" customHeight="true" x14ac:dyDescent="0.2">
      <c r="A248" s="66"/>
      <c r="B248" s="125"/>
      <c r="C248" s="70"/>
      <c r="D248" s="109"/>
      <c r="E248" s="109"/>
      <c r="F248" s="109"/>
      <c r="G248" s="108"/>
      <c r="H248" s="69"/>
      <c r="I248" s="109"/>
      <c r="J248" s="109"/>
      <c r="K248" s="109"/>
      <c r="L248" s="68"/>
      <c r="M248" s="70"/>
      <c r="N248" s="109"/>
      <c r="O248" s="109"/>
      <c r="P248" s="109"/>
      <c r="Q248" s="108"/>
      <c r="R248" s="69"/>
      <c r="S248" s="109"/>
      <c r="T248" s="109"/>
      <c r="U248" s="109"/>
      <c r="V248" s="68"/>
      <c r="W248" s="435"/>
      <c r="X248" s="435"/>
      <c r="Y248" s="435"/>
      <c r="Z248" s="435"/>
      <c r="AA248" s="435"/>
      <c r="AB248" s="435"/>
      <c r="AC248" s="435"/>
      <c r="AD248" s="435"/>
      <c r="AE248" s="435"/>
      <c r="AF248" s="435"/>
      <c r="AG248" s="435"/>
      <c r="AH248" s="435"/>
      <c r="AI248" s="435"/>
      <c r="AJ248" s="435"/>
      <c r="AK248" s="435"/>
      <c r="AL248" s="435"/>
      <c r="AM248" s="435"/>
      <c r="AN248" s="435"/>
      <c r="AO248" s="435"/>
      <c r="AP248" s="435"/>
      <c r="AQ248" s="435"/>
      <c r="AR248" s="435"/>
      <c r="AS248" s="435"/>
      <c r="AT248" s="435"/>
      <c r="AU248" s="435"/>
      <c r="AV248" s="435"/>
      <c r="AW248" s="435"/>
      <c r="AX248" s="435"/>
      <c r="AY248" s="435"/>
      <c r="AZ248" s="827"/>
      <c r="BA248" s="830"/>
      <c r="BB248" s="594"/>
      <c r="BC248" s="448"/>
      <c r="BD248" s="447"/>
      <c r="BE248" s="447"/>
      <c r="BF248" s="447"/>
      <c r="BG248" s="451"/>
      <c r="BH248" s="448"/>
      <c r="BI248" s="447"/>
      <c r="BJ248" s="447"/>
      <c r="BK248" s="447"/>
      <c r="BL248" s="451"/>
      <c r="BM248" s="448"/>
      <c r="BN248" s="447"/>
      <c r="BO248" s="447"/>
      <c r="BP248" s="447"/>
      <c r="BQ248" s="451"/>
      <c r="BR248" s="448"/>
      <c r="BS248" s="447"/>
      <c r="BT248" s="447"/>
      <c r="BU248" s="447"/>
      <c r="BV248" s="450"/>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11" customFormat="true" ht="250.15" customHeight="true" x14ac:dyDescent="0.2">
      <c r="W249" s="827"/>
      <c r="X249" s="827"/>
      <c r="Y249" s="827"/>
      <c r="Z249" s="827"/>
      <c r="AA249" s="827"/>
      <c r="AB249" s="827"/>
      <c r="AC249" s="827"/>
      <c r="AD249" s="827"/>
      <c r="AE249" s="827"/>
      <c r="AF249" s="827"/>
      <c r="AG249" s="827"/>
      <c r="AH249" s="827"/>
      <c r="AI249" s="827"/>
      <c r="AJ249" s="827"/>
      <c r="AK249" s="827"/>
      <c r="AL249" s="827"/>
      <c r="AM249" s="827"/>
      <c r="AN249" s="827"/>
      <c r="AO249" s="827"/>
      <c r="AP249" s="827"/>
      <c r="AQ249" s="827"/>
      <c r="AR249" s="827"/>
      <c r="AS249" s="827"/>
      <c r="AT249" s="827"/>
      <c r="AU249" s="827"/>
      <c r="AV249" s="827"/>
      <c r="AW249" s="827"/>
      <c r="AX249" s="827"/>
      <c r="AY249" s="827"/>
      <c r="AZ249" s="827"/>
      <c r="BA249" s="308"/>
      <c r="BB249" s="306"/>
      <c r="BC249" s="306"/>
      <c r="BD249" s="306"/>
      <c r="BE249" s="306"/>
      <c r="BF249" s="306"/>
      <c r="BG249" s="306"/>
      <c r="BH249" s="306"/>
      <c r="BI249" s="306"/>
      <c r="BJ249" s="306"/>
      <c r="BK249" s="306"/>
      <c r="BL249" s="306"/>
      <c r="BM249" s="306"/>
      <c r="BN249" s="306"/>
      <c r="BO249" s="306"/>
      <c r="BP249" s="306"/>
      <c r="BQ249" s="306"/>
      <c r="BR249" s="306"/>
      <c r="BS249" s="306"/>
      <c r="BT249" s="306"/>
      <c r="BU249" s="306"/>
      <c r="BV249" s="308"/>
      <c r="BW249" s="343"/>
      <c r="BX249" s="343"/>
      <c r="BY249" s="343"/>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506" customFormat="true" ht="19.15" customHeight="true" x14ac:dyDescent="0.2">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505"/>
      <c r="BB250" s="366"/>
      <c r="BC250" s="505"/>
      <c r="BD250" s="505"/>
      <c r="BE250" s="505"/>
      <c r="BF250" s="505"/>
      <c r="BG250" s="505"/>
      <c r="BH250" s="505"/>
      <c r="BI250" s="505"/>
      <c r="BJ250" s="505"/>
      <c r="BK250" s="505"/>
      <c r="BL250" s="505"/>
      <c r="BM250" s="505"/>
      <c r="BN250" s="505"/>
      <c r="BO250" s="505"/>
      <c r="BP250" s="505"/>
      <c r="BQ250" s="505"/>
      <c r="BR250" s="505"/>
      <c r="BS250" s="505"/>
      <c r="BT250" s="505"/>
      <c r="BU250" s="505"/>
      <c r="BV250" s="505"/>
      <c r="BW250" s="339"/>
      <c r="BX250" s="339"/>
      <c r="BY250" s="339"/>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506" customFormat="true" ht="12.75" x14ac:dyDescent="0.2">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505"/>
      <c r="BB251" s="366"/>
      <c r="BC251" s="505"/>
      <c r="BD251" s="505"/>
      <c r="BE251" s="505"/>
      <c r="BF251" s="505"/>
      <c r="BG251" s="505"/>
      <c r="BH251" s="505"/>
      <c r="BI251" s="505"/>
      <c r="BJ251" s="505"/>
      <c r="BK251" s="505"/>
      <c r="BL251" s="505"/>
      <c r="BM251" s="505"/>
      <c r="BN251" s="505"/>
      <c r="BO251" s="505"/>
      <c r="BP251" s="505"/>
      <c r="BQ251" s="505"/>
      <c r="BR251" s="505"/>
      <c r="BS251" s="505"/>
      <c r="BT251" s="505"/>
      <c r="BU251" s="505"/>
      <c r="BV251" s="505"/>
      <c r="BW251" s="339"/>
      <c r="BX251" s="339"/>
      <c r="BY251" s="339"/>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506" customFormat="true" ht="12.75" x14ac:dyDescent="0.2">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505"/>
      <c r="BB252" s="366"/>
      <c r="BC252" s="505"/>
      <c r="BD252" s="505"/>
      <c r="BE252" s="505"/>
      <c r="BF252" s="505"/>
      <c r="BG252" s="505"/>
      <c r="BH252" s="505"/>
      <c r="BI252" s="505"/>
      <c r="BJ252" s="505"/>
      <c r="BK252" s="505"/>
      <c r="BL252" s="505"/>
      <c r="BM252" s="505"/>
      <c r="BN252" s="505"/>
      <c r="BO252" s="505"/>
      <c r="BP252" s="505"/>
      <c r="BQ252" s="505"/>
      <c r="BR252" s="505"/>
      <c r="BS252" s="505"/>
      <c r="BT252" s="505"/>
      <c r="BU252" s="505"/>
      <c r="BV252" s="505"/>
      <c r="BW252" s="339"/>
      <c r="BX252" s="339"/>
      <c r="BY252" s="339"/>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506" customFormat="true" ht="12.75" x14ac:dyDescent="0.2">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505"/>
      <c r="BB253" s="366"/>
      <c r="BC253" s="505"/>
      <c r="BD253" s="505"/>
      <c r="BE253" s="505"/>
      <c r="BF253" s="505"/>
      <c r="BG253" s="505"/>
      <c r="BH253" s="505"/>
      <c r="BI253" s="505"/>
      <c r="BJ253" s="505"/>
      <c r="BK253" s="505"/>
      <c r="BL253" s="505"/>
      <c r="BM253" s="505"/>
      <c r="BN253" s="505"/>
      <c r="BO253" s="505"/>
      <c r="BP253" s="505"/>
      <c r="BQ253" s="505"/>
      <c r="BR253" s="505"/>
      <c r="BS253" s="505"/>
      <c r="BT253" s="505"/>
      <c r="BU253" s="505"/>
      <c r="BV253" s="505"/>
      <c r="BW253" s="339"/>
      <c r="BX253" s="339"/>
      <c r="BY253" s="339"/>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506" customFormat="true" ht="12.75" x14ac:dyDescent="0.2">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505"/>
      <c r="BB254" s="366"/>
      <c r="BC254" s="505"/>
      <c r="BD254" s="505"/>
      <c r="BE254" s="505"/>
      <c r="BF254" s="505"/>
      <c r="BG254" s="505"/>
      <c r="BH254" s="505"/>
      <c r="BI254" s="505"/>
      <c r="BJ254" s="505"/>
      <c r="BK254" s="505"/>
      <c r="BL254" s="505"/>
      <c r="BM254" s="505"/>
      <c r="BN254" s="505"/>
      <c r="BO254" s="505"/>
      <c r="BP254" s="505"/>
      <c r="BQ254" s="505"/>
      <c r="BR254" s="505"/>
      <c r="BS254" s="505"/>
      <c r="BT254" s="505"/>
      <c r="BU254" s="505"/>
      <c r="BV254" s="505"/>
      <c r="BW254" s="339"/>
      <c r="BX254" s="339"/>
      <c r="BY254" s="339"/>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506" customFormat="true" ht="12.75" x14ac:dyDescent="0.2">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505"/>
      <c r="BB255" s="366"/>
      <c r="BC255" s="505"/>
      <c r="BD255" s="505"/>
      <c r="BE255" s="505"/>
      <c r="BF255" s="505"/>
      <c r="BG255" s="505"/>
      <c r="BH255" s="505"/>
      <c r="BI255" s="505"/>
      <c r="BJ255" s="505"/>
      <c r="BK255" s="505"/>
      <c r="BL255" s="505"/>
      <c r="BM255" s="505"/>
      <c r="BN255" s="505"/>
      <c r="BO255" s="505"/>
      <c r="BP255" s="505"/>
      <c r="BQ255" s="505"/>
      <c r="BR255" s="505"/>
      <c r="BS255" s="505"/>
      <c r="BT255" s="505"/>
      <c r="BU255" s="505"/>
      <c r="BV255" s="505"/>
      <c r="BW255" s="339"/>
      <c r="BX255" s="339"/>
      <c r="BY255" s="339"/>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506" customFormat="true" ht="12.75" x14ac:dyDescent="0.2">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505"/>
      <c r="BB256" s="366"/>
      <c r="BC256" s="505"/>
      <c r="BD256" s="505"/>
      <c r="BE256" s="505"/>
      <c r="BF256" s="505"/>
      <c r="BG256" s="505"/>
      <c r="BH256" s="505"/>
      <c r="BI256" s="505"/>
      <c r="BJ256" s="505"/>
      <c r="BK256" s="505"/>
      <c r="BL256" s="505"/>
      <c r="BM256" s="505"/>
      <c r="BN256" s="505"/>
      <c r="BO256" s="505"/>
      <c r="BP256" s="505"/>
      <c r="BQ256" s="505"/>
      <c r="BR256" s="505"/>
      <c r="BS256" s="505"/>
      <c r="BT256" s="505"/>
      <c r="BU256" s="505"/>
      <c r="BV256" s="505"/>
      <c r="BW256" s="339"/>
      <c r="BX256" s="339"/>
      <c r="BY256" s="339"/>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506" customFormat="true" ht="18" customHeight="true" x14ac:dyDescent="0.2">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505"/>
      <c r="BB257" s="366"/>
      <c r="BC257" s="505"/>
      <c r="BD257" s="505"/>
      <c r="BE257" s="505"/>
      <c r="BF257" s="505"/>
      <c r="BG257" s="505"/>
      <c r="BH257" s="505"/>
      <c r="BI257" s="505"/>
      <c r="BJ257" s="505"/>
      <c r="BK257" s="505"/>
      <c r="BL257" s="505"/>
      <c r="BM257" s="505"/>
      <c r="BN257" s="505"/>
      <c r="BO257" s="505"/>
      <c r="BP257" s="505"/>
      <c r="BQ257" s="505"/>
      <c r="BR257" s="505"/>
      <c r="BS257" s="505"/>
      <c r="BT257" s="505"/>
      <c r="BU257" s="505"/>
      <c r="BV257" s="505"/>
      <c r="BW257" s="339"/>
      <c r="BX257" s="339"/>
      <c r="BY257" s="339"/>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506" customFormat="true" ht="18" customHeight="true" x14ac:dyDescent="0.2">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505"/>
      <c r="BB258" s="366"/>
      <c r="BC258" s="505"/>
      <c r="BD258" s="505"/>
      <c r="BE258" s="505"/>
      <c r="BF258" s="505"/>
      <c r="BG258" s="505"/>
      <c r="BH258" s="505"/>
      <c r="BI258" s="505"/>
      <c r="BJ258" s="505"/>
      <c r="BK258" s="505"/>
      <c r="BL258" s="505"/>
      <c r="BM258" s="505"/>
      <c r="BN258" s="505"/>
      <c r="BO258" s="505"/>
      <c r="BP258" s="505"/>
      <c r="BQ258" s="505"/>
      <c r="BR258" s="505"/>
      <c r="BS258" s="505"/>
      <c r="BT258" s="505"/>
      <c r="BU258" s="505"/>
      <c r="BV258" s="505"/>
      <c r="BW258" s="339"/>
      <c r="BX258" s="339"/>
      <c r="BY258" s="339"/>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311" customFormat="true" ht="15" customHeight="true" x14ac:dyDescent="0.2">
      <c r="W259" s="827"/>
      <c r="X259" s="827"/>
      <c r="Y259" s="827"/>
      <c r="Z259" s="827"/>
      <c r="AA259" s="827"/>
      <c r="AB259" s="827"/>
      <c r="AC259" s="827"/>
      <c r="AD259" s="827"/>
      <c r="AE259" s="827"/>
      <c r="AF259" s="827"/>
      <c r="AG259" s="827"/>
      <c r="AH259" s="827"/>
      <c r="AI259" s="827"/>
      <c r="AJ259" s="827"/>
      <c r="AK259" s="827"/>
      <c r="AL259" s="827"/>
      <c r="AM259" s="827"/>
      <c r="AN259" s="827"/>
      <c r="AO259" s="827"/>
      <c r="AP259" s="827"/>
      <c r="AQ259" s="827"/>
      <c r="AR259" s="827"/>
      <c r="AS259" s="827"/>
      <c r="AT259" s="827"/>
      <c r="AU259" s="827"/>
      <c r="AV259" s="827"/>
      <c r="AW259" s="827"/>
      <c r="AX259" s="827"/>
      <c r="AY259" s="827"/>
      <c r="AZ259" s="827"/>
      <c r="BA259" s="345" t="s">
        <v>131</v>
      </c>
      <c r="BB259" s="313" t="s">
        <v>85</v>
      </c>
      <c r="BC259" s="996" t="s">
        <v>115</v>
      </c>
      <c r="BD259" s="997"/>
      <c r="BE259" s="997"/>
      <c r="BF259" s="997"/>
      <c r="BG259" s="1026"/>
      <c r="BH259" s="996" t="s">
        <v>38</v>
      </c>
      <c r="BI259" s="997"/>
      <c r="BJ259" s="997"/>
      <c r="BK259" s="997"/>
      <c r="BL259" s="1026"/>
      <c r="BM259" s="996" t="s">
        <v>37</v>
      </c>
      <c r="BN259" s="997"/>
      <c r="BO259" s="997"/>
      <c r="BP259" s="997"/>
      <c r="BQ259" s="998"/>
      <c r="BR259" s="16" t="s">
        <v>143</v>
      </c>
      <c r="BS259" s="424"/>
      <c r="BT259" s="424"/>
      <c r="BU259" s="424"/>
      <c r="BV259" s="424"/>
      <c r="BW259" s="5"/>
      <c r="BX259" s="5"/>
      <c r="BY259" s="5"/>
      <c r="BZ259" s="343"/>
      <c r="CA259" s="343"/>
      <c r="CB259" s="343"/>
      <c r="CC259" s="343"/>
      <c r="CD259" s="343"/>
      <c r="CE259" s="343"/>
      <c r="CF259" s="343"/>
      <c r="CG259" s="343"/>
      <c r="CH259" s="343"/>
      <c r="CI259" s="343"/>
      <c r="CJ259" s="343"/>
      <c r="CK259" s="343"/>
      <c r="CL259" s="343"/>
      <c r="CM259" s="343"/>
      <c r="CN259" s="343"/>
      <c r="CO259" s="343"/>
      <c r="CP259" s="343"/>
      <c r="CQ259" s="343"/>
      <c r="CR259" s="343"/>
      <c r="CS259" s="343"/>
      <c r="CT259" s="343"/>
      <c r="CU259" s="343"/>
      <c r="CV259" s="343"/>
      <c r="CW259" s="343"/>
      <c r="CX259" s="343"/>
      <c r="CY259" s="343"/>
      <c r="CZ259" s="343"/>
    </row>
    <row r="260" s="311" customFormat="true" ht="12.75" x14ac:dyDescent="0.2">
      <c r="W260" s="827"/>
      <c r="X260" s="827"/>
      <c r="Y260" s="827"/>
      <c r="Z260" s="827"/>
      <c r="AA260" s="827"/>
      <c r="AB260" s="827"/>
      <c r="AC260" s="827"/>
      <c r="AD260" s="827"/>
      <c r="AE260" s="827"/>
      <c r="AF260" s="827"/>
      <c r="AG260" s="827"/>
      <c r="AH260" s="827"/>
      <c r="AI260" s="827"/>
      <c r="AJ260" s="827"/>
      <c r="AK260" s="827"/>
      <c r="AL260" s="827"/>
      <c r="AM260" s="827"/>
      <c r="AN260" s="827"/>
      <c r="AO260" s="827"/>
      <c r="AP260" s="827"/>
      <c r="AQ260" s="827"/>
      <c r="AR260" s="827"/>
      <c r="AS260" s="827"/>
      <c r="AT260" s="827"/>
      <c r="AU260" s="827"/>
      <c r="AV260" s="827"/>
      <c r="AW260" s="827"/>
      <c r="AX260" s="827"/>
      <c r="AY260" s="827"/>
      <c r="AZ260" s="827"/>
      <c r="BA260" s="331" t="s">
        <v>119</v>
      </c>
      <c r="BB260" s="330"/>
      <c r="BC260" s="453" t="s">
        <v>0</v>
      </c>
      <c r="BD260" s="559" t="s">
        <v>1</v>
      </c>
      <c r="BE260" s="559" t="s">
        <v>2</v>
      </c>
      <c r="BF260" s="559" t="s">
        <v>3</v>
      </c>
      <c r="BG260" s="454" t="s">
        <v>4</v>
      </c>
      <c r="BH260" s="453" t="s">
        <v>0</v>
      </c>
      <c r="BI260" s="559" t="s">
        <v>1</v>
      </c>
      <c r="BJ260" s="559" t="s">
        <v>2</v>
      </c>
      <c r="BK260" s="559" t="s">
        <v>3</v>
      </c>
      <c r="BL260" s="454" t="s">
        <v>4</v>
      </c>
      <c r="BM260" s="453" t="s">
        <v>0</v>
      </c>
      <c r="BN260" s="559" t="s">
        <v>1</v>
      </c>
      <c r="BO260" s="559" t="s">
        <v>2</v>
      </c>
      <c r="BP260" s="559" t="s">
        <v>3</v>
      </c>
      <c r="BQ260" s="454" t="s">
        <v>4</v>
      </c>
      <c r="BR260" s="453" t="s">
        <v>259</v>
      </c>
      <c r="BS260" s="559" t="s">
        <v>160</v>
      </c>
      <c r="BT260" s="559" t="s">
        <v>260</v>
      </c>
      <c r="BU260" s="559" t="s">
        <v>261</v>
      </c>
      <c r="BV260" s="560" t="s">
        <v>163</v>
      </c>
      <c r="BW260" s="831"/>
      <c r="BX260" s="831"/>
      <c r="BY260" s="831"/>
      <c r="BZ260" s="831"/>
      <c r="CA260" s="831"/>
      <c r="CB260" s="831"/>
      <c r="CC260" s="831"/>
      <c r="CD260" s="831"/>
      <c r="CE260" s="831"/>
      <c r="CF260" s="831"/>
      <c r="CG260" s="831"/>
      <c r="CH260" s="831"/>
      <c r="CI260" s="831"/>
      <c r="CJ260" s="831"/>
      <c r="CK260" s="831"/>
      <c r="CL260" s="831"/>
      <c r="CM260" s="831"/>
      <c r="CN260" s="831"/>
      <c r="CO260" s="831"/>
      <c r="CP260" s="831"/>
      <c r="CQ260" s="831"/>
      <c r="CR260" s="831"/>
      <c r="CS260" s="831"/>
      <c r="CT260" s="831"/>
      <c r="CU260" s="831"/>
      <c r="CV260" s="831"/>
      <c r="CW260" s="831"/>
      <c r="CX260" s="831"/>
      <c r="CY260" s="831"/>
      <c r="CZ260" s="831"/>
    </row>
    <row r="261" s="311" customFormat="true" ht="15" customHeight="true" x14ac:dyDescent="0.2">
      <c r="W261" s="827"/>
      <c r="X261" s="827"/>
      <c r="Y261" s="827"/>
      <c r="Z261" s="827"/>
      <c r="AA261" s="827"/>
      <c r="AB261" s="827"/>
      <c r="AC261" s="827"/>
      <c r="AD261" s="827"/>
      <c r="AE261" s="827"/>
      <c r="AF261" s="827"/>
      <c r="AG261" s="827"/>
      <c r="AH261" s="827"/>
      <c r="AI261" s="827"/>
      <c r="AJ261" s="827"/>
      <c r="AK261" s="827"/>
      <c r="AL261" s="827"/>
      <c r="AM261" s="827"/>
      <c r="AN261" s="827"/>
      <c r="AO261" s="827"/>
      <c r="AP261" s="827"/>
      <c r="AQ261" s="827"/>
      <c r="AR261" s="827"/>
      <c r="AS261" s="827"/>
      <c r="AT261" s="827"/>
      <c r="AU261" s="827"/>
      <c r="AV261" s="827"/>
      <c r="AW261" s="827"/>
      <c r="AX261" s="827"/>
      <c r="AY261" s="827"/>
      <c r="AZ261" s="827"/>
      <c r="BA261" s="1025" t="s">
        <v>73</v>
      </c>
      <c r="BB261" s="595"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34" t="s">
        <v>35</v>
      </c>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11" customFormat="true" ht="15" customHeight="true" x14ac:dyDescent="0.2">
      <c r="W262" s="827"/>
      <c r="X262" s="827"/>
      <c r="Y262" s="827"/>
      <c r="Z262" s="827"/>
      <c r="AA262" s="827"/>
      <c r="AB262" s="827"/>
      <c r="AC262" s="827"/>
      <c r="AD262" s="827"/>
      <c r="AE262" s="827"/>
      <c r="AF262" s="827"/>
      <c r="AG262" s="827"/>
      <c r="AH262" s="827"/>
      <c r="AI262" s="827"/>
      <c r="AJ262" s="827"/>
      <c r="AK262" s="827"/>
      <c r="AL262" s="827"/>
      <c r="AM262" s="827"/>
      <c r="AN262" s="827"/>
      <c r="AO262" s="827"/>
      <c r="AP262" s="827"/>
      <c r="AQ262" s="827"/>
      <c r="AR262" s="827"/>
      <c r="AS262" s="827"/>
      <c r="AT262" s="827"/>
      <c r="AU262" s="827"/>
      <c r="AV262" s="827"/>
      <c r="AW262" s="827"/>
      <c r="AX262" s="827"/>
      <c r="AY262" s="827"/>
      <c r="AZ262" s="827"/>
      <c r="BA262" s="1023"/>
      <c r="BB262" s="594"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33" t="s">
        <v>35</v>
      </c>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11" customFormat="true" ht="15" customHeight="true" x14ac:dyDescent="0.2">
      <c r="W263" s="827"/>
      <c r="X263" s="827"/>
      <c r="Y263" s="827"/>
      <c r="Z263" s="827"/>
      <c r="AA263" s="827"/>
      <c r="AB263" s="827"/>
      <c r="AC263" s="827"/>
      <c r="AD263" s="827"/>
      <c r="AE263" s="827"/>
      <c r="AF263" s="827"/>
      <c r="AG263" s="827"/>
      <c r="AH263" s="827"/>
      <c r="AI263" s="827"/>
      <c r="AJ263" s="827"/>
      <c r="AK263" s="827"/>
      <c r="AL263" s="827"/>
      <c r="AM263" s="827"/>
      <c r="AN263" s="827"/>
      <c r="AO263" s="827"/>
      <c r="AP263" s="827"/>
      <c r="AQ263" s="827"/>
      <c r="AR263" s="827"/>
      <c r="AS263" s="827"/>
      <c r="AT263" s="827"/>
      <c r="AU263" s="827"/>
      <c r="AV263" s="827"/>
      <c r="AW263" s="827"/>
      <c r="AX263" s="827"/>
      <c r="AY263" s="827"/>
      <c r="AZ263" s="827"/>
      <c r="BA263" s="1023"/>
      <c r="BB263" s="594" t="s">
        <v>113</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33" t="s">
        <v>35</v>
      </c>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11" customFormat="true" ht="15" customHeight="true" x14ac:dyDescent="0.2">
      <c r="W264" s="827"/>
      <c r="X264" s="827"/>
      <c r="Y264" s="827"/>
      <c r="Z264" s="827"/>
      <c r="AA264" s="827"/>
      <c r="AB264" s="827"/>
      <c r="AC264" s="827"/>
      <c r="AD264" s="827"/>
      <c r="AE264" s="827"/>
      <c r="AF264" s="827"/>
      <c r="AG264" s="827"/>
      <c r="AH264" s="827"/>
      <c r="AI264" s="827"/>
      <c r="AJ264" s="827"/>
      <c r="AK264" s="827"/>
      <c r="AL264" s="827"/>
      <c r="AM264" s="827"/>
      <c r="AN264" s="827"/>
      <c r="AO264" s="827"/>
      <c r="AP264" s="827"/>
      <c r="AQ264" s="827"/>
      <c r="AR264" s="827"/>
      <c r="AS264" s="827"/>
      <c r="AT264" s="827"/>
      <c r="AU264" s="827"/>
      <c r="AV264" s="827"/>
      <c r="AW264" s="827"/>
      <c r="AX264" s="827"/>
      <c r="AY264" s="827"/>
      <c r="AZ264" s="827"/>
      <c r="BA264" s="1023" t="s">
        <v>74</v>
      </c>
      <c r="BB264" s="594" t="s">
        <v>89</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33" t="s">
        <v>35</v>
      </c>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11" customFormat="true" ht="15" customHeight="true" x14ac:dyDescent="0.2">
      <c r="W265" s="827"/>
      <c r="X265" s="827"/>
      <c r="Y265" s="827"/>
      <c r="Z265" s="827"/>
      <c r="AA265" s="827"/>
      <c r="AB265" s="827"/>
      <c r="AC265" s="827"/>
      <c r="AD265" s="827"/>
      <c r="AE265" s="827"/>
      <c r="AF265" s="827"/>
      <c r="AG265" s="827"/>
      <c r="AH265" s="827"/>
      <c r="AI265" s="827"/>
      <c r="AJ265" s="827"/>
      <c r="AK265" s="827"/>
      <c r="AL265" s="827"/>
      <c r="AM265" s="827"/>
      <c r="AN265" s="827"/>
      <c r="AO265" s="827"/>
      <c r="AP265" s="827"/>
      <c r="AQ265" s="827"/>
      <c r="AR265" s="827"/>
      <c r="AS265" s="827"/>
      <c r="AT265" s="827"/>
      <c r="AU265" s="827"/>
      <c r="AV265" s="827"/>
      <c r="AW265" s="827"/>
      <c r="AX265" s="827"/>
      <c r="AY265" s="827"/>
      <c r="AZ265" s="827"/>
      <c r="BA265" s="1023"/>
      <c r="BB265" s="594" t="s">
        <v>90</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33" t="s">
        <v>35</v>
      </c>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11" customFormat="true" ht="15" customHeight="true" x14ac:dyDescent="0.2">
      <c r="W266" s="827"/>
      <c r="X266" s="827"/>
      <c r="Y266" s="827"/>
      <c r="Z266" s="827"/>
      <c r="AA266" s="827"/>
      <c r="AB266" s="827"/>
      <c r="AC266" s="827"/>
      <c r="AD266" s="827"/>
      <c r="AE266" s="827"/>
      <c r="AF266" s="827"/>
      <c r="AG266" s="827"/>
      <c r="AH266" s="827"/>
      <c r="AI266" s="827"/>
      <c r="AJ266" s="827"/>
      <c r="AK266" s="827"/>
      <c r="AL266" s="827"/>
      <c r="AM266" s="827"/>
      <c r="AN266" s="827"/>
      <c r="AO266" s="827"/>
      <c r="AP266" s="827"/>
      <c r="AQ266" s="827"/>
      <c r="AR266" s="827"/>
      <c r="AS266" s="827"/>
      <c r="AT266" s="827"/>
      <c r="AU266" s="827"/>
      <c r="AV266" s="827"/>
      <c r="AW266" s="827"/>
      <c r="AX266" s="827"/>
      <c r="AY266" s="827"/>
      <c r="AZ266" s="827"/>
      <c r="BA266" s="1023"/>
      <c r="BB266" s="594" t="s">
        <v>91</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33" t="s">
        <v>35</v>
      </c>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11" customFormat="true" ht="15" customHeight="true" x14ac:dyDescent="0.2">
      <c r="W267" s="827"/>
      <c r="X267" s="827"/>
      <c r="Y267" s="827"/>
      <c r="Z267" s="827"/>
      <c r="AA267" s="827"/>
      <c r="AB267" s="827"/>
      <c r="AC267" s="827"/>
      <c r="AD267" s="827"/>
      <c r="AE267" s="827"/>
      <c r="AF267" s="827"/>
      <c r="AG267" s="827"/>
      <c r="AH267" s="827"/>
      <c r="AI267" s="827"/>
      <c r="AJ267" s="827"/>
      <c r="AK267" s="827"/>
      <c r="AL267" s="827"/>
      <c r="AM267" s="827"/>
      <c r="AN267" s="827"/>
      <c r="AO267" s="827"/>
      <c r="AP267" s="827"/>
      <c r="AQ267" s="827"/>
      <c r="AR267" s="827"/>
      <c r="AS267" s="827"/>
      <c r="AT267" s="827"/>
      <c r="AU267" s="827"/>
      <c r="AV267" s="827"/>
      <c r="AW267" s="827"/>
      <c r="AX267" s="827"/>
      <c r="AY267" s="827"/>
      <c r="AZ267" s="827"/>
      <c r="BA267" s="1023"/>
      <c r="BB267" s="594" t="s">
        <v>113</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33" t="s">
        <v>35</v>
      </c>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11" customFormat="true" ht="15" customHeight="true" x14ac:dyDescent="0.2">
      <c r="W268" s="827"/>
      <c r="X268" s="827"/>
      <c r="Y268" s="827"/>
      <c r="Z268" s="827"/>
      <c r="AA268" s="827"/>
      <c r="AB268" s="827"/>
      <c r="AC268" s="827"/>
      <c r="AD268" s="827"/>
      <c r="AE268" s="827"/>
      <c r="AF268" s="827"/>
      <c r="AG268" s="827"/>
      <c r="AH268" s="827"/>
      <c r="AI268" s="827"/>
      <c r="AJ268" s="827"/>
      <c r="AK268" s="827"/>
      <c r="AL268" s="827"/>
      <c r="AM268" s="827"/>
      <c r="AN268" s="827"/>
      <c r="AO268" s="827"/>
      <c r="AP268" s="827"/>
      <c r="AQ268" s="827"/>
      <c r="AR268" s="827"/>
      <c r="AS268" s="827"/>
      <c r="AT268" s="827"/>
      <c r="AU268" s="827"/>
      <c r="AV268" s="827"/>
      <c r="AW268" s="827"/>
      <c r="AX268" s="827"/>
      <c r="AY268" s="827"/>
      <c r="AZ268" s="827"/>
      <c r="BA268" s="1023" t="s">
        <v>116</v>
      </c>
      <c r="BB268" s="594" t="s">
        <v>89</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33" t="s">
        <v>35</v>
      </c>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11" customFormat="true" ht="15" customHeight="true" x14ac:dyDescent="0.2">
      <c r="W269" s="827"/>
      <c r="X269" s="827"/>
      <c r="Y269" s="827"/>
      <c r="Z269" s="827"/>
      <c r="AA269" s="827"/>
      <c r="AB269" s="827"/>
      <c r="AC269" s="827"/>
      <c r="AD269" s="827"/>
      <c r="AE269" s="827"/>
      <c r="AF269" s="827"/>
      <c r="AG269" s="827"/>
      <c r="AH269" s="827"/>
      <c r="AI269" s="827"/>
      <c r="AJ269" s="827"/>
      <c r="AK269" s="827"/>
      <c r="AL269" s="827"/>
      <c r="AM269" s="827"/>
      <c r="AN269" s="827"/>
      <c r="AO269" s="827"/>
      <c r="AP269" s="827"/>
      <c r="AQ269" s="827"/>
      <c r="AR269" s="827"/>
      <c r="AS269" s="827"/>
      <c r="AT269" s="827"/>
      <c r="AU269" s="827"/>
      <c r="AV269" s="827"/>
      <c r="AW269" s="827"/>
      <c r="AX269" s="827"/>
      <c r="AY269" s="827"/>
      <c r="AZ269" s="827"/>
      <c r="BA269" s="1023"/>
      <c r="BB269" s="594" t="s">
        <v>90</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33" t="s">
        <v>35</v>
      </c>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11" customFormat="true" ht="15" customHeight="true" x14ac:dyDescent="0.2">
      <c r="W270" s="827"/>
      <c r="X270" s="827"/>
      <c r="Y270" s="827"/>
      <c r="Z270" s="827"/>
      <c r="AA270" s="827"/>
      <c r="AB270" s="827"/>
      <c r="AC270" s="827"/>
      <c r="AD270" s="827"/>
      <c r="AE270" s="827"/>
      <c r="AF270" s="827"/>
      <c r="AG270" s="827"/>
      <c r="AH270" s="827"/>
      <c r="AI270" s="827"/>
      <c r="AJ270" s="827"/>
      <c r="AK270" s="827"/>
      <c r="AL270" s="827"/>
      <c r="AM270" s="827"/>
      <c r="AN270" s="827"/>
      <c r="AO270" s="827"/>
      <c r="AP270" s="827"/>
      <c r="AQ270" s="827"/>
      <c r="AR270" s="827"/>
      <c r="AS270" s="827"/>
      <c r="AT270" s="827"/>
      <c r="AU270" s="827"/>
      <c r="AV270" s="827"/>
      <c r="AW270" s="827"/>
      <c r="AX270" s="827"/>
      <c r="AY270" s="827"/>
      <c r="AZ270" s="827"/>
      <c r="BA270" s="1023"/>
      <c r="BB270" s="594" t="s">
        <v>91</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33" t="s">
        <v>35</v>
      </c>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11" customFormat="true" ht="15" customHeight="true" x14ac:dyDescent="0.2">
      <c r="W271" s="827"/>
      <c r="X271" s="827"/>
      <c r="Y271" s="827"/>
      <c r="Z271" s="827"/>
      <c r="AA271" s="827"/>
      <c r="AB271" s="827"/>
      <c r="AC271" s="827"/>
      <c r="AD271" s="827"/>
      <c r="AE271" s="827"/>
      <c r="AF271" s="827"/>
      <c r="AG271" s="827"/>
      <c r="AH271" s="827"/>
      <c r="AI271" s="827"/>
      <c r="AJ271" s="827"/>
      <c r="AK271" s="827"/>
      <c r="AL271" s="827"/>
      <c r="AM271" s="827"/>
      <c r="AN271" s="827"/>
      <c r="AO271" s="827"/>
      <c r="AP271" s="827"/>
      <c r="AQ271" s="827"/>
      <c r="AR271" s="827"/>
      <c r="AS271" s="827"/>
      <c r="AT271" s="827"/>
      <c r="AU271" s="827"/>
      <c r="AV271" s="827"/>
      <c r="AW271" s="827"/>
      <c r="AX271" s="827"/>
      <c r="AY271" s="827"/>
      <c r="AZ271" s="827"/>
      <c r="BA271" s="1023" t="s">
        <v>75</v>
      </c>
      <c r="BB271" s="594"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31" t="s">
        <v>35</v>
      </c>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11" customFormat="true" ht="15" customHeight="true" x14ac:dyDescent="0.2">
      <c r="W272" s="827"/>
      <c r="X272" s="827"/>
      <c r="Y272" s="827"/>
      <c r="Z272" s="827"/>
      <c r="AA272" s="827"/>
      <c r="AB272" s="827"/>
      <c r="AC272" s="827"/>
      <c r="AD272" s="827"/>
      <c r="AE272" s="827"/>
      <c r="AF272" s="827"/>
      <c r="AG272" s="827"/>
      <c r="AH272" s="827"/>
      <c r="AI272" s="827"/>
      <c r="AJ272" s="827"/>
      <c r="AK272" s="827"/>
      <c r="AL272" s="827"/>
      <c r="AM272" s="827"/>
      <c r="AN272" s="827"/>
      <c r="AO272" s="827"/>
      <c r="AP272" s="827"/>
      <c r="AQ272" s="827"/>
      <c r="AR272" s="827"/>
      <c r="AS272" s="827"/>
      <c r="AT272" s="827"/>
      <c r="AU272" s="827"/>
      <c r="AV272" s="827"/>
      <c r="AW272" s="827"/>
      <c r="AX272" s="827"/>
      <c r="AY272" s="827"/>
      <c r="AZ272" s="827"/>
      <c r="BA272" s="1023"/>
      <c r="BB272" s="594"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31" t="s">
        <v>35</v>
      </c>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11" customFormat="true" ht="15" customHeight="true" x14ac:dyDescent="0.2">
      <c r="W273" s="827"/>
      <c r="X273" s="827"/>
      <c r="Y273" s="827"/>
      <c r="Z273" s="827"/>
      <c r="AA273" s="827"/>
      <c r="AB273" s="827"/>
      <c r="AC273" s="827"/>
      <c r="AD273" s="827"/>
      <c r="AE273" s="827"/>
      <c r="AF273" s="827"/>
      <c r="AG273" s="827"/>
      <c r="AH273" s="827"/>
      <c r="AI273" s="827"/>
      <c r="AJ273" s="827"/>
      <c r="AK273" s="827"/>
      <c r="AL273" s="827"/>
      <c r="AM273" s="827"/>
      <c r="AN273" s="827"/>
      <c r="AO273" s="827"/>
      <c r="AP273" s="827"/>
      <c r="AQ273" s="827"/>
      <c r="AR273" s="827"/>
      <c r="AS273" s="827"/>
      <c r="AT273" s="827"/>
      <c r="AU273" s="827"/>
      <c r="AV273" s="827"/>
      <c r="AW273" s="827"/>
      <c r="AX273" s="827"/>
      <c r="AY273" s="827"/>
      <c r="AZ273" s="827"/>
      <c r="BA273" s="1023"/>
      <c r="BB273" s="594" t="s">
        <v>113</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31" t="s">
        <v>35</v>
      </c>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11" customFormat="true" ht="15" customHeight="true" x14ac:dyDescent="0.2">
      <c r="W274" s="827"/>
      <c r="X274" s="827"/>
      <c r="Y274" s="827"/>
      <c r="Z274" s="827"/>
      <c r="AA274" s="827"/>
      <c r="AB274" s="827"/>
      <c r="AC274" s="827"/>
      <c r="AD274" s="827"/>
      <c r="AE274" s="827"/>
      <c r="AF274" s="827"/>
      <c r="AG274" s="827"/>
      <c r="AH274" s="827"/>
      <c r="AI274" s="827"/>
      <c r="AJ274" s="827"/>
      <c r="AK274" s="827"/>
      <c r="AL274" s="827"/>
      <c r="AM274" s="827"/>
      <c r="AN274" s="827"/>
      <c r="AO274" s="827"/>
      <c r="AP274" s="827"/>
      <c r="AQ274" s="827"/>
      <c r="AR274" s="827"/>
      <c r="AS274" s="827"/>
      <c r="AT274" s="827"/>
      <c r="AU274" s="827"/>
      <c r="AV274" s="827"/>
      <c r="AW274" s="827"/>
      <c r="AX274" s="827"/>
      <c r="AY274" s="827"/>
      <c r="AZ274" s="827"/>
      <c r="BA274" s="1023" t="s">
        <v>76</v>
      </c>
      <c r="BB274" s="594"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33" t="s">
        <v>35</v>
      </c>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11" customFormat="true" ht="15" customHeight="true" x14ac:dyDescent="0.2">
      <c r="W275" s="827"/>
      <c r="X275" s="827"/>
      <c r="Y275" s="827"/>
      <c r="Z275" s="827"/>
      <c r="AA275" s="827"/>
      <c r="AB275" s="827"/>
      <c r="AC275" s="827"/>
      <c r="AD275" s="827"/>
      <c r="AE275" s="827"/>
      <c r="AF275" s="827"/>
      <c r="AG275" s="827"/>
      <c r="AH275" s="827"/>
      <c r="AI275" s="827"/>
      <c r="AJ275" s="827"/>
      <c r="AK275" s="827"/>
      <c r="AL275" s="827"/>
      <c r="AM275" s="827"/>
      <c r="AN275" s="827"/>
      <c r="AO275" s="827"/>
      <c r="AP275" s="827"/>
      <c r="AQ275" s="827"/>
      <c r="AR275" s="827"/>
      <c r="AS275" s="827"/>
      <c r="AT275" s="827"/>
      <c r="AU275" s="827"/>
      <c r="AV275" s="827"/>
      <c r="AW275" s="827"/>
      <c r="AX275" s="827"/>
      <c r="AY275" s="827"/>
      <c r="AZ275" s="827"/>
      <c r="BA275" s="1023"/>
      <c r="BB275" s="594"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33" t="s">
        <v>35</v>
      </c>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11" customFormat="true" ht="15" customHeight="true" x14ac:dyDescent="0.2">
      <c r="W276" s="827"/>
      <c r="X276" s="827"/>
      <c r="Y276" s="827"/>
      <c r="Z276" s="827"/>
      <c r="AA276" s="827"/>
      <c r="AB276" s="827"/>
      <c r="AC276" s="827"/>
      <c r="AD276" s="827"/>
      <c r="AE276" s="827"/>
      <c r="AF276" s="827"/>
      <c r="AG276" s="827"/>
      <c r="AH276" s="827"/>
      <c r="AI276" s="827"/>
      <c r="AJ276" s="827"/>
      <c r="AK276" s="827"/>
      <c r="AL276" s="827"/>
      <c r="AM276" s="827"/>
      <c r="AN276" s="827"/>
      <c r="AO276" s="827"/>
      <c r="AP276" s="827"/>
      <c r="AQ276" s="827"/>
      <c r="AR276" s="827"/>
      <c r="AS276" s="827"/>
      <c r="AT276" s="827"/>
      <c r="AU276" s="827"/>
      <c r="AV276" s="827"/>
      <c r="AW276" s="827"/>
      <c r="AX276" s="827"/>
      <c r="AY276" s="827"/>
      <c r="AZ276" s="827"/>
      <c r="BA276" s="1023"/>
      <c r="BB276" s="594" t="s">
        <v>114</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33" t="s">
        <v>35</v>
      </c>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11" customFormat="true" ht="15" customHeight="true" x14ac:dyDescent="0.2">
      <c r="W277" s="827"/>
      <c r="X277" s="827"/>
      <c r="Y277" s="827"/>
      <c r="Z277" s="827"/>
      <c r="AA277" s="827"/>
      <c r="AB277" s="827"/>
      <c r="AC277" s="827"/>
      <c r="AD277" s="827"/>
      <c r="AE277" s="827"/>
      <c r="AF277" s="827"/>
      <c r="AG277" s="827"/>
      <c r="AH277" s="827"/>
      <c r="AI277" s="827"/>
      <c r="AJ277" s="827"/>
      <c r="AK277" s="827"/>
      <c r="AL277" s="827"/>
      <c r="AM277" s="827"/>
      <c r="AN277" s="827"/>
      <c r="AO277" s="827"/>
      <c r="AP277" s="827"/>
      <c r="AQ277" s="827"/>
      <c r="AR277" s="827"/>
      <c r="AS277" s="827"/>
      <c r="AT277" s="827"/>
      <c r="AU277" s="827"/>
      <c r="AV277" s="827"/>
      <c r="AW277" s="827"/>
      <c r="AX277" s="827"/>
      <c r="AY277" s="827"/>
      <c r="AZ277" s="827"/>
      <c r="BA277" s="1023" t="s">
        <v>77</v>
      </c>
      <c r="BB277" s="594"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33" t="s">
        <v>35</v>
      </c>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11" customFormat="true" ht="15" customHeight="true" x14ac:dyDescent="0.2">
      <c r="W278" s="827"/>
      <c r="X278" s="827"/>
      <c r="Y278" s="827"/>
      <c r="Z278" s="827"/>
      <c r="AA278" s="827"/>
      <c r="AB278" s="827"/>
      <c r="AC278" s="827"/>
      <c r="AD278" s="827"/>
      <c r="AE278" s="827"/>
      <c r="AF278" s="827"/>
      <c r="AG278" s="827"/>
      <c r="AH278" s="827"/>
      <c r="AI278" s="827"/>
      <c r="AJ278" s="827"/>
      <c r="AK278" s="827"/>
      <c r="AL278" s="827"/>
      <c r="AM278" s="827"/>
      <c r="AN278" s="827"/>
      <c r="AO278" s="827"/>
      <c r="AP278" s="827"/>
      <c r="AQ278" s="827"/>
      <c r="AR278" s="827"/>
      <c r="AS278" s="827"/>
      <c r="AT278" s="827"/>
      <c r="AU278" s="827"/>
      <c r="AV278" s="827"/>
      <c r="AW278" s="827"/>
      <c r="AX278" s="827"/>
      <c r="AY278" s="827"/>
      <c r="AZ278" s="827"/>
      <c r="BA278" s="1023"/>
      <c r="BB278" s="594"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33" t="s">
        <v>35</v>
      </c>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11" customFormat="true" ht="15" customHeight="true" x14ac:dyDescent="0.2">
      <c r="W279" s="827"/>
      <c r="X279" s="827"/>
      <c r="Y279" s="827"/>
      <c r="Z279" s="827"/>
      <c r="AA279" s="827"/>
      <c r="AB279" s="827"/>
      <c r="AC279" s="827"/>
      <c r="AD279" s="827"/>
      <c r="AE279" s="827"/>
      <c r="AF279" s="827"/>
      <c r="AG279" s="827"/>
      <c r="AH279" s="827"/>
      <c r="AI279" s="827"/>
      <c r="AJ279" s="827"/>
      <c r="AK279" s="827"/>
      <c r="AL279" s="827"/>
      <c r="AM279" s="827"/>
      <c r="AN279" s="827"/>
      <c r="AO279" s="827"/>
      <c r="AP279" s="827"/>
      <c r="AQ279" s="827"/>
      <c r="AR279" s="827"/>
      <c r="AS279" s="827"/>
      <c r="AT279" s="827"/>
      <c r="AU279" s="827"/>
      <c r="AV279" s="827"/>
      <c r="AW279" s="827"/>
      <c r="AX279" s="827"/>
      <c r="AY279" s="827"/>
      <c r="AZ279" s="827"/>
      <c r="BA279" s="1023"/>
      <c r="BB279" s="594"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31" t="s">
        <v>35</v>
      </c>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558" customFormat="true" ht="15" customHeight="true" x14ac:dyDescent="0.2">
      <c r="B280" s="557"/>
      <c r="W280" s="344"/>
      <c r="X280" s="344"/>
      <c r="Y280" s="344"/>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1023"/>
      <c r="BB280" s="594"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31" t="s">
        <v>35</v>
      </c>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558" customFormat="true" ht="15" customHeight="true" x14ac:dyDescent="0.2">
      <c r="B281" s="557"/>
      <c r="W281" s="344"/>
      <c r="X281" s="344"/>
      <c r="Y281" s="344"/>
      <c r="Z281" s="344"/>
      <c r="AA281" s="344"/>
      <c r="AB281" s="344"/>
      <c r="AC281" s="344"/>
      <c r="AD281" s="344"/>
      <c r="AE281" s="344"/>
      <c r="AF281" s="344"/>
      <c r="AG281" s="344"/>
      <c r="AH281" s="344"/>
      <c r="AI281" s="344"/>
      <c r="AJ281" s="344"/>
      <c r="AK281" s="344"/>
      <c r="AL281" s="344"/>
      <c r="AM281" s="344"/>
      <c r="AN281" s="344"/>
      <c r="AO281" s="344"/>
      <c r="AP281" s="344"/>
      <c r="AQ281" s="344"/>
      <c r="AR281" s="344"/>
      <c r="AS281" s="344"/>
      <c r="AT281" s="344"/>
      <c r="AU281" s="344"/>
      <c r="AV281" s="344"/>
      <c r="AW281" s="344"/>
      <c r="AX281" s="344"/>
      <c r="AY281" s="344"/>
      <c r="AZ281" s="344"/>
      <c r="BA281" s="1023"/>
      <c r="BB281" s="594"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31" t="s">
        <v>35</v>
      </c>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558" customFormat="true" ht="15" customHeight="true" x14ac:dyDescent="0.2">
      <c r="B282" s="557"/>
      <c r="W282" s="344"/>
      <c r="X282" s="344"/>
      <c r="Y282" s="344"/>
      <c r="Z282" s="344"/>
      <c r="AA282" s="344"/>
      <c r="AB282" s="344"/>
      <c r="AC282" s="344"/>
      <c r="AD282" s="344"/>
      <c r="AE282" s="344"/>
      <c r="AF282" s="344"/>
      <c r="AG282" s="344"/>
      <c r="AH282" s="344"/>
      <c r="AI282" s="344"/>
      <c r="AJ282" s="344"/>
      <c r="AK282" s="344"/>
      <c r="AL282" s="344"/>
      <c r="AM282" s="344"/>
      <c r="AN282" s="344"/>
      <c r="AO282" s="344"/>
      <c r="AP282" s="344"/>
      <c r="AQ282" s="344"/>
      <c r="AR282" s="344"/>
      <c r="AS282" s="344"/>
      <c r="AT282" s="344"/>
      <c r="AU282" s="344"/>
      <c r="AV282" s="344"/>
      <c r="AW282" s="344"/>
      <c r="AX282" s="344"/>
      <c r="AY282" s="344"/>
      <c r="AZ282" s="344"/>
      <c r="BA282" s="1023"/>
      <c r="BB282" s="594"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31" t="s">
        <v>35</v>
      </c>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558" customFormat="true" ht="15" customHeight="true" x14ac:dyDescent="0.2">
      <c r="B283" s="557"/>
      <c r="W283" s="344"/>
      <c r="X283" s="344"/>
      <c r="Y283" s="344"/>
      <c r="Z283" s="344"/>
      <c r="AA283" s="344"/>
      <c r="AB283" s="344"/>
      <c r="AC283" s="344"/>
      <c r="AD283" s="344"/>
      <c r="AE283" s="344"/>
      <c r="AF283" s="344"/>
      <c r="AG283" s="344"/>
      <c r="AH283" s="344"/>
      <c r="AI283" s="344"/>
      <c r="AJ283" s="344"/>
      <c r="AK283" s="344"/>
      <c r="AL283" s="344"/>
      <c r="AM283" s="344"/>
      <c r="AN283" s="344"/>
      <c r="AO283" s="344"/>
      <c r="AP283" s="344"/>
      <c r="AQ283" s="344"/>
      <c r="AR283" s="344"/>
      <c r="AS283" s="344"/>
      <c r="AT283" s="344"/>
      <c r="AU283" s="344"/>
      <c r="AV283" s="344"/>
      <c r="AW283" s="344"/>
      <c r="AX283" s="344"/>
      <c r="AY283" s="344"/>
      <c r="AZ283" s="344"/>
      <c r="BA283" s="1023"/>
      <c r="BB283" s="594"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31" t="s">
        <v>35</v>
      </c>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558" customFormat="true" ht="15" customHeight="true" x14ac:dyDescent="0.2">
      <c r="B284" s="557"/>
      <c r="W284" s="344"/>
      <c r="X284" s="344"/>
      <c r="Y284" s="344"/>
      <c r="Z284" s="344"/>
      <c r="AA284" s="344"/>
      <c r="AB284" s="344"/>
      <c r="AC284" s="344"/>
      <c r="AD284" s="344"/>
      <c r="AE284" s="344"/>
      <c r="AF284" s="344"/>
      <c r="AG284" s="344"/>
      <c r="AH284" s="344"/>
      <c r="AI284" s="344"/>
      <c r="AJ284" s="344"/>
      <c r="AK284" s="344"/>
      <c r="AL284" s="344"/>
      <c r="AM284" s="344"/>
      <c r="AN284" s="344"/>
      <c r="AO284" s="344"/>
      <c r="AP284" s="344"/>
      <c r="AQ284" s="344"/>
      <c r="AR284" s="344"/>
      <c r="AS284" s="344"/>
      <c r="AT284" s="344"/>
      <c r="AU284" s="344"/>
      <c r="AV284" s="344"/>
      <c r="AW284" s="344"/>
      <c r="AX284" s="344"/>
      <c r="AY284" s="344"/>
      <c r="AZ284" s="344"/>
      <c r="BA284" s="1024"/>
      <c r="BB284" s="596" t="s">
        <v>114</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32" t="s">
        <v>35</v>
      </c>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558" customFormat="true" ht="15" customHeight="true" x14ac:dyDescent="0.2">
      <c r="B285" s="557"/>
      <c r="W285" s="344"/>
      <c r="X285" s="344"/>
      <c r="Y285" s="344"/>
      <c r="Z285" s="344"/>
      <c r="AA285" s="344"/>
      <c r="AB285" s="344"/>
      <c r="AC285" s="344"/>
      <c r="AD285" s="344"/>
      <c r="AE285" s="344"/>
      <c r="AF285" s="344"/>
      <c r="AG285" s="344"/>
      <c r="AH285" s="344"/>
      <c r="AI285" s="344"/>
      <c r="AJ285" s="344"/>
      <c r="AK285" s="344"/>
      <c r="AL285" s="344"/>
      <c r="AM285" s="344"/>
      <c r="AN285" s="344"/>
      <c r="AO285" s="344"/>
      <c r="AP285" s="344"/>
      <c r="AQ285" s="344"/>
      <c r="AR285" s="344"/>
      <c r="AS285" s="344"/>
      <c r="AT285" s="344"/>
      <c r="AU285" s="344"/>
      <c r="AV285" s="344"/>
      <c r="AW285" s="344"/>
      <c r="AX285" s="344"/>
      <c r="AY285" s="344"/>
      <c r="AZ285" s="344"/>
      <c r="BA285" s="308"/>
      <c r="BB285" s="306"/>
      <c r="BC285" s="306"/>
      <c r="BD285" s="306"/>
      <c r="BE285" s="306"/>
      <c r="BF285" s="306"/>
      <c r="BG285" s="306"/>
      <c r="BH285" s="306"/>
      <c r="BI285" s="306"/>
      <c r="BJ285" s="306"/>
      <c r="BK285" s="306"/>
      <c r="BL285" s="306"/>
      <c r="BM285" s="306"/>
      <c r="BN285" s="306"/>
      <c r="BO285" s="306"/>
      <c r="BP285" s="306"/>
      <c r="BQ285" s="306"/>
      <c r="BR285" s="306"/>
      <c r="BS285" s="306"/>
      <c r="BT285" s="306"/>
      <c r="BU285" s="306"/>
      <c r="BV285" s="308"/>
      <c r="BW285" s="343"/>
      <c r="BX285" s="343"/>
      <c r="BY285" s="343"/>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558" customFormat="true" ht="15" customHeight="true" x14ac:dyDescent="0.2">
      <c r="B286" s="557"/>
      <c r="W286" s="344"/>
      <c r="X286" s="344"/>
      <c r="Y286" s="344"/>
      <c r="Z286" s="344"/>
      <c r="AA286" s="344"/>
      <c r="AB286" s="344"/>
      <c r="AC286" s="344"/>
      <c r="AD286" s="344"/>
      <c r="AE286" s="344"/>
      <c r="AF286" s="344"/>
      <c r="AG286" s="344"/>
      <c r="AH286" s="344"/>
      <c r="AI286" s="344"/>
      <c r="AJ286" s="344"/>
      <c r="AK286" s="344"/>
      <c r="AL286" s="344"/>
      <c r="AM286" s="344"/>
      <c r="AN286" s="344"/>
      <c r="AO286" s="344"/>
      <c r="AP286" s="344"/>
      <c r="AQ286" s="344"/>
      <c r="AR286" s="344"/>
      <c r="AS286" s="344"/>
      <c r="AT286" s="344"/>
      <c r="AU286" s="344"/>
      <c r="AV286" s="344"/>
      <c r="AW286" s="344"/>
      <c r="AX286" s="344"/>
      <c r="AY286" s="344"/>
      <c r="AZ286" s="344"/>
      <c r="BA286" s="308"/>
      <c r="BB286" s="306"/>
      <c r="BC286" s="306"/>
      <c r="BD286" s="306"/>
      <c r="BE286" s="306"/>
      <c r="BF286" s="306"/>
      <c r="BG286" s="306"/>
      <c r="BH286" s="306"/>
      <c r="BI286" s="306"/>
      <c r="BJ286" s="306"/>
      <c r="BK286" s="306"/>
      <c r="BL286" s="306"/>
      <c r="BM286" s="306"/>
      <c r="BN286" s="306"/>
      <c r="BO286" s="306"/>
      <c r="BP286" s="306"/>
      <c r="BQ286" s="306"/>
      <c r="BR286" s="306"/>
      <c r="BS286" s="306"/>
      <c r="BT286" s="306"/>
      <c r="BU286" s="306"/>
      <c r="BV286" s="308"/>
      <c r="BW286" s="343"/>
      <c r="BX286" s="343"/>
      <c r="BY286" s="343"/>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558" customFormat="true" ht="15" customHeight="true" x14ac:dyDescent="0.2">
      <c r="B287" s="557"/>
      <c r="W287" s="344"/>
      <c r="X287" s="344"/>
      <c r="Y287" s="344"/>
      <c r="Z287" s="344"/>
      <c r="AA287" s="344"/>
      <c r="AB287" s="344"/>
      <c r="AC287" s="344"/>
      <c r="AD287" s="344"/>
      <c r="AE287" s="344"/>
      <c r="AF287" s="344"/>
      <c r="AG287" s="344"/>
      <c r="AH287" s="344"/>
      <c r="AI287" s="344"/>
      <c r="AJ287" s="344"/>
      <c r="AK287" s="344"/>
      <c r="AL287" s="344"/>
      <c r="AM287" s="344"/>
      <c r="AN287" s="344"/>
      <c r="AO287" s="344"/>
      <c r="AP287" s="344"/>
      <c r="AQ287" s="344"/>
      <c r="AR287" s="344"/>
      <c r="AS287" s="344"/>
      <c r="AT287" s="344"/>
      <c r="AU287" s="344"/>
      <c r="AV287" s="344"/>
      <c r="AW287" s="344"/>
      <c r="AX287" s="344"/>
      <c r="AY287" s="344"/>
      <c r="AZ287" s="344"/>
      <c r="BA287" s="308"/>
      <c r="BB287" s="306"/>
      <c r="BC287" s="306"/>
      <c r="BD287" s="306"/>
      <c r="BE287" s="306"/>
      <c r="BF287" s="306"/>
      <c r="BG287" s="306"/>
      <c r="BH287" s="306"/>
      <c r="BI287" s="306"/>
      <c r="BJ287" s="306"/>
      <c r="BK287" s="306"/>
      <c r="BL287" s="306"/>
      <c r="BM287" s="306"/>
      <c r="BN287" s="306"/>
      <c r="BO287" s="306"/>
      <c r="BP287" s="306"/>
      <c r="BQ287" s="306"/>
      <c r="BR287" s="306"/>
      <c r="BS287" s="306"/>
      <c r="BT287" s="306"/>
      <c r="BU287" s="306"/>
      <c r="BV287" s="308"/>
      <c r="BW287" s="343"/>
      <c r="BX287" s="343"/>
      <c r="BY287" s="343"/>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558" customFormat="true" ht="15" customHeight="true" x14ac:dyDescent="0.2">
      <c r="B288" s="557"/>
      <c r="W288" s="344"/>
      <c r="X288" s="344"/>
      <c r="Y288" s="344"/>
      <c r="Z288" s="344"/>
      <c r="AA288" s="344"/>
      <c r="AB288" s="344"/>
      <c r="AC288" s="344"/>
      <c r="AD288" s="344"/>
      <c r="AE288" s="344"/>
      <c r="AF288" s="344"/>
      <c r="AG288" s="344"/>
      <c r="AH288" s="344"/>
      <c r="AI288" s="344"/>
      <c r="AJ288" s="344"/>
      <c r="AK288" s="344"/>
      <c r="AL288" s="344"/>
      <c r="AM288" s="344"/>
      <c r="AN288" s="344"/>
      <c r="AO288" s="344"/>
      <c r="AP288" s="344"/>
      <c r="AQ288" s="344"/>
      <c r="AR288" s="344"/>
      <c r="AS288" s="344"/>
      <c r="AT288" s="344"/>
      <c r="AU288" s="344"/>
      <c r="AV288" s="344"/>
      <c r="AW288" s="344"/>
      <c r="AX288" s="344"/>
      <c r="AY288" s="344"/>
      <c r="AZ288" s="344"/>
      <c r="BA288" s="308"/>
      <c r="BB288" s="306"/>
      <c r="BC288" s="306"/>
      <c r="BD288" s="306"/>
      <c r="BE288" s="306"/>
      <c r="BF288" s="306"/>
      <c r="BG288" s="306"/>
      <c r="BH288" s="306"/>
      <c r="BI288" s="306"/>
      <c r="BJ288" s="306"/>
      <c r="BK288" s="306"/>
      <c r="BL288" s="306"/>
      <c r="BM288" s="306"/>
      <c r="BN288" s="306"/>
      <c r="BO288" s="306"/>
      <c r="BP288" s="306"/>
      <c r="BQ288" s="306"/>
      <c r="BR288" s="306"/>
      <c r="BS288" s="306"/>
      <c r="BT288" s="306"/>
      <c r="BU288" s="306"/>
      <c r="BV288" s="308"/>
      <c r="BW288" s="343"/>
      <c r="BX288" s="343"/>
      <c r="BY288" s="343"/>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558" customFormat="true" ht="15" customHeight="true" x14ac:dyDescent="0.2">
      <c r="A289" s="519"/>
      <c r="B289" s="518"/>
      <c r="C289" s="519"/>
      <c r="W289" s="344"/>
      <c r="X289" s="344"/>
      <c r="Y289" s="344"/>
      <c r="Z289" s="344"/>
      <c r="AA289" s="344"/>
      <c r="AB289" s="344"/>
      <c r="AC289" s="344"/>
      <c r="AD289" s="344"/>
      <c r="AE289" s="344"/>
      <c r="AF289" s="344"/>
      <c r="AG289" s="344"/>
      <c r="AH289" s="344"/>
      <c r="AI289" s="344"/>
      <c r="AJ289" s="344"/>
      <c r="AK289" s="344"/>
      <c r="AL289" s="344"/>
      <c r="AM289" s="344"/>
      <c r="AN289" s="344"/>
      <c r="AO289" s="344"/>
      <c r="AP289" s="344"/>
      <c r="AQ289" s="344"/>
      <c r="AR289" s="344"/>
      <c r="AS289" s="344"/>
      <c r="AT289" s="344"/>
      <c r="AU289" s="344"/>
      <c r="AV289" s="344"/>
      <c r="AW289" s="344"/>
      <c r="AX289" s="344"/>
      <c r="AY289" s="344"/>
      <c r="AZ289" s="344"/>
      <c r="BA289" s="308"/>
      <c r="BB289" s="306"/>
      <c r="BC289" s="306"/>
      <c r="BD289" s="306"/>
      <c r="BE289" s="306"/>
      <c r="BF289" s="306"/>
      <c r="BG289" s="306"/>
      <c r="BH289" s="306"/>
      <c r="BI289" s="306"/>
      <c r="BJ289" s="306"/>
      <c r="BK289" s="306"/>
      <c r="BL289" s="306"/>
      <c r="BM289" s="306"/>
      <c r="BN289" s="306"/>
      <c r="BO289" s="306"/>
      <c r="BP289" s="306"/>
      <c r="BQ289" s="306"/>
      <c r="BR289" s="306"/>
      <c r="BS289" s="306"/>
      <c r="BT289" s="306"/>
      <c r="BU289" s="306"/>
      <c r="BV289" s="308"/>
      <c r="BW289" s="343"/>
      <c r="BX289" s="343"/>
      <c r="BY289" s="343"/>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558" customFormat="true" ht="15" customHeight="true" x14ac:dyDescent="0.2">
      <c r="A290" s="168"/>
      <c r="B290" s="167"/>
      <c r="C290" s="165"/>
      <c r="W290" s="344"/>
      <c r="X290" s="344"/>
      <c r="Y290" s="344"/>
      <c r="Z290" s="344"/>
      <c r="AA290" s="344"/>
      <c r="AB290" s="344"/>
      <c r="AC290" s="344"/>
      <c r="AD290" s="344"/>
      <c r="AE290" s="344"/>
      <c r="AF290" s="344"/>
      <c r="AG290" s="344"/>
      <c r="AH290" s="344"/>
      <c r="AI290" s="344"/>
      <c r="AJ290" s="344"/>
      <c r="AK290" s="344"/>
      <c r="AL290" s="344"/>
      <c r="AM290" s="344"/>
      <c r="AN290" s="344"/>
      <c r="AO290" s="344"/>
      <c r="AP290" s="344"/>
      <c r="AQ290" s="344"/>
      <c r="AR290" s="344"/>
      <c r="AS290" s="344"/>
      <c r="AT290" s="344"/>
      <c r="AU290" s="344"/>
      <c r="AV290" s="344"/>
      <c r="AW290" s="344"/>
      <c r="AX290" s="344"/>
      <c r="AY290" s="344"/>
      <c r="AZ290" s="344"/>
      <c r="BA290" s="308"/>
      <c r="BB290" s="306"/>
      <c r="BC290" s="306"/>
      <c r="BD290" s="306"/>
      <c r="BE290" s="306"/>
      <c r="BF290" s="306"/>
      <c r="BG290" s="306"/>
      <c r="BH290" s="306"/>
      <c r="BI290" s="306"/>
      <c r="BJ290" s="306"/>
      <c r="BK290" s="306"/>
      <c r="BL290" s="306"/>
      <c r="BM290" s="306"/>
      <c r="BN290" s="306"/>
      <c r="BO290" s="306"/>
      <c r="BP290" s="306"/>
      <c r="BQ290" s="306"/>
      <c r="BR290" s="306"/>
      <c r="BS290" s="306"/>
      <c r="BT290" s="306"/>
      <c r="BU290" s="306"/>
      <c r="BV290" s="308"/>
      <c r="BW290" s="343"/>
      <c r="BX290" s="343"/>
      <c r="BY290" s="343"/>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558" customFormat="true" ht="15" customHeight="true" x14ac:dyDescent="0.2">
      <c r="A291" s="168"/>
      <c r="B291" s="167"/>
      <c r="C291" s="165"/>
      <c r="W291" s="344"/>
      <c r="X291" s="344"/>
      <c r="Y291" s="344"/>
      <c r="Z291" s="344"/>
      <c r="AA291" s="344"/>
      <c r="AB291" s="344"/>
      <c r="AC291" s="344"/>
      <c r="AD291" s="344"/>
      <c r="AE291" s="344"/>
      <c r="AF291" s="344"/>
      <c r="AG291" s="344"/>
      <c r="AH291" s="344"/>
      <c r="AI291" s="344"/>
      <c r="AJ291" s="344"/>
      <c r="AK291" s="344"/>
      <c r="AL291" s="344"/>
      <c r="AM291" s="344"/>
      <c r="AN291" s="344"/>
      <c r="AO291" s="344"/>
      <c r="AP291" s="344"/>
      <c r="AQ291" s="344"/>
      <c r="AR291" s="344"/>
      <c r="AS291" s="344"/>
      <c r="AT291" s="344"/>
      <c r="AU291" s="344"/>
      <c r="AV291" s="344"/>
      <c r="AW291" s="344"/>
      <c r="AX291" s="344"/>
      <c r="AY291" s="344"/>
      <c r="AZ291" s="344"/>
      <c r="BA291" s="308"/>
      <c r="BB291" s="306"/>
      <c r="BC291" s="306"/>
      <c r="BD291" s="306"/>
      <c r="BE291" s="306"/>
      <c r="BF291" s="306"/>
      <c r="BG291" s="306"/>
      <c r="BH291" s="306"/>
      <c r="BI291" s="306"/>
      <c r="BJ291" s="306"/>
      <c r="BK291" s="306"/>
      <c r="BL291" s="306"/>
      <c r="BM291" s="306"/>
      <c r="BN291" s="306"/>
      <c r="BO291" s="306"/>
      <c r="BP291" s="306"/>
      <c r="BQ291" s="306"/>
      <c r="BR291" s="306"/>
      <c r="BS291" s="306"/>
      <c r="BT291" s="306"/>
      <c r="BU291" s="306"/>
      <c r="BV291" s="308"/>
      <c r="BW291" s="343"/>
      <c r="BX291" s="343"/>
      <c r="BY291" s="343"/>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558" customFormat="true" ht="15" customHeight="true" x14ac:dyDescent="0.2">
      <c r="A292" s="168"/>
      <c r="B292" s="167"/>
      <c r="C292" s="165"/>
      <c r="W292" s="344"/>
      <c r="X292" s="344"/>
      <c r="Y292" s="344"/>
      <c r="Z292" s="344"/>
      <c r="AA292" s="344"/>
      <c r="AB292" s="344"/>
      <c r="AC292" s="344"/>
      <c r="AD292" s="344"/>
      <c r="AE292" s="344"/>
      <c r="AF292" s="344"/>
      <c r="AG292" s="344"/>
      <c r="AH292" s="344"/>
      <c r="AI292" s="344"/>
      <c r="AJ292" s="344"/>
      <c r="AK292" s="344"/>
      <c r="AL292" s="344"/>
      <c r="AM292" s="344"/>
      <c r="AN292" s="344"/>
      <c r="AO292" s="344"/>
      <c r="AP292" s="344"/>
      <c r="AQ292" s="344"/>
      <c r="AR292" s="344"/>
      <c r="AS292" s="344"/>
      <c r="AT292" s="344"/>
      <c r="AU292" s="344"/>
      <c r="AV292" s="344"/>
      <c r="AW292" s="344"/>
      <c r="AX292" s="344"/>
      <c r="AY292" s="344"/>
      <c r="AZ292" s="344"/>
      <c r="BA292" s="308"/>
      <c r="BB292" s="306"/>
      <c r="BC292" s="306"/>
      <c r="BD292" s="306"/>
      <c r="BE292" s="306"/>
      <c r="BF292" s="306"/>
      <c r="BG292" s="306"/>
      <c r="BH292" s="306"/>
      <c r="BI292" s="306"/>
      <c r="BJ292" s="306"/>
      <c r="BK292" s="306"/>
      <c r="BL292" s="306"/>
      <c r="BM292" s="306"/>
      <c r="BN292" s="306"/>
      <c r="BO292" s="306"/>
      <c r="BP292" s="306"/>
      <c r="BQ292" s="306"/>
      <c r="BR292" s="306"/>
      <c r="BS292" s="306"/>
      <c r="BT292" s="306"/>
      <c r="BU292" s="306"/>
      <c r="BV292" s="308"/>
      <c r="BW292" s="343"/>
      <c r="BX292" s="343"/>
      <c r="BY292" s="343"/>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558" customFormat="true" ht="15" customHeight="true" x14ac:dyDescent="0.2">
      <c r="A293" s="168"/>
      <c r="B293" s="167"/>
      <c r="C293" s="166"/>
      <c r="W293" s="344"/>
      <c r="X293" s="344"/>
      <c r="Y293" s="344"/>
      <c r="Z293" s="344"/>
      <c r="AA293" s="344"/>
      <c r="AB293" s="344"/>
      <c r="AC293" s="344"/>
      <c r="AD293" s="344"/>
      <c r="AE293" s="344"/>
      <c r="AF293" s="344"/>
      <c r="AG293" s="344"/>
      <c r="AH293" s="344"/>
      <c r="AI293" s="344"/>
      <c r="AJ293" s="344"/>
      <c r="AK293" s="344"/>
      <c r="AL293" s="344"/>
      <c r="AM293" s="344"/>
      <c r="AN293" s="344"/>
      <c r="AO293" s="344"/>
      <c r="AP293" s="344"/>
      <c r="AQ293" s="344"/>
      <c r="AR293" s="344"/>
      <c r="AS293" s="344"/>
      <c r="AT293" s="344"/>
      <c r="AU293" s="344"/>
      <c r="AV293" s="344"/>
      <c r="AW293" s="344"/>
      <c r="AX293" s="344"/>
      <c r="AY293" s="344"/>
      <c r="AZ293" s="344"/>
      <c r="BA293" s="308"/>
      <c r="BB293" s="306"/>
      <c r="BC293" s="306"/>
      <c r="BD293" s="306"/>
      <c r="BE293" s="306"/>
      <c r="BF293" s="306"/>
      <c r="BG293" s="306"/>
      <c r="BH293" s="306"/>
      <c r="BI293" s="306"/>
      <c r="BJ293" s="306"/>
      <c r="BK293" s="306"/>
      <c r="BL293" s="306"/>
      <c r="BM293" s="306"/>
      <c r="BN293" s="306"/>
      <c r="BO293" s="306"/>
      <c r="BP293" s="306"/>
      <c r="BQ293" s="306"/>
      <c r="BR293" s="306"/>
      <c r="BS293" s="306"/>
      <c r="BT293" s="306"/>
      <c r="BU293" s="306"/>
      <c r="BV293" s="308"/>
      <c r="BW293" s="343"/>
      <c r="BX293" s="343"/>
      <c r="BY293" s="343"/>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558" customFormat="true" ht="15" customHeight="true" x14ac:dyDescent="0.2">
      <c r="A294" s="168"/>
      <c r="B294" s="167"/>
      <c r="C294" s="166"/>
      <c r="W294" s="344"/>
      <c r="X294" s="344"/>
      <c r="Y294" s="344"/>
      <c r="Z294" s="344"/>
      <c r="AA294" s="344"/>
      <c r="AB294" s="344"/>
      <c r="AC294" s="344"/>
      <c r="AD294" s="344"/>
      <c r="AE294" s="344"/>
      <c r="AF294" s="344"/>
      <c r="AG294" s="344"/>
      <c r="AH294" s="344"/>
      <c r="AI294" s="344"/>
      <c r="AJ294" s="344"/>
      <c r="AK294" s="344"/>
      <c r="AL294" s="344"/>
      <c r="AM294" s="344"/>
      <c r="AN294" s="344"/>
      <c r="AO294" s="344"/>
      <c r="AP294" s="344"/>
      <c r="AQ294" s="344"/>
      <c r="AR294" s="344"/>
      <c r="AS294" s="344"/>
      <c r="AT294" s="344"/>
      <c r="AU294" s="344"/>
      <c r="AV294" s="344"/>
      <c r="AW294" s="344"/>
      <c r="AX294" s="344"/>
      <c r="AY294" s="344"/>
      <c r="AZ294" s="344"/>
      <c r="BA294" s="308"/>
      <c r="BB294" s="306"/>
      <c r="BC294" s="306"/>
      <c r="BD294" s="306"/>
      <c r="BE294" s="306"/>
      <c r="BF294" s="306"/>
      <c r="BG294" s="306"/>
      <c r="BH294" s="306"/>
      <c r="BI294" s="306"/>
      <c r="BJ294" s="306"/>
      <c r="BK294" s="306"/>
      <c r="BL294" s="306"/>
      <c r="BM294" s="306"/>
      <c r="BN294" s="306"/>
      <c r="BO294" s="306"/>
      <c r="BP294" s="306"/>
      <c r="BQ294" s="306"/>
      <c r="BR294" s="306"/>
      <c r="BS294" s="306"/>
      <c r="BT294" s="306"/>
      <c r="BU294" s="306"/>
      <c r="BV294" s="308"/>
      <c r="BW294" s="343"/>
      <c r="BX294" s="343"/>
      <c r="BY294" s="343"/>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558" customFormat="true" ht="15" customHeight="true" x14ac:dyDescent="0.2">
      <c r="A295" s="168"/>
      <c r="B295" s="167"/>
      <c r="C295" s="166"/>
      <c r="W295" s="344"/>
      <c r="X295" s="344"/>
      <c r="Y295" s="344"/>
      <c r="Z295" s="344"/>
      <c r="AA295" s="344"/>
      <c r="AB295" s="344"/>
      <c r="AC295" s="344"/>
      <c r="AD295" s="344"/>
      <c r="AE295" s="344"/>
      <c r="AF295" s="344"/>
      <c r="AG295" s="344"/>
      <c r="AH295" s="344"/>
      <c r="AI295" s="344"/>
      <c r="AJ295" s="344"/>
      <c r="AK295" s="344"/>
      <c r="AL295" s="344"/>
      <c r="AM295" s="344"/>
      <c r="AN295" s="344"/>
      <c r="AO295" s="344"/>
      <c r="AP295" s="344"/>
      <c r="AQ295" s="344"/>
      <c r="AR295" s="344"/>
      <c r="AS295" s="344"/>
      <c r="AT295" s="344"/>
      <c r="AU295" s="344"/>
      <c r="AV295" s="344"/>
      <c r="AW295" s="344"/>
      <c r="AX295" s="344"/>
      <c r="AY295" s="344"/>
      <c r="AZ295" s="344"/>
      <c r="BA295" s="308"/>
      <c r="BB295" s="306"/>
      <c r="BC295" s="306"/>
      <c r="BD295" s="306"/>
      <c r="BE295" s="306"/>
      <c r="BF295" s="306"/>
      <c r="BG295" s="306"/>
      <c r="BH295" s="306"/>
      <c r="BI295" s="306"/>
      <c r="BJ295" s="306"/>
      <c r="BK295" s="306"/>
      <c r="BL295" s="306"/>
      <c r="BM295" s="306"/>
      <c r="BN295" s="306"/>
      <c r="BO295" s="306"/>
      <c r="BP295" s="306"/>
      <c r="BQ295" s="306"/>
      <c r="BR295" s="306"/>
      <c r="BS295" s="306"/>
      <c r="BT295" s="306"/>
      <c r="BU295" s="306"/>
      <c r="BV295" s="308"/>
      <c r="BW295" s="343"/>
      <c r="BX295" s="343"/>
      <c r="BY295" s="343"/>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558" customFormat="true" ht="15" customHeight="true" x14ac:dyDescent="0.2">
      <c r="A296" s="168"/>
      <c r="B296" s="167"/>
      <c r="C296" s="166"/>
      <c r="W296" s="344"/>
      <c r="X296" s="344"/>
      <c r="Y296" s="344"/>
      <c r="Z296" s="344"/>
      <c r="AA296" s="344"/>
      <c r="AB296" s="344"/>
      <c r="AC296" s="344"/>
      <c r="AD296" s="344"/>
      <c r="AE296" s="344"/>
      <c r="AF296" s="344"/>
      <c r="AG296" s="344"/>
      <c r="AH296" s="344"/>
      <c r="AI296" s="344"/>
      <c r="AJ296" s="344"/>
      <c r="AK296" s="344"/>
      <c r="AL296" s="344"/>
      <c r="AM296" s="344"/>
      <c r="AN296" s="344"/>
      <c r="AO296" s="344"/>
      <c r="AP296" s="344"/>
      <c r="AQ296" s="344"/>
      <c r="AR296" s="344"/>
      <c r="AS296" s="344"/>
      <c r="AT296" s="344"/>
      <c r="AU296" s="344"/>
      <c r="AV296" s="344"/>
      <c r="AW296" s="344"/>
      <c r="AX296" s="344"/>
      <c r="AY296" s="344"/>
      <c r="AZ296" s="344"/>
      <c r="BA296" s="308"/>
      <c r="BB296" s="306"/>
      <c r="BC296" s="306"/>
      <c r="BD296" s="306"/>
      <c r="BE296" s="306"/>
      <c r="BF296" s="306"/>
      <c r="BG296" s="306"/>
      <c r="BH296" s="306"/>
      <c r="BI296" s="306"/>
      <c r="BJ296" s="306"/>
      <c r="BK296" s="306"/>
      <c r="BL296" s="306"/>
      <c r="BM296" s="306"/>
      <c r="BN296" s="306"/>
      <c r="BO296" s="306"/>
      <c r="BP296" s="306"/>
      <c r="BQ296" s="306"/>
      <c r="BR296" s="306"/>
      <c r="BS296" s="306"/>
      <c r="BT296" s="306"/>
      <c r="BU296" s="306"/>
      <c r="BV296" s="308"/>
      <c r="BW296" s="343"/>
      <c r="BX296" s="343"/>
      <c r="BY296" s="343"/>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558" customFormat="true" ht="15" customHeight="true" x14ac:dyDescent="0.2">
      <c r="A297" s="168"/>
      <c r="B297" s="167"/>
      <c r="C297" s="166"/>
      <c r="W297" s="344"/>
      <c r="X297" s="344"/>
      <c r="Y297" s="344"/>
      <c r="Z297" s="344"/>
      <c r="AA297" s="344"/>
      <c r="AB297" s="344"/>
      <c r="AC297" s="344"/>
      <c r="AD297" s="344"/>
      <c r="AE297" s="344"/>
      <c r="AF297" s="344"/>
      <c r="AG297" s="344"/>
      <c r="AH297" s="344"/>
      <c r="AI297" s="344"/>
      <c r="AJ297" s="344"/>
      <c r="AK297" s="344"/>
      <c r="AL297" s="344"/>
      <c r="AM297" s="344"/>
      <c r="AN297" s="344"/>
      <c r="AO297" s="344"/>
      <c r="AP297" s="344"/>
      <c r="AQ297" s="344"/>
      <c r="AR297" s="344"/>
      <c r="AS297" s="344"/>
      <c r="AT297" s="344"/>
      <c r="AU297" s="344"/>
      <c r="AV297" s="344"/>
      <c r="AW297" s="344"/>
      <c r="AX297" s="344"/>
      <c r="AY297" s="344"/>
      <c r="AZ297" s="344"/>
      <c r="BA297" s="308"/>
      <c r="BB297" s="306"/>
      <c r="BC297" s="306"/>
      <c r="BD297" s="306"/>
      <c r="BE297" s="306"/>
      <c r="BF297" s="306"/>
      <c r="BG297" s="306"/>
      <c r="BH297" s="306"/>
      <c r="BI297" s="306"/>
      <c r="BJ297" s="306"/>
      <c r="BK297" s="306"/>
      <c r="BL297" s="306"/>
      <c r="BM297" s="306"/>
      <c r="BN297" s="306"/>
      <c r="BO297" s="306"/>
      <c r="BP297" s="306"/>
      <c r="BQ297" s="306"/>
      <c r="BR297" s="306"/>
      <c r="BS297" s="306"/>
      <c r="BT297" s="306"/>
      <c r="BU297" s="306"/>
      <c r="BV297" s="308"/>
      <c r="BW297" s="343"/>
      <c r="BX297" s="343"/>
      <c r="BY297" s="343"/>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558" customFormat="true" ht="15" customHeight="true" x14ac:dyDescent="0.2">
      <c r="B298" s="557"/>
      <c r="W298" s="344"/>
      <c r="X298" s="344"/>
      <c r="Y298" s="344"/>
      <c r="Z298" s="344"/>
      <c r="AA298" s="344"/>
      <c r="AB298" s="344"/>
      <c r="AC298" s="344"/>
      <c r="AD298" s="344"/>
      <c r="AE298" s="344"/>
      <c r="AF298" s="344"/>
      <c r="AG298" s="344"/>
      <c r="AH298" s="344"/>
      <c r="AI298" s="344"/>
      <c r="AJ298" s="344"/>
      <c r="AK298" s="344"/>
      <c r="AL298" s="344"/>
      <c r="AM298" s="344"/>
      <c r="AN298" s="344"/>
      <c r="AO298" s="344"/>
      <c r="AP298" s="344"/>
      <c r="AQ298" s="344"/>
      <c r="AR298" s="344"/>
      <c r="AS298" s="344"/>
      <c r="AT298" s="344"/>
      <c r="AU298" s="344"/>
      <c r="AV298" s="344"/>
      <c r="AW298" s="344"/>
      <c r="AX298" s="344"/>
      <c r="AY298" s="344"/>
      <c r="AZ298" s="344"/>
      <c r="BA298" s="308"/>
      <c r="BB298" s="306"/>
      <c r="BC298" s="306"/>
      <c r="BD298" s="306"/>
      <c r="BE298" s="306"/>
      <c r="BF298" s="306"/>
      <c r="BG298" s="306"/>
      <c r="BH298" s="306"/>
      <c r="BI298" s="306"/>
      <c r="BJ298" s="306"/>
      <c r="BK298" s="306"/>
      <c r="BL298" s="306"/>
      <c r="BM298" s="306"/>
      <c r="BN298" s="306"/>
      <c r="BO298" s="306"/>
      <c r="BP298" s="306"/>
      <c r="BQ298" s="306"/>
      <c r="BR298" s="306"/>
      <c r="BS298" s="306"/>
      <c r="BT298" s="306"/>
      <c r="BU298" s="306"/>
      <c r="BV298" s="308"/>
      <c r="BW298" s="343"/>
      <c r="BX298" s="343"/>
      <c r="BY298" s="343"/>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558" customFormat="true" ht="15" customHeight="true" x14ac:dyDescent="0.2">
      <c r="A299" s="519"/>
      <c r="B299" s="518"/>
      <c r="C299" s="519"/>
      <c r="D299" s="519"/>
      <c r="W299" s="344"/>
      <c r="X299" s="344"/>
      <c r="Y299" s="344"/>
      <c r="Z299" s="344"/>
      <c r="AA299" s="344"/>
      <c r="AB299" s="344"/>
      <c r="AC299" s="344"/>
      <c r="AD299" s="344"/>
      <c r="AE299" s="344"/>
      <c r="AF299" s="344"/>
      <c r="AG299" s="344"/>
      <c r="AH299" s="344"/>
      <c r="AI299" s="344"/>
      <c r="AJ299" s="344"/>
      <c r="AK299" s="344"/>
      <c r="AL299" s="344"/>
      <c r="AM299" s="344"/>
      <c r="AN299" s="344"/>
      <c r="AO299" s="344"/>
      <c r="AP299" s="344"/>
      <c r="AQ299" s="344"/>
      <c r="AR299" s="344"/>
      <c r="AS299" s="344"/>
      <c r="AT299" s="344"/>
      <c r="AU299" s="344"/>
      <c r="AV299" s="344"/>
      <c r="AW299" s="344"/>
      <c r="AX299" s="344"/>
      <c r="AY299" s="344"/>
      <c r="AZ299" s="344"/>
      <c r="BA299" s="308"/>
      <c r="BB299" s="306"/>
      <c r="BC299" s="306"/>
      <c r="BD299" s="306"/>
      <c r="BE299" s="306"/>
      <c r="BF299" s="306"/>
      <c r="BG299" s="306"/>
      <c r="BH299" s="306"/>
      <c r="BI299" s="306"/>
      <c r="BJ299" s="306"/>
      <c r="BK299" s="306"/>
      <c r="BL299" s="306"/>
      <c r="BM299" s="306"/>
      <c r="BN299" s="306"/>
      <c r="BO299" s="306"/>
      <c r="BP299" s="306"/>
      <c r="BQ299" s="306"/>
      <c r="BR299" s="306"/>
      <c r="BS299" s="306"/>
      <c r="BT299" s="306"/>
      <c r="BU299" s="306"/>
      <c r="BV299" s="308"/>
      <c r="BW299" s="343"/>
      <c r="BX299" s="343"/>
      <c r="BY299" s="343"/>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558" customFormat="true" ht="15" customHeight="true" x14ac:dyDescent="0.2">
      <c r="A300" s="168"/>
      <c r="B300" s="167"/>
      <c r="C300" s="165"/>
      <c r="D300" s="165"/>
      <c r="W300" s="344"/>
      <c r="X300" s="344"/>
      <c r="Y300" s="344"/>
      <c r="Z300" s="344"/>
      <c r="AA300" s="344"/>
      <c r="AB300" s="344"/>
      <c r="AC300" s="344"/>
      <c r="AD300" s="344"/>
      <c r="AE300" s="344"/>
      <c r="AF300" s="344"/>
      <c r="AG300" s="344"/>
      <c r="AH300" s="344"/>
      <c r="AI300" s="344"/>
      <c r="AJ300" s="344"/>
      <c r="AK300" s="344"/>
      <c r="AL300" s="344"/>
      <c r="AM300" s="344"/>
      <c r="AN300" s="344"/>
      <c r="AO300" s="344"/>
      <c r="AP300" s="344"/>
      <c r="AQ300" s="344"/>
      <c r="AR300" s="344"/>
      <c r="AS300" s="344"/>
      <c r="AT300" s="344"/>
      <c r="AU300" s="344"/>
      <c r="AV300" s="344"/>
      <c r="AW300" s="344"/>
      <c r="AX300" s="344"/>
      <c r="AY300" s="344"/>
      <c r="AZ300" s="344"/>
      <c r="BA300" s="308"/>
      <c r="BB300" s="306"/>
      <c r="BC300" s="306"/>
      <c r="BD300" s="306"/>
      <c r="BE300" s="306"/>
      <c r="BF300" s="306"/>
      <c r="BG300" s="306"/>
      <c r="BH300" s="306"/>
      <c r="BI300" s="306"/>
      <c r="BJ300" s="306"/>
      <c r="BK300" s="306"/>
      <c r="BL300" s="306"/>
      <c r="BM300" s="306"/>
      <c r="BN300" s="306"/>
      <c r="BO300" s="306"/>
      <c r="BP300" s="306"/>
      <c r="BQ300" s="306"/>
      <c r="BR300" s="306"/>
      <c r="BS300" s="306"/>
      <c r="BT300" s="306"/>
      <c r="BU300" s="306"/>
      <c r="BV300" s="308"/>
      <c r="BW300" s="343"/>
      <c r="BX300" s="343"/>
      <c r="BY300" s="343"/>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558" customFormat="true" ht="15" customHeight="true" x14ac:dyDescent="0.2">
      <c r="A301" s="168"/>
      <c r="B301" s="167"/>
      <c r="C301" s="165"/>
      <c r="D301" s="165"/>
      <c r="W301" s="344"/>
      <c r="X301" s="344"/>
      <c r="Y301" s="344"/>
      <c r="Z301" s="344"/>
      <c r="AA301" s="344"/>
      <c r="AB301" s="344"/>
      <c r="AC301" s="344"/>
      <c r="AD301" s="344"/>
      <c r="AE301" s="344"/>
      <c r="AF301" s="344"/>
      <c r="AG301" s="344"/>
      <c r="AH301" s="344"/>
      <c r="AI301" s="344"/>
      <c r="AJ301" s="344"/>
      <c r="AK301" s="344"/>
      <c r="AL301" s="344"/>
      <c r="AM301" s="344"/>
      <c r="AN301" s="344"/>
      <c r="AO301" s="344"/>
      <c r="AP301" s="344"/>
      <c r="AQ301" s="344"/>
      <c r="AR301" s="344"/>
      <c r="AS301" s="344"/>
      <c r="AT301" s="344"/>
      <c r="AU301" s="344"/>
      <c r="AV301" s="344"/>
      <c r="AW301" s="344"/>
      <c r="AX301" s="344"/>
      <c r="AY301" s="344"/>
      <c r="AZ301" s="344"/>
      <c r="BA301" s="308"/>
      <c r="BB301" s="306"/>
      <c r="BC301" s="306"/>
      <c r="BD301" s="306"/>
      <c r="BE301" s="306"/>
      <c r="BF301" s="306"/>
      <c r="BG301" s="306"/>
      <c r="BH301" s="306"/>
      <c r="BI301" s="306"/>
      <c r="BJ301" s="306"/>
      <c r="BK301" s="306"/>
      <c r="BL301" s="306"/>
      <c r="BM301" s="306"/>
      <c r="BN301" s="306"/>
      <c r="BO301" s="306"/>
      <c r="BP301" s="306"/>
      <c r="BQ301" s="306"/>
      <c r="BR301" s="306"/>
      <c r="BS301" s="306"/>
      <c r="BT301" s="306"/>
      <c r="BU301" s="306"/>
      <c r="BV301" s="308"/>
      <c r="BW301" s="343"/>
      <c r="BX301" s="343"/>
      <c r="BY301" s="343"/>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558" customFormat="true" ht="15" customHeight="true" x14ac:dyDescent="0.2">
      <c r="A302" s="168"/>
      <c r="B302" s="167"/>
      <c r="C302" s="165"/>
      <c r="D302" s="165"/>
      <c r="W302" s="344"/>
      <c r="X302" s="344"/>
      <c r="Y302" s="344"/>
      <c r="Z302" s="344"/>
      <c r="AA302" s="344"/>
      <c r="AB302" s="344"/>
      <c r="AC302" s="344"/>
      <c r="AD302" s="344"/>
      <c r="AE302" s="344"/>
      <c r="AF302" s="344"/>
      <c r="AG302" s="344"/>
      <c r="AH302" s="344"/>
      <c r="AI302" s="344"/>
      <c r="AJ302" s="344"/>
      <c r="AK302" s="344"/>
      <c r="AL302" s="344"/>
      <c r="AM302" s="344"/>
      <c r="AN302" s="344"/>
      <c r="AO302" s="344"/>
      <c r="AP302" s="344"/>
      <c r="AQ302" s="344"/>
      <c r="AR302" s="344"/>
      <c r="AS302" s="344"/>
      <c r="AT302" s="344"/>
      <c r="AU302" s="344"/>
      <c r="AV302" s="344"/>
      <c r="AW302" s="344"/>
      <c r="AX302" s="344"/>
      <c r="AY302" s="344"/>
      <c r="AZ302" s="344"/>
      <c r="BA302" s="308"/>
      <c r="BB302" s="306"/>
      <c r="BC302" s="306"/>
      <c r="BD302" s="306"/>
      <c r="BE302" s="306"/>
      <c r="BF302" s="306"/>
      <c r="BG302" s="306"/>
      <c r="BH302" s="306"/>
      <c r="BI302" s="306"/>
      <c r="BJ302" s="306"/>
      <c r="BK302" s="306"/>
      <c r="BL302" s="306"/>
      <c r="BM302" s="306"/>
      <c r="BN302" s="306"/>
      <c r="BO302" s="306"/>
      <c r="BP302" s="306"/>
      <c r="BQ302" s="306"/>
      <c r="BR302" s="306"/>
      <c r="BS302" s="306"/>
      <c r="BT302" s="306"/>
      <c r="BU302" s="306"/>
      <c r="BV302" s="308"/>
      <c r="BW302" s="343"/>
      <c r="BX302" s="343"/>
      <c r="BY302" s="343"/>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558" customFormat="true" ht="15" customHeight="true" x14ac:dyDescent="0.2">
      <c r="A303" s="168"/>
      <c r="B303" s="167"/>
      <c r="C303" s="166"/>
      <c r="D303" s="166"/>
      <c r="W303" s="344"/>
      <c r="X303" s="344"/>
      <c r="Y303" s="344"/>
      <c r="Z303" s="344"/>
      <c r="AA303" s="344"/>
      <c r="AB303" s="344"/>
      <c r="AC303" s="344"/>
      <c r="AD303" s="344"/>
      <c r="AE303" s="344"/>
      <c r="AF303" s="344"/>
      <c r="AG303" s="344"/>
      <c r="AH303" s="344"/>
      <c r="AI303" s="344"/>
      <c r="AJ303" s="344"/>
      <c r="AK303" s="344"/>
      <c r="AL303" s="344"/>
      <c r="AM303" s="344"/>
      <c r="AN303" s="344"/>
      <c r="AO303" s="344"/>
      <c r="AP303" s="344"/>
      <c r="AQ303" s="344"/>
      <c r="AR303" s="344"/>
      <c r="AS303" s="344"/>
      <c r="AT303" s="344"/>
      <c r="AU303" s="344"/>
      <c r="AV303" s="344"/>
      <c r="AW303" s="344"/>
      <c r="AX303" s="344"/>
      <c r="AY303" s="344"/>
      <c r="AZ303" s="344"/>
      <c r="BA303" s="308"/>
      <c r="BB303" s="306"/>
      <c r="BC303" s="306"/>
      <c r="BD303" s="306"/>
      <c r="BE303" s="306"/>
      <c r="BF303" s="306"/>
      <c r="BG303" s="306"/>
      <c r="BH303" s="306"/>
      <c r="BI303" s="306"/>
      <c r="BJ303" s="306"/>
      <c r="BK303" s="306"/>
      <c r="BL303" s="306"/>
      <c r="BM303" s="306"/>
      <c r="BN303" s="306"/>
      <c r="BO303" s="306"/>
      <c r="BP303" s="306"/>
      <c r="BQ303" s="306"/>
      <c r="BR303" s="306"/>
      <c r="BS303" s="306"/>
      <c r="BT303" s="306"/>
      <c r="BU303" s="306"/>
      <c r="BV303" s="308"/>
      <c r="BW303" s="343"/>
      <c r="BX303" s="343"/>
      <c r="BY303" s="343"/>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558" customFormat="true" ht="15" customHeight="true" x14ac:dyDescent="0.2">
      <c r="A304" s="168"/>
      <c r="B304" s="167"/>
      <c r="C304" s="166"/>
      <c r="D304" s="166"/>
      <c r="W304" s="344"/>
      <c r="X304" s="344"/>
      <c r="Y304" s="344"/>
      <c r="Z304" s="344"/>
      <c r="AA304" s="344"/>
      <c r="AB304" s="344"/>
      <c r="AC304" s="344"/>
      <c r="AD304" s="344"/>
      <c r="AE304" s="344"/>
      <c r="AF304" s="344"/>
      <c r="AG304" s="344"/>
      <c r="AH304" s="344"/>
      <c r="AI304" s="344"/>
      <c r="AJ304" s="344"/>
      <c r="AK304" s="344"/>
      <c r="AL304" s="344"/>
      <c r="AM304" s="344"/>
      <c r="AN304" s="344"/>
      <c r="AO304" s="344"/>
      <c r="AP304" s="344"/>
      <c r="AQ304" s="344"/>
      <c r="AR304" s="344"/>
      <c r="AS304" s="344"/>
      <c r="AT304" s="344"/>
      <c r="AU304" s="344"/>
      <c r="AV304" s="344"/>
      <c r="AW304" s="344"/>
      <c r="AX304" s="344"/>
      <c r="AY304" s="344"/>
      <c r="AZ304" s="344"/>
      <c r="BA304" s="308"/>
      <c r="BB304" s="306"/>
      <c r="BC304" s="306"/>
      <c r="BD304" s="306"/>
      <c r="BE304" s="306"/>
      <c r="BF304" s="306"/>
      <c r="BG304" s="306"/>
      <c r="BH304" s="306"/>
      <c r="BI304" s="306"/>
      <c r="BJ304" s="306"/>
      <c r="BK304" s="306"/>
      <c r="BL304" s="306"/>
      <c r="BM304" s="306"/>
      <c r="BN304" s="306"/>
      <c r="BO304" s="306"/>
      <c r="BP304" s="306"/>
      <c r="BQ304" s="306"/>
      <c r="BR304" s="306"/>
      <c r="BS304" s="306"/>
      <c r="BT304" s="306"/>
      <c r="BU304" s="306"/>
      <c r="BV304" s="308"/>
      <c r="BW304" s="343"/>
      <c r="BX304" s="343"/>
      <c r="BY304" s="343"/>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558" customFormat="true" ht="15" customHeight="true" x14ac:dyDescent="0.2">
      <c r="A305" s="168"/>
      <c r="B305" s="167"/>
      <c r="C305" s="166"/>
      <c r="D305" s="166"/>
      <c r="W305" s="344"/>
      <c r="X305" s="344"/>
      <c r="Y305" s="344"/>
      <c r="Z305" s="344"/>
      <c r="AA305" s="344"/>
      <c r="AB305" s="344"/>
      <c r="AC305" s="344"/>
      <c r="AD305" s="344"/>
      <c r="AE305" s="344"/>
      <c r="AF305" s="344"/>
      <c r="AG305" s="344"/>
      <c r="AH305" s="344"/>
      <c r="AI305" s="344"/>
      <c r="AJ305" s="344"/>
      <c r="AK305" s="344"/>
      <c r="AL305" s="344"/>
      <c r="AM305" s="344"/>
      <c r="AN305" s="344"/>
      <c r="AO305" s="344"/>
      <c r="AP305" s="344"/>
      <c r="AQ305" s="344"/>
      <c r="AR305" s="344"/>
      <c r="AS305" s="344"/>
      <c r="AT305" s="344"/>
      <c r="AU305" s="344"/>
      <c r="AV305" s="344"/>
      <c r="AW305" s="344"/>
      <c r="AX305" s="344"/>
      <c r="AY305" s="344"/>
      <c r="AZ305" s="344"/>
      <c r="BA305" s="308"/>
      <c r="BB305" s="306"/>
      <c r="BC305" s="306"/>
      <c r="BD305" s="306"/>
      <c r="BE305" s="306"/>
      <c r="BF305" s="306"/>
      <c r="BG305" s="306"/>
      <c r="BH305" s="306"/>
      <c r="BI305" s="306"/>
      <c r="BJ305" s="306"/>
      <c r="BK305" s="306"/>
      <c r="BL305" s="306"/>
      <c r="BM305" s="306"/>
      <c r="BN305" s="306"/>
      <c r="BO305" s="306"/>
      <c r="BP305" s="306"/>
      <c r="BQ305" s="306"/>
      <c r="BR305" s="306"/>
      <c r="BS305" s="306"/>
      <c r="BT305" s="306"/>
      <c r="BU305" s="306"/>
      <c r="BV305" s="308"/>
      <c r="BW305" s="343"/>
      <c r="BX305" s="343"/>
      <c r="BY305" s="343"/>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558" customFormat="true" ht="15" customHeight="true" x14ac:dyDescent="0.2">
      <c r="B306" s="557"/>
      <c r="W306" s="344"/>
      <c r="X306" s="344"/>
      <c r="Y306" s="344"/>
      <c r="Z306" s="344"/>
      <c r="AA306" s="344"/>
      <c r="AB306" s="344"/>
      <c r="AC306" s="344"/>
      <c r="AD306" s="344"/>
      <c r="AE306" s="344"/>
      <c r="AF306" s="344"/>
      <c r="AG306" s="344"/>
      <c r="AH306" s="344"/>
      <c r="AI306" s="344"/>
      <c r="AJ306" s="344"/>
      <c r="AK306" s="344"/>
      <c r="AL306" s="344"/>
      <c r="AM306" s="344"/>
      <c r="AN306" s="344"/>
      <c r="AO306" s="344"/>
      <c r="AP306" s="344"/>
      <c r="AQ306" s="344"/>
      <c r="AR306" s="344"/>
      <c r="AS306" s="344"/>
      <c r="AT306" s="344"/>
      <c r="AU306" s="344"/>
      <c r="AV306" s="344"/>
      <c r="AW306" s="344"/>
      <c r="AX306" s="344"/>
      <c r="AY306" s="344"/>
      <c r="AZ306" s="344"/>
      <c r="BA306" s="308"/>
      <c r="BB306" s="306"/>
      <c r="BC306" s="306"/>
      <c r="BD306" s="306"/>
      <c r="BE306" s="306"/>
      <c r="BF306" s="306"/>
      <c r="BG306" s="306"/>
      <c r="BH306" s="306"/>
      <c r="BI306" s="306"/>
      <c r="BJ306" s="306"/>
      <c r="BK306" s="306"/>
      <c r="BL306" s="306"/>
      <c r="BM306" s="306"/>
      <c r="BN306" s="306"/>
      <c r="BO306" s="306"/>
      <c r="BP306" s="306"/>
      <c r="BQ306" s="306"/>
      <c r="BR306" s="306"/>
      <c r="BS306" s="306"/>
      <c r="BT306" s="306"/>
      <c r="BU306" s="306"/>
      <c r="BV306" s="308"/>
      <c r="BW306" s="343"/>
      <c r="BX306" s="343"/>
      <c r="BY306" s="343"/>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558" customFormat="true" ht="15" customHeight="true" x14ac:dyDescent="0.2">
      <c r="B307" s="557"/>
      <c r="W307" s="344"/>
      <c r="X307" s="344"/>
      <c r="Y307" s="344"/>
      <c r="Z307" s="344"/>
      <c r="AA307" s="344"/>
      <c r="AB307" s="344"/>
      <c r="AC307" s="344"/>
      <c r="AD307" s="344"/>
      <c r="AE307" s="344"/>
      <c r="AF307" s="344"/>
      <c r="AG307" s="344"/>
      <c r="AH307" s="344"/>
      <c r="AI307" s="344"/>
      <c r="AJ307" s="344"/>
      <c r="AK307" s="344"/>
      <c r="AL307" s="344"/>
      <c r="AM307" s="344"/>
      <c r="AN307" s="344"/>
      <c r="AO307" s="344"/>
      <c r="AP307" s="344"/>
      <c r="AQ307" s="344"/>
      <c r="AR307" s="344"/>
      <c r="AS307" s="344"/>
      <c r="AT307" s="344"/>
      <c r="AU307" s="344"/>
      <c r="AV307" s="344"/>
      <c r="AW307" s="344"/>
      <c r="AX307" s="344"/>
      <c r="AY307" s="344"/>
      <c r="AZ307" s="344"/>
      <c r="BA307" s="308"/>
      <c r="BB307" s="306"/>
      <c r="BC307" s="306"/>
      <c r="BD307" s="306"/>
      <c r="BE307" s="306"/>
      <c r="BF307" s="306"/>
      <c r="BG307" s="306"/>
      <c r="BH307" s="306"/>
      <c r="BI307" s="306"/>
      <c r="BJ307" s="306"/>
      <c r="BK307" s="306"/>
      <c r="BL307" s="306"/>
      <c r="BM307" s="306"/>
      <c r="BN307" s="306"/>
      <c r="BO307" s="306"/>
      <c r="BP307" s="306"/>
      <c r="BQ307" s="306"/>
      <c r="BR307" s="306"/>
      <c r="BS307" s="306"/>
      <c r="BT307" s="306"/>
      <c r="BU307" s="306"/>
      <c r="BV307" s="308"/>
      <c r="BW307" s="343"/>
      <c r="BX307" s="343"/>
      <c r="BY307" s="343"/>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558" customFormat="true" ht="15" customHeight="true" x14ac:dyDescent="0.2">
      <c r="B308" s="557"/>
      <c r="W308" s="344"/>
      <c r="X308" s="344"/>
      <c r="Y308" s="344"/>
      <c r="Z308" s="344"/>
      <c r="AA308" s="344"/>
      <c r="AB308" s="344"/>
      <c r="AC308" s="344"/>
      <c r="AD308" s="344"/>
      <c r="AE308" s="344"/>
      <c r="AF308" s="344"/>
      <c r="AG308" s="344"/>
      <c r="AH308" s="344"/>
      <c r="AI308" s="344"/>
      <c r="AJ308" s="344"/>
      <c r="AK308" s="344"/>
      <c r="AL308" s="344"/>
      <c r="AM308" s="344"/>
      <c r="AN308" s="344"/>
      <c r="AO308" s="344"/>
      <c r="AP308" s="344"/>
      <c r="AQ308" s="344"/>
      <c r="AR308" s="344"/>
      <c r="AS308" s="344"/>
      <c r="AT308" s="344"/>
      <c r="AU308" s="344"/>
      <c r="AV308" s="344"/>
      <c r="AW308" s="344"/>
      <c r="AX308" s="344"/>
      <c r="AY308" s="344"/>
      <c r="AZ308" s="344"/>
      <c r="BA308" s="308"/>
      <c r="BB308" s="306"/>
      <c r="BC308" s="306"/>
      <c r="BD308" s="306"/>
      <c r="BE308" s="306"/>
      <c r="BF308" s="306"/>
      <c r="BG308" s="306"/>
      <c r="BH308" s="306"/>
      <c r="BI308" s="306"/>
      <c r="BJ308" s="306"/>
      <c r="BK308" s="306"/>
      <c r="BL308" s="306"/>
      <c r="BM308" s="306"/>
      <c r="BN308" s="306"/>
      <c r="BO308" s="306"/>
      <c r="BP308" s="306"/>
      <c r="BQ308" s="306"/>
      <c r="BR308" s="306"/>
      <c r="BS308" s="306"/>
      <c r="BT308" s="306"/>
      <c r="BU308" s="306"/>
      <c r="BV308" s="308"/>
      <c r="BW308" s="343"/>
      <c r="BX308" s="343"/>
      <c r="BY308" s="343"/>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558" customFormat="true" ht="15" customHeight="true" x14ac:dyDescent="0.2">
      <c r="B309" s="557"/>
      <c r="W309" s="344"/>
      <c r="X309" s="344"/>
      <c r="Y309" s="344"/>
      <c r="Z309" s="344"/>
      <c r="AA309" s="344"/>
      <c r="AB309" s="344"/>
      <c r="AC309" s="344"/>
      <c r="AD309" s="344"/>
      <c r="AE309" s="344"/>
      <c r="AF309" s="344"/>
      <c r="AG309" s="344"/>
      <c r="AH309" s="344"/>
      <c r="AI309" s="344"/>
      <c r="AJ309" s="344"/>
      <c r="AK309" s="344"/>
      <c r="AL309" s="344"/>
      <c r="AM309" s="344"/>
      <c r="AN309" s="344"/>
      <c r="AO309" s="344"/>
      <c r="AP309" s="344"/>
      <c r="AQ309" s="344"/>
      <c r="AR309" s="344"/>
      <c r="AS309" s="344"/>
      <c r="AT309" s="344"/>
      <c r="AU309" s="344"/>
      <c r="AV309" s="344"/>
      <c r="AW309" s="344"/>
      <c r="AX309" s="344"/>
      <c r="AY309" s="344"/>
      <c r="AZ309" s="344"/>
      <c r="BA309" s="308"/>
      <c r="BB309" s="306"/>
      <c r="BC309" s="306"/>
      <c r="BD309" s="306"/>
      <c r="BE309" s="306"/>
      <c r="BF309" s="306"/>
      <c r="BG309" s="306"/>
      <c r="BH309" s="306"/>
      <c r="BI309" s="306"/>
      <c r="BJ309" s="306"/>
      <c r="BK309" s="306"/>
      <c r="BL309" s="306"/>
      <c r="BM309" s="306"/>
      <c r="BN309" s="306"/>
      <c r="BO309" s="306"/>
      <c r="BP309" s="306"/>
      <c r="BQ309" s="306"/>
      <c r="BR309" s="306"/>
      <c r="BS309" s="306"/>
      <c r="BT309" s="306"/>
      <c r="BU309" s="306"/>
      <c r="BV309" s="308"/>
      <c r="BW309" s="343"/>
      <c r="BX309" s="343"/>
      <c r="BY309" s="343"/>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558" customFormat="true" ht="15" customHeight="true" x14ac:dyDescent="0.2">
      <c r="B310" s="557"/>
      <c r="W310" s="344"/>
      <c r="X310" s="344"/>
      <c r="Y310" s="344"/>
      <c r="Z310" s="344"/>
      <c r="AA310" s="344"/>
      <c r="AB310" s="344"/>
      <c r="AC310" s="344"/>
      <c r="AD310" s="344"/>
      <c r="AE310" s="344"/>
      <c r="AF310" s="344"/>
      <c r="AG310" s="344"/>
      <c r="AH310" s="344"/>
      <c r="AI310" s="344"/>
      <c r="AJ310" s="344"/>
      <c r="AK310" s="344"/>
      <c r="AL310" s="344"/>
      <c r="AM310" s="344"/>
      <c r="AN310" s="344"/>
      <c r="AO310" s="344"/>
      <c r="AP310" s="344"/>
      <c r="AQ310" s="344"/>
      <c r="AR310" s="344"/>
      <c r="AS310" s="344"/>
      <c r="AT310" s="344"/>
      <c r="AU310" s="344"/>
      <c r="AV310" s="344"/>
      <c r="AW310" s="344"/>
      <c r="AX310" s="344"/>
      <c r="AY310" s="344"/>
      <c r="AZ310" s="344"/>
      <c r="BA310" s="308"/>
      <c r="BB310" s="306"/>
      <c r="BC310" s="306"/>
      <c r="BD310" s="306"/>
      <c r="BE310" s="306"/>
      <c r="BF310" s="306"/>
      <c r="BG310" s="306"/>
      <c r="BH310" s="306"/>
      <c r="BI310" s="306"/>
      <c r="BJ310" s="306"/>
      <c r="BK310" s="306"/>
      <c r="BL310" s="306"/>
      <c r="BM310" s="306"/>
      <c r="BN310" s="306"/>
      <c r="BO310" s="306"/>
      <c r="BP310" s="306"/>
      <c r="BQ310" s="306"/>
      <c r="BR310" s="306"/>
      <c r="BS310" s="306"/>
      <c r="BT310" s="306"/>
      <c r="BU310" s="306"/>
      <c r="BV310" s="308"/>
      <c r="BW310" s="343"/>
      <c r="BX310" s="343"/>
      <c r="BY310" s="343"/>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558" customFormat="true" ht="15" customHeight="true" x14ac:dyDescent="0.2">
      <c r="B311" s="557"/>
      <c r="W311" s="344"/>
      <c r="X311" s="344"/>
      <c r="Y311" s="344"/>
      <c r="Z311" s="344"/>
      <c r="AA311" s="344"/>
      <c r="AB311" s="344"/>
      <c r="AC311" s="344"/>
      <c r="AD311" s="344"/>
      <c r="AE311" s="344"/>
      <c r="AF311" s="344"/>
      <c r="AG311" s="344"/>
      <c r="AH311" s="344"/>
      <c r="AI311" s="344"/>
      <c r="AJ311" s="344"/>
      <c r="AK311" s="344"/>
      <c r="AL311" s="344"/>
      <c r="AM311" s="344"/>
      <c r="AN311" s="344"/>
      <c r="AO311" s="344"/>
      <c r="AP311" s="344"/>
      <c r="AQ311" s="344"/>
      <c r="AR311" s="344"/>
      <c r="AS311" s="344"/>
      <c r="AT311" s="344"/>
      <c r="AU311" s="344"/>
      <c r="AV311" s="344"/>
      <c r="AW311" s="344"/>
      <c r="AX311" s="344"/>
      <c r="AY311" s="344"/>
      <c r="AZ311" s="344"/>
      <c r="BA311" s="308"/>
      <c r="BB311" s="306"/>
      <c r="BC311" s="306"/>
      <c r="BD311" s="306"/>
      <c r="BE311" s="306"/>
      <c r="BF311" s="306"/>
      <c r="BG311" s="306"/>
      <c r="BH311" s="306"/>
      <c r="BI311" s="306"/>
      <c r="BJ311" s="306"/>
      <c r="BK311" s="306"/>
      <c r="BL311" s="306"/>
      <c r="BM311" s="306"/>
      <c r="BN311" s="306"/>
      <c r="BO311" s="306"/>
      <c r="BP311" s="306"/>
      <c r="BQ311" s="306"/>
      <c r="BR311" s="306"/>
      <c r="BS311" s="306"/>
      <c r="BT311" s="306"/>
      <c r="BU311" s="306"/>
      <c r="BV311" s="308"/>
      <c r="BW311" s="343"/>
      <c r="BX311" s="343"/>
      <c r="BY311" s="343"/>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558" customFormat="true" ht="15" customHeight="true" x14ac:dyDescent="0.2">
      <c r="B312" s="557"/>
      <c r="W312" s="344"/>
      <c r="X312" s="344"/>
      <c r="Y312" s="344"/>
      <c r="Z312" s="344"/>
      <c r="AA312" s="344"/>
      <c r="AB312" s="344"/>
      <c r="AC312" s="344"/>
      <c r="AD312" s="344"/>
      <c r="AE312" s="344"/>
      <c r="AF312" s="344"/>
      <c r="AG312" s="344"/>
      <c r="AH312" s="344"/>
      <c r="AI312" s="344"/>
      <c r="AJ312" s="344"/>
      <c r="AK312" s="344"/>
      <c r="AL312" s="344"/>
      <c r="AM312" s="344"/>
      <c r="AN312" s="344"/>
      <c r="AO312" s="344"/>
      <c r="AP312" s="344"/>
      <c r="AQ312" s="344"/>
      <c r="AR312" s="344"/>
      <c r="AS312" s="344"/>
      <c r="AT312" s="344"/>
      <c r="AU312" s="344"/>
      <c r="AV312" s="344"/>
      <c r="AW312" s="344"/>
      <c r="AX312" s="344"/>
      <c r="AY312" s="344"/>
      <c r="AZ312" s="344"/>
      <c r="BA312" s="308"/>
      <c r="BB312" s="306"/>
      <c r="BC312" s="306"/>
      <c r="BD312" s="306"/>
      <c r="BE312" s="306"/>
      <c r="BF312" s="306"/>
      <c r="BG312" s="306"/>
      <c r="BH312" s="306"/>
      <c r="BI312" s="306"/>
      <c r="BJ312" s="306"/>
      <c r="BK312" s="306"/>
      <c r="BL312" s="306"/>
      <c r="BM312" s="306"/>
      <c r="BN312" s="306"/>
      <c r="BO312" s="306"/>
      <c r="BP312" s="306"/>
      <c r="BQ312" s="306"/>
      <c r="BR312" s="306"/>
      <c r="BS312" s="306"/>
      <c r="BT312" s="306"/>
      <c r="BU312" s="306"/>
      <c r="BV312" s="308"/>
      <c r="BW312" s="343"/>
      <c r="BX312" s="343"/>
      <c r="BY312" s="343"/>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558" customFormat="true" ht="15" customHeight="true" x14ac:dyDescent="0.2">
      <c r="B313" s="557"/>
      <c r="W313" s="344"/>
      <c r="X313" s="344"/>
      <c r="Y313" s="344"/>
      <c r="Z313" s="344"/>
      <c r="AA313" s="344"/>
      <c r="AB313" s="344"/>
      <c r="AC313" s="344"/>
      <c r="AD313" s="344"/>
      <c r="AE313" s="344"/>
      <c r="AF313" s="344"/>
      <c r="AG313" s="344"/>
      <c r="AH313" s="344"/>
      <c r="AI313" s="344"/>
      <c r="AJ313" s="344"/>
      <c r="AK313" s="344"/>
      <c r="AL313" s="344"/>
      <c r="AM313" s="344"/>
      <c r="AN313" s="344"/>
      <c r="AO313" s="344"/>
      <c r="AP313" s="344"/>
      <c r="AQ313" s="344"/>
      <c r="AR313" s="344"/>
      <c r="AS313" s="344"/>
      <c r="AT313" s="344"/>
      <c r="AU313" s="344"/>
      <c r="AV313" s="344"/>
      <c r="AW313" s="344"/>
      <c r="AX313" s="344"/>
      <c r="AY313" s="344"/>
      <c r="AZ313" s="344"/>
      <c r="BA313" s="308"/>
      <c r="BB313" s="306"/>
      <c r="BC313" s="306"/>
      <c r="BD313" s="306"/>
      <c r="BE313" s="306"/>
      <c r="BF313" s="306"/>
      <c r="BG313" s="306"/>
      <c r="BH313" s="306"/>
      <c r="BI313" s="306"/>
      <c r="BJ313" s="306"/>
      <c r="BK313" s="306"/>
      <c r="BL313" s="306"/>
      <c r="BM313" s="306"/>
      <c r="BN313" s="306"/>
      <c r="BO313" s="306"/>
      <c r="BP313" s="306"/>
      <c r="BQ313" s="306"/>
      <c r="BR313" s="306"/>
      <c r="BS313" s="306"/>
      <c r="BT313" s="306"/>
      <c r="BU313" s="306"/>
      <c r="BV313" s="308"/>
      <c r="BW313" s="343"/>
      <c r="BX313" s="343"/>
      <c r="BY313" s="343"/>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558" customFormat="true" ht="15" customHeight="true" x14ac:dyDescent="0.2">
      <c r="B314" s="557"/>
      <c r="W314" s="344"/>
      <c r="X314" s="344"/>
      <c r="Y314" s="344"/>
      <c r="Z314" s="344"/>
      <c r="AA314" s="344"/>
      <c r="AB314" s="344"/>
      <c r="AC314" s="344"/>
      <c r="AD314" s="344"/>
      <c r="AE314" s="344"/>
      <c r="AF314" s="344"/>
      <c r="AG314" s="344"/>
      <c r="AH314" s="344"/>
      <c r="AI314" s="344"/>
      <c r="AJ314" s="344"/>
      <c r="AK314" s="344"/>
      <c r="AL314" s="344"/>
      <c r="AM314" s="344"/>
      <c r="AN314" s="344"/>
      <c r="AO314" s="344"/>
      <c r="AP314" s="344"/>
      <c r="AQ314" s="344"/>
      <c r="AR314" s="344"/>
      <c r="AS314" s="344"/>
      <c r="AT314" s="344"/>
      <c r="AU314" s="344"/>
      <c r="AV314" s="344"/>
      <c r="AW314" s="344"/>
      <c r="AX314" s="344"/>
      <c r="AY314" s="344"/>
      <c r="AZ314" s="344"/>
      <c r="BA314" s="308"/>
      <c r="BB314" s="306"/>
      <c r="BC314" s="306"/>
      <c r="BD314" s="306"/>
      <c r="BE314" s="306"/>
      <c r="BF314" s="306"/>
      <c r="BG314" s="306"/>
      <c r="BH314" s="306"/>
      <c r="BI314" s="306"/>
      <c r="BJ314" s="306"/>
      <c r="BK314" s="306"/>
      <c r="BL314" s="306"/>
      <c r="BM314" s="306"/>
      <c r="BN314" s="306"/>
      <c r="BO314" s="306"/>
      <c r="BP314" s="306"/>
      <c r="BQ314" s="306"/>
      <c r="BR314" s="306"/>
      <c r="BS314" s="306"/>
      <c r="BT314" s="306"/>
      <c r="BU314" s="306"/>
      <c r="BV314" s="308"/>
      <c r="BW314" s="343"/>
      <c r="BX314" s="343"/>
      <c r="BY314" s="343"/>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558" customFormat="true" ht="15" customHeight="true" x14ac:dyDescent="0.2">
      <c r="B315" s="557"/>
      <c r="W315" s="344"/>
      <c r="X315" s="344"/>
      <c r="Y315" s="344"/>
      <c r="Z315" s="344"/>
      <c r="AA315" s="344"/>
      <c r="AB315" s="344"/>
      <c r="AC315" s="344"/>
      <c r="AD315" s="344"/>
      <c r="AE315" s="344"/>
      <c r="AF315" s="344"/>
      <c r="AG315" s="344"/>
      <c r="AH315" s="344"/>
      <c r="AI315" s="344"/>
      <c r="AJ315" s="344"/>
      <c r="AK315" s="344"/>
      <c r="AL315" s="344"/>
      <c r="AM315" s="344"/>
      <c r="AN315" s="344"/>
      <c r="AO315" s="344"/>
      <c r="AP315" s="344"/>
      <c r="AQ315" s="344"/>
      <c r="AR315" s="344"/>
      <c r="AS315" s="344"/>
      <c r="AT315" s="344"/>
      <c r="AU315" s="344"/>
      <c r="AV315" s="344"/>
      <c r="AW315" s="344"/>
      <c r="AX315" s="344"/>
      <c r="AY315" s="344"/>
      <c r="AZ315" s="344"/>
      <c r="BA315" s="308"/>
      <c r="BB315" s="306"/>
      <c r="BC315" s="306"/>
      <c r="BD315" s="306"/>
      <c r="BE315" s="306"/>
      <c r="BF315" s="306"/>
      <c r="BG315" s="306"/>
      <c r="BH315" s="306"/>
      <c r="BI315" s="306"/>
      <c r="BJ315" s="306"/>
      <c r="BK315" s="306"/>
      <c r="BL315" s="306"/>
      <c r="BM315" s="306"/>
      <c r="BN315" s="306"/>
      <c r="BO315" s="306"/>
      <c r="BP315" s="306"/>
      <c r="BQ315" s="306"/>
      <c r="BR315" s="306"/>
      <c r="BS315" s="306"/>
      <c r="BT315" s="306"/>
      <c r="BU315" s="306"/>
      <c r="BV315" s="308"/>
      <c r="BW315" s="343"/>
      <c r="BX315" s="343"/>
      <c r="BY315" s="343"/>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558" customFormat="true" ht="15" customHeight="true" x14ac:dyDescent="0.2">
      <c r="B316" s="557"/>
      <c r="W316" s="344"/>
      <c r="X316" s="344"/>
      <c r="Y316" s="344"/>
      <c r="Z316" s="344"/>
      <c r="AA316" s="344"/>
      <c r="AB316" s="344"/>
      <c r="AC316" s="344"/>
      <c r="AD316" s="344"/>
      <c r="AE316" s="344"/>
      <c r="AF316" s="344"/>
      <c r="AG316" s="344"/>
      <c r="AH316" s="344"/>
      <c r="AI316" s="344"/>
      <c r="AJ316" s="344"/>
      <c r="AK316" s="344"/>
      <c r="AL316" s="344"/>
      <c r="AM316" s="344"/>
      <c r="AN316" s="344"/>
      <c r="AO316" s="344"/>
      <c r="AP316" s="344"/>
      <c r="AQ316" s="344"/>
      <c r="AR316" s="344"/>
      <c r="AS316" s="344"/>
      <c r="AT316" s="344"/>
      <c r="AU316" s="344"/>
      <c r="AV316" s="344"/>
      <c r="AW316" s="344"/>
      <c r="AX316" s="344"/>
      <c r="AY316" s="344"/>
      <c r="AZ316" s="344"/>
      <c r="BA316" s="308"/>
      <c r="BB316" s="306"/>
      <c r="BC316" s="306"/>
      <c r="BD316" s="306"/>
      <c r="BE316" s="306"/>
      <c r="BF316" s="306"/>
      <c r="BG316" s="306"/>
      <c r="BH316" s="306"/>
      <c r="BI316" s="306"/>
      <c r="BJ316" s="306"/>
      <c r="BK316" s="306"/>
      <c r="BL316" s="306"/>
      <c r="BM316" s="306"/>
      <c r="BN316" s="306"/>
      <c r="BO316" s="306"/>
      <c r="BP316" s="306"/>
      <c r="BQ316" s="306"/>
      <c r="BR316" s="306"/>
      <c r="BS316" s="306"/>
      <c r="BT316" s="306"/>
      <c r="BU316" s="306"/>
      <c r="BV316" s="308"/>
      <c r="BW316" s="343"/>
      <c r="BX316" s="343"/>
      <c r="BY316" s="343"/>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558" customFormat="true" ht="15" customHeight="true" x14ac:dyDescent="0.2">
      <c r="B317" s="557"/>
      <c r="W317" s="344"/>
      <c r="X317" s="344"/>
      <c r="Y317" s="344"/>
      <c r="Z317" s="344"/>
      <c r="AA317" s="344"/>
      <c r="AB317" s="344"/>
      <c r="AC317" s="344"/>
      <c r="AD317" s="344"/>
      <c r="AE317" s="344"/>
      <c r="AF317" s="344"/>
      <c r="AG317" s="344"/>
      <c r="AH317" s="344"/>
      <c r="AI317" s="344"/>
      <c r="AJ317" s="344"/>
      <c r="AK317" s="344"/>
      <c r="AL317" s="344"/>
      <c r="AM317" s="344"/>
      <c r="AN317" s="344"/>
      <c r="AO317" s="344"/>
      <c r="AP317" s="344"/>
      <c r="AQ317" s="344"/>
      <c r="AR317" s="344"/>
      <c r="AS317" s="344"/>
      <c r="AT317" s="344"/>
      <c r="AU317" s="344"/>
      <c r="AV317" s="344"/>
      <c r="AW317" s="344"/>
      <c r="AX317" s="344"/>
      <c r="AY317" s="344"/>
      <c r="AZ317" s="344"/>
      <c r="BA317" s="308"/>
      <c r="BB317" s="306"/>
      <c r="BC317" s="306"/>
      <c r="BD317" s="306"/>
      <c r="BE317" s="306"/>
      <c r="BF317" s="306"/>
      <c r="BG317" s="306"/>
      <c r="BH317" s="306"/>
      <c r="BI317" s="306"/>
      <c r="BJ317" s="306"/>
      <c r="BK317" s="306"/>
      <c r="BL317" s="306"/>
      <c r="BM317" s="306"/>
      <c r="BN317" s="306"/>
      <c r="BO317" s="306"/>
      <c r="BP317" s="306"/>
      <c r="BQ317" s="306"/>
      <c r="BR317" s="306"/>
      <c r="BS317" s="306"/>
      <c r="BT317" s="306"/>
      <c r="BU317" s="306"/>
      <c r="BV317" s="308"/>
      <c r="BW317" s="343"/>
      <c r="BX317" s="343"/>
      <c r="BY317" s="343"/>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558" customFormat="true" ht="15" customHeight="true" x14ac:dyDescent="0.2">
      <c r="B318" s="557"/>
      <c r="W318" s="344"/>
      <c r="X318" s="344"/>
      <c r="Y318" s="344"/>
      <c r="Z318" s="344"/>
      <c r="AA318" s="344"/>
      <c r="AB318" s="344"/>
      <c r="AC318" s="344"/>
      <c r="AD318" s="344"/>
      <c r="AE318" s="344"/>
      <c r="AF318" s="344"/>
      <c r="AG318" s="344"/>
      <c r="AH318" s="344"/>
      <c r="AI318" s="344"/>
      <c r="AJ318" s="344"/>
      <c r="AK318" s="344"/>
      <c r="AL318" s="344"/>
      <c r="AM318" s="344"/>
      <c r="AN318" s="344"/>
      <c r="AO318" s="344"/>
      <c r="AP318" s="344"/>
      <c r="AQ318" s="344"/>
      <c r="AR318" s="344"/>
      <c r="AS318" s="344"/>
      <c r="AT318" s="344"/>
      <c r="AU318" s="344"/>
      <c r="AV318" s="344"/>
      <c r="AW318" s="344"/>
      <c r="AX318" s="344"/>
      <c r="AY318" s="344"/>
      <c r="AZ318" s="344"/>
      <c r="BA318" s="308"/>
      <c r="BB318" s="306"/>
      <c r="BC318" s="306"/>
      <c r="BD318" s="306"/>
      <c r="BE318" s="306"/>
      <c r="BF318" s="306"/>
      <c r="BG318" s="306"/>
      <c r="BH318" s="306"/>
      <c r="BI318" s="306"/>
      <c r="BJ318" s="306"/>
      <c r="BK318" s="306"/>
      <c r="BL318" s="306"/>
      <c r="BM318" s="306"/>
      <c r="BN318" s="306"/>
      <c r="BO318" s="306"/>
      <c r="BP318" s="306"/>
      <c r="BQ318" s="306"/>
      <c r="BR318" s="306"/>
      <c r="BS318" s="306"/>
      <c r="BT318" s="306"/>
      <c r="BU318" s="306"/>
      <c r="BV318" s="308"/>
      <c r="BW318" s="343"/>
      <c r="BX318" s="343"/>
      <c r="BY318" s="343"/>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558" customFormat="true" ht="15" customHeight="true" x14ac:dyDescent="0.2">
      <c r="B319" s="557"/>
      <c r="W319" s="344"/>
      <c r="X319" s="344"/>
      <c r="Y319" s="344"/>
      <c r="Z319" s="344"/>
      <c r="AA319" s="344"/>
      <c r="AB319" s="344"/>
      <c r="AC319" s="344"/>
      <c r="AD319" s="344"/>
      <c r="AE319" s="344"/>
      <c r="AF319" s="344"/>
      <c r="AG319" s="344"/>
      <c r="AH319" s="344"/>
      <c r="AI319" s="344"/>
      <c r="AJ319" s="344"/>
      <c r="AK319" s="344"/>
      <c r="AL319" s="344"/>
      <c r="AM319" s="344"/>
      <c r="AN319" s="344"/>
      <c r="AO319" s="344"/>
      <c r="AP319" s="344"/>
      <c r="AQ319" s="344"/>
      <c r="AR319" s="344"/>
      <c r="AS319" s="344"/>
      <c r="AT319" s="344"/>
      <c r="AU319" s="344"/>
      <c r="AV319" s="344"/>
      <c r="AW319" s="344"/>
      <c r="AX319" s="344"/>
      <c r="AY319" s="344"/>
      <c r="AZ319" s="344"/>
      <c r="BA319" s="308"/>
      <c r="BB319" s="306"/>
      <c r="BC319" s="306"/>
      <c r="BD319" s="306"/>
      <c r="BE319" s="306"/>
      <c r="BF319" s="306"/>
      <c r="BG319" s="306"/>
      <c r="BH319" s="306"/>
      <c r="BI319" s="306"/>
      <c r="BJ319" s="306"/>
      <c r="BK319" s="306"/>
      <c r="BL319" s="306"/>
      <c r="BM319" s="306"/>
      <c r="BN319" s="306"/>
      <c r="BO319" s="306"/>
      <c r="BP319" s="306"/>
      <c r="BQ319" s="306"/>
      <c r="BR319" s="306"/>
      <c r="BS319" s="306"/>
      <c r="BT319" s="306"/>
      <c r="BU319" s="306"/>
      <c r="BV319" s="308"/>
      <c r="BW319" s="343"/>
      <c r="BX319" s="343"/>
      <c r="BY319" s="343"/>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558" customFormat="true" ht="15" customHeight="true" x14ac:dyDescent="0.2">
      <c r="B320" s="557"/>
      <c r="W320" s="344"/>
      <c r="X320" s="344"/>
      <c r="Y320" s="344"/>
      <c r="Z320" s="344"/>
      <c r="AA320" s="344"/>
      <c r="AB320" s="344"/>
      <c r="AC320" s="344"/>
      <c r="AD320" s="344"/>
      <c r="AE320" s="344"/>
      <c r="AF320" s="344"/>
      <c r="AG320" s="344"/>
      <c r="AH320" s="344"/>
      <c r="AI320" s="344"/>
      <c r="AJ320" s="344"/>
      <c r="AK320" s="344"/>
      <c r="AL320" s="344"/>
      <c r="AM320" s="344"/>
      <c r="AN320" s="344"/>
      <c r="AO320" s="344"/>
      <c r="AP320" s="344"/>
      <c r="AQ320" s="344"/>
      <c r="AR320" s="344"/>
      <c r="AS320" s="344"/>
      <c r="AT320" s="344"/>
      <c r="AU320" s="344"/>
      <c r="AV320" s="344"/>
      <c r="AW320" s="344"/>
      <c r="AX320" s="344"/>
      <c r="AY320" s="344"/>
      <c r="AZ320" s="344"/>
      <c r="BA320" s="308"/>
      <c r="BB320" s="306"/>
      <c r="BC320" s="306"/>
      <c r="BD320" s="306"/>
      <c r="BE320" s="306"/>
      <c r="BF320" s="306"/>
      <c r="BG320" s="306"/>
      <c r="BH320" s="306"/>
      <c r="BI320" s="306"/>
      <c r="BJ320" s="306"/>
      <c r="BK320" s="306"/>
      <c r="BL320" s="306"/>
      <c r="BM320" s="306"/>
      <c r="BN320" s="306"/>
      <c r="BO320" s="306"/>
      <c r="BP320" s="306"/>
      <c r="BQ320" s="306"/>
      <c r="BR320" s="306"/>
      <c r="BS320" s="306"/>
      <c r="BT320" s="306"/>
      <c r="BU320" s="306"/>
      <c r="BV320" s="308"/>
      <c r="BW320" s="343"/>
      <c r="BX320" s="343"/>
      <c r="BY320" s="343"/>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558" customFormat="true" ht="15" customHeight="true" x14ac:dyDescent="0.2">
      <c r="B321" s="557"/>
      <c r="W321" s="344"/>
      <c r="X321" s="344"/>
      <c r="Y321" s="344"/>
      <c r="Z321" s="344"/>
      <c r="AA321" s="344"/>
      <c r="AB321" s="344"/>
      <c r="AC321" s="344"/>
      <c r="AD321" s="344"/>
      <c r="AE321" s="344"/>
      <c r="AF321" s="344"/>
      <c r="AG321" s="344"/>
      <c r="AH321" s="344"/>
      <c r="AI321" s="344"/>
      <c r="AJ321" s="344"/>
      <c r="AK321" s="344"/>
      <c r="AL321" s="344"/>
      <c r="AM321" s="344"/>
      <c r="AN321" s="344"/>
      <c r="AO321" s="344"/>
      <c r="AP321" s="344"/>
      <c r="AQ321" s="344"/>
      <c r="AR321" s="344"/>
      <c r="AS321" s="344"/>
      <c r="AT321" s="344"/>
      <c r="AU321" s="344"/>
      <c r="AV321" s="344"/>
      <c r="AW321" s="344"/>
      <c r="AX321" s="344"/>
      <c r="AY321" s="344"/>
      <c r="AZ321" s="344"/>
      <c r="BA321" s="308"/>
      <c r="BB321" s="306"/>
      <c r="BC321" s="306"/>
      <c r="BD321" s="306"/>
      <c r="BE321" s="306"/>
      <c r="BF321" s="306"/>
      <c r="BG321" s="306"/>
      <c r="BH321" s="306"/>
      <c r="BI321" s="306"/>
      <c r="BJ321" s="306"/>
      <c r="BK321" s="306"/>
      <c r="BL321" s="306"/>
      <c r="BM321" s="306"/>
      <c r="BN321" s="306"/>
      <c r="BO321" s="306"/>
      <c r="BP321" s="306"/>
      <c r="BQ321" s="306"/>
      <c r="BR321" s="306"/>
      <c r="BS321" s="306"/>
      <c r="BT321" s="306"/>
      <c r="BU321" s="306"/>
      <c r="BV321" s="308"/>
      <c r="BW321" s="343"/>
      <c r="BX321" s="343"/>
      <c r="BY321" s="343"/>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558" customFormat="true" ht="15" customHeight="true" x14ac:dyDescent="0.2">
      <c r="B322" s="557"/>
      <c r="W322" s="344"/>
      <c r="X322" s="344"/>
      <c r="Y322" s="344"/>
      <c r="Z322" s="344"/>
      <c r="AA322" s="344"/>
      <c r="AB322" s="344"/>
      <c r="AC322" s="344"/>
      <c r="AD322" s="344"/>
      <c r="AE322" s="344"/>
      <c r="AF322" s="344"/>
      <c r="AG322" s="344"/>
      <c r="AH322" s="344"/>
      <c r="AI322" s="344"/>
      <c r="AJ322" s="344"/>
      <c r="AK322" s="344"/>
      <c r="AL322" s="344"/>
      <c r="AM322" s="344"/>
      <c r="AN322" s="344"/>
      <c r="AO322" s="344"/>
      <c r="AP322" s="344"/>
      <c r="AQ322" s="344"/>
      <c r="AR322" s="344"/>
      <c r="AS322" s="344"/>
      <c r="AT322" s="344"/>
      <c r="AU322" s="344"/>
      <c r="AV322" s="344"/>
      <c r="AW322" s="344"/>
      <c r="AX322" s="344"/>
      <c r="AY322" s="344"/>
      <c r="AZ322" s="344"/>
      <c r="BA322" s="308"/>
      <c r="BB322" s="306"/>
      <c r="BC322" s="306"/>
      <c r="BD322" s="306"/>
      <c r="BE322" s="306"/>
      <c r="BF322" s="306"/>
      <c r="BG322" s="306"/>
      <c r="BH322" s="306"/>
      <c r="BI322" s="306"/>
      <c r="BJ322" s="306"/>
      <c r="BK322" s="306"/>
      <c r="BL322" s="306"/>
      <c r="BM322" s="306"/>
      <c r="BN322" s="306"/>
      <c r="BO322" s="306"/>
      <c r="BP322" s="306"/>
      <c r="BQ322" s="306"/>
      <c r="BR322" s="306"/>
      <c r="BS322" s="306"/>
      <c r="BT322" s="306"/>
      <c r="BU322" s="306"/>
      <c r="BV322" s="308"/>
      <c r="BW322" s="343"/>
      <c r="BX322" s="343"/>
      <c r="BY322" s="343"/>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558" customFormat="true" ht="15" customHeight="true" x14ac:dyDescent="0.2">
      <c r="B323" s="557"/>
      <c r="W323" s="344"/>
      <c r="X323" s="344"/>
      <c r="Y323" s="344"/>
      <c r="Z323" s="344"/>
      <c r="AA323" s="344"/>
      <c r="AB323" s="344"/>
      <c r="AC323" s="344"/>
      <c r="AD323" s="344"/>
      <c r="AE323" s="344"/>
      <c r="AF323" s="344"/>
      <c r="AG323" s="344"/>
      <c r="AH323" s="344"/>
      <c r="AI323" s="344"/>
      <c r="AJ323" s="344"/>
      <c r="AK323" s="344"/>
      <c r="AL323" s="344"/>
      <c r="AM323" s="344"/>
      <c r="AN323" s="344"/>
      <c r="AO323" s="344"/>
      <c r="AP323" s="344"/>
      <c r="AQ323" s="344"/>
      <c r="AR323" s="344"/>
      <c r="AS323" s="344"/>
      <c r="AT323" s="344"/>
      <c r="AU323" s="344"/>
      <c r="AV323" s="344"/>
      <c r="AW323" s="344"/>
      <c r="AX323" s="344"/>
      <c r="AY323" s="344"/>
      <c r="AZ323" s="344"/>
      <c r="BA323" s="308"/>
      <c r="BB323" s="306"/>
      <c r="BC323" s="306"/>
      <c r="BD323" s="306"/>
      <c r="BE323" s="306"/>
      <c r="BF323" s="306"/>
      <c r="BG323" s="306"/>
      <c r="BH323" s="306"/>
      <c r="BI323" s="306"/>
      <c r="BJ323" s="306"/>
      <c r="BK323" s="306"/>
      <c r="BL323" s="306"/>
      <c r="BM323" s="306"/>
      <c r="BN323" s="306"/>
      <c r="BO323" s="306"/>
      <c r="BP323" s="306"/>
      <c r="BQ323" s="306"/>
      <c r="BR323" s="306"/>
      <c r="BS323" s="306"/>
      <c r="BT323" s="306"/>
      <c r="BU323" s="306"/>
      <c r="BV323" s="308"/>
      <c r="BW323" s="343"/>
      <c r="BX323" s="343"/>
      <c r="BY323" s="343"/>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558" customFormat="true" ht="15" customHeight="true" x14ac:dyDescent="0.2">
      <c r="B324" s="557"/>
      <c r="W324" s="344"/>
      <c r="X324" s="344"/>
      <c r="Y324" s="344"/>
      <c r="Z324" s="344"/>
      <c r="AA324" s="344"/>
      <c r="AB324" s="344"/>
      <c r="AC324" s="344"/>
      <c r="AD324" s="344"/>
      <c r="AE324" s="344"/>
      <c r="AF324" s="344"/>
      <c r="AG324" s="344"/>
      <c r="AH324" s="344"/>
      <c r="AI324" s="344"/>
      <c r="AJ324" s="344"/>
      <c r="AK324" s="344"/>
      <c r="AL324" s="344"/>
      <c r="AM324" s="344"/>
      <c r="AN324" s="344"/>
      <c r="AO324" s="344"/>
      <c r="AP324" s="344"/>
      <c r="AQ324" s="344"/>
      <c r="AR324" s="344"/>
      <c r="AS324" s="344"/>
      <c r="AT324" s="344"/>
      <c r="AU324" s="344"/>
      <c r="AV324" s="344"/>
      <c r="AW324" s="344"/>
      <c r="AX324" s="344"/>
      <c r="AY324" s="344"/>
      <c r="AZ324" s="344"/>
      <c r="BA324" s="308"/>
      <c r="BB324" s="306"/>
      <c r="BC324" s="306"/>
      <c r="BD324" s="306"/>
      <c r="BE324" s="306"/>
      <c r="BF324" s="306"/>
      <c r="BG324" s="306"/>
      <c r="BH324" s="306"/>
      <c r="BI324" s="306"/>
      <c r="BJ324" s="306"/>
      <c r="BK324" s="306"/>
      <c r="BL324" s="306"/>
      <c r="BM324" s="306"/>
      <c r="BN324" s="306"/>
      <c r="BO324" s="306"/>
      <c r="BP324" s="306"/>
      <c r="BQ324" s="306"/>
      <c r="BR324" s="306"/>
      <c r="BS324" s="306"/>
      <c r="BT324" s="306"/>
      <c r="BU324" s="306"/>
      <c r="BV324" s="308"/>
      <c r="BW324" s="343"/>
      <c r="BX324" s="343"/>
      <c r="BY324" s="343"/>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558" customFormat="true" ht="15" customHeight="true" x14ac:dyDescent="0.2">
      <c r="B325" s="557"/>
      <c r="W325" s="344"/>
      <c r="X325" s="344"/>
      <c r="Y325" s="344"/>
      <c r="Z325" s="344"/>
      <c r="AA325" s="344"/>
      <c r="AB325" s="344"/>
      <c r="AC325" s="344"/>
      <c r="AD325" s="344"/>
      <c r="AE325" s="344"/>
      <c r="AF325" s="344"/>
      <c r="AG325" s="344"/>
      <c r="AH325" s="344"/>
      <c r="AI325" s="344"/>
      <c r="AJ325" s="344"/>
      <c r="AK325" s="344"/>
      <c r="AL325" s="344"/>
      <c r="AM325" s="344"/>
      <c r="AN325" s="344"/>
      <c r="AO325" s="344"/>
      <c r="AP325" s="344"/>
      <c r="AQ325" s="344"/>
      <c r="AR325" s="344"/>
      <c r="AS325" s="344"/>
      <c r="AT325" s="344"/>
      <c r="AU325" s="344"/>
      <c r="AV325" s="344"/>
      <c r="AW325" s="344"/>
      <c r="AX325" s="344"/>
      <c r="AY325" s="344"/>
      <c r="AZ325" s="344"/>
      <c r="BA325" s="308"/>
      <c r="BB325" s="306"/>
      <c r="BC325" s="306"/>
      <c r="BD325" s="306"/>
      <c r="BE325" s="306"/>
      <c r="BF325" s="306"/>
      <c r="BG325" s="306"/>
      <c r="BH325" s="306"/>
      <c r="BI325" s="306"/>
      <c r="BJ325" s="306"/>
      <c r="BK325" s="306"/>
      <c r="BL325" s="306"/>
      <c r="BM325" s="306"/>
      <c r="BN325" s="306"/>
      <c r="BO325" s="306"/>
      <c r="BP325" s="306"/>
      <c r="BQ325" s="306"/>
      <c r="BR325" s="306"/>
      <c r="BS325" s="306"/>
      <c r="BT325" s="306"/>
      <c r="BU325" s="306"/>
      <c r="BV325" s="308"/>
      <c r="BW325" s="343"/>
      <c r="BX325" s="343"/>
      <c r="BY325" s="343"/>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558" customFormat="true" ht="15" customHeight="true" x14ac:dyDescent="0.2">
      <c r="B326" s="557"/>
      <c r="W326" s="344"/>
      <c r="X326" s="344"/>
      <c r="Y326" s="344"/>
      <c r="Z326" s="344"/>
      <c r="AA326" s="344"/>
      <c r="AB326" s="344"/>
      <c r="AC326" s="344"/>
      <c r="AD326" s="344"/>
      <c r="AE326" s="344"/>
      <c r="AF326" s="344"/>
      <c r="AG326" s="344"/>
      <c r="AH326" s="344"/>
      <c r="AI326" s="344"/>
      <c r="AJ326" s="344"/>
      <c r="AK326" s="344"/>
      <c r="AL326" s="344"/>
      <c r="AM326" s="344"/>
      <c r="AN326" s="344"/>
      <c r="AO326" s="344"/>
      <c r="AP326" s="344"/>
      <c r="AQ326" s="344"/>
      <c r="AR326" s="344"/>
      <c r="AS326" s="344"/>
      <c r="AT326" s="344"/>
      <c r="AU326" s="344"/>
      <c r="AV326" s="344"/>
      <c r="AW326" s="344"/>
      <c r="AX326" s="344"/>
      <c r="AY326" s="344"/>
      <c r="AZ326" s="344"/>
      <c r="BA326" s="308"/>
      <c r="BB326" s="306"/>
      <c r="BC326" s="306"/>
      <c r="BD326" s="306"/>
      <c r="BE326" s="306"/>
      <c r="BF326" s="306"/>
      <c r="BG326" s="306"/>
      <c r="BH326" s="306"/>
      <c r="BI326" s="306"/>
      <c r="BJ326" s="306"/>
      <c r="BK326" s="306"/>
      <c r="BL326" s="306"/>
      <c r="BM326" s="306"/>
      <c r="BN326" s="306"/>
      <c r="BO326" s="306"/>
      <c r="BP326" s="306"/>
      <c r="BQ326" s="306"/>
      <c r="BR326" s="306"/>
      <c r="BS326" s="306"/>
      <c r="BT326" s="306"/>
      <c r="BU326" s="306"/>
      <c r="BV326" s="308"/>
      <c r="BW326" s="343"/>
      <c r="BX326" s="343"/>
      <c r="BY326" s="343"/>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558" customFormat="true" ht="15" customHeight="true" x14ac:dyDescent="0.2">
      <c r="B327" s="557"/>
      <c r="W327" s="344"/>
      <c r="X327" s="344"/>
      <c r="Y327" s="344"/>
      <c r="Z327" s="344"/>
      <c r="AA327" s="344"/>
      <c r="AB327" s="344"/>
      <c r="AC327" s="344"/>
      <c r="AD327" s="344"/>
      <c r="AE327" s="344"/>
      <c r="AF327" s="344"/>
      <c r="AG327" s="344"/>
      <c r="AH327" s="344"/>
      <c r="AI327" s="344"/>
      <c r="AJ327" s="344"/>
      <c r="AK327" s="344"/>
      <c r="AL327" s="344"/>
      <c r="AM327" s="344"/>
      <c r="AN327" s="344"/>
      <c r="AO327" s="344"/>
      <c r="AP327" s="344"/>
      <c r="AQ327" s="344"/>
      <c r="AR327" s="344"/>
      <c r="AS327" s="344"/>
      <c r="AT327" s="344"/>
      <c r="AU327" s="344"/>
      <c r="AV327" s="344"/>
      <c r="AW327" s="344"/>
      <c r="AX327" s="344"/>
      <c r="AY327" s="344"/>
      <c r="AZ327" s="344"/>
      <c r="BA327" s="308"/>
      <c r="BB327" s="306"/>
      <c r="BC327" s="306"/>
      <c r="BD327" s="306"/>
      <c r="BE327" s="306"/>
      <c r="BF327" s="306"/>
      <c r="BG327" s="306"/>
      <c r="BH327" s="306"/>
      <c r="BI327" s="306"/>
      <c r="BJ327" s="306"/>
      <c r="BK327" s="306"/>
      <c r="BL327" s="306"/>
      <c r="BM327" s="306"/>
      <c r="BN327" s="306"/>
      <c r="BO327" s="306"/>
      <c r="BP327" s="306"/>
      <c r="BQ327" s="306"/>
      <c r="BR327" s="306"/>
      <c r="BS327" s="306"/>
      <c r="BT327" s="306"/>
      <c r="BU327" s="306"/>
      <c r="BV327" s="308"/>
      <c r="BW327" s="343"/>
      <c r="BX327" s="343"/>
      <c r="BY327" s="343"/>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558" customFormat="true" ht="15" customHeight="true" x14ac:dyDescent="0.2">
      <c r="B328" s="557"/>
      <c r="W328" s="344"/>
      <c r="X328" s="344"/>
      <c r="Y328" s="344"/>
      <c r="Z328" s="344"/>
      <c r="AA328" s="344"/>
      <c r="AB328" s="344"/>
      <c r="AC328" s="344"/>
      <c r="AD328" s="344"/>
      <c r="AE328" s="344"/>
      <c r="AF328" s="344"/>
      <c r="AG328" s="344"/>
      <c r="AH328" s="344"/>
      <c r="AI328" s="344"/>
      <c r="AJ328" s="344"/>
      <c r="AK328" s="344"/>
      <c r="AL328" s="344"/>
      <c r="AM328" s="344"/>
      <c r="AN328" s="344"/>
      <c r="AO328" s="344"/>
      <c r="AP328" s="344"/>
      <c r="AQ328" s="344"/>
      <c r="AR328" s="344"/>
      <c r="AS328" s="344"/>
      <c r="AT328" s="344"/>
      <c r="AU328" s="344"/>
      <c r="AV328" s="344"/>
      <c r="AW328" s="344"/>
      <c r="AX328" s="344"/>
      <c r="AY328" s="344"/>
      <c r="AZ328" s="344"/>
      <c r="BA328" s="308"/>
      <c r="BB328" s="306"/>
      <c r="BC328" s="306"/>
      <c r="BD328" s="306"/>
      <c r="BE328" s="306"/>
      <c r="BF328" s="306"/>
      <c r="BG328" s="306"/>
      <c r="BH328" s="306"/>
      <c r="BI328" s="306"/>
      <c r="BJ328" s="306"/>
      <c r="BK328" s="306"/>
      <c r="BL328" s="306"/>
      <c r="BM328" s="306"/>
      <c r="BN328" s="306"/>
      <c r="BO328" s="306"/>
      <c r="BP328" s="306"/>
      <c r="BQ328" s="306"/>
      <c r="BR328" s="306"/>
      <c r="BS328" s="306"/>
      <c r="BT328" s="306"/>
      <c r="BU328" s="306"/>
      <c r="BV328" s="308"/>
      <c r="BW328" s="343"/>
      <c r="BX328" s="343"/>
      <c r="BY328" s="343"/>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558" customFormat="true" ht="250.15" customHeight="true" x14ac:dyDescent="0.2">
      <c r="B329" s="557"/>
      <c r="W329" s="344"/>
      <c r="X329" s="344"/>
      <c r="Y329" s="344"/>
      <c r="Z329" s="344"/>
      <c r="AA329" s="344"/>
      <c r="AB329" s="344"/>
      <c r="AC329" s="344"/>
      <c r="AD329" s="344"/>
      <c r="AE329" s="344"/>
      <c r="AF329" s="344"/>
      <c r="AG329" s="344"/>
      <c r="AH329" s="344"/>
      <c r="AI329" s="344"/>
      <c r="AJ329" s="344"/>
      <c r="AK329" s="344"/>
      <c r="AL329" s="344"/>
      <c r="AM329" s="344"/>
      <c r="AN329" s="344"/>
      <c r="AO329" s="344"/>
      <c r="AP329" s="344"/>
      <c r="AQ329" s="344"/>
      <c r="AR329" s="344"/>
      <c r="AS329" s="344"/>
      <c r="AT329" s="344"/>
      <c r="AU329" s="344"/>
      <c r="AV329" s="344"/>
      <c r="AW329" s="344"/>
      <c r="AX329" s="344"/>
      <c r="AY329" s="344"/>
      <c r="AZ329" s="344"/>
      <c r="BA329" s="308"/>
      <c r="BB329" s="306"/>
      <c r="BC329" s="306"/>
      <c r="BD329" s="306"/>
      <c r="BE329" s="306"/>
      <c r="BF329" s="306"/>
      <c r="BG329" s="306"/>
      <c r="BH329" s="306"/>
      <c r="BI329" s="306"/>
      <c r="BJ329" s="306"/>
      <c r="BK329" s="306"/>
      <c r="BL329" s="306"/>
      <c r="BM329" s="306"/>
      <c r="BN329" s="306"/>
      <c r="BO329" s="306"/>
      <c r="BP329" s="306"/>
      <c r="BQ329" s="306"/>
      <c r="BR329" s="306"/>
      <c r="BS329" s="306"/>
      <c r="BT329" s="306"/>
      <c r="BU329" s="306"/>
      <c r="BV329" s="308"/>
      <c r="BW329" s="343"/>
      <c r="BX329" s="343"/>
      <c r="BY329" s="343"/>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507"/>
      <c r="W330" s="339"/>
      <c r="X330" s="339"/>
      <c r="Y330" s="339"/>
      <c r="Z330" s="339"/>
      <c r="AA330" s="339"/>
      <c r="AB330" s="339"/>
      <c r="AC330" s="339"/>
      <c r="AD330" s="339"/>
      <c r="AE330" s="339"/>
      <c r="AF330" s="339"/>
      <c r="AG330" s="339"/>
      <c r="AH330" s="339"/>
      <c r="AI330" s="339"/>
      <c r="AJ330" s="339"/>
      <c r="AK330" s="339"/>
      <c r="AL330" s="339"/>
      <c r="AM330" s="339"/>
      <c r="AN330" s="339"/>
      <c r="AO330" s="339"/>
      <c r="AP330" s="339"/>
      <c r="AQ330" s="339"/>
      <c r="AR330" s="339"/>
      <c r="AS330" s="339"/>
      <c r="AT330" s="339"/>
      <c r="AU330" s="339"/>
      <c r="AV330" s="339"/>
      <c r="AW330" s="339"/>
      <c r="AX330" s="339"/>
      <c r="AY330" s="339"/>
      <c r="AZ330" s="339"/>
      <c r="BA330" s="311"/>
      <c r="BB330" s="311"/>
      <c r="BC330" s="505"/>
      <c r="BD330" s="505"/>
      <c r="BE330" s="505"/>
      <c r="BF330" s="505"/>
      <c r="BG330" s="505"/>
      <c r="BH330" s="505"/>
      <c r="BI330" s="505"/>
      <c r="BJ330" s="505"/>
      <c r="BK330" s="505"/>
      <c r="BL330" s="505"/>
      <c r="BM330" s="505"/>
      <c r="BN330" s="505"/>
      <c r="BO330" s="505"/>
      <c r="BP330" s="505"/>
      <c r="BQ330" s="505"/>
      <c r="BR330" s="505"/>
      <c r="BS330" s="505"/>
      <c r="BT330" s="505"/>
      <c r="BU330" s="505"/>
      <c r="BV330" s="505"/>
      <c r="BW330" s="339"/>
      <c r="BX330" s="339"/>
      <c r="BY330" s="339"/>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507"/>
      <c r="W331" s="339"/>
      <c r="X331" s="339"/>
      <c r="Y331" s="339"/>
      <c r="Z331" s="339"/>
      <c r="AA331" s="339"/>
      <c r="AB331" s="339"/>
      <c r="AC331" s="339"/>
      <c r="AD331" s="339"/>
      <c r="AE331" s="339"/>
      <c r="AF331" s="339"/>
      <c r="AG331" s="339"/>
      <c r="AH331" s="339"/>
      <c r="AI331" s="339"/>
      <c r="AJ331" s="339"/>
      <c r="AK331" s="339"/>
      <c r="AL331" s="339"/>
      <c r="AM331" s="339"/>
      <c r="AN331" s="339"/>
      <c r="AO331" s="339"/>
      <c r="AP331" s="339"/>
      <c r="AQ331" s="339"/>
      <c r="AR331" s="339"/>
      <c r="AS331" s="339"/>
      <c r="AT331" s="339"/>
      <c r="AU331" s="339"/>
      <c r="AV331" s="339"/>
      <c r="AW331" s="339"/>
      <c r="AX331" s="339"/>
      <c r="AY331" s="339"/>
      <c r="AZ331" s="339"/>
      <c r="BA331" s="311"/>
      <c r="BB331" s="311"/>
      <c r="BC331" s="505"/>
      <c r="BD331" s="505"/>
      <c r="BE331" s="505"/>
      <c r="BF331" s="505"/>
      <c r="BG331" s="505"/>
      <c r="BH331" s="505"/>
      <c r="BI331" s="505"/>
      <c r="BJ331" s="505"/>
      <c r="BK331" s="505"/>
      <c r="BL331" s="505"/>
      <c r="BM331" s="505"/>
      <c r="BN331" s="505"/>
      <c r="BO331" s="505"/>
      <c r="BP331" s="505"/>
      <c r="BQ331" s="505"/>
      <c r="BR331" s="505"/>
      <c r="BS331" s="505"/>
      <c r="BT331" s="505"/>
      <c r="BU331" s="505"/>
      <c r="BV331" s="505"/>
      <c r="BW331" s="339"/>
      <c r="BX331" s="339"/>
      <c r="BY331" s="339"/>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507"/>
      <c r="W332" s="339"/>
      <c r="X332" s="339"/>
      <c r="Y332" s="339"/>
      <c r="Z332" s="339"/>
      <c r="AA332" s="339"/>
      <c r="AB332" s="339"/>
      <c r="AC332" s="339"/>
      <c r="AD332" s="339"/>
      <c r="AE332" s="339"/>
      <c r="AF332" s="339"/>
      <c r="AG332" s="339"/>
      <c r="AH332" s="339"/>
      <c r="AI332" s="339"/>
      <c r="AJ332" s="339"/>
      <c r="AK332" s="339"/>
      <c r="AL332" s="339"/>
      <c r="AM332" s="339"/>
      <c r="AN332" s="339"/>
      <c r="AO332" s="339"/>
      <c r="AP332" s="339"/>
      <c r="AQ332" s="339"/>
      <c r="AR332" s="339"/>
      <c r="AS332" s="339"/>
      <c r="AT332" s="339"/>
      <c r="AU332" s="339"/>
      <c r="AV332" s="339"/>
      <c r="AW332" s="339"/>
      <c r="AX332" s="339"/>
      <c r="AY332" s="339"/>
      <c r="AZ332" s="339"/>
      <c r="BA332" s="311"/>
      <c r="BB332" s="311"/>
      <c r="BC332" s="505"/>
      <c r="BD332" s="505"/>
      <c r="BE332" s="505"/>
      <c r="BF332" s="505"/>
      <c r="BG332" s="505"/>
      <c r="BH332" s="505"/>
      <c r="BI332" s="505"/>
      <c r="BJ332" s="505"/>
      <c r="BK332" s="505"/>
      <c r="BL332" s="505"/>
      <c r="BM332" s="505"/>
      <c r="BN332" s="505"/>
      <c r="BO332" s="505"/>
      <c r="BP332" s="505"/>
      <c r="BQ332" s="505"/>
      <c r="BR332" s="505"/>
      <c r="BS332" s="505"/>
      <c r="BT332" s="505"/>
      <c r="BU332" s="505"/>
      <c r="BV332" s="505"/>
      <c r="BW332" s="339"/>
      <c r="BX332" s="339"/>
      <c r="BY332" s="339"/>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507"/>
      <c r="W333" s="339"/>
      <c r="X333" s="339"/>
      <c r="Y333" s="339"/>
      <c r="Z333" s="339"/>
      <c r="AA333" s="339"/>
      <c r="AB333" s="339"/>
      <c r="AC333" s="339"/>
      <c r="AD333" s="339"/>
      <c r="AE333" s="339"/>
      <c r="AF333" s="339"/>
      <c r="AG333" s="339"/>
      <c r="AH333" s="339"/>
      <c r="AI333" s="339"/>
      <c r="AJ333" s="339"/>
      <c r="AK333" s="339"/>
      <c r="AL333" s="339"/>
      <c r="AM333" s="339"/>
      <c r="AN333" s="339"/>
      <c r="AO333" s="339"/>
      <c r="AP333" s="339"/>
      <c r="AQ333" s="339"/>
      <c r="AR333" s="339"/>
      <c r="AS333" s="339"/>
      <c r="AT333" s="339"/>
      <c r="AU333" s="339"/>
      <c r="AV333" s="339"/>
      <c r="AW333" s="339"/>
      <c r="AX333" s="339"/>
      <c r="AY333" s="339"/>
      <c r="AZ333" s="339"/>
      <c r="BA333" s="311"/>
      <c r="BB333" s="311"/>
      <c r="BC333" s="505"/>
      <c r="BD333" s="505"/>
      <c r="BE333" s="505"/>
      <c r="BF333" s="505"/>
      <c r="BG333" s="505"/>
      <c r="BH333" s="505"/>
      <c r="BI333" s="505"/>
      <c r="BJ333" s="505"/>
      <c r="BK333" s="505"/>
      <c r="BL333" s="505"/>
      <c r="BM333" s="505"/>
      <c r="BN333" s="505"/>
      <c r="BO333" s="505"/>
      <c r="BP333" s="505"/>
      <c r="BQ333" s="505"/>
      <c r="BR333" s="505"/>
      <c r="BS333" s="505"/>
      <c r="BT333" s="505"/>
      <c r="BU333" s="505"/>
      <c r="BV333" s="505"/>
      <c r="BW333" s="339"/>
      <c r="BX333" s="339"/>
      <c r="BY333" s="339"/>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507"/>
      <c r="W334" s="339"/>
      <c r="X334" s="339"/>
      <c r="Y334" s="339"/>
      <c r="Z334" s="339"/>
      <c r="AA334" s="339"/>
      <c r="AB334" s="339"/>
      <c r="AC334" s="339"/>
      <c r="AD334" s="339"/>
      <c r="AE334" s="339"/>
      <c r="AF334" s="339"/>
      <c r="AG334" s="339"/>
      <c r="AH334" s="339"/>
      <c r="AI334" s="339"/>
      <c r="AJ334" s="339"/>
      <c r="AK334" s="339"/>
      <c r="AL334" s="339"/>
      <c r="AM334" s="339"/>
      <c r="AN334" s="339"/>
      <c r="AO334" s="339"/>
      <c r="AP334" s="339"/>
      <c r="AQ334" s="339"/>
      <c r="AR334" s="339"/>
      <c r="AS334" s="339"/>
      <c r="AT334" s="339"/>
      <c r="AU334" s="339"/>
      <c r="AV334" s="339"/>
      <c r="AW334" s="339"/>
      <c r="AX334" s="339"/>
      <c r="AY334" s="339"/>
      <c r="AZ334" s="339"/>
      <c r="BA334" s="311"/>
      <c r="BB334" s="311"/>
      <c r="BC334" s="505"/>
      <c r="BD334" s="505"/>
      <c r="BE334" s="505"/>
      <c r="BF334" s="505"/>
      <c r="BG334" s="505"/>
      <c r="BH334" s="505"/>
      <c r="BI334" s="505"/>
      <c r="BJ334" s="505"/>
      <c r="BK334" s="505"/>
      <c r="BL334" s="505"/>
      <c r="BM334" s="505"/>
      <c r="BN334" s="505"/>
      <c r="BO334" s="505"/>
      <c r="BP334" s="505"/>
      <c r="BQ334" s="505"/>
      <c r="BR334" s="505"/>
      <c r="BS334" s="505"/>
      <c r="BT334" s="505"/>
      <c r="BU334" s="505"/>
      <c r="BV334" s="505"/>
      <c r="BW334" s="339"/>
      <c r="BX334" s="339"/>
      <c r="BY334" s="339"/>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507"/>
      <c r="W335" s="339"/>
      <c r="X335" s="339"/>
      <c r="Y335" s="339"/>
      <c r="Z335" s="339"/>
      <c r="AA335" s="339"/>
      <c r="AB335" s="339"/>
      <c r="AC335" s="339"/>
      <c r="AD335" s="339"/>
      <c r="AE335" s="339"/>
      <c r="AF335" s="339"/>
      <c r="AG335" s="339"/>
      <c r="AH335" s="339"/>
      <c r="AI335" s="339"/>
      <c r="AJ335" s="339"/>
      <c r="AK335" s="339"/>
      <c r="AL335" s="339"/>
      <c r="AM335" s="339"/>
      <c r="AN335" s="339"/>
      <c r="AO335" s="339"/>
      <c r="AP335" s="339"/>
      <c r="AQ335" s="339"/>
      <c r="AR335" s="339"/>
      <c r="AS335" s="339"/>
      <c r="AT335" s="339"/>
      <c r="AU335" s="339"/>
      <c r="AV335" s="339"/>
      <c r="AW335" s="339"/>
      <c r="AX335" s="339"/>
      <c r="AY335" s="339"/>
      <c r="AZ335" s="339"/>
      <c r="BA335" s="311"/>
      <c r="BB335" s="311"/>
      <c r="BC335" s="505"/>
      <c r="BD335" s="505"/>
      <c r="BE335" s="505"/>
      <c r="BF335" s="505"/>
      <c r="BG335" s="505"/>
      <c r="BH335" s="505"/>
      <c r="BI335" s="505"/>
      <c r="BJ335" s="505"/>
      <c r="BK335" s="505"/>
      <c r="BL335" s="505"/>
      <c r="BM335" s="505"/>
      <c r="BN335" s="505"/>
      <c r="BO335" s="505"/>
      <c r="BP335" s="505"/>
      <c r="BQ335" s="505"/>
      <c r="BR335" s="505"/>
      <c r="BS335" s="505"/>
      <c r="BT335" s="505"/>
      <c r="BU335" s="505"/>
      <c r="BV335" s="505"/>
      <c r="BW335" s="339"/>
      <c r="BX335" s="339"/>
      <c r="BY335" s="339"/>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507"/>
      <c r="W336" s="339"/>
      <c r="X336" s="339"/>
      <c r="Y336" s="339"/>
      <c r="Z336" s="339"/>
      <c r="AA336" s="339"/>
      <c r="AB336" s="339"/>
      <c r="AC336" s="339"/>
      <c r="AD336" s="339"/>
      <c r="AE336" s="339"/>
      <c r="AF336" s="339"/>
      <c r="AG336" s="339"/>
      <c r="AH336" s="339"/>
      <c r="AI336" s="339"/>
      <c r="AJ336" s="339"/>
      <c r="AK336" s="339"/>
      <c r="AL336" s="339"/>
      <c r="AM336" s="339"/>
      <c r="AN336" s="339"/>
      <c r="AO336" s="339"/>
      <c r="AP336" s="339"/>
      <c r="AQ336" s="339"/>
      <c r="AR336" s="339"/>
      <c r="AS336" s="339"/>
      <c r="AT336" s="339"/>
      <c r="AU336" s="339"/>
      <c r="AV336" s="339"/>
      <c r="AW336" s="339"/>
      <c r="AX336" s="339"/>
      <c r="AY336" s="339"/>
      <c r="AZ336" s="339"/>
      <c r="BA336" s="311"/>
      <c r="BB336" s="311"/>
      <c r="BC336" s="505"/>
      <c r="BD336" s="505"/>
      <c r="BE336" s="505"/>
      <c r="BF336" s="505"/>
      <c r="BG336" s="505"/>
      <c r="BH336" s="505"/>
      <c r="BI336" s="505"/>
      <c r="BJ336" s="505"/>
      <c r="BK336" s="505"/>
      <c r="BL336" s="505"/>
      <c r="BM336" s="505"/>
      <c r="BN336" s="505"/>
      <c r="BO336" s="505"/>
      <c r="BP336" s="505"/>
      <c r="BQ336" s="505"/>
      <c r="BR336" s="505"/>
      <c r="BS336" s="505"/>
      <c r="BT336" s="505"/>
      <c r="BU336" s="505"/>
      <c r="BV336" s="505"/>
      <c r="BW336" s="339"/>
      <c r="BX336" s="339"/>
      <c r="BY336" s="339"/>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507"/>
      <c r="W337" s="339"/>
      <c r="X337" s="339"/>
      <c r="Y337" s="339"/>
      <c r="Z337" s="339"/>
      <c r="AA337" s="339"/>
      <c r="AB337" s="339"/>
      <c r="AC337" s="339"/>
      <c r="AD337" s="339"/>
      <c r="AE337" s="339"/>
      <c r="AF337" s="339"/>
      <c r="AG337" s="339"/>
      <c r="AH337" s="339"/>
      <c r="AI337" s="339"/>
      <c r="AJ337" s="339"/>
      <c r="AK337" s="339"/>
      <c r="AL337" s="339"/>
      <c r="AM337" s="339"/>
      <c r="AN337" s="339"/>
      <c r="AO337" s="339"/>
      <c r="AP337" s="339"/>
      <c r="AQ337" s="339"/>
      <c r="AR337" s="339"/>
      <c r="AS337" s="339"/>
      <c r="AT337" s="339"/>
      <c r="AU337" s="339"/>
      <c r="AV337" s="339"/>
      <c r="AW337" s="339"/>
      <c r="AX337" s="339"/>
      <c r="AY337" s="339"/>
      <c r="AZ337" s="339"/>
      <c r="BA337" s="311"/>
      <c r="BB337" s="311"/>
      <c r="BC337" s="505"/>
      <c r="BD337" s="505"/>
      <c r="BE337" s="505"/>
      <c r="BF337" s="505"/>
      <c r="BG337" s="505"/>
      <c r="BH337" s="505"/>
      <c r="BI337" s="505"/>
      <c r="BJ337" s="505"/>
      <c r="BK337" s="505"/>
      <c r="BL337" s="505"/>
      <c r="BM337" s="505"/>
      <c r="BN337" s="505"/>
      <c r="BO337" s="505"/>
      <c r="BP337" s="505"/>
      <c r="BQ337" s="505"/>
      <c r="BR337" s="505"/>
      <c r="BS337" s="505"/>
      <c r="BT337" s="505"/>
      <c r="BU337" s="505"/>
      <c r="BV337" s="505"/>
      <c r="BW337" s="339"/>
      <c r="BX337" s="339"/>
      <c r="BY337" s="339"/>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507"/>
      <c r="W338" s="339"/>
      <c r="X338" s="339"/>
      <c r="Y338" s="339"/>
      <c r="Z338" s="339"/>
      <c r="AA338" s="339"/>
      <c r="AB338" s="339"/>
      <c r="AC338" s="339"/>
      <c r="AD338" s="339"/>
      <c r="AE338" s="339"/>
      <c r="AF338" s="339"/>
      <c r="AG338" s="339"/>
      <c r="AH338" s="339"/>
      <c r="AI338" s="339"/>
      <c r="AJ338" s="339"/>
      <c r="AK338" s="339"/>
      <c r="AL338" s="339"/>
      <c r="AM338" s="339"/>
      <c r="AN338" s="339"/>
      <c r="AO338" s="339"/>
      <c r="AP338" s="339"/>
      <c r="AQ338" s="339"/>
      <c r="AR338" s="339"/>
      <c r="AS338" s="339"/>
      <c r="AT338" s="339"/>
      <c r="AU338" s="339"/>
      <c r="AV338" s="339"/>
      <c r="AW338" s="339"/>
      <c r="AX338" s="339"/>
      <c r="AY338" s="339"/>
      <c r="AZ338" s="339"/>
      <c r="BA338" s="311"/>
      <c r="BB338" s="311"/>
      <c r="BC338" s="505"/>
      <c r="BD338" s="505"/>
      <c r="BE338" s="505"/>
      <c r="BF338" s="505"/>
      <c r="BG338" s="505"/>
      <c r="BH338" s="505"/>
      <c r="BI338" s="505"/>
      <c r="BJ338" s="505"/>
      <c r="BK338" s="505"/>
      <c r="BL338" s="505"/>
      <c r="BM338" s="505"/>
      <c r="BN338" s="505"/>
      <c r="BO338" s="505"/>
      <c r="BP338" s="505"/>
      <c r="BQ338" s="505"/>
      <c r="BR338" s="505"/>
      <c r="BS338" s="505"/>
      <c r="BT338" s="505"/>
      <c r="BU338" s="505"/>
      <c r="BV338" s="505"/>
      <c r="BW338" s="339"/>
      <c r="BX338" s="339"/>
      <c r="BY338" s="339"/>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558" customFormat="true" ht="15" customHeight="true" x14ac:dyDescent="0.2">
      <c r="B339" s="557"/>
      <c r="W339" s="344"/>
      <c r="X339" s="344"/>
      <c r="Y339" s="344"/>
      <c r="Z339" s="344"/>
      <c r="AA339" s="344"/>
      <c r="AB339" s="344"/>
      <c r="AC339" s="344"/>
      <c r="AD339" s="344"/>
      <c r="AE339" s="344"/>
      <c r="AF339" s="344"/>
      <c r="AG339" s="344"/>
      <c r="AH339" s="344"/>
      <c r="AI339" s="344"/>
      <c r="AJ339" s="344"/>
      <c r="AK339" s="344"/>
      <c r="AL339" s="344"/>
      <c r="AM339" s="344"/>
      <c r="AN339" s="344"/>
      <c r="AO339" s="344"/>
      <c r="AP339" s="344"/>
      <c r="AQ339" s="344"/>
      <c r="AR339" s="344"/>
      <c r="AS339" s="344"/>
      <c r="AT339" s="344"/>
      <c r="AU339" s="344"/>
      <c r="AV339" s="344"/>
      <c r="AW339" s="344"/>
      <c r="AX339" s="344"/>
      <c r="AY339" s="344"/>
      <c r="AZ339" s="344"/>
      <c r="BA339" s="345" t="s">
        <v>131</v>
      </c>
      <c r="BB339" s="293" t="s">
        <v>130</v>
      </c>
      <c r="BC339" s="996" t="s">
        <v>115</v>
      </c>
      <c r="BD339" s="997"/>
      <c r="BE339" s="997"/>
      <c r="BF339" s="997"/>
      <c r="BG339" s="1026"/>
      <c r="BH339" s="996" t="s">
        <v>38</v>
      </c>
      <c r="BI339" s="997"/>
      <c r="BJ339" s="997"/>
      <c r="BK339" s="997"/>
      <c r="BL339" s="1026"/>
      <c r="BM339" s="996" t="s">
        <v>37</v>
      </c>
      <c r="BN339" s="997"/>
      <c r="BO339" s="997"/>
      <c r="BP339" s="997"/>
      <c r="BQ339" s="998"/>
      <c r="BR339" s="16" t="s">
        <v>143</v>
      </c>
      <c r="BS339" s="424"/>
      <c r="BT339" s="424"/>
      <c r="BU339" s="424"/>
      <c r="BV339" s="424"/>
      <c r="BW339" s="5"/>
      <c r="BX339" s="5"/>
      <c r="BY339" s="5"/>
      <c r="BZ339" s="343"/>
      <c r="CA339" s="343"/>
      <c r="CB339" s="343"/>
      <c r="CC339" s="343"/>
      <c r="CD339" s="343"/>
      <c r="CE339" s="343"/>
      <c r="CF339" s="343"/>
      <c r="CG339" s="343"/>
      <c r="CH339" s="343"/>
      <c r="CI339" s="343"/>
      <c r="CJ339" s="343"/>
      <c r="CK339" s="343"/>
      <c r="CL339" s="343"/>
      <c r="CM339" s="343"/>
      <c r="CN339" s="343"/>
      <c r="CO339" s="343"/>
      <c r="CP339" s="343"/>
      <c r="CQ339" s="343"/>
      <c r="CR339" s="343"/>
      <c r="CS339" s="343"/>
      <c r="CT339" s="343"/>
      <c r="CU339" s="343"/>
      <c r="CV339" s="343"/>
      <c r="CW339" s="343"/>
      <c r="CX339" s="343"/>
      <c r="CY339" s="343"/>
      <c r="CZ339" s="343"/>
    </row>
    <row r="340" s="558" customFormat="true" ht="12.75" x14ac:dyDescent="0.2">
      <c r="B340" s="557"/>
      <c r="W340" s="344"/>
      <c r="X340" s="344"/>
      <c r="Y340" s="344"/>
      <c r="Z340" s="344"/>
      <c r="AA340" s="344"/>
      <c r="AB340" s="344"/>
      <c r="AC340" s="344"/>
      <c r="AD340" s="344"/>
      <c r="AE340" s="344"/>
      <c r="AF340" s="344"/>
      <c r="AG340" s="344"/>
      <c r="AH340" s="344"/>
      <c r="AI340" s="344"/>
      <c r="AJ340" s="344"/>
      <c r="AK340" s="344"/>
      <c r="AL340" s="344"/>
      <c r="AM340" s="344"/>
      <c r="AN340" s="344"/>
      <c r="AO340" s="344"/>
      <c r="AP340" s="344"/>
      <c r="AQ340" s="344"/>
      <c r="AR340" s="344"/>
      <c r="AS340" s="344"/>
      <c r="AT340" s="344"/>
      <c r="AU340" s="344"/>
      <c r="AV340" s="344"/>
      <c r="AW340" s="344"/>
      <c r="AX340" s="344"/>
      <c r="AY340" s="344"/>
      <c r="AZ340" s="344"/>
      <c r="BA340" s="331" t="s">
        <v>127</v>
      </c>
      <c r="BB340" s="330"/>
      <c r="BC340" s="453" t="s">
        <v>0</v>
      </c>
      <c r="BD340" s="559" t="s">
        <v>1</v>
      </c>
      <c r="BE340" s="559" t="s">
        <v>2</v>
      </c>
      <c r="BF340" s="559" t="s">
        <v>3</v>
      </c>
      <c r="BG340" s="454" t="s">
        <v>4</v>
      </c>
      <c r="BH340" s="453" t="s">
        <v>0</v>
      </c>
      <c r="BI340" s="559" t="s">
        <v>1</v>
      </c>
      <c r="BJ340" s="559" t="s">
        <v>2</v>
      </c>
      <c r="BK340" s="559" t="s">
        <v>3</v>
      </c>
      <c r="BL340" s="454" t="s">
        <v>4</v>
      </c>
      <c r="BM340" s="453" t="s">
        <v>0</v>
      </c>
      <c r="BN340" s="559" t="s">
        <v>1</v>
      </c>
      <c r="BO340" s="559" t="s">
        <v>2</v>
      </c>
      <c r="BP340" s="559" t="s">
        <v>3</v>
      </c>
      <c r="BQ340" s="454" t="s">
        <v>4</v>
      </c>
      <c r="BR340" s="453" t="s">
        <v>259</v>
      </c>
      <c r="BS340" s="559" t="s">
        <v>160</v>
      </c>
      <c r="BT340" s="559" t="s">
        <v>260</v>
      </c>
      <c r="BU340" s="559" t="s">
        <v>261</v>
      </c>
      <c r="BV340" s="560" t="s">
        <v>163</v>
      </c>
      <c r="BW340" s="831"/>
      <c r="BX340" s="831"/>
      <c r="BY340" s="831"/>
      <c r="BZ340" s="831"/>
      <c r="CA340" s="831"/>
      <c r="CB340" s="831"/>
      <c r="CC340" s="831"/>
      <c r="CD340" s="831"/>
      <c r="CE340" s="831"/>
      <c r="CF340" s="831"/>
      <c r="CG340" s="831"/>
      <c r="CH340" s="831"/>
      <c r="CI340" s="831"/>
      <c r="CJ340" s="831"/>
      <c r="CK340" s="831"/>
      <c r="CL340" s="831"/>
      <c r="CM340" s="831"/>
      <c r="CN340" s="831"/>
      <c r="CO340" s="831"/>
      <c r="CP340" s="831"/>
      <c r="CQ340" s="831"/>
      <c r="CR340" s="831"/>
      <c r="CS340" s="831"/>
      <c r="CT340" s="831"/>
      <c r="CU340" s="831"/>
      <c r="CV340" s="831"/>
      <c r="CW340" s="831"/>
      <c r="CX340" s="831"/>
      <c r="CY340" s="831"/>
      <c r="CZ340" s="831"/>
    </row>
    <row r="341" s="558" customFormat="true" ht="15" customHeight="true" x14ac:dyDescent="0.2">
      <c r="B341" s="557"/>
      <c r="W341" s="344"/>
      <c r="X341" s="344"/>
      <c r="Y341" s="344"/>
      <c r="Z341" s="344"/>
      <c r="AA341" s="344"/>
      <c r="AB341" s="344"/>
      <c r="AC341" s="344"/>
      <c r="AD341" s="344"/>
      <c r="AE341" s="344"/>
      <c r="AF341" s="344"/>
      <c r="AG341" s="344"/>
      <c r="AH341" s="344"/>
      <c r="AI341" s="344"/>
      <c r="AJ341" s="344"/>
      <c r="AK341" s="344"/>
      <c r="AL341" s="344"/>
      <c r="AM341" s="344"/>
      <c r="AN341" s="344"/>
      <c r="AO341" s="344"/>
      <c r="AP341" s="344"/>
      <c r="AQ341" s="344"/>
      <c r="AR341" s="344"/>
      <c r="AS341" s="344"/>
      <c r="AT341" s="344"/>
      <c r="AU341" s="344"/>
      <c r="AV341" s="344"/>
      <c r="AW341" s="344"/>
      <c r="AX341" s="344"/>
      <c r="AY341" s="344"/>
      <c r="AZ341" s="344"/>
      <c r="BA341" s="1028" t="s">
        <v>156</v>
      </c>
      <c r="BB341" s="595"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34" t="s">
        <v>35</v>
      </c>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558" customFormat="true" ht="15" customHeight="true" x14ac:dyDescent="0.2">
      <c r="B342" s="557"/>
      <c r="W342" s="344"/>
      <c r="X342" s="344"/>
      <c r="Y342" s="344"/>
      <c r="Z342" s="344"/>
      <c r="AA342" s="344"/>
      <c r="AB342" s="344"/>
      <c r="AC342" s="344"/>
      <c r="AD342" s="344"/>
      <c r="AE342" s="344"/>
      <c r="AF342" s="344"/>
      <c r="AG342" s="344"/>
      <c r="AH342" s="344"/>
      <c r="AI342" s="344"/>
      <c r="AJ342" s="344"/>
      <c r="AK342" s="344"/>
      <c r="AL342" s="344"/>
      <c r="AM342" s="344"/>
      <c r="AN342" s="344"/>
      <c r="AO342" s="344"/>
      <c r="AP342" s="344"/>
      <c r="AQ342" s="344"/>
      <c r="AR342" s="344"/>
      <c r="AS342" s="344"/>
      <c r="AT342" s="344"/>
      <c r="AU342" s="344"/>
      <c r="AV342" s="344"/>
      <c r="AW342" s="344"/>
      <c r="AX342" s="344"/>
      <c r="AY342" s="344"/>
      <c r="AZ342" s="344"/>
      <c r="BA342" s="1023"/>
      <c r="BB342" s="594"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33" t="s">
        <v>35</v>
      </c>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558" customFormat="true" ht="15" customHeight="true" x14ac:dyDescent="0.2">
      <c r="B343" s="557"/>
      <c r="W343" s="344"/>
      <c r="X343" s="344"/>
      <c r="Y343" s="344"/>
      <c r="Z343" s="344"/>
      <c r="AA343" s="344"/>
      <c r="AB343" s="344"/>
      <c r="AC343" s="344"/>
      <c r="AD343" s="344"/>
      <c r="AE343" s="344"/>
      <c r="AF343" s="344"/>
      <c r="AG343" s="344"/>
      <c r="AH343" s="344"/>
      <c r="AI343" s="344"/>
      <c r="AJ343" s="344"/>
      <c r="AK343" s="344"/>
      <c r="AL343" s="344"/>
      <c r="AM343" s="344"/>
      <c r="AN343" s="344"/>
      <c r="AO343" s="344"/>
      <c r="AP343" s="344"/>
      <c r="AQ343" s="344"/>
      <c r="AR343" s="344"/>
      <c r="AS343" s="344"/>
      <c r="AT343" s="344"/>
      <c r="AU343" s="344"/>
      <c r="AV343" s="344"/>
      <c r="AW343" s="344"/>
      <c r="AX343" s="344"/>
      <c r="AY343" s="344"/>
      <c r="AZ343" s="344"/>
      <c r="BA343" s="1029" t="s">
        <v>151</v>
      </c>
      <c r="BB343" s="594"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33" t="s">
        <v>35</v>
      </c>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558" customFormat="true" ht="15" customHeight="true" x14ac:dyDescent="0.2">
      <c r="B344" s="557"/>
      <c r="W344" s="344"/>
      <c r="X344" s="344"/>
      <c r="Y344" s="344"/>
      <c r="Z344" s="344"/>
      <c r="AA344" s="344"/>
      <c r="AB344" s="344"/>
      <c r="AC344" s="344"/>
      <c r="AD344" s="344"/>
      <c r="AE344" s="344"/>
      <c r="AF344" s="344"/>
      <c r="AG344" s="344"/>
      <c r="AH344" s="344"/>
      <c r="AI344" s="344"/>
      <c r="AJ344" s="344"/>
      <c r="AK344" s="344"/>
      <c r="AL344" s="344"/>
      <c r="AM344" s="344"/>
      <c r="AN344" s="344"/>
      <c r="AO344" s="344"/>
      <c r="AP344" s="344"/>
      <c r="AQ344" s="344"/>
      <c r="AR344" s="344"/>
      <c r="AS344" s="344"/>
      <c r="AT344" s="344"/>
      <c r="AU344" s="344"/>
      <c r="AV344" s="344"/>
      <c r="AW344" s="344"/>
      <c r="AX344" s="344"/>
      <c r="AY344" s="344"/>
      <c r="AZ344" s="344"/>
      <c r="BA344" s="1023"/>
      <c r="BB344" s="594"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33" t="s">
        <v>35</v>
      </c>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558" customFormat="true" ht="15" customHeight="true" x14ac:dyDescent="0.2">
      <c r="B345" s="557"/>
      <c r="W345" s="344"/>
      <c r="X345" s="344"/>
      <c r="Y345" s="344"/>
      <c r="Z345" s="344"/>
      <c r="AA345" s="344"/>
      <c r="AB345" s="344"/>
      <c r="AC345" s="344"/>
      <c r="AD345" s="344"/>
      <c r="AE345" s="344"/>
      <c r="AF345" s="344"/>
      <c r="AG345" s="344"/>
      <c r="AH345" s="344"/>
      <c r="AI345" s="344"/>
      <c r="AJ345" s="344"/>
      <c r="AK345" s="344"/>
      <c r="AL345" s="344"/>
      <c r="AM345" s="344"/>
      <c r="AN345" s="344"/>
      <c r="AO345" s="344"/>
      <c r="AP345" s="344"/>
      <c r="AQ345" s="344"/>
      <c r="AR345" s="344"/>
      <c r="AS345" s="344"/>
      <c r="AT345" s="344"/>
      <c r="AU345" s="344"/>
      <c r="AV345" s="344"/>
      <c r="AW345" s="344"/>
      <c r="AX345" s="344"/>
      <c r="AY345" s="344"/>
      <c r="AZ345" s="344"/>
      <c r="BA345" s="1029" t="s">
        <v>152</v>
      </c>
      <c r="BB345" s="594"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33" t="s">
        <v>35</v>
      </c>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558" customFormat="true" ht="15" customHeight="true" x14ac:dyDescent="0.2">
      <c r="B346" s="557"/>
      <c r="W346" s="344"/>
      <c r="X346" s="344"/>
      <c r="Y346" s="344"/>
      <c r="Z346" s="344"/>
      <c r="AA346" s="344"/>
      <c r="AB346" s="344"/>
      <c r="AC346" s="344"/>
      <c r="AD346" s="344"/>
      <c r="AE346" s="344"/>
      <c r="AF346" s="344"/>
      <c r="AG346" s="344"/>
      <c r="AH346" s="344"/>
      <c r="AI346" s="344"/>
      <c r="AJ346" s="344"/>
      <c r="AK346" s="344"/>
      <c r="AL346" s="344"/>
      <c r="AM346" s="344"/>
      <c r="AN346" s="344"/>
      <c r="AO346" s="344"/>
      <c r="AP346" s="344"/>
      <c r="AQ346" s="344"/>
      <c r="AR346" s="344"/>
      <c r="AS346" s="344"/>
      <c r="AT346" s="344"/>
      <c r="AU346" s="344"/>
      <c r="AV346" s="344"/>
      <c r="AW346" s="344"/>
      <c r="AX346" s="344"/>
      <c r="AY346" s="344"/>
      <c r="AZ346" s="344"/>
      <c r="BA346" s="1023"/>
      <c r="BB346" s="594"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33" t="s">
        <v>35</v>
      </c>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558" customFormat="true" ht="15" customHeight="true" x14ac:dyDescent="0.2">
      <c r="B347" s="557"/>
      <c r="W347" s="344"/>
      <c r="X347" s="344"/>
      <c r="Y347" s="344"/>
      <c r="Z347" s="344"/>
      <c r="AA347" s="344"/>
      <c r="AB347" s="344"/>
      <c r="AC347" s="344"/>
      <c r="AD347" s="344"/>
      <c r="AE347" s="344"/>
      <c r="AF347" s="344"/>
      <c r="AG347" s="344"/>
      <c r="AH347" s="344"/>
      <c r="AI347" s="344"/>
      <c r="AJ347" s="344"/>
      <c r="AK347" s="344"/>
      <c r="AL347" s="344"/>
      <c r="AM347" s="344"/>
      <c r="AN347" s="344"/>
      <c r="AO347" s="344"/>
      <c r="AP347" s="344"/>
      <c r="AQ347" s="344"/>
      <c r="AR347" s="344"/>
      <c r="AS347" s="344"/>
      <c r="AT347" s="344"/>
      <c r="AU347" s="344"/>
      <c r="AV347" s="344"/>
      <c r="AW347" s="344"/>
      <c r="AX347" s="344"/>
      <c r="AY347" s="344"/>
      <c r="AZ347" s="344"/>
      <c r="BA347" s="1029" t="s">
        <v>153</v>
      </c>
      <c r="BB347" s="594"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33" t="s">
        <v>35</v>
      </c>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558" customFormat="true" ht="15" customHeight="true" x14ac:dyDescent="0.2">
      <c r="B348" s="557"/>
      <c r="W348" s="344"/>
      <c r="X348" s="344"/>
      <c r="Y348" s="344"/>
      <c r="Z348" s="344"/>
      <c r="AA348" s="344"/>
      <c r="AB348" s="344"/>
      <c r="AC348" s="344"/>
      <c r="AD348" s="344"/>
      <c r="AE348" s="344"/>
      <c r="AF348" s="344"/>
      <c r="AG348" s="344"/>
      <c r="AH348" s="344"/>
      <c r="AI348" s="344"/>
      <c r="AJ348" s="344"/>
      <c r="AK348" s="344"/>
      <c r="AL348" s="344"/>
      <c r="AM348" s="344"/>
      <c r="AN348" s="344"/>
      <c r="AO348" s="344"/>
      <c r="AP348" s="344"/>
      <c r="AQ348" s="344"/>
      <c r="AR348" s="344"/>
      <c r="AS348" s="344"/>
      <c r="AT348" s="344"/>
      <c r="AU348" s="344"/>
      <c r="AV348" s="344"/>
      <c r="AW348" s="344"/>
      <c r="AX348" s="344"/>
      <c r="AY348" s="344"/>
      <c r="AZ348" s="344"/>
      <c r="BA348" s="1023"/>
      <c r="BB348" s="594"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33" t="s">
        <v>35</v>
      </c>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558" customFormat="true" ht="15" customHeight="true" x14ac:dyDescent="0.2">
      <c r="B349" s="557"/>
      <c r="W349" s="344"/>
      <c r="X349" s="344"/>
      <c r="Y349" s="344"/>
      <c r="Z349" s="344"/>
      <c r="AA349" s="344"/>
      <c r="AB349" s="344"/>
      <c r="AC349" s="344"/>
      <c r="AD349" s="344"/>
      <c r="AE349" s="344"/>
      <c r="AF349" s="344"/>
      <c r="AG349" s="344"/>
      <c r="AH349" s="344"/>
      <c r="AI349" s="344"/>
      <c r="AJ349" s="344"/>
      <c r="AK349" s="344"/>
      <c r="AL349" s="344"/>
      <c r="AM349" s="344"/>
      <c r="AN349" s="344"/>
      <c r="AO349" s="344"/>
      <c r="AP349" s="344"/>
      <c r="AQ349" s="344"/>
      <c r="AR349" s="344"/>
      <c r="AS349" s="344"/>
      <c r="AT349" s="344"/>
      <c r="AU349" s="344"/>
      <c r="AV349" s="344"/>
      <c r="AW349" s="344"/>
      <c r="AX349" s="344"/>
      <c r="AY349" s="344"/>
      <c r="AZ349" s="344"/>
      <c r="BA349" s="1029" t="s">
        <v>154</v>
      </c>
      <c r="BB349" s="594"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33" t="s">
        <v>35</v>
      </c>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558" customFormat="true" ht="15" customHeight="true" x14ac:dyDescent="0.2">
      <c r="B350" s="557"/>
      <c r="W350" s="344"/>
      <c r="X350" s="344"/>
      <c r="Y350" s="344"/>
      <c r="Z350" s="344"/>
      <c r="AA350" s="344"/>
      <c r="AB350" s="344"/>
      <c r="AC350" s="344"/>
      <c r="AD350" s="344"/>
      <c r="AE350" s="344"/>
      <c r="AF350" s="344"/>
      <c r="AG350" s="344"/>
      <c r="AH350" s="344"/>
      <c r="AI350" s="344"/>
      <c r="AJ350" s="344"/>
      <c r="AK350" s="344"/>
      <c r="AL350" s="344"/>
      <c r="AM350" s="344"/>
      <c r="AN350" s="344"/>
      <c r="AO350" s="344"/>
      <c r="AP350" s="344"/>
      <c r="AQ350" s="344"/>
      <c r="AR350" s="344"/>
      <c r="AS350" s="344"/>
      <c r="AT350" s="344"/>
      <c r="AU350" s="344"/>
      <c r="AV350" s="344"/>
      <c r="AW350" s="344"/>
      <c r="AX350" s="344"/>
      <c r="AY350" s="344"/>
      <c r="AZ350" s="344"/>
      <c r="BA350" s="1023"/>
      <c r="BB350" s="594"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33" t="s">
        <v>35</v>
      </c>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558" customFormat="true" ht="15" customHeight="true" x14ac:dyDescent="0.2">
      <c r="B351" s="557"/>
      <c r="W351" s="344"/>
      <c r="X351" s="344"/>
      <c r="Y351" s="344"/>
      <c r="Z351" s="344"/>
      <c r="AA351" s="344"/>
      <c r="AB351" s="344"/>
      <c r="AC351" s="344"/>
      <c r="AD351" s="344"/>
      <c r="AE351" s="344"/>
      <c r="AF351" s="344"/>
      <c r="AG351" s="344"/>
      <c r="AH351" s="344"/>
      <c r="AI351" s="344"/>
      <c r="AJ351" s="344"/>
      <c r="AK351" s="344"/>
      <c r="AL351" s="344"/>
      <c r="AM351" s="344"/>
      <c r="AN351" s="344"/>
      <c r="AO351" s="344"/>
      <c r="AP351" s="344"/>
      <c r="AQ351" s="344"/>
      <c r="AR351" s="344"/>
      <c r="AS351" s="344"/>
      <c r="AT351" s="344"/>
      <c r="AU351" s="344"/>
      <c r="AV351" s="344"/>
      <c r="AW351" s="344"/>
      <c r="AX351" s="344"/>
      <c r="AY351" s="344"/>
      <c r="AZ351" s="344"/>
      <c r="BA351" s="1029" t="s">
        <v>155</v>
      </c>
      <c r="BB351" s="594"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33" t="s">
        <v>35</v>
      </c>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558" customFormat="true" ht="15" customHeight="true" x14ac:dyDescent="0.2">
      <c r="B352" s="557"/>
      <c r="W352" s="344"/>
      <c r="X352" s="344"/>
      <c r="Y352" s="344"/>
      <c r="Z352" s="344"/>
      <c r="AA352" s="344"/>
      <c r="AB352" s="344"/>
      <c r="AC352" s="344"/>
      <c r="AD352" s="344"/>
      <c r="AE352" s="344"/>
      <c r="AF352" s="344"/>
      <c r="AG352" s="344"/>
      <c r="AH352" s="344"/>
      <c r="AI352" s="344"/>
      <c r="AJ352" s="344"/>
      <c r="AK352" s="344"/>
      <c r="AL352" s="344"/>
      <c r="AM352" s="344"/>
      <c r="AN352" s="344"/>
      <c r="AO352" s="344"/>
      <c r="AP352" s="344"/>
      <c r="AQ352" s="344"/>
      <c r="AR352" s="344"/>
      <c r="AS352" s="344"/>
      <c r="AT352" s="344"/>
      <c r="AU352" s="344"/>
      <c r="AV352" s="344"/>
      <c r="AW352" s="344"/>
      <c r="AX352" s="344"/>
      <c r="AY352" s="344"/>
      <c r="AZ352" s="344"/>
      <c r="BA352" s="1023"/>
      <c r="BB352" s="594"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33" t="s">
        <v>35</v>
      </c>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558" customFormat="true" ht="15" customHeight="true" x14ac:dyDescent="0.2">
      <c r="B353" s="557"/>
      <c r="W353" s="344"/>
      <c r="X353" s="344"/>
      <c r="Y353" s="344"/>
      <c r="Z353" s="344"/>
      <c r="AA353" s="344"/>
      <c r="AB353" s="344"/>
      <c r="AC353" s="344"/>
      <c r="AD353" s="344"/>
      <c r="AE353" s="344"/>
      <c r="AF353" s="344"/>
      <c r="AG353" s="344"/>
      <c r="AH353" s="344"/>
      <c r="AI353" s="344"/>
      <c r="AJ353" s="344"/>
      <c r="AK353" s="344"/>
      <c r="AL353" s="344"/>
      <c r="AM353" s="344"/>
      <c r="AN353" s="344"/>
      <c r="AO353" s="344"/>
      <c r="AP353" s="344"/>
      <c r="AQ353" s="344"/>
      <c r="AR353" s="344"/>
      <c r="AS353" s="344"/>
      <c r="AT353" s="344"/>
      <c r="AU353" s="344"/>
      <c r="AV353" s="344"/>
      <c r="AW353" s="344"/>
      <c r="AX353" s="344"/>
      <c r="AY353" s="344"/>
      <c r="AZ353" s="344"/>
      <c r="BA353" s="1029" t="s">
        <v>144</v>
      </c>
      <c r="BB353" s="594"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33" t="s">
        <v>35</v>
      </c>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558" customFormat="true" ht="15" customHeight="true" x14ac:dyDescent="0.2">
      <c r="B354" s="557"/>
      <c r="W354" s="344"/>
      <c r="X354" s="344"/>
      <c r="Y354" s="344"/>
      <c r="Z354" s="344"/>
      <c r="AA354" s="344"/>
      <c r="AB354" s="344"/>
      <c r="AC354" s="344"/>
      <c r="AD354" s="344"/>
      <c r="AE354" s="344"/>
      <c r="AF354" s="344"/>
      <c r="AG354" s="344"/>
      <c r="AH354" s="344"/>
      <c r="AI354" s="344"/>
      <c r="AJ354" s="344"/>
      <c r="AK354" s="344"/>
      <c r="AL354" s="344"/>
      <c r="AM354" s="344"/>
      <c r="AN354" s="344"/>
      <c r="AO354" s="344"/>
      <c r="AP354" s="344"/>
      <c r="AQ354" s="344"/>
      <c r="AR354" s="344"/>
      <c r="AS354" s="344"/>
      <c r="AT354" s="344"/>
      <c r="AU354" s="344"/>
      <c r="AV354" s="344"/>
      <c r="AW354" s="344"/>
      <c r="AX354" s="344"/>
      <c r="AY354" s="344"/>
      <c r="AZ354" s="344"/>
      <c r="BA354" s="1024"/>
      <c r="BB354" s="596"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32" t="s">
        <v>35</v>
      </c>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558" customFormat="true" ht="15" customHeight="true" x14ac:dyDescent="0.2">
      <c r="B355" s="557"/>
      <c r="W355" s="344"/>
      <c r="X355" s="344"/>
      <c r="Y355" s="344"/>
      <c r="Z355" s="344"/>
      <c r="AA355" s="344"/>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AZ355" s="344"/>
      <c r="BA355" s="370"/>
      <c r="BB355" s="311"/>
      <c r="BC355" s="434"/>
      <c r="BD355" s="434"/>
      <c r="BE355" s="434"/>
      <c r="BF355" s="434"/>
      <c r="BG355" s="434"/>
      <c r="BH355" s="434"/>
      <c r="BI355" s="434"/>
      <c r="BJ355" s="434"/>
      <c r="BK355" s="434"/>
      <c r="BL355" s="434"/>
      <c r="BM355" s="434"/>
      <c r="BN355" s="434"/>
      <c r="BO355" s="434"/>
      <c r="BP355" s="434"/>
      <c r="BQ355" s="434"/>
      <c r="BR355" s="434"/>
      <c r="BS355" s="434"/>
      <c r="BT355" s="434"/>
      <c r="BU355" s="434"/>
      <c r="BV355" s="434"/>
      <c r="BW355" s="435"/>
      <c r="BX355" s="435"/>
      <c r="BY355" s="435"/>
      <c r="BZ355" s="435"/>
      <c r="CA355" s="435"/>
      <c r="CB355" s="435"/>
      <c r="CC355" s="435"/>
      <c r="CD355" s="435"/>
      <c r="CE355" s="435"/>
      <c r="CF355" s="435"/>
      <c r="CG355" s="435"/>
      <c r="CH355" s="435"/>
      <c r="CI355" s="435"/>
      <c r="CJ355" s="435"/>
      <c r="CK355" s="435"/>
      <c r="CL355" s="435"/>
      <c r="CM355" s="435"/>
      <c r="CN355" s="435"/>
      <c r="CO355" s="435"/>
      <c r="CP355" s="435"/>
      <c r="CQ355" s="435"/>
      <c r="CR355" s="435"/>
      <c r="CS355" s="435"/>
      <c r="CT355" s="435"/>
      <c r="CU355" s="435"/>
      <c r="CV355" s="435"/>
      <c r="CW355" s="435"/>
      <c r="CX355" s="435"/>
      <c r="CY355" s="435"/>
      <c r="CZ355" s="435"/>
    </row>
    <row r="356" s="558" customFormat="true" ht="15" customHeight="true" x14ac:dyDescent="0.2">
      <c r="B356" s="557"/>
      <c r="W356" s="344"/>
      <c r="X356" s="344"/>
      <c r="Y356" s="344"/>
      <c r="Z356" s="344"/>
      <c r="AA356" s="344"/>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AZ356" s="344"/>
      <c r="BA356" s="370"/>
      <c r="BB356" s="311"/>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44"/>
      <c r="BX356" s="344"/>
      <c r="BY356" s="34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07" customFormat="true" ht="15" customHeight="true" x14ac:dyDescent="0.2">
      <c r="B357" s="309"/>
      <c r="W357" s="344"/>
      <c r="X357" s="344"/>
      <c r="Y357" s="344"/>
      <c r="Z357" s="344"/>
      <c r="AA357" s="344"/>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AZ357" s="344"/>
      <c r="BA357" s="370"/>
      <c r="BB357" s="311"/>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44"/>
      <c r="BX357" s="344"/>
      <c r="BY357" s="34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07" customFormat="true" ht="15" customHeight="true" x14ac:dyDescent="0.2">
      <c r="B358" s="309"/>
      <c r="W358" s="344"/>
      <c r="X358" s="344"/>
      <c r="Y358" s="344"/>
      <c r="Z358" s="344"/>
      <c r="AA358" s="344"/>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AZ358" s="344"/>
      <c r="BA358" s="370"/>
      <c r="BB358" s="311"/>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44"/>
      <c r="BX358" s="344"/>
      <c r="BY358" s="34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07" customFormat="true" ht="15" customHeight="true" x14ac:dyDescent="0.2">
      <c r="B359" s="309"/>
      <c r="W359" s="344"/>
      <c r="X359" s="344"/>
      <c r="Y359" s="344"/>
      <c r="Z359" s="344"/>
      <c r="AA359" s="344"/>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AZ359" s="344"/>
      <c r="BA359" s="370"/>
      <c r="BB359" s="311"/>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44"/>
      <c r="BX359" s="344"/>
      <c r="BY359" s="34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07" customFormat="true" ht="15" customHeight="true" x14ac:dyDescent="0.2">
      <c r="B360" s="309"/>
      <c r="W360" s="344"/>
      <c r="X360" s="344"/>
      <c r="Y360" s="344"/>
      <c r="Z360" s="344"/>
      <c r="AA360" s="344"/>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AZ360" s="344"/>
      <c r="BA360" s="370"/>
      <c r="BB360" s="311"/>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44"/>
      <c r="BX360" s="344"/>
      <c r="BY360" s="34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07" customFormat="true" ht="15" customHeight="true" x14ac:dyDescent="0.2">
      <c r="B361" s="309"/>
      <c r="W361" s="344"/>
      <c r="X361" s="344"/>
      <c r="Y361" s="344"/>
      <c r="Z361" s="344"/>
      <c r="AA361" s="344"/>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AZ361" s="344"/>
      <c r="BA361" s="370"/>
      <c r="BB361" s="311"/>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44"/>
      <c r="BX361" s="344"/>
      <c r="BY361" s="34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07" customFormat="true" ht="15" customHeight="true" x14ac:dyDescent="0.2">
      <c r="B362" s="309"/>
      <c r="W362" s="344"/>
      <c r="X362" s="344"/>
      <c r="Y362" s="344"/>
      <c r="Z362" s="344"/>
      <c r="AA362" s="344"/>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AZ362" s="344"/>
      <c r="BA362" s="370"/>
      <c r="BB362" s="311"/>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44"/>
      <c r="BX362" s="344"/>
      <c r="BY362" s="34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07" customFormat="true" ht="15" customHeight="true" x14ac:dyDescent="0.2">
      <c r="B363" s="309"/>
      <c r="W363" s="344"/>
      <c r="X363" s="344"/>
      <c r="Y363" s="344"/>
      <c r="Z363" s="344"/>
      <c r="AA363" s="344"/>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AZ363" s="344"/>
      <c r="BA363" s="370"/>
      <c r="BB363" s="311"/>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44"/>
      <c r="BX363" s="344"/>
      <c r="BY363" s="34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07" customFormat="true" ht="15" customHeight="true" x14ac:dyDescent="0.2">
      <c r="B364" s="309"/>
      <c r="W364" s="344"/>
      <c r="X364" s="344"/>
      <c r="Y364" s="344"/>
      <c r="Z364" s="344"/>
      <c r="AA364" s="344"/>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AZ364" s="344"/>
      <c r="BA364" s="370"/>
      <c r="BB364" s="311"/>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44"/>
      <c r="BX364" s="344"/>
      <c r="BY364" s="34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07" customFormat="true" ht="15" customHeight="true" x14ac:dyDescent="0.2">
      <c r="B365" s="309"/>
      <c r="W365" s="344"/>
      <c r="X365" s="344"/>
      <c r="Y365" s="344"/>
      <c r="Z365" s="344"/>
      <c r="AA365" s="344"/>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AZ365" s="344"/>
      <c r="BA365" s="370"/>
      <c r="BB365" s="311"/>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44"/>
      <c r="BX365" s="344"/>
      <c r="BY365" s="34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07" customFormat="true" ht="15" customHeight="true" x14ac:dyDescent="0.2">
      <c r="B366" s="309"/>
      <c r="W366" s="344"/>
      <c r="X366" s="344"/>
      <c r="Y366" s="344"/>
      <c r="Z366" s="344"/>
      <c r="AA366" s="344"/>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AZ366" s="344"/>
      <c r="BA366" s="370"/>
      <c r="BB366" s="311"/>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44"/>
      <c r="BX366" s="344"/>
      <c r="BY366" s="34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07" customFormat="true" ht="15" customHeight="true" x14ac:dyDescent="0.2">
      <c r="B367" s="309"/>
      <c r="W367" s="344"/>
      <c r="X367" s="344"/>
      <c r="Y367" s="344"/>
      <c r="Z367" s="344"/>
      <c r="AA367" s="344"/>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AZ367" s="344"/>
      <c r="BA367" s="370"/>
      <c r="BB367" s="311"/>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44"/>
      <c r="BX367" s="344"/>
      <c r="BY367" s="34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07" customFormat="true" ht="15" customHeight="true" x14ac:dyDescent="0.2">
      <c r="B368" s="309"/>
      <c r="W368" s="344"/>
      <c r="X368" s="344"/>
      <c r="Y368" s="344"/>
      <c r="Z368" s="344"/>
      <c r="AA368" s="344"/>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AZ368" s="344"/>
      <c r="BA368" s="370"/>
      <c r="BB368" s="311"/>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44"/>
      <c r="BX368" s="344"/>
      <c r="BY368" s="34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07" customFormat="true" ht="15" customHeight="true" x14ac:dyDescent="0.2">
      <c r="B369" s="309"/>
      <c r="W369" s="344"/>
      <c r="X369" s="344"/>
      <c r="Y369" s="344"/>
      <c r="Z369" s="344"/>
      <c r="AA369" s="344"/>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AZ369" s="344"/>
      <c r="BA369" s="370"/>
      <c r="BB369" s="311"/>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44"/>
      <c r="BX369" s="344"/>
      <c r="BY369" s="34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07" customFormat="true" ht="15" customHeight="true" x14ac:dyDescent="0.2">
      <c r="B370" s="309"/>
      <c r="W370" s="344"/>
      <c r="X370" s="344"/>
      <c r="Y370" s="344"/>
      <c r="Z370" s="344"/>
      <c r="AA370" s="344"/>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AZ370" s="344"/>
      <c r="BA370" s="370"/>
      <c r="BB370" s="311"/>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44"/>
      <c r="BX370" s="344"/>
      <c r="BY370" s="34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07" customFormat="true" ht="15" customHeight="true" x14ac:dyDescent="0.2">
      <c r="B371" s="309"/>
      <c r="W371" s="344"/>
      <c r="X371" s="344"/>
      <c r="Y371" s="344"/>
      <c r="Z371" s="344"/>
      <c r="AA371" s="344"/>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AZ371" s="344"/>
      <c r="BA371" s="370"/>
      <c r="BB371" s="311"/>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44"/>
      <c r="BX371" s="344"/>
      <c r="BY371" s="34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07" customFormat="true" ht="15" customHeight="true" x14ac:dyDescent="0.2">
      <c r="B372" s="309"/>
      <c r="W372" s="344"/>
      <c r="X372" s="344"/>
      <c r="Y372" s="344"/>
      <c r="Z372" s="344"/>
      <c r="AA372" s="344"/>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AZ372" s="344"/>
      <c r="BA372" s="370"/>
      <c r="BB372" s="311"/>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44"/>
      <c r="BX372" s="344"/>
      <c r="BY372" s="34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07" customFormat="true" ht="15" customHeight="true" x14ac:dyDescent="0.2">
      <c r="B373" s="309"/>
      <c r="W373" s="344"/>
      <c r="X373" s="344"/>
      <c r="Y373" s="344"/>
      <c r="Z373" s="344"/>
      <c r="AA373" s="344"/>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AZ373" s="344"/>
      <c r="BA373" s="370"/>
      <c r="BB373" s="311"/>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44"/>
      <c r="BX373" s="344"/>
      <c r="BY373" s="34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07" customFormat="true" ht="15" customHeight="true" x14ac:dyDescent="0.2">
      <c r="B374" s="309"/>
      <c r="W374" s="344"/>
      <c r="X374" s="344"/>
      <c r="Y374" s="344"/>
      <c r="Z374" s="344"/>
      <c r="AA374" s="344"/>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AZ374" s="344"/>
      <c r="BA374" s="370"/>
      <c r="BB374" s="311"/>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44"/>
      <c r="BX374" s="344"/>
      <c r="BY374" s="34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07" customFormat="true" ht="15" customHeight="true" x14ac:dyDescent="0.2">
      <c r="B375" s="309"/>
      <c r="W375" s="344"/>
      <c r="X375" s="344"/>
      <c r="Y375" s="344"/>
      <c r="Z375" s="344"/>
      <c r="AA375" s="344"/>
      <c r="AB375" s="344"/>
      <c r="AC375" s="344"/>
      <c r="AD375" s="344"/>
      <c r="AE375" s="344"/>
      <c r="AF375" s="344"/>
      <c r="AG375" s="344"/>
      <c r="AH375" s="344"/>
      <c r="AI375" s="344"/>
      <c r="AJ375" s="344"/>
      <c r="AK375" s="344"/>
      <c r="AL375" s="344"/>
      <c r="AM375" s="344"/>
      <c r="AN375" s="344"/>
      <c r="AO375" s="344"/>
      <c r="AP375" s="344"/>
      <c r="AQ375" s="344"/>
      <c r="AR375" s="344"/>
      <c r="AS375" s="344"/>
      <c r="AT375" s="344"/>
      <c r="AU375" s="344"/>
      <c r="AV375" s="344"/>
      <c r="AW375" s="344"/>
      <c r="AX375" s="344"/>
      <c r="AY375" s="344"/>
      <c r="AZ375" s="344"/>
      <c r="BA375" s="308"/>
      <c r="BB375" s="306"/>
      <c r="BC375" s="306"/>
      <c r="BD375" s="306"/>
      <c r="BE375" s="306"/>
      <c r="BF375" s="306"/>
      <c r="BG375" s="306"/>
      <c r="BH375" s="306"/>
      <c r="BI375" s="306"/>
      <c r="BJ375" s="306"/>
      <c r="BK375" s="306"/>
      <c r="BL375" s="306"/>
      <c r="BM375" s="306"/>
      <c r="BN375" s="306"/>
      <c r="BO375" s="306"/>
      <c r="BP375" s="306"/>
      <c r="BQ375" s="306"/>
      <c r="BR375" s="306"/>
      <c r="BS375" s="306"/>
      <c r="BT375" s="306"/>
      <c r="BU375" s="306"/>
      <c r="BV375" s="308"/>
      <c r="BW375" s="343"/>
      <c r="BX375" s="343"/>
      <c r="BY375" s="343"/>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07" customFormat="true" ht="15" customHeight="true" x14ac:dyDescent="0.2">
      <c r="B376" s="309"/>
      <c r="W376" s="344"/>
      <c r="X376" s="344"/>
      <c r="Y376" s="344"/>
      <c r="Z376" s="344"/>
      <c r="AA376" s="344"/>
      <c r="AB376" s="344"/>
      <c r="AC376" s="344"/>
      <c r="AD376" s="344"/>
      <c r="AE376" s="344"/>
      <c r="AF376" s="344"/>
      <c r="AG376" s="344"/>
      <c r="AH376" s="344"/>
      <c r="AI376" s="344"/>
      <c r="AJ376" s="344"/>
      <c r="AK376" s="344"/>
      <c r="AL376" s="344"/>
      <c r="AM376" s="344"/>
      <c r="AN376" s="344"/>
      <c r="AO376" s="344"/>
      <c r="AP376" s="344"/>
      <c r="AQ376" s="344"/>
      <c r="AR376" s="344"/>
      <c r="AS376" s="344"/>
      <c r="AT376" s="344"/>
      <c r="AU376" s="344"/>
      <c r="AV376" s="344"/>
      <c r="AW376" s="344"/>
      <c r="AX376" s="344"/>
      <c r="AY376" s="344"/>
      <c r="AZ376" s="344"/>
      <c r="BA376" s="308"/>
      <c r="BB376" s="306"/>
      <c r="BC376" s="306"/>
      <c r="BD376" s="306"/>
      <c r="BE376" s="306"/>
      <c r="BF376" s="306"/>
      <c r="BG376" s="306"/>
      <c r="BH376" s="306"/>
      <c r="BI376" s="306"/>
      <c r="BJ376" s="306"/>
      <c r="BK376" s="306"/>
      <c r="BL376" s="306"/>
      <c r="BM376" s="306"/>
      <c r="BN376" s="306"/>
      <c r="BO376" s="306"/>
      <c r="BP376" s="306"/>
      <c r="BQ376" s="306"/>
      <c r="BR376" s="306"/>
      <c r="BS376" s="306"/>
      <c r="BT376" s="306"/>
      <c r="BU376" s="306"/>
      <c r="BV376" s="308"/>
      <c r="BW376" s="343"/>
      <c r="BX376" s="343"/>
      <c r="BY376" s="343"/>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07" customFormat="true" ht="15" customHeight="true" x14ac:dyDescent="0.2">
      <c r="B377" s="309"/>
      <c r="W377" s="344"/>
      <c r="X377" s="344"/>
      <c r="Y377" s="344"/>
      <c r="Z377" s="344"/>
      <c r="AA377" s="344"/>
      <c r="AB377" s="344"/>
      <c r="AC377" s="344"/>
      <c r="AD377" s="344"/>
      <c r="AE377" s="344"/>
      <c r="AF377" s="344"/>
      <c r="AG377" s="344"/>
      <c r="AH377" s="344"/>
      <c r="AI377" s="344"/>
      <c r="AJ377" s="344"/>
      <c r="AK377" s="344"/>
      <c r="AL377" s="344"/>
      <c r="AM377" s="344"/>
      <c r="AN377" s="344"/>
      <c r="AO377" s="344"/>
      <c r="AP377" s="344"/>
      <c r="AQ377" s="344"/>
      <c r="AR377" s="344"/>
      <c r="AS377" s="344"/>
      <c r="AT377" s="344"/>
      <c r="AU377" s="344"/>
      <c r="AV377" s="344"/>
      <c r="AW377" s="344"/>
      <c r="AX377" s="344"/>
      <c r="AY377" s="344"/>
      <c r="AZ377" s="344"/>
      <c r="BA377" s="308"/>
      <c r="BB377" s="306"/>
      <c r="BC377" s="306"/>
      <c r="BD377" s="306"/>
      <c r="BE377" s="306"/>
      <c r="BF377" s="306"/>
      <c r="BG377" s="306"/>
      <c r="BH377" s="306"/>
      <c r="BI377" s="306"/>
      <c r="BJ377" s="306"/>
      <c r="BK377" s="306"/>
      <c r="BL377" s="306"/>
      <c r="BM377" s="306"/>
      <c r="BN377" s="306"/>
      <c r="BO377" s="306"/>
      <c r="BP377" s="306"/>
      <c r="BQ377" s="306"/>
      <c r="BR377" s="306"/>
      <c r="BS377" s="306"/>
      <c r="BT377" s="306"/>
      <c r="BU377" s="306"/>
      <c r="BV377" s="308"/>
      <c r="BW377" s="343"/>
      <c r="BX377" s="343"/>
      <c r="BY377" s="343"/>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07" customFormat="true" ht="15" customHeight="true" x14ac:dyDescent="0.2">
      <c r="B378" s="309"/>
      <c r="W378" s="344"/>
      <c r="X378" s="344"/>
      <c r="Y378" s="344"/>
      <c r="Z378" s="344"/>
      <c r="AA378" s="344"/>
      <c r="AB378" s="344"/>
      <c r="AC378" s="344"/>
      <c r="AD378" s="344"/>
      <c r="AE378" s="344"/>
      <c r="AF378" s="344"/>
      <c r="AG378" s="344"/>
      <c r="AH378" s="344"/>
      <c r="AI378" s="344"/>
      <c r="AJ378" s="344"/>
      <c r="AK378" s="344"/>
      <c r="AL378" s="344"/>
      <c r="AM378" s="344"/>
      <c r="AN378" s="344"/>
      <c r="AO378" s="344"/>
      <c r="AP378" s="344"/>
      <c r="AQ378" s="344"/>
      <c r="AR378" s="344"/>
      <c r="AS378" s="344"/>
      <c r="AT378" s="344"/>
      <c r="AU378" s="344"/>
      <c r="AV378" s="344"/>
      <c r="AW378" s="344"/>
      <c r="AX378" s="344"/>
      <c r="AY378" s="344"/>
      <c r="AZ378" s="344"/>
      <c r="BA378" s="308"/>
      <c r="BB378" s="306"/>
      <c r="BC378" s="306"/>
      <c r="BD378" s="306"/>
      <c r="BE378" s="306"/>
      <c r="BF378" s="306"/>
      <c r="BG378" s="306"/>
      <c r="BH378" s="306"/>
      <c r="BI378" s="306"/>
      <c r="BJ378" s="306"/>
      <c r="BK378" s="306"/>
      <c r="BL378" s="306"/>
      <c r="BM378" s="306"/>
      <c r="BN378" s="306"/>
      <c r="BO378" s="306"/>
      <c r="BP378" s="306"/>
      <c r="BQ378" s="306"/>
      <c r="BR378" s="306"/>
      <c r="BS378" s="306"/>
      <c r="BT378" s="306"/>
      <c r="BU378" s="306"/>
      <c r="BV378" s="308"/>
      <c r="BW378" s="343"/>
      <c r="BX378" s="343"/>
      <c r="BY378" s="343"/>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07" customFormat="true" ht="15" customHeight="true" x14ac:dyDescent="0.2">
      <c r="B379" s="309"/>
      <c r="W379" s="344"/>
      <c r="X379" s="344"/>
      <c r="Y379" s="344"/>
      <c r="Z379" s="344"/>
      <c r="AA379" s="344"/>
      <c r="AB379" s="344"/>
      <c r="AC379" s="344"/>
      <c r="AD379" s="344"/>
      <c r="AE379" s="344"/>
      <c r="AF379" s="344"/>
      <c r="AG379" s="344"/>
      <c r="AH379" s="344"/>
      <c r="AI379" s="344"/>
      <c r="AJ379" s="344"/>
      <c r="AK379" s="344"/>
      <c r="AL379" s="344"/>
      <c r="AM379" s="344"/>
      <c r="AN379" s="344"/>
      <c r="AO379" s="344"/>
      <c r="AP379" s="344"/>
      <c r="AQ379" s="344"/>
      <c r="AR379" s="344"/>
      <c r="AS379" s="344"/>
      <c r="AT379" s="344"/>
      <c r="AU379" s="344"/>
      <c r="AV379" s="344"/>
      <c r="AW379" s="344"/>
      <c r="AX379" s="344"/>
      <c r="AY379" s="344"/>
      <c r="AZ379" s="344"/>
      <c r="BA379" s="308"/>
      <c r="BB379" s="306"/>
      <c r="BC379" s="306"/>
      <c r="BD379" s="306"/>
      <c r="BE379" s="306"/>
      <c r="BF379" s="306"/>
      <c r="BG379" s="306"/>
      <c r="BH379" s="306"/>
      <c r="BI379" s="306"/>
      <c r="BJ379" s="306"/>
      <c r="BK379" s="306"/>
      <c r="BL379" s="306"/>
      <c r="BM379" s="306"/>
      <c r="BN379" s="306"/>
      <c r="BO379" s="306"/>
      <c r="BP379" s="306"/>
      <c r="BQ379" s="306"/>
      <c r="BR379" s="306"/>
      <c r="BS379" s="306"/>
      <c r="BT379" s="306"/>
      <c r="BU379" s="306"/>
      <c r="BV379" s="308"/>
      <c r="BW379" s="343"/>
      <c r="BX379" s="343"/>
      <c r="BY379" s="343"/>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07" customFormat="true" ht="15" customHeight="true" x14ac:dyDescent="0.2">
      <c r="B380" s="309"/>
      <c r="W380" s="344"/>
      <c r="X380" s="344"/>
      <c r="Y380" s="344"/>
      <c r="Z380" s="344"/>
      <c r="AA380" s="344"/>
      <c r="AB380" s="344"/>
      <c r="AC380" s="344"/>
      <c r="AD380" s="344"/>
      <c r="AE380" s="344"/>
      <c r="AF380" s="344"/>
      <c r="AG380" s="344"/>
      <c r="AH380" s="344"/>
      <c r="AI380" s="344"/>
      <c r="AJ380" s="344"/>
      <c r="AK380" s="344"/>
      <c r="AL380" s="344"/>
      <c r="AM380" s="344"/>
      <c r="AN380" s="344"/>
      <c r="AO380" s="344"/>
      <c r="AP380" s="344"/>
      <c r="AQ380" s="344"/>
      <c r="AR380" s="344"/>
      <c r="AS380" s="344"/>
      <c r="AT380" s="344"/>
      <c r="AU380" s="344"/>
      <c r="AV380" s="344"/>
      <c r="AW380" s="344"/>
      <c r="AX380" s="344"/>
      <c r="AY380" s="344"/>
      <c r="AZ380" s="344"/>
      <c r="BA380" s="308"/>
      <c r="BB380" s="306"/>
      <c r="BC380" s="306"/>
      <c r="BD380" s="306"/>
      <c r="BE380" s="306"/>
      <c r="BF380" s="306"/>
      <c r="BG380" s="306"/>
      <c r="BH380" s="306"/>
      <c r="BI380" s="306"/>
      <c r="BJ380" s="306"/>
      <c r="BK380" s="306"/>
      <c r="BL380" s="306"/>
      <c r="BM380" s="306"/>
      <c r="BN380" s="306"/>
      <c r="BO380" s="306"/>
      <c r="BP380" s="306"/>
      <c r="BQ380" s="306"/>
      <c r="BR380" s="306"/>
      <c r="BS380" s="306"/>
      <c r="BT380" s="306"/>
      <c r="BU380" s="306"/>
      <c r="BV380" s="308"/>
      <c r="BW380" s="343"/>
      <c r="BX380" s="343"/>
      <c r="BY380" s="343"/>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07" customFormat="true" ht="15" customHeight="true" x14ac:dyDescent="0.2">
      <c r="B381" s="309"/>
      <c r="W381" s="344"/>
      <c r="X381" s="344"/>
      <c r="Y381" s="344"/>
      <c r="Z381" s="344"/>
      <c r="AA381" s="344"/>
      <c r="AB381" s="344"/>
      <c r="AC381" s="344"/>
      <c r="AD381" s="344"/>
      <c r="AE381" s="344"/>
      <c r="AF381" s="344"/>
      <c r="AG381" s="344"/>
      <c r="AH381" s="344"/>
      <c r="AI381" s="344"/>
      <c r="AJ381" s="344"/>
      <c r="AK381" s="344"/>
      <c r="AL381" s="344"/>
      <c r="AM381" s="344"/>
      <c r="AN381" s="344"/>
      <c r="AO381" s="344"/>
      <c r="AP381" s="344"/>
      <c r="AQ381" s="344"/>
      <c r="AR381" s="344"/>
      <c r="AS381" s="344"/>
      <c r="AT381" s="344"/>
      <c r="AU381" s="344"/>
      <c r="AV381" s="344"/>
      <c r="AW381" s="344"/>
      <c r="AX381" s="344"/>
      <c r="AY381" s="344"/>
      <c r="AZ381" s="344"/>
      <c r="BA381" s="308"/>
      <c r="BB381" s="306"/>
      <c r="BC381" s="306"/>
      <c r="BD381" s="306"/>
      <c r="BE381" s="306"/>
      <c r="BF381" s="306"/>
      <c r="BG381" s="306"/>
      <c r="BH381" s="306"/>
      <c r="BI381" s="306"/>
      <c r="BJ381" s="306"/>
      <c r="BK381" s="306"/>
      <c r="BL381" s="306"/>
      <c r="BM381" s="306"/>
      <c r="BN381" s="306"/>
      <c r="BO381" s="306"/>
      <c r="BP381" s="306"/>
      <c r="BQ381" s="306"/>
      <c r="BR381" s="306"/>
      <c r="BS381" s="306"/>
      <c r="BT381" s="306"/>
      <c r="BU381" s="306"/>
      <c r="BV381" s="308"/>
      <c r="BW381" s="343"/>
      <c r="BX381" s="343"/>
      <c r="BY381" s="343"/>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07" customFormat="true" ht="15" customHeight="true" x14ac:dyDescent="0.2">
      <c r="B382" s="309"/>
      <c r="W382" s="344"/>
      <c r="X382" s="344"/>
      <c r="Y382" s="344"/>
      <c r="Z382" s="344"/>
      <c r="AA382" s="344"/>
      <c r="AB382" s="344"/>
      <c r="AC382" s="344"/>
      <c r="AD382" s="344"/>
      <c r="AE382" s="344"/>
      <c r="AF382" s="344"/>
      <c r="AG382" s="344"/>
      <c r="AH382" s="344"/>
      <c r="AI382" s="344"/>
      <c r="AJ382" s="344"/>
      <c r="AK382" s="344"/>
      <c r="AL382" s="344"/>
      <c r="AM382" s="344"/>
      <c r="AN382" s="344"/>
      <c r="AO382" s="344"/>
      <c r="AP382" s="344"/>
      <c r="AQ382" s="344"/>
      <c r="AR382" s="344"/>
      <c r="AS382" s="344"/>
      <c r="AT382" s="344"/>
      <c r="AU382" s="344"/>
      <c r="AV382" s="344"/>
      <c r="AW382" s="344"/>
      <c r="AX382" s="344"/>
      <c r="AY382" s="344"/>
      <c r="AZ382" s="344"/>
      <c r="BA382" s="308"/>
      <c r="BB382" s="306"/>
      <c r="BC382" s="306"/>
      <c r="BD382" s="306"/>
      <c r="BE382" s="306"/>
      <c r="BF382" s="306"/>
      <c r="BG382" s="306"/>
      <c r="BH382" s="306"/>
      <c r="BI382" s="306"/>
      <c r="BJ382" s="306"/>
      <c r="BK382" s="306"/>
      <c r="BL382" s="306"/>
      <c r="BM382" s="306"/>
      <c r="BN382" s="306"/>
      <c r="BO382" s="306"/>
      <c r="BP382" s="306"/>
      <c r="BQ382" s="306"/>
      <c r="BR382" s="306"/>
      <c r="BS382" s="306"/>
      <c r="BT382" s="306"/>
      <c r="BU382" s="306"/>
      <c r="BV382" s="308"/>
      <c r="BW382" s="343"/>
      <c r="BX382" s="343"/>
      <c r="BY382" s="343"/>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07" customFormat="true" ht="15" customHeight="true" x14ac:dyDescent="0.2">
      <c r="B383" s="309"/>
      <c r="W383" s="344"/>
      <c r="X383" s="344"/>
      <c r="Y383" s="344"/>
      <c r="Z383" s="344"/>
      <c r="AA383" s="344"/>
      <c r="AB383" s="344"/>
      <c r="AC383" s="344"/>
      <c r="AD383" s="344"/>
      <c r="AE383" s="344"/>
      <c r="AF383" s="344"/>
      <c r="AG383" s="344"/>
      <c r="AH383" s="344"/>
      <c r="AI383" s="344"/>
      <c r="AJ383" s="344"/>
      <c r="AK383" s="344"/>
      <c r="AL383" s="344"/>
      <c r="AM383" s="344"/>
      <c r="AN383" s="344"/>
      <c r="AO383" s="344"/>
      <c r="AP383" s="344"/>
      <c r="AQ383" s="344"/>
      <c r="AR383" s="344"/>
      <c r="AS383" s="344"/>
      <c r="AT383" s="344"/>
      <c r="AU383" s="344"/>
      <c r="AV383" s="344"/>
      <c r="AW383" s="344"/>
      <c r="AX383" s="344"/>
      <c r="AY383" s="344"/>
      <c r="AZ383" s="344"/>
      <c r="BA383" s="308"/>
      <c r="BB383" s="306"/>
      <c r="BC383" s="306"/>
      <c r="BD383" s="306"/>
      <c r="BE383" s="306"/>
      <c r="BF383" s="306"/>
      <c r="BG383" s="306"/>
      <c r="BH383" s="306"/>
      <c r="BI383" s="306"/>
      <c r="BJ383" s="306"/>
      <c r="BK383" s="306"/>
      <c r="BL383" s="306"/>
      <c r="BM383" s="306"/>
      <c r="BN383" s="306"/>
      <c r="BO383" s="306"/>
      <c r="BP383" s="306"/>
      <c r="BQ383" s="306"/>
      <c r="BR383" s="306"/>
      <c r="BS383" s="306"/>
      <c r="BT383" s="306"/>
      <c r="BU383" s="306"/>
      <c r="BV383" s="308"/>
      <c r="BW383" s="343"/>
      <c r="BX383" s="343"/>
      <c r="BY383" s="343"/>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07" customFormat="true" ht="15" customHeight="true" x14ac:dyDescent="0.2">
      <c r="B384" s="309"/>
      <c r="W384" s="344"/>
      <c r="X384" s="344"/>
      <c r="Y384" s="344"/>
      <c r="Z384" s="344"/>
      <c r="AA384" s="344"/>
      <c r="AB384" s="344"/>
      <c r="AC384" s="344"/>
      <c r="AD384" s="344"/>
      <c r="AE384" s="344"/>
      <c r="AF384" s="344"/>
      <c r="AG384" s="344"/>
      <c r="AH384" s="344"/>
      <c r="AI384" s="344"/>
      <c r="AJ384" s="344"/>
      <c r="AK384" s="344"/>
      <c r="AL384" s="344"/>
      <c r="AM384" s="344"/>
      <c r="AN384" s="344"/>
      <c r="AO384" s="344"/>
      <c r="AP384" s="344"/>
      <c r="AQ384" s="344"/>
      <c r="AR384" s="344"/>
      <c r="AS384" s="344"/>
      <c r="AT384" s="344"/>
      <c r="AU384" s="344"/>
      <c r="AV384" s="344"/>
      <c r="AW384" s="344"/>
      <c r="AX384" s="344"/>
      <c r="AY384" s="344"/>
      <c r="AZ384" s="344"/>
      <c r="BA384" s="308"/>
      <c r="BB384" s="306"/>
      <c r="BC384" s="306"/>
      <c r="BD384" s="306"/>
      <c r="BE384" s="306"/>
      <c r="BF384" s="306"/>
      <c r="BG384" s="306"/>
      <c r="BH384" s="306"/>
      <c r="BI384" s="306"/>
      <c r="BJ384" s="306"/>
      <c r="BK384" s="306"/>
      <c r="BL384" s="306"/>
      <c r="BM384" s="306"/>
      <c r="BN384" s="306"/>
      <c r="BO384" s="306"/>
      <c r="BP384" s="306"/>
      <c r="BQ384" s="306"/>
      <c r="BR384" s="306"/>
      <c r="BS384" s="306"/>
      <c r="BT384" s="306"/>
      <c r="BU384" s="306"/>
      <c r="BV384" s="308"/>
      <c r="BW384" s="343"/>
      <c r="BX384" s="343"/>
      <c r="BY384" s="343"/>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07" customFormat="true" ht="15" customHeight="true" x14ac:dyDescent="0.2">
      <c r="B385" s="309"/>
      <c r="W385" s="344"/>
      <c r="X385" s="344"/>
      <c r="Y385" s="344"/>
      <c r="Z385" s="344"/>
      <c r="AA385" s="344"/>
      <c r="AB385" s="344"/>
      <c r="AC385" s="344"/>
      <c r="AD385" s="344"/>
      <c r="AE385" s="344"/>
      <c r="AF385" s="344"/>
      <c r="AG385" s="344"/>
      <c r="AH385" s="344"/>
      <c r="AI385" s="344"/>
      <c r="AJ385" s="344"/>
      <c r="AK385" s="344"/>
      <c r="AL385" s="344"/>
      <c r="AM385" s="344"/>
      <c r="AN385" s="344"/>
      <c r="AO385" s="344"/>
      <c r="AP385" s="344"/>
      <c r="AQ385" s="344"/>
      <c r="AR385" s="344"/>
      <c r="AS385" s="344"/>
      <c r="AT385" s="344"/>
      <c r="AU385" s="344"/>
      <c r="AV385" s="344"/>
      <c r="AW385" s="344"/>
      <c r="AX385" s="344"/>
      <c r="AY385" s="344"/>
      <c r="AZ385" s="344"/>
      <c r="BA385" s="308"/>
      <c r="BB385" s="306"/>
      <c r="BC385" s="306"/>
      <c r="BD385" s="306"/>
      <c r="BE385" s="306"/>
      <c r="BF385" s="306"/>
      <c r="BG385" s="306"/>
      <c r="BH385" s="306"/>
      <c r="BI385" s="306"/>
      <c r="BJ385" s="306"/>
      <c r="BK385" s="306"/>
      <c r="BL385" s="306"/>
      <c r="BM385" s="306"/>
      <c r="BN385" s="306"/>
      <c r="BO385" s="306"/>
      <c r="BP385" s="306"/>
      <c r="BQ385" s="306"/>
      <c r="BR385" s="306"/>
      <c r="BS385" s="306"/>
      <c r="BT385" s="306"/>
      <c r="BU385" s="306"/>
      <c r="BV385" s="308"/>
      <c r="BW385" s="343"/>
      <c r="BX385" s="343"/>
      <c r="BY385" s="343"/>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07" customFormat="true" ht="15" customHeight="true" x14ac:dyDescent="0.2">
      <c r="B386" s="309"/>
      <c r="W386" s="344"/>
      <c r="X386" s="344"/>
      <c r="Y386" s="344"/>
      <c r="Z386" s="344"/>
      <c r="AA386" s="344"/>
      <c r="AB386" s="344"/>
      <c r="AC386" s="344"/>
      <c r="AD386" s="344"/>
      <c r="AE386" s="344"/>
      <c r="AF386" s="344"/>
      <c r="AG386" s="344"/>
      <c r="AH386" s="344"/>
      <c r="AI386" s="344"/>
      <c r="AJ386" s="344"/>
      <c r="AK386" s="344"/>
      <c r="AL386" s="344"/>
      <c r="AM386" s="344"/>
      <c r="AN386" s="344"/>
      <c r="AO386" s="344"/>
      <c r="AP386" s="344"/>
      <c r="AQ386" s="344"/>
      <c r="AR386" s="344"/>
      <c r="AS386" s="344"/>
      <c r="AT386" s="344"/>
      <c r="AU386" s="344"/>
      <c r="AV386" s="344"/>
      <c r="AW386" s="344"/>
      <c r="AX386" s="344"/>
      <c r="AY386" s="344"/>
      <c r="AZ386" s="344"/>
      <c r="BA386" s="308"/>
      <c r="BB386" s="306"/>
      <c r="BC386" s="306"/>
      <c r="BD386" s="306"/>
      <c r="BE386" s="306"/>
      <c r="BF386" s="306"/>
      <c r="BG386" s="306"/>
      <c r="BH386" s="306"/>
      <c r="BI386" s="306"/>
      <c r="BJ386" s="306"/>
      <c r="BK386" s="306"/>
      <c r="BL386" s="306"/>
      <c r="BM386" s="306"/>
      <c r="BN386" s="306"/>
      <c r="BO386" s="306"/>
      <c r="BP386" s="306"/>
      <c r="BQ386" s="306"/>
      <c r="BR386" s="306"/>
      <c r="BS386" s="306"/>
      <c r="BT386" s="306"/>
      <c r="BU386" s="306"/>
      <c r="BV386" s="308"/>
      <c r="BW386" s="343"/>
      <c r="BX386" s="343"/>
      <c r="BY386" s="343"/>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07" customFormat="true" ht="15" customHeight="true" x14ac:dyDescent="0.2">
      <c r="B387" s="309"/>
      <c r="W387" s="344"/>
      <c r="X387" s="344"/>
      <c r="Y387" s="344"/>
      <c r="Z387" s="344"/>
      <c r="AA387" s="344"/>
      <c r="AB387" s="344"/>
      <c r="AC387" s="344"/>
      <c r="AD387" s="344"/>
      <c r="AE387" s="344"/>
      <c r="AF387" s="344"/>
      <c r="AG387" s="344"/>
      <c r="AH387" s="344"/>
      <c r="AI387" s="344"/>
      <c r="AJ387" s="344"/>
      <c r="AK387" s="344"/>
      <c r="AL387" s="344"/>
      <c r="AM387" s="344"/>
      <c r="AN387" s="344"/>
      <c r="AO387" s="344"/>
      <c r="AP387" s="344"/>
      <c r="AQ387" s="344"/>
      <c r="AR387" s="344"/>
      <c r="AS387" s="344"/>
      <c r="AT387" s="344"/>
      <c r="AU387" s="344"/>
      <c r="AV387" s="344"/>
      <c r="AW387" s="344"/>
      <c r="AX387" s="344"/>
      <c r="AY387" s="344"/>
      <c r="AZ387" s="344"/>
      <c r="BA387" s="308"/>
      <c r="BB387" s="306"/>
      <c r="BC387" s="306"/>
      <c r="BD387" s="306"/>
      <c r="BE387" s="306"/>
      <c r="BF387" s="306"/>
      <c r="BG387" s="306"/>
      <c r="BH387" s="306"/>
      <c r="BI387" s="306"/>
      <c r="BJ387" s="306"/>
      <c r="BK387" s="306"/>
      <c r="BL387" s="306"/>
      <c r="BM387" s="306"/>
      <c r="BN387" s="306"/>
      <c r="BO387" s="306"/>
      <c r="BP387" s="306"/>
      <c r="BQ387" s="306"/>
      <c r="BR387" s="306"/>
      <c r="BS387" s="306"/>
      <c r="BT387" s="306"/>
      <c r="BU387" s="306"/>
      <c r="BV387" s="308"/>
      <c r="BW387" s="343"/>
      <c r="BX387" s="343"/>
      <c r="BY387" s="343"/>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07" customFormat="true" ht="15" customHeight="true" x14ac:dyDescent="0.2">
      <c r="B388" s="309"/>
      <c r="W388" s="344"/>
      <c r="X388" s="344"/>
      <c r="Y388" s="344"/>
      <c r="Z388" s="344"/>
      <c r="AA388" s="344"/>
      <c r="AB388" s="344"/>
      <c r="AC388" s="344"/>
      <c r="AD388" s="344"/>
      <c r="AE388" s="344"/>
      <c r="AF388" s="344"/>
      <c r="AG388" s="344"/>
      <c r="AH388" s="344"/>
      <c r="AI388" s="344"/>
      <c r="AJ388" s="344"/>
      <c r="AK388" s="344"/>
      <c r="AL388" s="344"/>
      <c r="AM388" s="344"/>
      <c r="AN388" s="344"/>
      <c r="AO388" s="344"/>
      <c r="AP388" s="344"/>
      <c r="AQ388" s="344"/>
      <c r="AR388" s="344"/>
      <c r="AS388" s="344"/>
      <c r="AT388" s="344"/>
      <c r="AU388" s="344"/>
      <c r="AV388" s="344"/>
      <c r="AW388" s="344"/>
      <c r="AX388" s="344"/>
      <c r="AY388" s="344"/>
      <c r="AZ388" s="344"/>
      <c r="BA388" s="308"/>
      <c r="BB388" s="306"/>
      <c r="BC388" s="306"/>
      <c r="BD388" s="306"/>
      <c r="BE388" s="306"/>
      <c r="BF388" s="306"/>
      <c r="BG388" s="306"/>
      <c r="BH388" s="306"/>
      <c r="BI388" s="306"/>
      <c r="BJ388" s="306"/>
      <c r="BK388" s="306"/>
      <c r="BL388" s="306"/>
      <c r="BM388" s="306"/>
      <c r="BN388" s="306"/>
      <c r="BO388" s="306"/>
      <c r="BP388" s="306"/>
      <c r="BQ388" s="306"/>
      <c r="BR388" s="306"/>
      <c r="BS388" s="306"/>
      <c r="BT388" s="306"/>
      <c r="BU388" s="306"/>
      <c r="BV388" s="308"/>
      <c r="BW388" s="343"/>
      <c r="BX388" s="343"/>
      <c r="BY388" s="343"/>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07" customFormat="true" ht="15" customHeight="true" x14ac:dyDescent="0.2">
      <c r="B389" s="309"/>
      <c r="W389" s="344"/>
      <c r="X389" s="344"/>
      <c r="Y389" s="344"/>
      <c r="Z389" s="344"/>
      <c r="AA389" s="344"/>
      <c r="AB389" s="344"/>
      <c r="AC389" s="344"/>
      <c r="AD389" s="344"/>
      <c r="AE389" s="344"/>
      <c r="AF389" s="344"/>
      <c r="AG389" s="344"/>
      <c r="AH389" s="344"/>
      <c r="AI389" s="344"/>
      <c r="AJ389" s="344"/>
      <c r="AK389" s="344"/>
      <c r="AL389" s="344"/>
      <c r="AM389" s="344"/>
      <c r="AN389" s="344"/>
      <c r="AO389" s="344"/>
      <c r="AP389" s="344"/>
      <c r="AQ389" s="344"/>
      <c r="AR389" s="344"/>
      <c r="AS389" s="344"/>
      <c r="AT389" s="344"/>
      <c r="AU389" s="344"/>
      <c r="AV389" s="344"/>
      <c r="AW389" s="344"/>
      <c r="AX389" s="344"/>
      <c r="AY389" s="344"/>
      <c r="AZ389" s="344"/>
      <c r="BA389" s="308"/>
      <c r="BB389" s="306"/>
      <c r="BC389" s="306"/>
      <c r="BD389" s="306"/>
      <c r="BE389" s="306"/>
      <c r="BF389" s="306"/>
      <c r="BG389" s="306"/>
      <c r="BH389" s="306"/>
      <c r="BI389" s="306"/>
      <c r="BJ389" s="306"/>
      <c r="BK389" s="306"/>
      <c r="BL389" s="306"/>
      <c r="BM389" s="306"/>
      <c r="BN389" s="306"/>
      <c r="BO389" s="306"/>
      <c r="BP389" s="306"/>
      <c r="BQ389" s="306"/>
      <c r="BR389" s="306"/>
      <c r="BS389" s="306"/>
      <c r="BT389" s="306"/>
      <c r="BU389" s="306"/>
      <c r="BV389" s="308"/>
      <c r="BW389" s="343"/>
      <c r="BX389" s="343"/>
      <c r="BY389" s="343"/>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558" customFormat="true" ht="15" customHeight="true" x14ac:dyDescent="0.2">
      <c r="B390" s="557"/>
      <c r="W390" s="344"/>
      <c r="X390" s="344"/>
      <c r="Y390" s="344"/>
      <c r="Z390" s="344"/>
      <c r="AA390" s="344"/>
      <c r="AB390" s="344"/>
      <c r="AC390" s="344"/>
      <c r="AD390" s="344"/>
      <c r="AE390" s="344"/>
      <c r="AF390" s="344"/>
      <c r="AG390" s="344"/>
      <c r="AH390" s="344"/>
      <c r="AI390" s="344"/>
      <c r="AJ390" s="344"/>
      <c r="AK390" s="344"/>
      <c r="AL390" s="344"/>
      <c r="AM390" s="344"/>
      <c r="AN390" s="344"/>
      <c r="AO390" s="344"/>
      <c r="AP390" s="344"/>
      <c r="AQ390" s="344"/>
      <c r="AR390" s="344"/>
      <c r="AS390" s="344"/>
      <c r="AT390" s="344"/>
      <c r="AU390" s="344"/>
      <c r="AV390" s="344"/>
      <c r="AW390" s="344"/>
      <c r="AX390" s="344"/>
      <c r="AY390" s="344"/>
      <c r="AZ390" s="344"/>
      <c r="BA390" s="308"/>
      <c r="BB390" s="306"/>
      <c r="BC390" s="306"/>
      <c r="BD390" s="306"/>
      <c r="BE390" s="306"/>
      <c r="BF390" s="306"/>
      <c r="BG390" s="306"/>
      <c r="BH390" s="306"/>
      <c r="BI390" s="306"/>
      <c r="BJ390" s="306"/>
      <c r="BK390" s="306"/>
      <c r="BL390" s="306"/>
      <c r="BM390" s="306"/>
      <c r="BN390" s="306"/>
      <c r="BO390" s="306"/>
      <c r="BP390" s="306"/>
      <c r="BQ390" s="306"/>
      <c r="BR390" s="306"/>
      <c r="BS390" s="306"/>
      <c r="BT390" s="306"/>
      <c r="BU390" s="306"/>
      <c r="BV390" s="308"/>
      <c r="BW390" s="343"/>
      <c r="BX390" s="343"/>
      <c r="BY390" s="343"/>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558" customFormat="true" ht="15" customHeight="true" x14ac:dyDescent="0.2">
      <c r="B391" s="557"/>
      <c r="W391" s="344"/>
      <c r="X391" s="344"/>
      <c r="Y391" s="344"/>
      <c r="Z391" s="344"/>
      <c r="AA391" s="344"/>
      <c r="AB391" s="344"/>
      <c r="AC391" s="344"/>
      <c r="AD391" s="344"/>
      <c r="AE391" s="344"/>
      <c r="AF391" s="344"/>
      <c r="AG391" s="344"/>
      <c r="AH391" s="344"/>
      <c r="AI391" s="344"/>
      <c r="AJ391" s="344"/>
      <c r="AK391" s="344"/>
      <c r="AL391" s="344"/>
      <c r="AM391" s="344"/>
      <c r="AN391" s="344"/>
      <c r="AO391" s="344"/>
      <c r="AP391" s="344"/>
      <c r="AQ391" s="344"/>
      <c r="AR391" s="344"/>
      <c r="AS391" s="344"/>
      <c r="AT391" s="344"/>
      <c r="AU391" s="344"/>
      <c r="AV391" s="344"/>
      <c r="AW391" s="344"/>
      <c r="AX391" s="344"/>
      <c r="AY391" s="344"/>
      <c r="AZ391" s="344"/>
      <c r="BA391" s="308"/>
      <c r="BB391" s="306"/>
      <c r="BC391" s="306"/>
      <c r="BD391" s="306"/>
      <c r="BE391" s="306"/>
      <c r="BF391" s="306"/>
      <c r="BG391" s="306"/>
      <c r="BH391" s="306"/>
      <c r="BI391" s="306"/>
      <c r="BJ391" s="306"/>
      <c r="BK391" s="306"/>
      <c r="BL391" s="306"/>
      <c r="BM391" s="306"/>
      <c r="BN391" s="306"/>
      <c r="BO391" s="306"/>
      <c r="BP391" s="306"/>
      <c r="BQ391" s="306"/>
      <c r="BR391" s="306"/>
      <c r="BS391" s="306"/>
      <c r="BT391" s="306"/>
      <c r="BU391" s="306"/>
      <c r="BV391" s="308"/>
      <c r="BW391" s="343"/>
      <c r="BX391" s="343"/>
      <c r="BY391" s="343"/>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558" customFormat="true" ht="15" customHeight="true" x14ac:dyDescent="0.2">
      <c r="W392" s="344"/>
      <c r="X392" s="344"/>
      <c r="Y392" s="344"/>
      <c r="Z392" s="344"/>
      <c r="AA392" s="344"/>
      <c r="AB392" s="344"/>
      <c r="AC392" s="344"/>
      <c r="AD392" s="344"/>
      <c r="AE392" s="344"/>
      <c r="AF392" s="344"/>
      <c r="AG392" s="344"/>
      <c r="AH392" s="344"/>
      <c r="AI392" s="344"/>
      <c r="AJ392" s="344"/>
      <c r="AK392" s="344"/>
      <c r="AL392" s="344"/>
      <c r="AM392" s="344"/>
      <c r="AN392" s="344"/>
      <c r="AO392" s="344"/>
      <c r="AP392" s="344"/>
      <c r="AQ392" s="344"/>
      <c r="AR392" s="344"/>
      <c r="AS392" s="344"/>
      <c r="AT392" s="344"/>
      <c r="AU392" s="344"/>
      <c r="AV392" s="344"/>
      <c r="AW392" s="344"/>
      <c r="AX392" s="344"/>
      <c r="AY392" s="344"/>
      <c r="AZ392" s="344"/>
      <c r="BA392" s="308"/>
      <c r="BB392" s="306"/>
      <c r="BC392" s="306"/>
      <c r="BD392" s="306"/>
      <c r="BE392" s="306"/>
      <c r="BF392" s="306"/>
      <c r="BG392" s="306"/>
      <c r="BH392" s="306"/>
      <c r="BI392" s="306"/>
      <c r="BJ392" s="306"/>
      <c r="BK392" s="306"/>
      <c r="BL392" s="306"/>
      <c r="BM392" s="306"/>
      <c r="BN392" s="306"/>
      <c r="BO392" s="306"/>
      <c r="BP392" s="306"/>
      <c r="BQ392" s="306"/>
      <c r="BR392" s="306"/>
      <c r="BS392" s="306"/>
      <c r="BT392" s="306"/>
      <c r="BU392" s="306"/>
      <c r="BV392" s="308"/>
      <c r="BW392" s="343"/>
      <c r="BX392" s="343"/>
      <c r="BY392" s="343"/>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558" customFormat="true" ht="15" customHeight="true" x14ac:dyDescent="0.2">
      <c r="W393" s="344"/>
      <c r="X393" s="344"/>
      <c r="Y393" s="344"/>
      <c r="Z393" s="344"/>
      <c r="AA393" s="344"/>
      <c r="AB393" s="344"/>
      <c r="AC393" s="344"/>
      <c r="AD393" s="344"/>
      <c r="AE393" s="344"/>
      <c r="AF393" s="344"/>
      <c r="AG393" s="344"/>
      <c r="AH393" s="344"/>
      <c r="AI393" s="344"/>
      <c r="AJ393" s="344"/>
      <c r="AK393" s="344"/>
      <c r="AL393" s="344"/>
      <c r="AM393" s="344"/>
      <c r="AN393" s="344"/>
      <c r="AO393" s="344"/>
      <c r="AP393" s="344"/>
      <c r="AQ393" s="344"/>
      <c r="AR393" s="344"/>
      <c r="AS393" s="344"/>
      <c r="AT393" s="344"/>
      <c r="AU393" s="344"/>
      <c r="AV393" s="344"/>
      <c r="AW393" s="344"/>
      <c r="AX393" s="344"/>
      <c r="AY393" s="344"/>
      <c r="AZ393" s="344"/>
      <c r="BA393" s="308"/>
      <c r="BB393" s="306"/>
      <c r="BC393" s="306"/>
      <c r="BD393" s="306"/>
      <c r="BE393" s="306"/>
      <c r="BF393" s="306"/>
      <c r="BG393" s="306"/>
      <c r="BH393" s="306"/>
      <c r="BI393" s="306"/>
      <c r="BJ393" s="306"/>
      <c r="BK393" s="306"/>
      <c r="BL393" s="306"/>
      <c r="BM393" s="306"/>
      <c r="BN393" s="306"/>
      <c r="BO393" s="306"/>
      <c r="BP393" s="306"/>
      <c r="BQ393" s="306"/>
      <c r="BR393" s="306"/>
      <c r="BS393" s="306"/>
      <c r="BT393" s="306"/>
      <c r="BU393" s="306"/>
      <c r="BV393" s="308"/>
      <c r="BW393" s="343"/>
      <c r="BX393" s="343"/>
      <c r="BY393" s="343"/>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558" customFormat="true" ht="15" customHeight="true" x14ac:dyDescent="0.2">
      <c r="W394" s="344"/>
      <c r="X394" s="344"/>
      <c r="Y394" s="344"/>
      <c r="Z394" s="344"/>
      <c r="AA394" s="344"/>
      <c r="AB394" s="344"/>
      <c r="AC394" s="344"/>
      <c r="AD394" s="344"/>
      <c r="AE394" s="344"/>
      <c r="AF394" s="344"/>
      <c r="AG394" s="344"/>
      <c r="AH394" s="344"/>
      <c r="AI394" s="344"/>
      <c r="AJ394" s="344"/>
      <c r="AK394" s="344"/>
      <c r="AL394" s="344"/>
      <c r="AM394" s="344"/>
      <c r="AN394" s="344"/>
      <c r="AO394" s="344"/>
      <c r="AP394" s="344"/>
      <c r="AQ394" s="344"/>
      <c r="AR394" s="344"/>
      <c r="AS394" s="344"/>
      <c r="AT394" s="344"/>
      <c r="AU394" s="344"/>
      <c r="AV394" s="344"/>
      <c r="AW394" s="344"/>
      <c r="AX394" s="344"/>
      <c r="AY394" s="344"/>
      <c r="AZ394" s="344"/>
      <c r="BA394" s="308"/>
      <c r="BB394" s="306"/>
      <c r="BC394" s="306"/>
      <c r="BD394" s="306"/>
      <c r="BE394" s="306"/>
      <c r="BF394" s="306"/>
      <c r="BG394" s="306"/>
      <c r="BH394" s="306"/>
      <c r="BI394" s="306"/>
      <c r="BJ394" s="306"/>
      <c r="BK394" s="306"/>
      <c r="BL394" s="306"/>
      <c r="BM394" s="306"/>
      <c r="BN394" s="306"/>
      <c r="BO394" s="306"/>
      <c r="BP394" s="306"/>
      <c r="BQ394" s="306"/>
      <c r="BR394" s="306"/>
      <c r="BS394" s="306"/>
      <c r="BT394" s="306"/>
      <c r="BU394" s="306"/>
      <c r="BV394" s="308"/>
      <c r="BW394" s="343"/>
      <c r="BX394" s="343"/>
      <c r="BY394" s="343"/>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558" customFormat="true" ht="15" customHeight="true" x14ac:dyDescent="0.2">
      <c r="W395" s="344"/>
      <c r="X395" s="344"/>
      <c r="Y395" s="344"/>
      <c r="Z395" s="344"/>
      <c r="AA395" s="344"/>
      <c r="AB395" s="344"/>
      <c r="AC395" s="344"/>
      <c r="AD395" s="344"/>
      <c r="AE395" s="344"/>
      <c r="AF395" s="344"/>
      <c r="AG395" s="344"/>
      <c r="AH395" s="344"/>
      <c r="AI395" s="344"/>
      <c r="AJ395" s="344"/>
      <c r="AK395" s="344"/>
      <c r="AL395" s="344"/>
      <c r="AM395" s="344"/>
      <c r="AN395" s="344"/>
      <c r="AO395" s="344"/>
      <c r="AP395" s="344"/>
      <c r="AQ395" s="344"/>
      <c r="AR395" s="344"/>
      <c r="AS395" s="344"/>
      <c r="AT395" s="344"/>
      <c r="AU395" s="344"/>
      <c r="AV395" s="344"/>
      <c r="AW395" s="344"/>
      <c r="AX395" s="344"/>
      <c r="AY395" s="344"/>
      <c r="AZ395" s="344"/>
      <c r="BA395" s="308"/>
      <c r="BB395" s="306"/>
      <c r="BC395" s="306"/>
      <c r="BD395" s="306"/>
      <c r="BE395" s="306"/>
      <c r="BF395" s="306"/>
      <c r="BG395" s="306"/>
      <c r="BH395" s="306"/>
      <c r="BI395" s="306"/>
      <c r="BJ395" s="306"/>
      <c r="BK395" s="306"/>
      <c r="BL395" s="306"/>
      <c r="BM395" s="306"/>
      <c r="BN395" s="306"/>
      <c r="BO395" s="306"/>
      <c r="BP395" s="306"/>
      <c r="BQ395" s="306"/>
      <c r="BR395" s="306"/>
      <c r="BS395" s="306"/>
      <c r="BT395" s="306"/>
      <c r="BU395" s="306"/>
      <c r="BV395" s="308"/>
      <c r="BW395" s="343"/>
      <c r="BX395" s="343"/>
      <c r="BY395" s="343"/>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558" customFormat="true" ht="15" customHeight="true" x14ac:dyDescent="0.2">
      <c r="W396" s="344"/>
      <c r="X396" s="344"/>
      <c r="Y396" s="344"/>
      <c r="Z396" s="344"/>
      <c r="AA396" s="344"/>
      <c r="AB396" s="344"/>
      <c r="AC396" s="344"/>
      <c r="AD396" s="344"/>
      <c r="AE396" s="344"/>
      <c r="AF396" s="344"/>
      <c r="AG396" s="344"/>
      <c r="AH396" s="344"/>
      <c r="AI396" s="344"/>
      <c r="AJ396" s="344"/>
      <c r="AK396" s="344"/>
      <c r="AL396" s="344"/>
      <c r="AM396" s="344"/>
      <c r="AN396" s="344"/>
      <c r="AO396" s="344"/>
      <c r="AP396" s="344"/>
      <c r="AQ396" s="344"/>
      <c r="AR396" s="344"/>
      <c r="AS396" s="344"/>
      <c r="AT396" s="344"/>
      <c r="AU396" s="344"/>
      <c r="AV396" s="344"/>
      <c r="AW396" s="344"/>
      <c r="AX396" s="344"/>
      <c r="AY396" s="344"/>
      <c r="AZ396" s="344"/>
      <c r="BA396" s="308"/>
      <c r="BB396" s="306"/>
      <c r="BC396" s="306"/>
      <c r="BD396" s="306"/>
      <c r="BE396" s="306"/>
      <c r="BF396" s="306"/>
      <c r="BG396" s="306"/>
      <c r="BH396" s="306"/>
      <c r="BI396" s="306"/>
      <c r="BJ396" s="306"/>
      <c r="BK396" s="306"/>
      <c r="BL396" s="306"/>
      <c r="BM396" s="306"/>
      <c r="BN396" s="306"/>
      <c r="BO396" s="306"/>
      <c r="BP396" s="306"/>
      <c r="BQ396" s="306"/>
      <c r="BR396" s="306"/>
      <c r="BS396" s="306"/>
      <c r="BT396" s="306"/>
      <c r="BU396" s="306"/>
      <c r="BV396" s="308"/>
      <c r="BW396" s="343"/>
      <c r="BX396" s="343"/>
      <c r="BY396" s="343"/>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558" customFormat="true" ht="15" customHeight="true" x14ac:dyDescent="0.2">
      <c r="W397" s="344"/>
      <c r="X397" s="344"/>
      <c r="Y397" s="344"/>
      <c r="Z397" s="344"/>
      <c r="AA397" s="344"/>
      <c r="AB397" s="344"/>
      <c r="AC397" s="344"/>
      <c r="AD397" s="344"/>
      <c r="AE397" s="344"/>
      <c r="AF397" s="344"/>
      <c r="AG397" s="344"/>
      <c r="AH397" s="344"/>
      <c r="AI397" s="344"/>
      <c r="AJ397" s="344"/>
      <c r="AK397" s="344"/>
      <c r="AL397" s="344"/>
      <c r="AM397" s="344"/>
      <c r="AN397" s="344"/>
      <c r="AO397" s="344"/>
      <c r="AP397" s="344"/>
      <c r="AQ397" s="344"/>
      <c r="AR397" s="344"/>
      <c r="AS397" s="344"/>
      <c r="AT397" s="344"/>
      <c r="AU397" s="344"/>
      <c r="AV397" s="344"/>
      <c r="AW397" s="344"/>
      <c r="AX397" s="344"/>
      <c r="AY397" s="344"/>
      <c r="AZ397" s="344"/>
      <c r="BA397" s="308"/>
      <c r="BB397" s="306"/>
      <c r="BC397" s="306"/>
      <c r="BD397" s="306"/>
      <c r="BE397" s="306"/>
      <c r="BF397" s="306"/>
      <c r="BG397" s="306"/>
      <c r="BH397" s="306"/>
      <c r="BI397" s="306"/>
      <c r="BJ397" s="306"/>
      <c r="BK397" s="306"/>
      <c r="BL397" s="306"/>
      <c r="BM397" s="306"/>
      <c r="BN397" s="306"/>
      <c r="BO397" s="306"/>
      <c r="BP397" s="306"/>
      <c r="BQ397" s="306"/>
      <c r="BR397" s="306"/>
      <c r="BS397" s="306"/>
      <c r="BT397" s="306"/>
      <c r="BU397" s="306"/>
      <c r="BV397" s="308"/>
      <c r="BW397" s="343"/>
      <c r="BX397" s="343"/>
      <c r="BY397" s="343"/>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558" customFormat="true" ht="15" customHeight="true" x14ac:dyDescent="0.2">
      <c r="W398" s="344"/>
      <c r="X398" s="344"/>
      <c r="Y398" s="344"/>
      <c r="Z398" s="344"/>
      <c r="AA398" s="344"/>
      <c r="AB398" s="344"/>
      <c r="AC398" s="344"/>
      <c r="AD398" s="344"/>
      <c r="AE398" s="344"/>
      <c r="AF398" s="344"/>
      <c r="AG398" s="344"/>
      <c r="AH398" s="344"/>
      <c r="AI398" s="344"/>
      <c r="AJ398" s="344"/>
      <c r="AK398" s="344"/>
      <c r="AL398" s="344"/>
      <c r="AM398" s="344"/>
      <c r="AN398" s="344"/>
      <c r="AO398" s="344"/>
      <c r="AP398" s="344"/>
      <c r="AQ398" s="344"/>
      <c r="AR398" s="344"/>
      <c r="AS398" s="344"/>
      <c r="AT398" s="344"/>
      <c r="AU398" s="344"/>
      <c r="AV398" s="344"/>
      <c r="AW398" s="344"/>
      <c r="AX398" s="344"/>
      <c r="AY398" s="344"/>
      <c r="AZ398" s="344"/>
      <c r="BA398" s="308"/>
      <c r="BB398" s="306"/>
      <c r="BC398" s="306"/>
      <c r="BD398" s="306"/>
      <c r="BE398" s="306"/>
      <c r="BF398" s="306"/>
      <c r="BG398" s="306"/>
      <c r="BH398" s="306"/>
      <c r="BI398" s="306"/>
      <c r="BJ398" s="306"/>
      <c r="BK398" s="306"/>
      <c r="BL398" s="306"/>
      <c r="BM398" s="306"/>
      <c r="BN398" s="306"/>
      <c r="BO398" s="306"/>
      <c r="BP398" s="306"/>
      <c r="BQ398" s="306"/>
      <c r="BR398" s="306"/>
      <c r="BS398" s="306"/>
      <c r="BT398" s="306"/>
      <c r="BU398" s="306"/>
      <c r="BV398" s="308"/>
      <c r="BW398" s="343"/>
      <c r="BX398" s="343"/>
      <c r="BY398" s="343"/>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520" customFormat="true" ht="15" customHeight="true" x14ac:dyDescent="0.25">
      <c r="A399" s="312"/>
      <c r="B399" s="312"/>
      <c r="C399" s="991" t="s">
        <v>132</v>
      </c>
      <c r="D399" s="992"/>
      <c r="E399" s="992"/>
      <c r="F399" s="992"/>
      <c r="G399" s="312"/>
      <c r="H399" s="1008" t="s">
        <v>133</v>
      </c>
      <c r="I399" s="1009"/>
      <c r="J399" s="1009"/>
      <c r="K399" s="1009"/>
      <c r="M399" s="1008" t="s">
        <v>134</v>
      </c>
      <c r="N399" s="1009"/>
      <c r="O399" s="1009"/>
      <c r="P399" s="1009"/>
      <c r="W399" s="339"/>
      <c r="X399" s="339"/>
      <c r="Y399" s="339"/>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12"/>
      <c r="BW399" s="339"/>
      <c r="BX399" s="339"/>
      <c r="BY399" s="339"/>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15" customHeight="true" x14ac:dyDescent="0.2">
      <c r="C400" s="1010" t="s">
        <v>202</v>
      </c>
      <c r="D400" s="907"/>
      <c r="E400" s="907"/>
      <c r="F400" s="506"/>
      <c r="G400" s="506"/>
      <c r="H400" s="1011" t="s">
        <v>202</v>
      </c>
      <c r="I400" s="1011"/>
      <c r="J400" s="1011"/>
      <c r="K400" s="506"/>
      <c r="L400" s="506"/>
      <c r="M400" s="1011" t="s">
        <v>202</v>
      </c>
      <c r="N400" s="1011"/>
      <c r="O400" s="1011"/>
      <c r="P400" s="506"/>
      <c r="Q400" s="506"/>
      <c r="W400" s="339"/>
      <c r="X400" s="339"/>
      <c r="Y400" s="339"/>
      <c r="Z400" s="339"/>
      <c r="AA400" s="339"/>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AZ400" s="339"/>
      <c r="BA400" s="520"/>
      <c r="BB400" s="312"/>
      <c r="BC400" s="520"/>
      <c r="BD400" s="520"/>
      <c r="BE400" s="520"/>
      <c r="BF400" s="520"/>
      <c r="BG400" s="520"/>
      <c r="BH400" s="520"/>
      <c r="BI400" s="520"/>
      <c r="BJ400" s="520"/>
      <c r="BK400" s="520"/>
      <c r="BL400" s="520"/>
      <c r="BM400" s="520"/>
      <c r="BN400" s="520"/>
      <c r="BO400" s="520"/>
      <c r="BP400" s="520"/>
      <c r="BQ400" s="520"/>
      <c r="BR400" s="520"/>
      <c r="BS400" s="520"/>
      <c r="BT400" s="520"/>
      <c r="BU400" s="520"/>
      <c r="BV400" s="520"/>
      <c r="BW400" s="339"/>
      <c r="BX400" s="339"/>
      <c r="BY400" s="339"/>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10"/>
      <c r="D401" s="907"/>
      <c r="E401" s="536" t="s">
        <v>203</v>
      </c>
      <c r="F401" s="506"/>
      <c r="G401" s="506"/>
      <c r="H401" s="1011"/>
      <c r="I401" s="1011"/>
      <c r="J401" s="537" t="s">
        <v>203</v>
      </c>
      <c r="K401" s="506"/>
      <c r="L401" s="506"/>
      <c r="M401" s="1011"/>
      <c r="N401" s="1011"/>
      <c r="O401" s="538" t="s">
        <v>203</v>
      </c>
      <c r="P401" s="506"/>
      <c r="Q401" s="506"/>
      <c r="W401" s="339"/>
      <c r="X401" s="339"/>
      <c r="Y401" s="339"/>
      <c r="Z401" s="339"/>
      <c r="AA401" s="339"/>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AZ401" s="339"/>
      <c r="BA401" s="520"/>
      <c r="BB401" s="312"/>
      <c r="BC401" s="520"/>
      <c r="BD401" s="520"/>
      <c r="BE401" s="520"/>
      <c r="BF401" s="520"/>
      <c r="BG401" s="520"/>
      <c r="BH401" s="520"/>
      <c r="BI401" s="520"/>
      <c r="BJ401" s="520"/>
      <c r="BK401" s="520"/>
      <c r="BL401" s="520"/>
      <c r="BM401" s="520"/>
      <c r="BN401" s="520"/>
      <c r="BO401" s="520"/>
      <c r="BP401" s="520"/>
      <c r="BQ401" s="520"/>
      <c r="BR401" s="520"/>
      <c r="BS401" s="520"/>
      <c r="BT401" s="520"/>
      <c r="BU401" s="520"/>
      <c r="BV401" s="520"/>
      <c r="BW401" s="339"/>
      <c r="BX401" s="339"/>
      <c r="BY401" s="339"/>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7" t="s">
        <v>141</v>
      </c>
      <c r="C402" s="907"/>
      <c r="D402" s="907"/>
      <c r="E402" s="539" t="s">
        <v>204</v>
      </c>
      <c r="F402" s="506"/>
      <c r="G402" s="506"/>
      <c r="H402" s="1011"/>
      <c r="I402" s="1011"/>
      <c r="J402" s="540" t="s">
        <v>204</v>
      </c>
      <c r="K402" s="506"/>
      <c r="L402" s="506"/>
      <c r="M402" s="1011"/>
      <c r="N402" s="1011"/>
      <c r="O402" s="541" t="s">
        <v>204</v>
      </c>
      <c r="P402" s="506"/>
      <c r="Q402" s="506"/>
      <c r="W402" s="339"/>
      <c r="X402" s="339"/>
      <c r="Y402" s="339"/>
      <c r="Z402" s="339"/>
      <c r="AA402" s="339"/>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AZ402" s="339"/>
      <c r="BA402" s="520"/>
      <c r="BB402" s="312"/>
      <c r="BC402" s="520"/>
      <c r="BD402" s="520"/>
      <c r="BE402" s="520"/>
      <c r="BF402" s="520"/>
      <c r="BG402" s="520"/>
      <c r="BH402" s="520"/>
      <c r="BI402" s="520"/>
      <c r="BJ402" s="520"/>
      <c r="BK402" s="520"/>
      <c r="BL402" s="520"/>
      <c r="BM402" s="520"/>
      <c r="BN402" s="520"/>
      <c r="BO402" s="520"/>
      <c r="BP402" s="520"/>
      <c r="BQ402" s="520"/>
      <c r="BR402" s="520"/>
      <c r="BS402" s="520"/>
      <c r="BT402" s="520"/>
      <c r="BU402" s="520"/>
      <c r="BV402" s="520"/>
      <c r="BW402" s="339"/>
      <c r="BX402" s="339"/>
      <c r="BY402" s="339"/>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907"/>
      <c r="C403" s="986" t="s">
        <v>280</v>
      </c>
      <c r="D403" s="985"/>
      <c r="E403" s="656">
        <v>-0.79056165751981411</v>
      </c>
      <c r="F403" s="613"/>
      <c r="G403" s="613"/>
      <c r="H403" s="985" t="s">
        <v>280</v>
      </c>
      <c r="I403" s="985"/>
      <c r="J403" s="657">
        <v>0.86323731829209671</v>
      </c>
      <c r="K403" s="613"/>
      <c r="L403" s="613"/>
      <c r="M403" s="985" t="s">
        <v>231</v>
      </c>
      <c r="N403" s="985"/>
      <c r="O403" s="658">
        <v>-0.56346845013375457</v>
      </c>
      <c r="P403" s="613"/>
      <c r="Q403" s="613"/>
      <c r="W403" s="339"/>
      <c r="X403" s="339"/>
      <c r="Y403" s="339"/>
      <c r="Z403" s="339"/>
      <c r="AA403" s="339"/>
      <c r="AB403" s="339"/>
      <c r="AC403" s="339"/>
      <c r="AD403" s="339"/>
      <c r="AE403" s="339"/>
      <c r="AF403" s="339"/>
      <c r="AG403" s="339"/>
      <c r="AH403" s="339"/>
      <c r="AI403" s="339"/>
      <c r="AJ403" s="339"/>
      <c r="AK403" s="339"/>
      <c r="AL403" s="339"/>
      <c r="AM403" s="339"/>
      <c r="AN403" s="339"/>
      <c r="AO403" s="339"/>
      <c r="AP403" s="339"/>
      <c r="AQ403" s="339"/>
      <c r="AR403" s="339"/>
      <c r="AS403" s="339"/>
      <c r="AT403" s="339"/>
      <c r="AU403" s="339"/>
      <c r="AV403" s="339"/>
      <c r="AW403" s="339"/>
      <c r="AX403" s="339"/>
      <c r="AY403" s="339"/>
      <c r="AZ403" s="339"/>
      <c r="BA403" s="341"/>
      <c r="BB403" s="417"/>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2"/>
      <c r="BX403" s="342"/>
      <c r="BY403" s="342"/>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907"/>
      <c r="C404" s="986" t="s">
        <v>207</v>
      </c>
      <c r="D404" s="985"/>
      <c r="E404" s="659">
        <v>0.79051006398671986</v>
      </c>
      <c r="F404" s="613"/>
      <c r="G404" s="613"/>
      <c r="H404" s="985" t="s">
        <v>207</v>
      </c>
      <c r="I404" s="985"/>
      <c r="J404" s="660">
        <v>-0.86009206345006206</v>
      </c>
      <c r="K404" s="613"/>
      <c r="L404" s="613"/>
      <c r="M404" s="985" t="s">
        <v>281</v>
      </c>
      <c r="N404" s="985"/>
      <c r="O404" s="661">
        <v>0.49335664542490254</v>
      </c>
      <c r="P404" s="613"/>
      <c r="Q404" s="613"/>
      <c r="W404" s="339"/>
      <c r="X404" s="339"/>
      <c r="Y404" s="339"/>
      <c r="Z404" s="339"/>
      <c r="AA404" s="339"/>
      <c r="AB404" s="339"/>
      <c r="AC404" s="339"/>
      <c r="AD404" s="339"/>
      <c r="AE404" s="339"/>
      <c r="AF404" s="339"/>
      <c r="AG404" s="339"/>
      <c r="AH404" s="339"/>
      <c r="AI404" s="339"/>
      <c r="AJ404" s="339"/>
      <c r="AK404" s="339"/>
      <c r="AL404" s="339"/>
      <c r="AM404" s="339"/>
      <c r="AN404" s="339"/>
      <c r="AO404" s="339"/>
      <c r="AP404" s="339"/>
      <c r="AQ404" s="339"/>
      <c r="AR404" s="339"/>
      <c r="AS404" s="339"/>
      <c r="AT404" s="339"/>
      <c r="AU404" s="339"/>
      <c r="AV404" s="339"/>
      <c r="AW404" s="339"/>
      <c r="AX404" s="339"/>
      <c r="AY404" s="339"/>
      <c r="AZ404" s="339"/>
      <c r="BA404" s="341"/>
      <c r="BB404" s="417"/>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2"/>
      <c r="BX404" s="342"/>
      <c r="BY404" s="342"/>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907"/>
      <c r="C405" s="986" t="s">
        <v>231</v>
      </c>
      <c r="D405" s="985"/>
      <c r="E405" s="659">
        <v>0.75207345101301859</v>
      </c>
      <c r="F405" s="613"/>
      <c r="G405" s="613"/>
      <c r="H405" s="985" t="s">
        <v>241</v>
      </c>
      <c r="I405" s="985"/>
      <c r="J405" s="660">
        <v>-0.62565796346980485</v>
      </c>
      <c r="K405" s="613"/>
      <c r="L405" s="613"/>
      <c r="M405" s="985" t="s">
        <v>241</v>
      </c>
      <c r="N405" s="985"/>
      <c r="O405" s="661">
        <v>-0.48933517157543605</v>
      </c>
      <c r="P405" s="613"/>
      <c r="Q405" s="613"/>
      <c r="W405" s="339"/>
      <c r="X405" s="339"/>
      <c r="Y405" s="339"/>
      <c r="Z405" s="339"/>
      <c r="AA405" s="339"/>
      <c r="AB405" s="339"/>
      <c r="AC405" s="339"/>
      <c r="AD405" s="339"/>
      <c r="AE405" s="339"/>
      <c r="AF405" s="339"/>
      <c r="AG405" s="339"/>
      <c r="AH405" s="339"/>
      <c r="AI405" s="339"/>
      <c r="AJ405" s="339"/>
      <c r="AK405" s="339"/>
      <c r="AL405" s="339"/>
      <c r="AM405" s="339"/>
      <c r="AN405" s="339"/>
      <c r="AO405" s="339"/>
      <c r="AP405" s="339"/>
      <c r="AQ405" s="339"/>
      <c r="AR405" s="339"/>
      <c r="AS405" s="339"/>
      <c r="AT405" s="339"/>
      <c r="AU405" s="339"/>
      <c r="AV405" s="339"/>
      <c r="AW405" s="339"/>
      <c r="AX405" s="339"/>
      <c r="AY405" s="339"/>
      <c r="AZ405" s="339"/>
      <c r="BA405" s="341"/>
      <c r="BB405" s="417"/>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2"/>
      <c r="BX405" s="342"/>
      <c r="BY405" s="342"/>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907"/>
      <c r="C406" s="986" t="s">
        <v>210</v>
      </c>
      <c r="D406" s="985"/>
      <c r="E406" s="659">
        <v>0.7117056677801854</v>
      </c>
      <c r="F406" s="613"/>
      <c r="G406" s="613"/>
      <c r="H406" s="985" t="s">
        <v>224</v>
      </c>
      <c r="I406" s="985"/>
      <c r="J406" s="660">
        <v>-0.62431619885782363</v>
      </c>
      <c r="K406" s="613"/>
      <c r="L406" s="613"/>
      <c r="M406" s="985" t="s">
        <v>247</v>
      </c>
      <c r="N406" s="985"/>
      <c r="O406" s="661">
        <v>-0.48341877899507013</v>
      </c>
      <c r="P406" s="613"/>
      <c r="Q406" s="613"/>
      <c r="W406" s="339"/>
      <c r="X406" s="339"/>
      <c r="Y406" s="339"/>
      <c r="Z406" s="339"/>
      <c r="AA406" s="339"/>
      <c r="AB406" s="339"/>
      <c r="AC406" s="339"/>
      <c r="AD406" s="339"/>
      <c r="AE406" s="339"/>
      <c r="AF406" s="339"/>
      <c r="AG406" s="339"/>
      <c r="AH406" s="339"/>
      <c r="AI406" s="339"/>
      <c r="AJ406" s="339"/>
      <c r="AK406" s="339"/>
      <c r="AL406" s="339"/>
      <c r="AM406" s="339"/>
      <c r="AN406" s="339"/>
      <c r="AO406" s="339"/>
      <c r="AP406" s="339"/>
      <c r="AQ406" s="339"/>
      <c r="AR406" s="339"/>
      <c r="AS406" s="339"/>
      <c r="AT406" s="339"/>
      <c r="AU406" s="339"/>
      <c r="AV406" s="339"/>
      <c r="AW406" s="339"/>
      <c r="AX406" s="339"/>
      <c r="AY406" s="339"/>
      <c r="AZ406" s="339"/>
      <c r="BA406" s="341"/>
      <c r="BB406" s="417"/>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2"/>
      <c r="BX406" s="342"/>
      <c r="BY406" s="342"/>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907"/>
      <c r="C407" s="986" t="s">
        <v>241</v>
      </c>
      <c r="D407" s="985"/>
      <c r="E407" s="659">
        <v>0.67018329309893288</v>
      </c>
      <c r="F407" s="613"/>
      <c r="G407" s="613"/>
      <c r="H407" s="985" t="s">
        <v>231</v>
      </c>
      <c r="I407" s="985"/>
      <c r="J407" s="660">
        <v>-0.53015737912748606</v>
      </c>
      <c r="K407" s="613"/>
      <c r="L407" s="613"/>
      <c r="M407" s="985" t="s">
        <v>221</v>
      </c>
      <c r="N407" s="985"/>
      <c r="O407" s="661">
        <v>-0.47391060667534674</v>
      </c>
      <c r="P407" s="613"/>
      <c r="Q407" s="613"/>
      <c r="W407" s="339"/>
      <c r="X407" s="339"/>
      <c r="Y407" s="339"/>
      <c r="Z407" s="339"/>
      <c r="AA407" s="339"/>
      <c r="AB407" s="339"/>
      <c r="AC407" s="339"/>
      <c r="AD407" s="339"/>
      <c r="AE407" s="339"/>
      <c r="AF407" s="339"/>
      <c r="AG407" s="339"/>
      <c r="AH407" s="339"/>
      <c r="AI407" s="339"/>
      <c r="AJ407" s="339"/>
      <c r="AK407" s="339"/>
      <c r="AL407" s="339"/>
      <c r="AM407" s="339"/>
      <c r="AN407" s="339"/>
      <c r="AO407" s="339"/>
      <c r="AP407" s="339"/>
      <c r="AQ407" s="339"/>
      <c r="AR407" s="339"/>
      <c r="AS407" s="339"/>
      <c r="AT407" s="339"/>
      <c r="AU407" s="339"/>
      <c r="AV407" s="339"/>
      <c r="AW407" s="339"/>
      <c r="AX407" s="339"/>
      <c r="AY407" s="339"/>
      <c r="AZ407" s="339"/>
      <c r="BA407" s="341"/>
      <c r="BB407" s="417"/>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2"/>
      <c r="BX407" s="342"/>
      <c r="BY407" s="342"/>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907"/>
      <c r="C408" s="986" t="s">
        <v>221</v>
      </c>
      <c r="D408" s="985"/>
      <c r="E408" s="659">
        <v>0.56997820160580648</v>
      </c>
      <c r="F408" s="613"/>
      <c r="G408" s="613"/>
      <c r="H408" s="985" t="s">
        <v>247</v>
      </c>
      <c r="I408" s="985"/>
      <c r="J408" s="660">
        <v>0.51396463904318124</v>
      </c>
      <c r="K408" s="613"/>
      <c r="L408" s="613"/>
      <c r="M408" s="985" t="s">
        <v>207</v>
      </c>
      <c r="N408" s="985"/>
      <c r="O408" s="661">
        <v>-0.45793841066805496</v>
      </c>
      <c r="P408" s="613"/>
      <c r="Q408" s="613"/>
      <c r="W408" s="339"/>
      <c r="X408" s="339"/>
      <c r="Y408" s="339"/>
      <c r="Z408" s="339"/>
      <c r="AA408" s="339"/>
      <c r="AB408" s="339"/>
      <c r="AC408" s="339"/>
      <c r="AD408" s="339"/>
      <c r="AE408" s="339"/>
      <c r="AF408" s="339"/>
      <c r="AG408" s="339"/>
      <c r="AH408" s="339"/>
      <c r="AI408" s="339"/>
      <c r="AJ408" s="339"/>
      <c r="AK408" s="339"/>
      <c r="AL408" s="339"/>
      <c r="AM408" s="339"/>
      <c r="AN408" s="339"/>
      <c r="AO408" s="339"/>
      <c r="AP408" s="339"/>
      <c r="AQ408" s="339"/>
      <c r="AR408" s="339"/>
      <c r="AS408" s="339"/>
      <c r="AT408" s="339"/>
      <c r="AU408" s="339"/>
      <c r="AV408" s="339"/>
      <c r="AW408" s="339"/>
      <c r="AX408" s="339"/>
      <c r="AY408" s="339"/>
      <c r="AZ408" s="339"/>
      <c r="BA408" s="341"/>
      <c r="BB408" s="417"/>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2"/>
      <c r="BX408" s="342"/>
      <c r="BY408" s="342"/>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907"/>
      <c r="C409" s="986" t="s">
        <v>219</v>
      </c>
      <c r="D409" s="985"/>
      <c r="E409" s="659">
        <v>0.53671948537847114</v>
      </c>
      <c r="F409" s="613"/>
      <c r="G409" s="613"/>
      <c r="H409" s="985" t="s">
        <v>210</v>
      </c>
      <c r="I409" s="985"/>
      <c r="J409" s="660">
        <v>-0.50042989209917177</v>
      </c>
      <c r="K409" s="613"/>
      <c r="L409" s="613"/>
      <c r="M409" s="985" t="s">
        <v>228</v>
      </c>
      <c r="N409" s="985"/>
      <c r="O409" s="661">
        <v>0.45647256821114451</v>
      </c>
      <c r="P409" s="613"/>
      <c r="Q409" s="613"/>
      <c r="W409" s="339"/>
      <c r="X409" s="339"/>
      <c r="Y409" s="339"/>
      <c r="Z409" s="339"/>
      <c r="AA409" s="339"/>
      <c r="AB409" s="339"/>
      <c r="AC409" s="339"/>
      <c r="AD409" s="339"/>
      <c r="AE409" s="339"/>
      <c r="AF409" s="339"/>
      <c r="AG409" s="339"/>
      <c r="AH409" s="339"/>
      <c r="AI409" s="339"/>
      <c r="AJ409" s="339"/>
      <c r="AK409" s="339"/>
      <c r="AL409" s="339"/>
      <c r="AM409" s="339"/>
      <c r="AN409" s="339"/>
      <c r="AO409" s="339"/>
      <c r="AP409" s="339"/>
      <c r="AQ409" s="339"/>
      <c r="AR409" s="339"/>
      <c r="AS409" s="339"/>
      <c r="AT409" s="339"/>
      <c r="AU409" s="339"/>
      <c r="AV409" s="339"/>
      <c r="AW409" s="339"/>
      <c r="AX409" s="339"/>
      <c r="AY409" s="339"/>
      <c r="AZ409" s="339"/>
      <c r="BA409" s="341"/>
      <c r="BB409" s="417"/>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2"/>
      <c r="BX409" s="342"/>
      <c r="BY409" s="342"/>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907"/>
      <c r="C410" s="986" t="s">
        <v>224</v>
      </c>
      <c r="D410" s="985"/>
      <c r="E410" s="659">
        <v>0.52889892259402482</v>
      </c>
      <c r="F410" s="613"/>
      <c r="G410" s="613"/>
      <c r="H410" s="985" t="s">
        <v>223</v>
      </c>
      <c r="I410" s="985"/>
      <c r="J410" s="660">
        <v>0.43314158740157854</v>
      </c>
      <c r="K410" s="613"/>
      <c r="L410" s="613"/>
      <c r="M410" s="985" t="s">
        <v>214</v>
      </c>
      <c r="N410" s="985"/>
      <c r="O410" s="661">
        <v>0.4297385614118327</v>
      </c>
      <c r="P410" s="613"/>
      <c r="Q410" s="613"/>
      <c r="W410" s="339"/>
      <c r="X410" s="339"/>
      <c r="Y410" s="339"/>
      <c r="Z410" s="339"/>
      <c r="AA410" s="339"/>
      <c r="AB410" s="339"/>
      <c r="AC410" s="339"/>
      <c r="AD410" s="339"/>
      <c r="AE410" s="339"/>
      <c r="AF410" s="339"/>
      <c r="AG410" s="339"/>
      <c r="AH410" s="339"/>
      <c r="AI410" s="339"/>
      <c r="AJ410" s="339"/>
      <c r="AK410" s="339"/>
      <c r="AL410" s="339"/>
      <c r="AM410" s="339"/>
      <c r="AN410" s="339"/>
      <c r="AO410" s="339"/>
      <c r="AP410" s="339"/>
      <c r="AQ410" s="339"/>
      <c r="AR410" s="339"/>
      <c r="AS410" s="339"/>
      <c r="AT410" s="339"/>
      <c r="AU410" s="339"/>
      <c r="AV410" s="339"/>
      <c r="AW410" s="339"/>
      <c r="AX410" s="339"/>
      <c r="AY410" s="339"/>
      <c r="AZ410" s="339"/>
      <c r="BA410" s="341"/>
      <c r="BB410" s="417"/>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2"/>
      <c r="BX410" s="342"/>
      <c r="BY410" s="342"/>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907"/>
      <c r="C411" s="986" t="s">
        <v>281</v>
      </c>
      <c r="D411" s="985"/>
      <c r="E411" s="659">
        <v>-0.50824639774685187</v>
      </c>
      <c r="F411" s="613"/>
      <c r="G411" s="613"/>
      <c r="H411" s="985" t="s">
        <v>222</v>
      </c>
      <c r="I411" s="985"/>
      <c r="J411" s="660">
        <v>0.40531682057156887</v>
      </c>
      <c r="K411" s="613"/>
      <c r="L411" s="613"/>
      <c r="M411" s="985" t="s">
        <v>215</v>
      </c>
      <c r="N411" s="985"/>
      <c r="O411" s="661">
        <v>-0.42973856141183159</v>
      </c>
      <c r="P411" s="613"/>
      <c r="Q411" s="613"/>
      <c r="W411" s="339"/>
      <c r="X411" s="339"/>
      <c r="Y411" s="339"/>
      <c r="Z411" s="339"/>
      <c r="AA411" s="339"/>
      <c r="AB411" s="339"/>
      <c r="AC411" s="339"/>
      <c r="AD411" s="339"/>
      <c r="AE411" s="339"/>
      <c r="AF411" s="339"/>
      <c r="AG411" s="339"/>
      <c r="AH411" s="339"/>
      <c r="AI411" s="339"/>
      <c r="AJ411" s="339"/>
      <c r="AK411" s="339"/>
      <c r="AL411" s="339"/>
      <c r="AM411" s="339"/>
      <c r="AN411" s="339"/>
      <c r="AO411" s="339"/>
      <c r="AP411" s="339"/>
      <c r="AQ411" s="339"/>
      <c r="AR411" s="339"/>
      <c r="AS411" s="339"/>
      <c r="AT411" s="339"/>
      <c r="AU411" s="339"/>
      <c r="AV411" s="339"/>
      <c r="AW411" s="339"/>
      <c r="AX411" s="339"/>
      <c r="AY411" s="339"/>
      <c r="AZ411" s="339"/>
      <c r="BA411" s="341"/>
      <c r="BB411" s="417"/>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2"/>
      <c r="BX411" s="342"/>
      <c r="BY411" s="342"/>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907"/>
      <c r="C412" s="986" t="s">
        <v>228</v>
      </c>
      <c r="D412" s="985"/>
      <c r="E412" s="659">
        <v>-0.44711230049348033</v>
      </c>
      <c r="F412" s="613"/>
      <c r="G412" s="613"/>
      <c r="H412" s="985" t="s">
        <v>282</v>
      </c>
      <c r="I412" s="985"/>
      <c r="J412" s="660">
        <v>-0.34920051380634198</v>
      </c>
      <c r="K412" s="613"/>
      <c r="L412" s="613"/>
      <c r="M412" s="985" t="s">
        <v>219</v>
      </c>
      <c r="N412" s="985"/>
      <c r="O412" s="661">
        <v>-0.42217476600550913</v>
      </c>
      <c r="P412" s="613"/>
      <c r="Q412" s="613"/>
      <c r="W412" s="339"/>
      <c r="X412" s="339"/>
      <c r="Y412" s="339"/>
      <c r="Z412" s="339"/>
      <c r="AA412" s="339"/>
      <c r="AB412" s="339"/>
      <c r="AC412" s="339"/>
      <c r="AD412" s="339"/>
      <c r="AE412" s="339"/>
      <c r="AF412" s="339"/>
      <c r="AG412" s="339"/>
      <c r="AH412" s="339"/>
      <c r="AI412" s="339"/>
      <c r="AJ412" s="339"/>
      <c r="AK412" s="339"/>
      <c r="AL412" s="339"/>
      <c r="AM412" s="339"/>
      <c r="AN412" s="339"/>
      <c r="AO412" s="339"/>
      <c r="AP412" s="339"/>
      <c r="AQ412" s="339"/>
      <c r="AR412" s="339"/>
      <c r="AS412" s="339"/>
      <c r="AT412" s="339"/>
      <c r="AU412" s="339"/>
      <c r="AV412" s="339"/>
      <c r="AW412" s="339"/>
      <c r="AX412" s="339"/>
      <c r="AY412" s="339"/>
      <c r="AZ412" s="339"/>
      <c r="BA412" s="341"/>
      <c r="BB412" s="417"/>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2"/>
      <c r="BX412" s="342"/>
      <c r="BY412" s="342"/>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907"/>
      <c r="C413" s="986" t="s">
        <v>283</v>
      </c>
      <c r="D413" s="985"/>
      <c r="E413" s="659">
        <v>-0.37837088986953971</v>
      </c>
      <c r="F413" s="613"/>
      <c r="G413" s="613"/>
      <c r="H413" s="985" t="s">
        <v>233</v>
      </c>
      <c r="I413" s="985"/>
      <c r="J413" s="660">
        <v>-0.31881401425071509</v>
      </c>
      <c r="K413" s="613"/>
      <c r="L413" s="613"/>
      <c r="M413" s="985" t="s">
        <v>284</v>
      </c>
      <c r="N413" s="985"/>
      <c r="O413" s="661">
        <v>0.41347326650174349</v>
      </c>
      <c r="P413" s="613"/>
      <c r="Q413" s="613"/>
      <c r="W413" s="339"/>
      <c r="X413" s="339"/>
      <c r="Y413" s="339"/>
      <c r="Z413" s="339"/>
      <c r="AA413" s="339"/>
      <c r="AB413" s="339"/>
      <c r="AC413" s="339"/>
      <c r="AD413" s="339"/>
      <c r="AE413" s="339"/>
      <c r="AF413" s="339"/>
      <c r="AG413" s="339"/>
      <c r="AH413" s="339"/>
      <c r="AI413" s="339"/>
      <c r="AJ413" s="339"/>
      <c r="AK413" s="339"/>
      <c r="AL413" s="339"/>
      <c r="AM413" s="339"/>
      <c r="AN413" s="339"/>
      <c r="AO413" s="339"/>
      <c r="AP413" s="339"/>
      <c r="AQ413" s="339"/>
      <c r="AR413" s="339"/>
      <c r="AS413" s="339"/>
      <c r="AT413" s="339"/>
      <c r="AU413" s="339"/>
      <c r="AV413" s="339"/>
      <c r="AW413" s="339"/>
      <c r="AX413" s="339"/>
      <c r="AY413" s="339"/>
      <c r="AZ413" s="339"/>
      <c r="BA413" s="341"/>
      <c r="BB413" s="417"/>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2"/>
      <c r="BX413" s="342"/>
      <c r="BY413" s="342"/>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907"/>
      <c r="C414" s="986" t="s">
        <v>285</v>
      </c>
      <c r="D414" s="985"/>
      <c r="E414" s="659">
        <v>-0.3685666069050022</v>
      </c>
      <c r="F414" s="613"/>
      <c r="G414" s="613"/>
      <c r="H414" s="985" t="s">
        <v>286</v>
      </c>
      <c r="I414" s="985"/>
      <c r="J414" s="660">
        <v>-0.31744077012198535</v>
      </c>
      <c r="K414" s="613"/>
      <c r="L414" s="613"/>
      <c r="M414" s="985" t="s">
        <v>280</v>
      </c>
      <c r="N414" s="985"/>
      <c r="O414" s="661">
        <v>0.41285130884067767</v>
      </c>
      <c r="P414" s="613"/>
      <c r="Q414" s="613"/>
      <c r="W414" s="339"/>
      <c r="X414" s="339"/>
      <c r="Y414" s="339"/>
      <c r="Z414" s="339"/>
      <c r="AA414" s="339"/>
      <c r="AB414" s="339"/>
      <c r="AC414" s="339"/>
      <c r="AD414" s="339"/>
      <c r="AE414" s="339"/>
      <c r="AF414" s="339"/>
      <c r="AG414" s="339"/>
      <c r="AH414" s="339"/>
      <c r="AI414" s="339"/>
      <c r="AJ414" s="339"/>
      <c r="AK414" s="339"/>
      <c r="AL414" s="339"/>
      <c r="AM414" s="339"/>
      <c r="AN414" s="339"/>
      <c r="AO414" s="339"/>
      <c r="AP414" s="339"/>
      <c r="AQ414" s="339"/>
      <c r="AR414" s="339"/>
      <c r="AS414" s="339"/>
      <c r="AT414" s="339"/>
      <c r="AU414" s="339"/>
      <c r="AV414" s="339"/>
      <c r="AW414" s="339"/>
      <c r="AX414" s="339"/>
      <c r="AY414" s="339"/>
      <c r="AZ414" s="339"/>
      <c r="BA414" s="341"/>
      <c r="BB414" s="417"/>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2"/>
      <c r="BX414" s="342"/>
      <c r="BY414" s="342"/>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907"/>
      <c r="C415" s="986" t="s">
        <v>282</v>
      </c>
      <c r="D415" s="985"/>
      <c r="E415" s="659">
        <v>0.36531989067673326</v>
      </c>
      <c r="F415" s="613"/>
      <c r="G415" s="613"/>
      <c r="H415" s="985" t="s">
        <v>287</v>
      </c>
      <c r="I415" s="985"/>
      <c r="J415" s="660">
        <v>0.25549763427893279</v>
      </c>
      <c r="K415" s="613"/>
      <c r="L415" s="613"/>
      <c r="M415" s="985" t="s">
        <v>288</v>
      </c>
      <c r="N415" s="985"/>
      <c r="O415" s="661">
        <v>0.40063735704238851</v>
      </c>
      <c r="P415" s="613"/>
      <c r="Q415" s="613"/>
      <c r="W415" s="339"/>
      <c r="X415" s="339"/>
      <c r="Y415" s="339"/>
      <c r="Z415" s="339"/>
      <c r="AA415" s="339"/>
      <c r="AB415" s="339"/>
      <c r="AC415" s="339"/>
      <c r="AD415" s="339"/>
      <c r="AE415" s="339"/>
      <c r="AF415" s="339"/>
      <c r="AG415" s="339"/>
      <c r="AH415" s="339"/>
      <c r="AI415" s="339"/>
      <c r="AJ415" s="339"/>
      <c r="AK415" s="339"/>
      <c r="AL415" s="339"/>
      <c r="AM415" s="339"/>
      <c r="AN415" s="339"/>
      <c r="AO415" s="339"/>
      <c r="AP415" s="339"/>
      <c r="AQ415" s="339"/>
      <c r="AR415" s="339"/>
      <c r="AS415" s="339"/>
      <c r="AT415" s="339"/>
      <c r="AU415" s="339"/>
      <c r="AV415" s="339"/>
      <c r="AW415" s="339"/>
      <c r="AX415" s="339"/>
      <c r="AY415" s="339"/>
      <c r="AZ415" s="339"/>
      <c r="BA415" s="341"/>
      <c r="BB415" s="417"/>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2"/>
      <c r="BX415" s="342"/>
      <c r="BY415" s="342"/>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907"/>
      <c r="C416" s="986" t="s">
        <v>286</v>
      </c>
      <c r="D416" s="985"/>
      <c r="E416" s="659">
        <v>0.30975281069984734</v>
      </c>
      <c r="F416" s="613"/>
      <c r="G416" s="613"/>
      <c r="H416" s="985" t="s">
        <v>228</v>
      </c>
      <c r="I416" s="985"/>
      <c r="J416" s="660">
        <v>0.23681346672946571</v>
      </c>
      <c r="K416" s="613"/>
      <c r="L416" s="613"/>
      <c r="M416" s="985" t="s">
        <v>210</v>
      </c>
      <c r="N416" s="985"/>
      <c r="O416" s="661">
        <v>-0.40018277555821946</v>
      </c>
      <c r="P416" s="613"/>
      <c r="Q416" s="613"/>
      <c r="W416" s="339"/>
      <c r="X416" s="339"/>
      <c r="Y416" s="339"/>
      <c r="Z416" s="339"/>
      <c r="AA416" s="339"/>
      <c r="AB416" s="339"/>
      <c r="AC416" s="339"/>
      <c r="AD416" s="339"/>
      <c r="AE416" s="339"/>
      <c r="AF416" s="339"/>
      <c r="AG416" s="339"/>
      <c r="AH416" s="339"/>
      <c r="AI416" s="339"/>
      <c r="AJ416" s="339"/>
      <c r="AK416" s="339"/>
      <c r="AL416" s="339"/>
      <c r="AM416" s="339"/>
      <c r="AN416" s="339"/>
      <c r="AO416" s="339"/>
      <c r="AP416" s="339"/>
      <c r="AQ416" s="339"/>
      <c r="AR416" s="339"/>
      <c r="AS416" s="339"/>
      <c r="AT416" s="339"/>
      <c r="AU416" s="339"/>
      <c r="AV416" s="339"/>
      <c r="AW416" s="339"/>
      <c r="AX416" s="339"/>
      <c r="AY416" s="339"/>
      <c r="AZ416" s="339"/>
      <c r="BA416" s="341"/>
      <c r="BB416" s="417"/>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2"/>
      <c r="BX416" s="342"/>
      <c r="BY416" s="342"/>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907"/>
      <c r="C417" s="986" t="s">
        <v>223</v>
      </c>
      <c r="D417" s="985"/>
      <c r="E417" s="659">
        <v>-0.28793433302894977</v>
      </c>
      <c r="F417" s="613"/>
      <c r="G417" s="613"/>
      <c r="H417" s="985" t="s">
        <v>221</v>
      </c>
      <c r="I417" s="985"/>
      <c r="J417" s="660">
        <v>-0.23493274679037029</v>
      </c>
      <c r="K417" s="613"/>
      <c r="L417" s="613"/>
      <c r="M417" s="985" t="s">
        <v>289</v>
      </c>
      <c r="N417" s="985"/>
      <c r="O417" s="661">
        <v>0.3535031087486783</v>
      </c>
      <c r="P417" s="613"/>
      <c r="Q417" s="613"/>
      <c r="W417" s="339"/>
      <c r="X417" s="339"/>
      <c r="Y417" s="339"/>
      <c r="Z417" s="339"/>
      <c r="AA417" s="339"/>
      <c r="AB417" s="339"/>
      <c r="AC417" s="339"/>
      <c r="AD417" s="339"/>
      <c r="AE417" s="339"/>
      <c r="AF417" s="339"/>
      <c r="AG417" s="339"/>
      <c r="AH417" s="339"/>
      <c r="AI417" s="339"/>
      <c r="AJ417" s="339"/>
      <c r="AK417" s="339"/>
      <c r="AL417" s="339"/>
      <c r="AM417" s="339"/>
      <c r="AN417" s="339"/>
      <c r="AO417" s="339"/>
      <c r="AP417" s="339"/>
      <c r="AQ417" s="339"/>
      <c r="AR417" s="339"/>
      <c r="AS417" s="339"/>
      <c r="AT417" s="339"/>
      <c r="AU417" s="339"/>
      <c r="AV417" s="339"/>
      <c r="AW417" s="339"/>
      <c r="AX417" s="339"/>
      <c r="AY417" s="339"/>
      <c r="AZ417" s="339"/>
      <c r="BA417" s="341"/>
      <c r="BB417" s="417"/>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2"/>
      <c r="BX417" s="342"/>
      <c r="BY417" s="342"/>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907"/>
      <c r="C418" s="986" t="s">
        <v>212</v>
      </c>
      <c r="D418" s="985"/>
      <c r="E418" s="659">
        <v>-0.22869414663471505</v>
      </c>
      <c r="F418" s="613"/>
      <c r="G418" s="613"/>
      <c r="H418" s="985" t="s">
        <v>249</v>
      </c>
      <c r="I418" s="985"/>
      <c r="J418" s="660">
        <v>-0.21815148510759272</v>
      </c>
      <c r="K418" s="613"/>
      <c r="L418" s="613"/>
      <c r="M418" s="985" t="s">
        <v>283</v>
      </c>
      <c r="N418" s="985"/>
      <c r="O418" s="661">
        <v>0.34265234138419326</v>
      </c>
      <c r="P418" s="613"/>
      <c r="Q418" s="613"/>
      <c r="W418" s="339"/>
      <c r="X418" s="339"/>
      <c r="Y418" s="339"/>
      <c r="Z418" s="339"/>
      <c r="AA418" s="339"/>
      <c r="AB418" s="339"/>
      <c r="AC418" s="339"/>
      <c r="AD418" s="339"/>
      <c r="AE418" s="339"/>
      <c r="AF418" s="339"/>
      <c r="AG418" s="339"/>
      <c r="AH418" s="339"/>
      <c r="AI418" s="339"/>
      <c r="AJ418" s="339"/>
      <c r="AK418" s="339"/>
      <c r="AL418" s="339"/>
      <c r="AM418" s="339"/>
      <c r="AN418" s="339"/>
      <c r="AO418" s="339"/>
      <c r="AP418" s="339"/>
      <c r="AQ418" s="339"/>
      <c r="AR418" s="339"/>
      <c r="AS418" s="339"/>
      <c r="AT418" s="339"/>
      <c r="AU418" s="339"/>
      <c r="AV418" s="339"/>
      <c r="AW418" s="339"/>
      <c r="AX418" s="339"/>
      <c r="AY418" s="339"/>
      <c r="AZ418" s="339"/>
      <c r="BA418" s="341"/>
      <c r="BB418" s="417"/>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2"/>
      <c r="BX418" s="342"/>
      <c r="BY418" s="342"/>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907"/>
      <c r="C419" s="986" t="s">
        <v>249</v>
      </c>
      <c r="D419" s="985"/>
      <c r="E419" s="659">
        <v>0.18599665761718961</v>
      </c>
      <c r="F419" s="613"/>
      <c r="G419" s="613"/>
      <c r="H419" s="985" t="s">
        <v>281</v>
      </c>
      <c r="I419" s="985"/>
      <c r="J419" s="660">
        <v>0.21806512874959014</v>
      </c>
      <c r="K419" s="613"/>
      <c r="L419" s="613"/>
      <c r="M419" s="985" t="s">
        <v>290</v>
      </c>
      <c r="N419" s="985"/>
      <c r="O419" s="661">
        <v>0.32556480901844614</v>
      </c>
      <c r="P419" s="613"/>
      <c r="Q419" s="613"/>
      <c r="W419" s="339"/>
      <c r="X419" s="339"/>
      <c r="Y419" s="339"/>
      <c r="Z419" s="339"/>
      <c r="AA419" s="339"/>
      <c r="AB419" s="339"/>
      <c r="AC419" s="339"/>
      <c r="AD419" s="339"/>
      <c r="AE419" s="339"/>
      <c r="AF419" s="339"/>
      <c r="AG419" s="339"/>
      <c r="AH419" s="339"/>
      <c r="AI419" s="339"/>
      <c r="AJ419" s="339"/>
      <c r="AK419" s="339"/>
      <c r="AL419" s="339"/>
      <c r="AM419" s="339"/>
      <c r="AN419" s="339"/>
      <c r="AO419" s="339"/>
      <c r="AP419" s="339"/>
      <c r="AQ419" s="339"/>
      <c r="AR419" s="339"/>
      <c r="AS419" s="339"/>
      <c r="AT419" s="339"/>
      <c r="AU419" s="339"/>
      <c r="AV419" s="339"/>
      <c r="AW419" s="339"/>
      <c r="AX419" s="339"/>
      <c r="AY419" s="339"/>
      <c r="AZ419" s="339"/>
      <c r="BA419" s="341"/>
      <c r="BB419" s="417"/>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2"/>
      <c r="BX419" s="342"/>
      <c r="BY419" s="342"/>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907"/>
      <c r="C420" s="986" t="s">
        <v>291</v>
      </c>
      <c r="D420" s="985"/>
      <c r="E420" s="659">
        <v>0.15753081808051661</v>
      </c>
      <c r="F420" s="613"/>
      <c r="G420" s="613"/>
      <c r="H420" s="985" t="s">
        <v>292</v>
      </c>
      <c r="I420" s="985"/>
      <c r="J420" s="660">
        <v>0.20079710622817065</v>
      </c>
      <c r="K420" s="613"/>
      <c r="L420" s="613"/>
      <c r="M420" s="985" t="s">
        <v>223</v>
      </c>
      <c r="N420" s="985"/>
      <c r="O420" s="661">
        <v>-0.31486452072083349</v>
      </c>
      <c r="P420" s="613"/>
      <c r="Q420" s="613"/>
      <c r="W420" s="339"/>
      <c r="X420" s="339"/>
      <c r="Y420" s="339"/>
      <c r="Z420" s="339"/>
      <c r="AA420" s="339"/>
      <c r="AB420" s="339"/>
      <c r="AC420" s="339"/>
      <c r="AD420" s="339"/>
      <c r="AE420" s="339"/>
      <c r="AF420" s="339"/>
      <c r="AG420" s="339"/>
      <c r="AH420" s="339"/>
      <c r="AI420" s="339"/>
      <c r="AJ420" s="339"/>
      <c r="AK420" s="339"/>
      <c r="AL420" s="339"/>
      <c r="AM420" s="339"/>
      <c r="AN420" s="339"/>
      <c r="AO420" s="339"/>
      <c r="AP420" s="339"/>
      <c r="AQ420" s="339"/>
      <c r="AR420" s="339"/>
      <c r="AS420" s="339"/>
      <c r="AT420" s="339"/>
      <c r="AU420" s="339"/>
      <c r="AV420" s="339"/>
      <c r="AW420" s="339"/>
      <c r="AX420" s="339"/>
      <c r="AY420" s="339"/>
      <c r="AZ420" s="339"/>
      <c r="BA420" s="341"/>
      <c r="BB420" s="417"/>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2"/>
      <c r="BX420" s="342"/>
      <c r="BY420" s="342"/>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907"/>
      <c r="C421" s="986" t="s">
        <v>293</v>
      </c>
      <c r="D421" s="985"/>
      <c r="E421" s="659">
        <v>0.14391287924332291</v>
      </c>
      <c r="F421" s="613"/>
      <c r="G421" s="613"/>
      <c r="H421" s="985" t="s">
        <v>294</v>
      </c>
      <c r="I421" s="985"/>
      <c r="J421" s="660">
        <v>0.19443143590525269</v>
      </c>
      <c r="K421" s="613"/>
      <c r="L421" s="613"/>
      <c r="M421" s="985" t="s">
        <v>224</v>
      </c>
      <c r="N421" s="985"/>
      <c r="O421" s="661">
        <v>-0.29665403278390157</v>
      </c>
      <c r="P421" s="613"/>
      <c r="Q421" s="613"/>
      <c r="W421" s="339"/>
      <c r="X421" s="339"/>
      <c r="Y421" s="339"/>
      <c r="Z421" s="339"/>
      <c r="AA421" s="339"/>
      <c r="AB421" s="339"/>
      <c r="AC421" s="339"/>
      <c r="AD421" s="339"/>
      <c r="AE421" s="339"/>
      <c r="AF421" s="339"/>
      <c r="AG421" s="339"/>
      <c r="AH421" s="339"/>
      <c r="AI421" s="339"/>
      <c r="AJ421" s="339"/>
      <c r="AK421" s="339"/>
      <c r="AL421" s="339"/>
      <c r="AM421" s="339"/>
      <c r="AN421" s="339"/>
      <c r="AO421" s="339"/>
      <c r="AP421" s="339"/>
      <c r="AQ421" s="339"/>
      <c r="AR421" s="339"/>
      <c r="AS421" s="339"/>
      <c r="AT421" s="339"/>
      <c r="AU421" s="339"/>
      <c r="AV421" s="339"/>
      <c r="AW421" s="339"/>
      <c r="AX421" s="339"/>
      <c r="AY421" s="339"/>
      <c r="AZ421" s="339"/>
      <c r="BA421" s="341"/>
      <c r="BB421" s="417"/>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2"/>
      <c r="BX421" s="342"/>
      <c r="BY421" s="342"/>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907"/>
      <c r="C422" s="986" t="s">
        <v>225</v>
      </c>
      <c r="D422" s="985"/>
      <c r="E422" s="659">
        <v>-0.12168644268042625</v>
      </c>
      <c r="F422" s="613"/>
      <c r="G422" s="613"/>
      <c r="H422" s="985" t="s">
        <v>295</v>
      </c>
      <c r="I422" s="985"/>
      <c r="J422" s="660">
        <v>0.17319655080835536</v>
      </c>
      <c r="K422" s="613"/>
      <c r="L422" s="613"/>
      <c r="M422" s="985" t="s">
        <v>291</v>
      </c>
      <c r="N422" s="985"/>
      <c r="O422" s="661">
        <v>-0.2939308742288313</v>
      </c>
      <c r="P422" s="613"/>
      <c r="Q422" s="613"/>
      <c r="W422" s="339"/>
      <c r="X422" s="339"/>
      <c r="Y422" s="339"/>
      <c r="Z422" s="339"/>
      <c r="AA422" s="339"/>
      <c r="AB422" s="339"/>
      <c r="AC422" s="339"/>
      <c r="AD422" s="339"/>
      <c r="AE422" s="339"/>
      <c r="AF422" s="339"/>
      <c r="AG422" s="339"/>
      <c r="AH422" s="339"/>
      <c r="AI422" s="339"/>
      <c r="AJ422" s="339"/>
      <c r="AK422" s="339"/>
      <c r="AL422" s="339"/>
      <c r="AM422" s="339"/>
      <c r="AN422" s="339"/>
      <c r="AO422" s="339"/>
      <c r="AP422" s="339"/>
      <c r="AQ422" s="339"/>
      <c r="AR422" s="339"/>
      <c r="AS422" s="339"/>
      <c r="AT422" s="339"/>
      <c r="AU422" s="339"/>
      <c r="AV422" s="339"/>
      <c r="AW422" s="339"/>
      <c r="AX422" s="339"/>
      <c r="AY422" s="339"/>
      <c r="AZ422" s="339"/>
      <c r="BA422" s="341"/>
      <c r="BB422" s="417"/>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2"/>
      <c r="BX422" s="342"/>
      <c r="BY422" s="342"/>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907"/>
      <c r="C423" s="986" t="s">
        <v>215</v>
      </c>
      <c r="D423" s="985"/>
      <c r="E423" s="659">
        <v>0.11965293857300226</v>
      </c>
      <c r="F423" s="613"/>
      <c r="G423" s="613"/>
      <c r="H423" s="985" t="s">
        <v>296</v>
      </c>
      <c r="I423" s="985"/>
      <c r="J423" s="660">
        <v>0.1691151235138586</v>
      </c>
      <c r="K423" s="613"/>
      <c r="L423" s="613"/>
      <c r="M423" s="985" t="s">
        <v>285</v>
      </c>
      <c r="N423" s="985"/>
      <c r="O423" s="661">
        <v>0.27917123969912322</v>
      </c>
      <c r="P423" s="613"/>
      <c r="Q423" s="613"/>
      <c r="W423" s="339"/>
      <c r="X423" s="339"/>
      <c r="Y423" s="339"/>
      <c r="Z423" s="339"/>
      <c r="AA423" s="339"/>
      <c r="AB423" s="339"/>
      <c r="AC423" s="339"/>
      <c r="AD423" s="339"/>
      <c r="AE423" s="339"/>
      <c r="AF423" s="339"/>
      <c r="AG423" s="339"/>
      <c r="AH423" s="339"/>
      <c r="AI423" s="339"/>
      <c r="AJ423" s="339"/>
      <c r="AK423" s="339"/>
      <c r="AL423" s="339"/>
      <c r="AM423" s="339"/>
      <c r="AN423" s="339"/>
      <c r="AO423" s="339"/>
      <c r="AP423" s="339"/>
      <c r="AQ423" s="339"/>
      <c r="AR423" s="339"/>
      <c r="AS423" s="339"/>
      <c r="AT423" s="339"/>
      <c r="AU423" s="339"/>
      <c r="AV423" s="339"/>
      <c r="AW423" s="339"/>
      <c r="AX423" s="339"/>
      <c r="AY423" s="339"/>
      <c r="AZ423" s="339"/>
      <c r="BA423" s="341"/>
      <c r="BB423" s="417"/>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2"/>
      <c r="BX423" s="342"/>
      <c r="BY423" s="342"/>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907"/>
      <c r="C424" s="986" t="s">
        <v>214</v>
      </c>
      <c r="D424" s="985"/>
      <c r="E424" s="659">
        <v>-0.11965293857300206</v>
      </c>
      <c r="F424" s="613"/>
      <c r="G424" s="613"/>
      <c r="H424" s="985" t="s">
        <v>219</v>
      </c>
      <c r="I424" s="985"/>
      <c r="J424" s="660">
        <v>-0.16868777746122351</v>
      </c>
      <c r="K424" s="613"/>
      <c r="L424" s="613"/>
      <c r="M424" s="985" t="s">
        <v>297</v>
      </c>
      <c r="N424" s="985"/>
      <c r="O424" s="661">
        <v>0.27054160293960455</v>
      </c>
      <c r="P424" s="613"/>
      <c r="Q424" s="613"/>
      <c r="W424" s="339"/>
      <c r="X424" s="339"/>
      <c r="Y424" s="339"/>
      <c r="Z424" s="339"/>
      <c r="AA424" s="339"/>
      <c r="AB424" s="339"/>
      <c r="AC424" s="339"/>
      <c r="AD424" s="339"/>
      <c r="AE424" s="339"/>
      <c r="AF424" s="339"/>
      <c r="AG424" s="339"/>
      <c r="AH424" s="339"/>
      <c r="AI424" s="339"/>
      <c r="AJ424" s="339"/>
      <c r="AK424" s="339"/>
      <c r="AL424" s="339"/>
      <c r="AM424" s="339"/>
      <c r="AN424" s="339"/>
      <c r="AO424" s="339"/>
      <c r="AP424" s="339"/>
      <c r="AQ424" s="339"/>
      <c r="AR424" s="339"/>
      <c r="AS424" s="339"/>
      <c r="AT424" s="339"/>
      <c r="AU424" s="339"/>
      <c r="AV424" s="339"/>
      <c r="AW424" s="339"/>
      <c r="AX424" s="339"/>
      <c r="AY424" s="339"/>
      <c r="AZ424" s="339"/>
      <c r="BA424" s="341"/>
      <c r="BB424" s="417"/>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2"/>
      <c r="BX424" s="342"/>
      <c r="BY424" s="342"/>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907"/>
      <c r="C425" s="986" t="s">
        <v>298</v>
      </c>
      <c r="D425" s="985"/>
      <c r="E425" s="659">
        <v>8.1946214663819003E-2</v>
      </c>
      <c r="F425" s="613"/>
      <c r="G425" s="613"/>
      <c r="H425" s="985" t="s">
        <v>283</v>
      </c>
      <c r="I425" s="985"/>
      <c r="J425" s="660">
        <v>0.16252892578482664</v>
      </c>
      <c r="K425" s="613"/>
      <c r="L425" s="613"/>
      <c r="M425" s="985" t="s">
        <v>299</v>
      </c>
      <c r="N425" s="985"/>
      <c r="O425" s="661">
        <v>0.26950903125791453</v>
      </c>
      <c r="P425" s="613"/>
      <c r="Q425" s="613"/>
      <c r="W425" s="339"/>
      <c r="X425" s="339"/>
      <c r="Y425" s="339"/>
      <c r="Z425" s="339"/>
      <c r="AA425" s="339"/>
      <c r="AB425" s="339"/>
      <c r="AC425" s="339"/>
      <c r="AD425" s="339"/>
      <c r="AE425" s="339"/>
      <c r="AF425" s="339"/>
      <c r="AG425" s="339"/>
      <c r="AH425" s="339"/>
      <c r="AI425" s="339"/>
      <c r="AJ425" s="339"/>
      <c r="AK425" s="339"/>
      <c r="AL425" s="339"/>
      <c r="AM425" s="339"/>
      <c r="AN425" s="339"/>
      <c r="AO425" s="339"/>
      <c r="AP425" s="339"/>
      <c r="AQ425" s="339"/>
      <c r="AR425" s="339"/>
      <c r="AS425" s="339"/>
      <c r="AT425" s="339"/>
      <c r="AU425" s="339"/>
      <c r="AV425" s="339"/>
      <c r="AW425" s="339"/>
      <c r="AX425" s="339"/>
      <c r="AY425" s="339"/>
      <c r="AZ425" s="339"/>
      <c r="BA425" s="341"/>
      <c r="BB425" s="417"/>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2"/>
      <c r="BX425" s="342"/>
      <c r="BY425" s="342"/>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907"/>
      <c r="C426" s="986" t="s">
        <v>246</v>
      </c>
      <c r="D426" s="985"/>
      <c r="E426" s="659">
        <v>-7.7484086017221426E-2</v>
      </c>
      <c r="F426" s="613"/>
      <c r="G426" s="613"/>
      <c r="H426" s="985" t="s">
        <v>285</v>
      </c>
      <c r="I426" s="985"/>
      <c r="J426" s="660">
        <v>0.16217738393104131</v>
      </c>
      <c r="K426" s="613"/>
      <c r="L426" s="613"/>
      <c r="M426" s="985" t="s">
        <v>233</v>
      </c>
      <c r="N426" s="985"/>
      <c r="O426" s="661">
        <v>0.26399333197643404</v>
      </c>
      <c r="P426" s="613"/>
      <c r="Q426" s="613"/>
      <c r="W426" s="339"/>
      <c r="X426" s="339"/>
      <c r="Y426" s="339"/>
      <c r="Z426" s="339"/>
      <c r="AA426" s="339"/>
      <c r="AB426" s="339"/>
      <c r="AC426" s="339"/>
      <c r="AD426" s="339"/>
      <c r="AE426" s="339"/>
      <c r="AF426" s="339"/>
      <c r="AG426" s="339"/>
      <c r="AH426" s="339"/>
      <c r="AI426" s="339"/>
      <c r="AJ426" s="339"/>
      <c r="AK426" s="339"/>
      <c r="AL426" s="339"/>
      <c r="AM426" s="339"/>
      <c r="AN426" s="339"/>
      <c r="AO426" s="339"/>
      <c r="AP426" s="339"/>
      <c r="AQ426" s="339"/>
      <c r="AR426" s="339"/>
      <c r="AS426" s="339"/>
      <c r="AT426" s="339"/>
      <c r="AU426" s="339"/>
      <c r="AV426" s="339"/>
      <c r="AW426" s="339"/>
      <c r="AX426" s="339"/>
      <c r="AY426" s="339"/>
      <c r="AZ426" s="339"/>
      <c r="BA426" s="341"/>
      <c r="BB426" s="417"/>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2"/>
      <c r="BX426" s="342"/>
      <c r="BY426" s="342"/>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907"/>
      <c r="C427" s="986" t="s">
        <v>233</v>
      </c>
      <c r="D427" s="985"/>
      <c r="E427" s="659">
        <v>6.5841529437243348E-2</v>
      </c>
      <c r="F427" s="613"/>
      <c r="G427" s="613"/>
      <c r="H427" s="985" t="s">
        <v>225</v>
      </c>
      <c r="I427" s="985"/>
      <c r="J427" s="660">
        <v>0.15505160360677508</v>
      </c>
      <c r="K427" s="613"/>
      <c r="L427" s="613"/>
      <c r="M427" s="985" t="s">
        <v>212</v>
      </c>
      <c r="N427" s="985"/>
      <c r="O427" s="661">
        <v>0.24488618422747835</v>
      </c>
      <c r="P427" s="613"/>
      <c r="Q427" s="613"/>
      <c r="W427" s="339"/>
      <c r="X427" s="339"/>
      <c r="Y427" s="339"/>
      <c r="Z427" s="339"/>
      <c r="AA427" s="339"/>
      <c r="AB427" s="339"/>
      <c r="AC427" s="339"/>
      <c r="AD427" s="339"/>
      <c r="AE427" s="339"/>
      <c r="AF427" s="339"/>
      <c r="AG427" s="339"/>
      <c r="AH427" s="339"/>
      <c r="AI427" s="339"/>
      <c r="AJ427" s="339"/>
      <c r="AK427" s="339"/>
      <c r="AL427" s="339"/>
      <c r="AM427" s="339"/>
      <c r="AN427" s="339"/>
      <c r="AO427" s="339"/>
      <c r="AP427" s="339"/>
      <c r="AQ427" s="339"/>
      <c r="AR427" s="339"/>
      <c r="AS427" s="339"/>
      <c r="AT427" s="339"/>
      <c r="AU427" s="339"/>
      <c r="AV427" s="339"/>
      <c r="AW427" s="339"/>
      <c r="AX427" s="339"/>
      <c r="AY427" s="339"/>
      <c r="AZ427" s="339"/>
      <c r="BA427" s="341"/>
      <c r="BB427" s="417"/>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2"/>
      <c r="BX427" s="342"/>
      <c r="BY427" s="342"/>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907"/>
      <c r="C428" s="986" t="s">
        <v>222</v>
      </c>
      <c r="D428" s="985"/>
      <c r="E428" s="659">
        <v>5.6994490230774207E-2</v>
      </c>
      <c r="F428" s="613"/>
      <c r="G428" s="613"/>
      <c r="H428" s="985" t="s">
        <v>284</v>
      </c>
      <c r="I428" s="985"/>
      <c r="J428" s="660">
        <v>0.15476188705979685</v>
      </c>
      <c r="K428" s="613"/>
      <c r="L428" s="613"/>
      <c r="M428" s="985" t="s">
        <v>300</v>
      </c>
      <c r="N428" s="985"/>
      <c r="O428" s="661">
        <v>0.17497682945760645</v>
      </c>
      <c r="P428" s="613"/>
      <c r="Q428" s="613"/>
      <c r="W428" s="339"/>
      <c r="X428" s="339"/>
      <c r="Y428" s="339"/>
      <c r="Z428" s="339"/>
      <c r="AA428" s="339"/>
      <c r="AB428" s="339"/>
      <c r="AC428" s="339"/>
      <c r="AD428" s="339"/>
      <c r="AE428" s="339"/>
      <c r="AF428" s="339"/>
      <c r="AG428" s="339"/>
      <c r="AH428" s="339"/>
      <c r="AI428" s="339"/>
      <c r="AJ428" s="339"/>
      <c r="AK428" s="339"/>
      <c r="AL428" s="339"/>
      <c r="AM428" s="339"/>
      <c r="AN428" s="339"/>
      <c r="AO428" s="339"/>
      <c r="AP428" s="339"/>
      <c r="AQ428" s="339"/>
      <c r="AR428" s="339"/>
      <c r="AS428" s="339"/>
      <c r="AT428" s="339"/>
      <c r="AU428" s="339"/>
      <c r="AV428" s="339"/>
      <c r="AW428" s="339"/>
      <c r="AX428" s="339"/>
      <c r="AY428" s="339"/>
      <c r="AZ428" s="339"/>
      <c r="BA428" s="341"/>
      <c r="BB428" s="417"/>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2"/>
      <c r="BX428" s="342"/>
      <c r="BY428" s="342"/>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907"/>
      <c r="C429" s="986" t="s">
        <v>234</v>
      </c>
      <c r="D429" s="985"/>
      <c r="E429" s="659">
        <v>4.7351215698237338E-2</v>
      </c>
      <c r="F429" s="613"/>
      <c r="G429" s="613"/>
      <c r="H429" s="985" t="s">
        <v>301</v>
      </c>
      <c r="I429" s="985"/>
      <c r="J429" s="660">
        <v>0.14909893579361949</v>
      </c>
      <c r="K429" s="613"/>
      <c r="L429" s="613"/>
      <c r="M429" s="985" t="s">
        <v>222</v>
      </c>
      <c r="N429" s="985"/>
      <c r="O429" s="661">
        <v>-0.15939087821219497</v>
      </c>
      <c r="P429" s="613"/>
      <c r="Q429" s="613"/>
      <c r="W429" s="339"/>
      <c r="X429" s="339"/>
      <c r="Y429" s="339"/>
      <c r="Z429" s="339"/>
      <c r="AA429" s="339"/>
      <c r="AB429" s="339"/>
      <c r="AC429" s="339"/>
      <c r="AD429" s="339"/>
      <c r="AE429" s="339"/>
      <c r="AF429" s="339"/>
      <c r="AG429" s="339"/>
      <c r="AH429" s="339"/>
      <c r="AI429" s="339"/>
      <c r="AJ429" s="339"/>
      <c r="AK429" s="339"/>
      <c r="AL429" s="339"/>
      <c r="AM429" s="339"/>
      <c r="AN429" s="339"/>
      <c r="AO429" s="339"/>
      <c r="AP429" s="339"/>
      <c r="AQ429" s="339"/>
      <c r="AR429" s="339"/>
      <c r="AS429" s="339"/>
      <c r="AT429" s="339"/>
      <c r="AU429" s="339"/>
      <c r="AV429" s="339"/>
      <c r="AW429" s="339"/>
      <c r="AX429" s="339"/>
      <c r="AY429" s="339"/>
      <c r="AZ429" s="339"/>
      <c r="BA429" s="341"/>
      <c r="BB429" s="417"/>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2"/>
      <c r="BX429" s="342"/>
      <c r="BY429" s="342"/>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907"/>
      <c r="C430" s="986" t="s">
        <v>302</v>
      </c>
      <c r="D430" s="985"/>
      <c r="E430" s="659">
        <v>-1.9569655153783946E-2</v>
      </c>
      <c r="F430" s="613"/>
      <c r="G430" s="613"/>
      <c r="H430" s="985" t="s">
        <v>290</v>
      </c>
      <c r="I430" s="985"/>
      <c r="J430" s="660">
        <v>0.14143030791816352</v>
      </c>
      <c r="K430" s="613"/>
      <c r="L430" s="613"/>
      <c r="M430" s="985" t="s">
        <v>234</v>
      </c>
      <c r="N430" s="985"/>
      <c r="O430" s="661">
        <v>-0.14628092526275693</v>
      </c>
      <c r="P430" s="613"/>
      <c r="Q430" s="613"/>
      <c r="W430" s="339"/>
      <c r="X430" s="339"/>
      <c r="Y430" s="339"/>
      <c r="Z430" s="339"/>
      <c r="AA430" s="339"/>
      <c r="AB430" s="339"/>
      <c r="AC430" s="339"/>
      <c r="AD430" s="339"/>
      <c r="AE430" s="339"/>
      <c r="AF430" s="339"/>
      <c r="AG430" s="339"/>
      <c r="AH430" s="339"/>
      <c r="AI430" s="339"/>
      <c r="AJ430" s="339"/>
      <c r="AK430" s="339"/>
      <c r="AL430" s="339"/>
      <c r="AM430" s="339"/>
      <c r="AN430" s="339"/>
      <c r="AO430" s="339"/>
      <c r="AP430" s="339"/>
      <c r="AQ430" s="339"/>
      <c r="AR430" s="339"/>
      <c r="AS430" s="339"/>
      <c r="AT430" s="339"/>
      <c r="AU430" s="339"/>
      <c r="AV430" s="339"/>
      <c r="AW430" s="339"/>
      <c r="AX430" s="339"/>
      <c r="AY430" s="339"/>
      <c r="AZ430" s="339"/>
      <c r="BA430" s="341"/>
      <c r="BB430" s="417"/>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2"/>
      <c r="BX430" s="342"/>
      <c r="BY430" s="342"/>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907"/>
      <c r="C431" s="986" t="s">
        <v>213</v>
      </c>
      <c r="D431" s="985"/>
      <c r="E431" s="659">
        <v>-8.2422496253373567E-3</v>
      </c>
      <c r="F431" s="613"/>
      <c r="G431" s="613"/>
      <c r="H431" s="985" t="s">
        <v>293</v>
      </c>
      <c r="I431" s="985"/>
      <c r="J431" s="660">
        <v>-0.13472281920291851</v>
      </c>
      <c r="K431" s="613"/>
      <c r="L431" s="613"/>
      <c r="M431" s="985" t="s">
        <v>282</v>
      </c>
      <c r="N431" s="985"/>
      <c r="O431" s="661">
        <v>-0.14554181548680667</v>
      </c>
      <c r="P431" s="613"/>
      <c r="Q431" s="613"/>
      <c r="W431" s="339"/>
      <c r="X431" s="339"/>
      <c r="Y431" s="339"/>
      <c r="Z431" s="339"/>
      <c r="AA431" s="339"/>
      <c r="AB431" s="339"/>
      <c r="AC431" s="339"/>
      <c r="AD431" s="339"/>
      <c r="AE431" s="339"/>
      <c r="AF431" s="339"/>
      <c r="AG431" s="339"/>
      <c r="AH431" s="339"/>
      <c r="AI431" s="339"/>
      <c r="AJ431" s="339"/>
      <c r="AK431" s="339"/>
      <c r="AL431" s="339"/>
      <c r="AM431" s="339"/>
      <c r="AN431" s="339"/>
      <c r="AO431" s="339"/>
      <c r="AP431" s="339"/>
      <c r="AQ431" s="339"/>
      <c r="AR431" s="339"/>
      <c r="AS431" s="339"/>
      <c r="AT431" s="339"/>
      <c r="AU431" s="339"/>
      <c r="AV431" s="339"/>
      <c r="AW431" s="339"/>
      <c r="AX431" s="339"/>
      <c r="AY431" s="339"/>
      <c r="AZ431" s="339"/>
      <c r="BA431" s="341"/>
      <c r="BB431" s="417"/>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2"/>
      <c r="BX431" s="342"/>
      <c r="BY431" s="342"/>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907"/>
      <c r="C432" s="986" t="s">
        <v>247</v>
      </c>
      <c r="D432" s="985"/>
      <c r="E432" s="659">
        <v>7.9174832999191914E-3</v>
      </c>
      <c r="F432" s="613"/>
      <c r="G432" s="613"/>
      <c r="H432" s="985" t="s">
        <v>291</v>
      </c>
      <c r="I432" s="985"/>
      <c r="J432" s="660">
        <v>-0.13457867738887097</v>
      </c>
      <c r="K432" s="613"/>
      <c r="L432" s="613"/>
      <c r="M432" s="985" t="s">
        <v>303</v>
      </c>
      <c r="N432" s="985"/>
      <c r="O432" s="661">
        <v>0.13640722058790244</v>
      </c>
      <c r="P432" s="613"/>
      <c r="Q432" s="613"/>
      <c r="W432" s="339"/>
      <c r="X432" s="339"/>
      <c r="Y432" s="339"/>
      <c r="Z432" s="339"/>
      <c r="AA432" s="339"/>
      <c r="AB432" s="339"/>
      <c r="AC432" s="339"/>
      <c r="AD432" s="339"/>
      <c r="AE432" s="339"/>
      <c r="AF432" s="339"/>
      <c r="AG432" s="339"/>
      <c r="AH432" s="339"/>
      <c r="AI432" s="339"/>
      <c r="AJ432" s="339"/>
      <c r="AK432" s="339"/>
      <c r="AL432" s="339"/>
      <c r="AM432" s="339"/>
      <c r="AN432" s="339"/>
      <c r="AO432" s="339"/>
      <c r="AP432" s="339"/>
      <c r="AQ432" s="339"/>
      <c r="AR432" s="339"/>
      <c r="AS432" s="339"/>
      <c r="AT432" s="339"/>
      <c r="AU432" s="339"/>
      <c r="AV432" s="339"/>
      <c r="AW432" s="339"/>
      <c r="AX432" s="339"/>
      <c r="AY432" s="339"/>
      <c r="AZ432" s="339"/>
      <c r="BA432" s="341"/>
      <c r="BB432" s="417"/>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2"/>
      <c r="BX432" s="342"/>
      <c r="BY432" s="342"/>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907"/>
      <c r="C433" s="986" t="s">
        <v>304</v>
      </c>
      <c r="D433" s="985"/>
      <c r="E433" s="659">
        <v>2.3339794313930562E-3</v>
      </c>
      <c r="F433" s="613"/>
      <c r="G433" s="613"/>
      <c r="H433" s="985" t="s">
        <v>305</v>
      </c>
      <c r="I433" s="985"/>
      <c r="J433" s="660">
        <v>0.12068957586969366</v>
      </c>
      <c r="K433" s="613"/>
      <c r="L433" s="613"/>
      <c r="M433" s="985" t="s">
        <v>306</v>
      </c>
      <c r="N433" s="985"/>
      <c r="O433" s="661">
        <v>0.13519899643584596</v>
      </c>
      <c r="P433" s="613"/>
      <c r="Q433" s="613"/>
      <c r="W433" s="339"/>
      <c r="X433" s="339"/>
      <c r="Y433" s="339"/>
      <c r="Z433" s="339"/>
      <c r="AA433" s="339"/>
      <c r="AB433" s="339"/>
      <c r="AC433" s="339"/>
      <c r="AD433" s="339"/>
      <c r="AE433" s="339"/>
      <c r="AF433" s="339"/>
      <c r="AG433" s="339"/>
      <c r="AH433" s="339"/>
      <c r="AI433" s="339"/>
      <c r="AJ433" s="339"/>
      <c r="AK433" s="339"/>
      <c r="AL433" s="339"/>
      <c r="AM433" s="339"/>
      <c r="AN433" s="339"/>
      <c r="AO433" s="339"/>
      <c r="AP433" s="339"/>
      <c r="AQ433" s="339"/>
      <c r="AR433" s="339"/>
      <c r="AS433" s="339"/>
      <c r="AT433" s="339"/>
      <c r="AU433" s="339"/>
      <c r="AV433" s="339"/>
      <c r="AW433" s="339"/>
      <c r="AX433" s="339"/>
      <c r="AY433" s="339"/>
      <c r="AZ433" s="339"/>
      <c r="BA433" s="341"/>
      <c r="BB433" s="417"/>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2"/>
      <c r="BX433" s="342"/>
      <c r="BY433" s="342"/>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907"/>
      <c r="C434" s="986" t="s">
        <v>307</v>
      </c>
      <c r="D434" s="985"/>
      <c r="E434" s="659">
        <v>-2.3339794313919642E-3</v>
      </c>
      <c r="F434" s="613"/>
      <c r="G434" s="613"/>
      <c r="H434" s="985" t="s">
        <v>308</v>
      </c>
      <c r="I434" s="985"/>
      <c r="J434" s="660">
        <v>0.11995651204656378</v>
      </c>
      <c r="K434" s="613"/>
      <c r="L434" s="613"/>
      <c r="M434" s="985" t="s">
        <v>309</v>
      </c>
      <c r="N434" s="985"/>
      <c r="O434" s="661">
        <v>-0.11055801690280653</v>
      </c>
      <c r="P434" s="613"/>
      <c r="Q434" s="613"/>
      <c r="W434" s="339"/>
      <c r="X434" s="339"/>
      <c r="Y434" s="339"/>
      <c r="Z434" s="339"/>
      <c r="AA434" s="339"/>
      <c r="AB434" s="339"/>
      <c r="AC434" s="339"/>
      <c r="AD434" s="339"/>
      <c r="AE434" s="339"/>
      <c r="AF434" s="339"/>
      <c r="AG434" s="339"/>
      <c r="AH434" s="339"/>
      <c r="AI434" s="339"/>
      <c r="AJ434" s="339"/>
      <c r="AK434" s="339"/>
      <c r="AL434" s="339"/>
      <c r="AM434" s="339"/>
      <c r="AN434" s="339"/>
      <c r="AO434" s="339"/>
      <c r="AP434" s="339"/>
      <c r="AQ434" s="339"/>
      <c r="AR434" s="339"/>
      <c r="AS434" s="339"/>
      <c r="AT434" s="339"/>
      <c r="AU434" s="339"/>
      <c r="AV434" s="339"/>
      <c r="AW434" s="339"/>
      <c r="AX434" s="339"/>
      <c r="AY434" s="339"/>
      <c r="AZ434" s="339"/>
      <c r="BA434" s="341"/>
      <c r="BB434" s="417"/>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2"/>
      <c r="BX434" s="342"/>
      <c r="BY434" s="342"/>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907"/>
      <c r="C435" s="986" t="s">
        <v>310</v>
      </c>
      <c r="D435" s="985"/>
      <c r="E435" s="659">
        <v>-6.135438159224594E-4</v>
      </c>
      <c r="F435" s="613"/>
      <c r="G435" s="613"/>
      <c r="H435" s="985" t="s">
        <v>311</v>
      </c>
      <c r="I435" s="985"/>
      <c r="J435" s="660">
        <v>0.11523274165374249</v>
      </c>
      <c r="K435" s="613"/>
      <c r="L435" s="613"/>
      <c r="M435" s="985" t="s">
        <v>286</v>
      </c>
      <c r="N435" s="985"/>
      <c r="O435" s="661">
        <v>-0.10838127532411214</v>
      </c>
      <c r="P435" s="613"/>
      <c r="Q435" s="613"/>
      <c r="W435" s="339"/>
      <c r="X435" s="339"/>
      <c r="Y435" s="339"/>
      <c r="Z435" s="339"/>
      <c r="AA435" s="339"/>
      <c r="AB435" s="339"/>
      <c r="AC435" s="339"/>
      <c r="AD435" s="339"/>
      <c r="AE435" s="339"/>
      <c r="AF435" s="339"/>
      <c r="AG435" s="339"/>
      <c r="AH435" s="339"/>
      <c r="AI435" s="339"/>
      <c r="AJ435" s="339"/>
      <c r="AK435" s="339"/>
      <c r="AL435" s="339"/>
      <c r="AM435" s="339"/>
      <c r="AN435" s="339"/>
      <c r="AO435" s="339"/>
      <c r="AP435" s="339"/>
      <c r="AQ435" s="339"/>
      <c r="AR435" s="339"/>
      <c r="AS435" s="339"/>
      <c r="AT435" s="339"/>
      <c r="AU435" s="339"/>
      <c r="AV435" s="339"/>
      <c r="AW435" s="339"/>
      <c r="AX435" s="339"/>
      <c r="AY435" s="339"/>
      <c r="AZ435" s="339"/>
      <c r="BA435" s="341"/>
      <c r="BB435" s="417"/>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2"/>
      <c r="BX435" s="342"/>
      <c r="BY435" s="342"/>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907"/>
      <c r="C436" s="986" t="s">
        <v>220</v>
      </c>
      <c r="D436" s="985"/>
      <c r="E436" s="662">
        <v>4.8407975394633456E-4</v>
      </c>
      <c r="F436" s="613"/>
      <c r="G436" s="613"/>
      <c r="H436" s="985" t="s">
        <v>289</v>
      </c>
      <c r="I436" s="985"/>
      <c r="J436" s="660">
        <v>0.11053950715815168</v>
      </c>
      <c r="K436" s="613"/>
      <c r="L436" s="613"/>
      <c r="M436" s="985" t="s">
        <v>312</v>
      </c>
      <c r="N436" s="985"/>
      <c r="O436" s="661">
        <v>0.104698202447581</v>
      </c>
      <c r="P436" s="613"/>
      <c r="Q436" s="613"/>
      <c r="W436" s="339"/>
      <c r="X436" s="339"/>
      <c r="Y436" s="339"/>
      <c r="Z436" s="339"/>
      <c r="AA436" s="339"/>
      <c r="AB436" s="339"/>
      <c r="AC436" s="339"/>
      <c r="AD436" s="339"/>
      <c r="AE436" s="339"/>
      <c r="AF436" s="339"/>
      <c r="AG436" s="339"/>
      <c r="AH436" s="339"/>
      <c r="AI436" s="339"/>
      <c r="AJ436" s="339"/>
      <c r="AK436" s="339"/>
      <c r="AL436" s="339"/>
      <c r="AM436" s="339"/>
      <c r="AN436" s="339"/>
      <c r="AO436" s="339"/>
      <c r="AP436" s="339"/>
      <c r="AQ436" s="339"/>
      <c r="AR436" s="339"/>
      <c r="AS436" s="339"/>
      <c r="AT436" s="339"/>
      <c r="AU436" s="339"/>
      <c r="AV436" s="339"/>
      <c r="AW436" s="339"/>
      <c r="AX436" s="339"/>
      <c r="AY436" s="339"/>
      <c r="AZ436" s="339"/>
      <c r="BA436" s="341"/>
      <c r="BB436" s="417"/>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2"/>
      <c r="BX436" s="342"/>
      <c r="BY436" s="342"/>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907"/>
      <c r="C437" s="986"/>
      <c r="D437" s="985"/>
      <c r="E437" s="613"/>
      <c r="F437" s="613"/>
      <c r="G437" s="613"/>
      <c r="H437" s="985" t="s">
        <v>297</v>
      </c>
      <c r="I437" s="985"/>
      <c r="J437" s="660">
        <v>0.10078257733394984</v>
      </c>
      <c r="K437" s="613"/>
      <c r="L437" s="613"/>
      <c r="M437" s="985" t="s">
        <v>311</v>
      </c>
      <c r="N437" s="985"/>
      <c r="O437" s="661">
        <v>0.10082980008249344</v>
      </c>
      <c r="P437" s="613"/>
      <c r="Q437" s="613"/>
      <c r="W437" s="339"/>
      <c r="X437" s="339"/>
      <c r="Y437" s="339"/>
      <c r="Z437" s="339"/>
      <c r="AA437" s="339"/>
      <c r="AB437" s="339"/>
      <c r="AC437" s="339"/>
      <c r="AD437" s="339"/>
      <c r="AE437" s="339"/>
      <c r="AF437" s="339"/>
      <c r="AG437" s="339"/>
      <c r="AH437" s="339"/>
      <c r="AI437" s="339"/>
      <c r="AJ437" s="339"/>
      <c r="AK437" s="339"/>
      <c r="AL437" s="339"/>
      <c r="AM437" s="339"/>
      <c r="AN437" s="339"/>
      <c r="AO437" s="339"/>
      <c r="AP437" s="339"/>
      <c r="AQ437" s="339"/>
      <c r="AR437" s="339"/>
      <c r="AS437" s="339"/>
      <c r="AT437" s="339"/>
      <c r="AU437" s="339"/>
      <c r="AV437" s="339"/>
      <c r="AW437" s="339"/>
      <c r="AX437" s="339"/>
      <c r="AY437" s="339"/>
      <c r="AZ437" s="339"/>
      <c r="BA437" s="341"/>
      <c r="BB437" s="417"/>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2"/>
      <c r="BX437" s="342"/>
      <c r="BY437" s="342"/>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907"/>
      <c r="C438" s="986"/>
      <c r="D438" s="985"/>
      <c r="E438" s="613"/>
      <c r="F438" s="613"/>
      <c r="G438" s="613"/>
      <c r="H438" s="985" t="s">
        <v>306</v>
      </c>
      <c r="I438" s="985"/>
      <c r="J438" s="660">
        <v>9.772934828555975E-2</v>
      </c>
      <c r="K438" s="613"/>
      <c r="L438" s="613"/>
      <c r="M438" s="985" t="s">
        <v>296</v>
      </c>
      <c r="N438" s="985"/>
      <c r="O438" s="661">
        <v>0.10065552784623738</v>
      </c>
      <c r="P438" s="613"/>
      <c r="Q438" s="613"/>
      <c r="W438" s="339"/>
      <c r="X438" s="339"/>
      <c r="Y438" s="339"/>
      <c r="Z438" s="339"/>
      <c r="AA438" s="339"/>
      <c r="AB438" s="339"/>
      <c r="AC438" s="339"/>
      <c r="AD438" s="339"/>
      <c r="AE438" s="339"/>
      <c r="AF438" s="339"/>
      <c r="AG438" s="339"/>
      <c r="AH438" s="339"/>
      <c r="AI438" s="339"/>
      <c r="AJ438" s="339"/>
      <c r="AK438" s="339"/>
      <c r="AL438" s="339"/>
      <c r="AM438" s="339"/>
      <c r="AN438" s="339"/>
      <c r="AO438" s="339"/>
      <c r="AP438" s="339"/>
      <c r="AQ438" s="339"/>
      <c r="AR438" s="339"/>
      <c r="AS438" s="339"/>
      <c r="AT438" s="339"/>
      <c r="AU438" s="339"/>
      <c r="AV438" s="339"/>
      <c r="AW438" s="339"/>
      <c r="AX438" s="339"/>
      <c r="AY438" s="339"/>
      <c r="AZ438" s="339"/>
      <c r="BA438" s="341"/>
      <c r="BB438" s="417"/>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2"/>
      <c r="BX438" s="342"/>
      <c r="BY438" s="342"/>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907"/>
      <c r="C439" s="986"/>
      <c r="D439" s="985"/>
      <c r="E439" s="613"/>
      <c r="F439" s="613"/>
      <c r="G439" s="613"/>
      <c r="H439" s="985" t="s">
        <v>288</v>
      </c>
      <c r="I439" s="985"/>
      <c r="J439" s="660">
        <v>9.3958856650572312E-2</v>
      </c>
      <c r="K439" s="613"/>
      <c r="L439" s="613"/>
      <c r="M439" s="985" t="s">
        <v>287</v>
      </c>
      <c r="N439" s="985"/>
      <c r="O439" s="661">
        <v>9.8995804768641879E-2</v>
      </c>
      <c r="P439" s="613"/>
      <c r="Q439" s="613"/>
      <c r="W439" s="339"/>
      <c r="X439" s="339"/>
      <c r="Y439" s="339"/>
      <c r="Z439" s="339"/>
      <c r="AA439" s="339"/>
      <c r="AB439" s="339"/>
      <c r="AC439" s="339"/>
      <c r="AD439" s="339"/>
      <c r="AE439" s="339"/>
      <c r="AF439" s="339"/>
      <c r="AG439" s="339"/>
      <c r="AH439" s="339"/>
      <c r="AI439" s="339"/>
      <c r="AJ439" s="339"/>
      <c r="AK439" s="339"/>
      <c r="AL439" s="339"/>
      <c r="AM439" s="339"/>
      <c r="AN439" s="339"/>
      <c r="AO439" s="339"/>
      <c r="AP439" s="339"/>
      <c r="AQ439" s="339"/>
      <c r="AR439" s="339"/>
      <c r="AS439" s="339"/>
      <c r="AT439" s="339"/>
      <c r="AU439" s="339"/>
      <c r="AV439" s="339"/>
      <c r="AW439" s="339"/>
      <c r="AX439" s="339"/>
      <c r="AY439" s="339"/>
      <c r="AZ439" s="339"/>
      <c r="BA439" s="341"/>
      <c r="BB439" s="417"/>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2"/>
      <c r="BX439" s="342"/>
      <c r="BY439" s="342"/>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907"/>
      <c r="C440" s="986" t="s">
        <v>250</v>
      </c>
      <c r="D440" s="985"/>
      <c r="E440" s="985"/>
      <c r="F440" s="613"/>
      <c r="G440" s="613"/>
      <c r="H440" s="985" t="s">
        <v>299</v>
      </c>
      <c r="I440" s="985"/>
      <c r="J440" s="660">
        <v>8.7114951536144028E-2</v>
      </c>
      <c r="K440" s="613"/>
      <c r="L440" s="613"/>
      <c r="M440" s="985" t="s">
        <v>308</v>
      </c>
      <c r="N440" s="985"/>
      <c r="O440" s="661">
        <v>-9.2851413603741384E-2</v>
      </c>
      <c r="P440" s="613"/>
      <c r="Q440" s="613"/>
      <c r="W440" s="339"/>
      <c r="X440" s="339"/>
      <c r="Y440" s="339"/>
      <c r="Z440" s="339"/>
      <c r="AA440" s="339"/>
      <c r="AB440" s="339"/>
      <c r="AC440" s="339"/>
      <c r="AD440" s="339"/>
      <c r="AE440" s="339"/>
      <c r="AF440" s="339"/>
      <c r="AG440" s="339"/>
      <c r="AH440" s="339"/>
      <c r="AI440" s="339"/>
      <c r="AJ440" s="339"/>
      <c r="AK440" s="339"/>
      <c r="AL440" s="339"/>
      <c r="AM440" s="339"/>
      <c r="AN440" s="339"/>
      <c r="AO440" s="339"/>
      <c r="AP440" s="339"/>
      <c r="AQ440" s="339"/>
      <c r="AR440" s="339"/>
      <c r="AS440" s="339"/>
      <c r="AT440" s="339"/>
      <c r="AU440" s="339"/>
      <c r="AV440" s="339"/>
      <c r="AW440" s="339"/>
      <c r="AX440" s="339"/>
      <c r="AY440" s="339"/>
      <c r="AZ440" s="339"/>
      <c r="BA440" s="341"/>
      <c r="BB440" s="417"/>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2"/>
      <c r="BX440" s="342"/>
      <c r="BY440" s="342"/>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907"/>
      <c r="C441" s="986"/>
      <c r="D441" s="985"/>
      <c r="E441" s="641" t="s">
        <v>251</v>
      </c>
      <c r="F441" s="613"/>
      <c r="G441" s="613"/>
      <c r="H441" s="985" t="s">
        <v>298</v>
      </c>
      <c r="I441" s="985"/>
      <c r="J441" s="660">
        <v>-6.9736243330227793E-2</v>
      </c>
      <c r="K441" s="613"/>
      <c r="L441" s="613"/>
      <c r="M441" s="985" t="s">
        <v>313</v>
      </c>
      <c r="N441" s="985"/>
      <c r="O441" s="661">
        <v>-8.9589102527583134E-2</v>
      </c>
      <c r="P441" s="613"/>
      <c r="Q441" s="613"/>
      <c r="W441" s="339"/>
      <c r="X441" s="339"/>
      <c r="Y441" s="339"/>
      <c r="Z441" s="339"/>
      <c r="AA441" s="339"/>
      <c r="AB441" s="339"/>
      <c r="AC441" s="339"/>
      <c r="AD441" s="339"/>
      <c r="AE441" s="339"/>
      <c r="AF441" s="339"/>
      <c r="AG441" s="339"/>
      <c r="AH441" s="339"/>
      <c r="AI441" s="339"/>
      <c r="AJ441" s="339"/>
      <c r="AK441" s="339"/>
      <c r="AL441" s="339"/>
      <c r="AM441" s="339"/>
      <c r="AN441" s="339"/>
      <c r="AO441" s="339"/>
      <c r="AP441" s="339"/>
      <c r="AQ441" s="339"/>
      <c r="AR441" s="339"/>
      <c r="AS441" s="339"/>
      <c r="AT441" s="339"/>
      <c r="AU441" s="339"/>
      <c r="AV441" s="339"/>
      <c r="AW441" s="339"/>
      <c r="AX441" s="339"/>
      <c r="AY441" s="339"/>
      <c r="AZ441" s="339"/>
      <c r="BA441" s="341"/>
      <c r="BB441" s="417"/>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2"/>
      <c r="BX441" s="342"/>
      <c r="BY441" s="342"/>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907"/>
      <c r="C442" s="986" t="s">
        <v>225</v>
      </c>
      <c r="D442" s="985"/>
      <c r="E442" s="656">
        <v>1.4807590332216663E-2</v>
      </c>
      <c r="F442" s="613"/>
      <c r="G442" s="613"/>
      <c r="H442" s="985" t="s">
        <v>215</v>
      </c>
      <c r="I442" s="985"/>
      <c r="J442" s="660">
        <v>6.164503317595435E-2</v>
      </c>
      <c r="K442" s="613"/>
      <c r="L442" s="613"/>
      <c r="M442" s="985" t="s">
        <v>304</v>
      </c>
      <c r="N442" s="985"/>
      <c r="O442" s="661">
        <v>-7.8109229041642941E-2</v>
      </c>
      <c r="P442" s="613"/>
      <c r="Q442" s="613"/>
      <c r="W442" s="339"/>
      <c r="X442" s="339"/>
      <c r="Y442" s="339"/>
      <c r="Z442" s="339"/>
      <c r="AA442" s="339"/>
      <c r="AB442" s="339"/>
      <c r="AC442" s="339"/>
      <c r="AD442" s="339"/>
      <c r="AE442" s="339"/>
      <c r="AF442" s="339"/>
      <c r="AG442" s="339"/>
      <c r="AH442" s="339"/>
      <c r="AI442" s="339"/>
      <c r="AJ442" s="339"/>
      <c r="AK442" s="339"/>
      <c r="AL442" s="339"/>
      <c r="AM442" s="339"/>
      <c r="AN442" s="339"/>
      <c r="AO442" s="339"/>
      <c r="AP442" s="339"/>
      <c r="AQ442" s="339"/>
      <c r="AR442" s="339"/>
      <c r="AS442" s="339"/>
      <c r="AT442" s="339"/>
      <c r="AU442" s="339"/>
      <c r="AV442" s="339"/>
      <c r="AW442" s="339"/>
      <c r="AX442" s="339"/>
      <c r="AY442" s="339"/>
      <c r="AZ442" s="339"/>
      <c r="BA442" s="341"/>
      <c r="BB442" s="417"/>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2"/>
      <c r="BX442" s="342"/>
      <c r="BY442" s="342"/>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907"/>
      <c r="C443" s="986" t="s">
        <v>228</v>
      </c>
      <c r="D443" s="985"/>
      <c r="E443" s="659">
        <v>0.19990940925257225</v>
      </c>
      <c r="F443" s="613"/>
      <c r="G443" s="613"/>
      <c r="H443" s="985" t="s">
        <v>214</v>
      </c>
      <c r="I443" s="985"/>
      <c r="J443" s="660">
        <v>-6.1645033175953996E-2</v>
      </c>
      <c r="K443" s="613"/>
      <c r="L443" s="613"/>
      <c r="M443" s="985" t="s">
        <v>307</v>
      </c>
      <c r="N443" s="985"/>
      <c r="O443" s="661">
        <v>7.8109229041642095E-2</v>
      </c>
      <c r="P443" s="613"/>
      <c r="Q443" s="613"/>
      <c r="W443" s="339"/>
      <c r="X443" s="339"/>
      <c r="Y443" s="339"/>
      <c r="Z443" s="339"/>
      <c r="AA443" s="339"/>
      <c r="AB443" s="339"/>
      <c r="AC443" s="339"/>
      <c r="AD443" s="339"/>
      <c r="AE443" s="339"/>
      <c r="AF443" s="339"/>
      <c r="AG443" s="339"/>
      <c r="AH443" s="339"/>
      <c r="AI443" s="339"/>
      <c r="AJ443" s="339"/>
      <c r="AK443" s="339"/>
      <c r="AL443" s="339"/>
      <c r="AM443" s="339"/>
      <c r="AN443" s="339"/>
      <c r="AO443" s="339"/>
      <c r="AP443" s="339"/>
      <c r="AQ443" s="339"/>
      <c r="AR443" s="339"/>
      <c r="AS443" s="339"/>
      <c r="AT443" s="339"/>
      <c r="AU443" s="339"/>
      <c r="AV443" s="339"/>
      <c r="AW443" s="339"/>
      <c r="AX443" s="339"/>
      <c r="AY443" s="339"/>
      <c r="AZ443" s="339"/>
      <c r="BA443" s="341"/>
      <c r="BB443" s="417"/>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2"/>
      <c r="BX443" s="342"/>
      <c r="BY443" s="342"/>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907"/>
      <c r="C444" s="986" t="s">
        <v>212</v>
      </c>
      <c r="D444" s="985"/>
      <c r="E444" s="659">
        <v>5.2301012704980547E-2</v>
      </c>
      <c r="F444" s="613"/>
      <c r="G444" s="613"/>
      <c r="H444" s="985" t="s">
        <v>304</v>
      </c>
      <c r="I444" s="985"/>
      <c r="J444" s="660">
        <v>5.5893840282802976E-2</v>
      </c>
      <c r="K444" s="613"/>
      <c r="L444" s="613"/>
      <c r="M444" s="985" t="s">
        <v>314</v>
      </c>
      <c r="N444" s="985"/>
      <c r="O444" s="661">
        <v>-6.2752382170289292E-2</v>
      </c>
      <c r="P444" s="613"/>
      <c r="Q444" s="613"/>
      <c r="W444" s="339"/>
      <c r="X444" s="339"/>
      <c r="Y444" s="339"/>
      <c r="Z444" s="339"/>
      <c r="AA444" s="339"/>
      <c r="AB444" s="339"/>
      <c r="AC444" s="339"/>
      <c r="AD444" s="339"/>
      <c r="AE444" s="339"/>
      <c r="AF444" s="339"/>
      <c r="AG444" s="339"/>
      <c r="AH444" s="339"/>
      <c r="AI444" s="339"/>
      <c r="AJ444" s="339"/>
      <c r="AK444" s="339"/>
      <c r="AL444" s="339"/>
      <c r="AM444" s="339"/>
      <c r="AN444" s="339"/>
      <c r="AO444" s="339"/>
      <c r="AP444" s="339"/>
      <c r="AQ444" s="339"/>
      <c r="AR444" s="339"/>
      <c r="AS444" s="339"/>
      <c r="AT444" s="339"/>
      <c r="AU444" s="339"/>
      <c r="AV444" s="339"/>
      <c r="AW444" s="339"/>
      <c r="AX444" s="339"/>
      <c r="AY444" s="339"/>
      <c r="AZ444" s="339"/>
      <c r="BA444" s="341"/>
      <c r="BB444" s="417"/>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2"/>
      <c r="BX444" s="342"/>
      <c r="BY444" s="342"/>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907"/>
      <c r="C445" s="986" t="s">
        <v>247</v>
      </c>
      <c r="D445" s="985"/>
      <c r="E445" s="659">
        <v>6.2686541804499285E-5</v>
      </c>
      <c r="F445" s="613"/>
      <c r="G445" s="613"/>
      <c r="H445" s="985" t="s">
        <v>307</v>
      </c>
      <c r="I445" s="985"/>
      <c r="J445" s="660">
        <v>-5.5893840282802788E-2</v>
      </c>
      <c r="K445" s="613"/>
      <c r="L445" s="613"/>
      <c r="M445" s="985" t="s">
        <v>294</v>
      </c>
      <c r="N445" s="985"/>
      <c r="O445" s="661">
        <v>5.9520715201941916E-2</v>
      </c>
      <c r="P445" s="613"/>
      <c r="Q445" s="613"/>
      <c r="W445" s="339"/>
      <c r="X445" s="339"/>
      <c r="Y445" s="339"/>
      <c r="Z445" s="339"/>
      <c r="AA445" s="339"/>
      <c r="AB445" s="339"/>
      <c r="AC445" s="339"/>
      <c r="AD445" s="339"/>
      <c r="AE445" s="339"/>
      <c r="AF445" s="339"/>
      <c r="AG445" s="339"/>
      <c r="AH445" s="339"/>
      <c r="AI445" s="339"/>
      <c r="AJ445" s="339"/>
      <c r="AK445" s="339"/>
      <c r="AL445" s="339"/>
      <c r="AM445" s="339"/>
      <c r="AN445" s="339"/>
      <c r="AO445" s="339"/>
      <c r="AP445" s="339"/>
      <c r="AQ445" s="339"/>
      <c r="AR445" s="339"/>
      <c r="AS445" s="339"/>
      <c r="AT445" s="339"/>
      <c r="AU445" s="339"/>
      <c r="AV445" s="339"/>
      <c r="AW445" s="339"/>
      <c r="AX445" s="339"/>
      <c r="AY445" s="339"/>
      <c r="AZ445" s="339"/>
      <c r="BA445" s="341"/>
      <c r="BB445" s="417"/>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2"/>
      <c r="BX445" s="342"/>
      <c r="BY445" s="342"/>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986" t="s">
        <v>213</v>
      </c>
      <c r="D446" s="985"/>
      <c r="E446" s="659">
        <v>6.7934678886373797E-5</v>
      </c>
      <c r="F446" s="613"/>
      <c r="G446" s="613"/>
      <c r="H446" s="985" t="s">
        <v>315</v>
      </c>
      <c r="I446" s="985"/>
      <c r="J446" s="660">
        <v>5.3721575725587653E-2</v>
      </c>
      <c r="K446" s="613"/>
      <c r="L446" s="613"/>
      <c r="M446" s="985" t="s">
        <v>316</v>
      </c>
      <c r="N446" s="985"/>
      <c r="O446" s="661">
        <v>-5.3415983126964571E-2</v>
      </c>
      <c r="P446" s="613"/>
      <c r="Q446" s="613"/>
      <c r="W446" s="339"/>
      <c r="X446" s="339"/>
      <c r="Y446" s="339"/>
      <c r="Z446" s="339"/>
      <c r="AA446" s="339"/>
      <c r="AB446" s="339"/>
      <c r="AC446" s="339"/>
      <c r="AD446" s="339"/>
      <c r="AE446" s="339"/>
      <c r="AF446" s="339"/>
      <c r="AG446" s="339"/>
      <c r="AH446" s="339"/>
      <c r="AI446" s="339"/>
      <c r="AJ446" s="339"/>
      <c r="AK446" s="339"/>
      <c r="AL446" s="339"/>
      <c r="AM446" s="339"/>
      <c r="AN446" s="339"/>
      <c r="AO446" s="339"/>
      <c r="AP446" s="339"/>
      <c r="AQ446" s="339"/>
      <c r="AR446" s="339"/>
      <c r="AS446" s="339"/>
      <c r="AT446" s="339"/>
      <c r="AU446" s="339"/>
      <c r="AV446" s="339"/>
      <c r="AW446" s="339"/>
      <c r="AX446" s="339"/>
      <c r="AY446" s="339"/>
      <c r="AZ446" s="339"/>
      <c r="BA446" s="341"/>
      <c r="BB446" s="417"/>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2"/>
      <c r="BX446" s="342"/>
      <c r="BY446" s="342"/>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986" t="s">
        <v>249</v>
      </c>
      <c r="D447" s="985"/>
      <c r="E447" s="659">
        <v>3.4594756644766057E-2</v>
      </c>
      <c r="F447" s="613"/>
      <c r="G447" s="613"/>
      <c r="H447" s="985" t="s">
        <v>300</v>
      </c>
      <c r="I447" s="985"/>
      <c r="J447" s="660">
        <v>4.6775995240129091E-2</v>
      </c>
      <c r="K447" s="613"/>
      <c r="L447" s="613"/>
      <c r="M447" s="985" t="s">
        <v>310</v>
      </c>
      <c r="N447" s="985"/>
      <c r="O447" s="661">
        <v>-4.8171334099528895E-2</v>
      </c>
      <c r="P447" s="613"/>
      <c r="Q447" s="613"/>
      <c r="W447" s="339"/>
      <c r="X447" s="339"/>
      <c r="Y447" s="339"/>
      <c r="Z447" s="339"/>
      <c r="AA447" s="339"/>
      <c r="AB447" s="339"/>
      <c r="AC447" s="339"/>
      <c r="AD447" s="339"/>
      <c r="AE447" s="339"/>
      <c r="AF447" s="339"/>
      <c r="AG447" s="339"/>
      <c r="AH447" s="339"/>
      <c r="AI447" s="339"/>
      <c r="AJ447" s="339"/>
      <c r="AK447" s="339"/>
      <c r="AL447" s="339"/>
      <c r="AM447" s="339"/>
      <c r="AN447" s="339"/>
      <c r="AO447" s="339"/>
      <c r="AP447" s="339"/>
      <c r="AQ447" s="339"/>
      <c r="AR447" s="339"/>
      <c r="AS447" s="339"/>
      <c r="AT447" s="339"/>
      <c r="AU447" s="339"/>
      <c r="AV447" s="339"/>
      <c r="AW447" s="339"/>
      <c r="AX447" s="339"/>
      <c r="AY447" s="339"/>
      <c r="AZ447" s="339"/>
      <c r="BA447" s="341"/>
      <c r="BB447" s="417"/>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2"/>
      <c r="BX447" s="342"/>
      <c r="BY447" s="342"/>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986" t="s">
        <v>224</v>
      </c>
      <c r="D448" s="985"/>
      <c r="E448" s="659">
        <v>0.27973407032112024</v>
      </c>
      <c r="F448" s="613"/>
      <c r="G448" s="613"/>
      <c r="H448" s="985" t="s">
        <v>312</v>
      </c>
      <c r="I448" s="985"/>
      <c r="J448" s="660">
        <v>4.5312514015834623E-2</v>
      </c>
      <c r="K448" s="613"/>
      <c r="L448" s="613"/>
      <c r="M448" s="985" t="s">
        <v>225</v>
      </c>
      <c r="N448" s="985"/>
      <c r="O448" s="661">
        <v>4.3432153157654398E-2</v>
      </c>
      <c r="P448" s="613"/>
      <c r="Q448" s="613"/>
      <c r="W448" s="339"/>
      <c r="X448" s="339"/>
      <c r="Y448" s="339"/>
      <c r="Z448" s="339"/>
      <c r="AA448" s="339"/>
      <c r="AB448" s="339"/>
      <c r="AC448" s="339"/>
      <c r="AD448" s="339"/>
      <c r="AE448" s="339"/>
      <c r="AF448" s="339"/>
      <c r="AG448" s="339"/>
      <c r="AH448" s="339"/>
      <c r="AI448" s="339"/>
      <c r="AJ448" s="339"/>
      <c r="AK448" s="339"/>
      <c r="AL448" s="339"/>
      <c r="AM448" s="339"/>
      <c r="AN448" s="339"/>
      <c r="AO448" s="339"/>
      <c r="AP448" s="339"/>
      <c r="AQ448" s="339"/>
      <c r="AR448" s="339"/>
      <c r="AS448" s="339"/>
      <c r="AT448" s="339"/>
      <c r="AU448" s="339"/>
      <c r="AV448" s="339"/>
      <c r="AW448" s="339"/>
      <c r="AX448" s="339"/>
      <c r="AY448" s="339"/>
      <c r="AZ448" s="339"/>
      <c r="BA448" s="341"/>
      <c r="BB448" s="417"/>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2"/>
      <c r="BX448" s="342"/>
      <c r="BY448" s="342"/>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986" t="s">
        <v>234</v>
      </c>
      <c r="D449" s="985"/>
      <c r="E449" s="659">
        <v>2.2421376281009982E-3</v>
      </c>
      <c r="F449" s="613"/>
      <c r="G449" s="613"/>
      <c r="H449" s="985" t="s">
        <v>246</v>
      </c>
      <c r="I449" s="985"/>
      <c r="J449" s="660">
        <v>3.8338316466391756E-2</v>
      </c>
      <c r="K449" s="613"/>
      <c r="L449" s="613"/>
      <c r="M449" s="985" t="s">
        <v>249</v>
      </c>
      <c r="N449" s="985"/>
      <c r="O449" s="661">
        <v>-3.3135428668519859E-2</v>
      </c>
      <c r="P449" s="613"/>
      <c r="Q449" s="613"/>
      <c r="W449" s="339"/>
      <c r="X449" s="339"/>
      <c r="Y449" s="339"/>
      <c r="Z449" s="339"/>
      <c r="AA449" s="339"/>
      <c r="AB449" s="339"/>
      <c r="AC449" s="339"/>
      <c r="AD449" s="339"/>
      <c r="AE449" s="339"/>
      <c r="AF449" s="339"/>
      <c r="AG449" s="339"/>
      <c r="AH449" s="339"/>
      <c r="AI449" s="339"/>
      <c r="AJ449" s="339"/>
      <c r="AK449" s="339"/>
      <c r="AL449" s="339"/>
      <c r="AM449" s="339"/>
      <c r="AN449" s="339"/>
      <c r="AO449" s="339"/>
      <c r="AP449" s="339"/>
      <c r="AQ449" s="339"/>
      <c r="AR449" s="339"/>
      <c r="AS449" s="339"/>
      <c r="AT449" s="339"/>
      <c r="AU449" s="339"/>
      <c r="AV449" s="339"/>
      <c r="AW449" s="339"/>
      <c r="AX449" s="339"/>
      <c r="AY449" s="339"/>
      <c r="AZ449" s="339"/>
      <c r="BA449" s="341"/>
      <c r="BB449" s="417"/>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2"/>
      <c r="BX449" s="342"/>
      <c r="BY449" s="342"/>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986" t="s">
        <v>293</v>
      </c>
      <c r="D450" s="985"/>
      <c r="E450" s="659">
        <v>2.0710916812103242E-2</v>
      </c>
      <c r="F450" s="613"/>
      <c r="G450" s="613"/>
      <c r="H450" s="985" t="s">
        <v>212</v>
      </c>
      <c r="I450" s="985"/>
      <c r="J450" s="660">
        <v>3.7465385175611508E-2</v>
      </c>
      <c r="K450" s="613"/>
      <c r="L450" s="613"/>
      <c r="M450" s="985" t="s">
        <v>292</v>
      </c>
      <c r="N450" s="985"/>
      <c r="O450" s="661">
        <v>-3.0451820132916821E-2</v>
      </c>
      <c r="P450" s="613"/>
      <c r="Q450" s="613"/>
      <c r="W450" s="339"/>
      <c r="X450" s="339"/>
      <c r="Y450" s="339"/>
      <c r="Z450" s="339"/>
      <c r="AA450" s="339"/>
      <c r="AB450" s="339"/>
      <c r="AC450" s="339"/>
      <c r="AD450" s="339"/>
      <c r="AE450" s="339"/>
      <c r="AF450" s="339"/>
      <c r="AG450" s="339"/>
      <c r="AH450" s="339"/>
      <c r="AI450" s="339"/>
      <c r="AJ450" s="339"/>
      <c r="AK450" s="339"/>
      <c r="AL450" s="339"/>
      <c r="AM450" s="339"/>
      <c r="AN450" s="339"/>
      <c r="AO450" s="339"/>
      <c r="AP450" s="339"/>
      <c r="AQ450" s="339"/>
      <c r="AR450" s="339"/>
      <c r="AS450" s="339"/>
      <c r="AT450" s="339"/>
      <c r="AU450" s="339"/>
      <c r="AV450" s="339"/>
      <c r="AW450" s="339"/>
      <c r="AX450" s="339"/>
      <c r="AY450" s="339"/>
      <c r="AZ450" s="339"/>
      <c r="BA450" s="341"/>
      <c r="BB450" s="417"/>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2"/>
      <c r="BX450" s="342"/>
      <c r="BY450" s="342"/>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986" t="s">
        <v>207</v>
      </c>
      <c r="D451" s="985"/>
      <c r="E451" s="659">
        <v>0.62490616126428788</v>
      </c>
      <c r="F451" s="613"/>
      <c r="G451" s="613"/>
      <c r="H451" s="985" t="s">
        <v>220</v>
      </c>
      <c r="I451" s="985"/>
      <c r="J451" s="660">
        <v>3.5910622556494652E-2</v>
      </c>
      <c r="K451" s="613"/>
      <c r="L451" s="613"/>
      <c r="M451" s="985" t="s">
        <v>293</v>
      </c>
      <c r="N451" s="985"/>
      <c r="O451" s="661">
        <v>-2.3623965645468935E-2</v>
      </c>
      <c r="P451" s="613"/>
      <c r="Q451" s="613"/>
      <c r="W451" s="339"/>
      <c r="X451" s="339"/>
      <c r="Y451" s="339"/>
      <c r="Z451" s="339"/>
      <c r="AA451" s="339"/>
      <c r="AB451" s="339"/>
      <c r="AC451" s="339"/>
      <c r="AD451" s="339"/>
      <c r="AE451" s="339"/>
      <c r="AF451" s="339"/>
      <c r="AG451" s="339"/>
      <c r="AH451" s="339"/>
      <c r="AI451" s="339"/>
      <c r="AJ451" s="339"/>
      <c r="AK451" s="339"/>
      <c r="AL451" s="339"/>
      <c r="AM451" s="339"/>
      <c r="AN451" s="339"/>
      <c r="AO451" s="339"/>
      <c r="AP451" s="339"/>
      <c r="AQ451" s="339"/>
      <c r="AR451" s="339"/>
      <c r="AS451" s="339"/>
      <c r="AT451" s="339"/>
      <c r="AU451" s="339"/>
      <c r="AV451" s="339"/>
      <c r="AW451" s="339"/>
      <c r="AX451" s="339"/>
      <c r="AY451" s="339"/>
      <c r="AZ451" s="339"/>
      <c r="BA451" s="341"/>
      <c r="BB451" s="417"/>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2"/>
      <c r="BX451" s="342"/>
      <c r="BY451" s="342"/>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986" t="s">
        <v>298</v>
      </c>
      <c r="D452" s="985"/>
      <c r="E452" s="659">
        <v>6.7151820977287046E-3</v>
      </c>
      <c r="F452" s="613"/>
      <c r="G452" s="613"/>
      <c r="H452" s="985" t="s">
        <v>313</v>
      </c>
      <c r="I452" s="985"/>
      <c r="J452" s="660">
        <v>3.4521021625833224E-2</v>
      </c>
      <c r="K452" s="613"/>
      <c r="L452" s="613"/>
      <c r="M452" s="985" t="s">
        <v>295</v>
      </c>
      <c r="N452" s="985"/>
      <c r="O452" s="661">
        <v>1.9693351859061504E-2</v>
      </c>
      <c r="P452" s="613"/>
      <c r="Q452" s="613"/>
      <c r="W452" s="339"/>
      <c r="X452" s="339"/>
      <c r="Y452" s="339"/>
      <c r="Z452" s="339"/>
      <c r="AA452" s="339"/>
      <c r="AB452" s="339"/>
      <c r="AC452" s="339"/>
      <c r="AD452" s="339"/>
      <c r="AE452" s="339"/>
      <c r="AF452" s="339"/>
      <c r="AG452" s="339"/>
      <c r="AH452" s="339"/>
      <c r="AI452" s="339"/>
      <c r="AJ452" s="339"/>
      <c r="AK452" s="339"/>
      <c r="AL452" s="339"/>
      <c r="AM452" s="339"/>
      <c r="AN452" s="339"/>
      <c r="AO452" s="339"/>
      <c r="AP452" s="339"/>
      <c r="AQ452" s="339"/>
      <c r="AR452" s="339"/>
      <c r="AS452" s="339"/>
      <c r="AT452" s="339"/>
      <c r="AU452" s="339"/>
      <c r="AV452" s="339"/>
      <c r="AW452" s="339"/>
      <c r="AX452" s="339"/>
      <c r="AY452" s="339"/>
      <c r="AZ452" s="339"/>
      <c r="BA452" s="341"/>
      <c r="BB452" s="417"/>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2"/>
      <c r="BX452" s="342"/>
      <c r="BY452" s="342"/>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986" t="s">
        <v>222</v>
      </c>
      <c r="D453" s="985"/>
      <c r="E453" s="659">
        <v>3.2483719166658165E-3</v>
      </c>
      <c r="F453" s="613"/>
      <c r="G453" s="613"/>
      <c r="H453" s="985" t="s">
        <v>314</v>
      </c>
      <c r="I453" s="985"/>
      <c r="J453" s="660">
        <v>2.8017731209425852E-2</v>
      </c>
      <c r="K453" s="613"/>
      <c r="L453" s="613"/>
      <c r="M453" s="985" t="s">
        <v>305</v>
      </c>
      <c r="N453" s="985"/>
      <c r="O453" s="661">
        <v>-1.8349740122521895E-2</v>
      </c>
      <c r="P453" s="613"/>
      <c r="Q453" s="613"/>
      <c r="W453" s="339"/>
      <c r="X453" s="339"/>
      <c r="Y453" s="339"/>
      <c r="Z453" s="339"/>
      <c r="AA453" s="339"/>
      <c r="AB453" s="339"/>
      <c r="AC453" s="339"/>
      <c r="AD453" s="339"/>
      <c r="AE453" s="339"/>
      <c r="AF453" s="339"/>
      <c r="AG453" s="339"/>
      <c r="AH453" s="339"/>
      <c r="AI453" s="339"/>
      <c r="AJ453" s="339"/>
      <c r="AK453" s="339"/>
      <c r="AL453" s="339"/>
      <c r="AM453" s="339"/>
      <c r="AN453" s="339"/>
      <c r="AO453" s="339"/>
      <c r="AP453" s="339"/>
      <c r="AQ453" s="339"/>
      <c r="AR453" s="339"/>
      <c r="AS453" s="339"/>
      <c r="AT453" s="339"/>
      <c r="AU453" s="339"/>
      <c r="AV453" s="339"/>
      <c r="AW453" s="339"/>
      <c r="AX453" s="339"/>
      <c r="AY453" s="339"/>
      <c r="AZ453" s="339"/>
      <c r="BA453" s="341"/>
      <c r="BB453" s="417"/>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2"/>
      <c r="BX453" s="342"/>
      <c r="BY453" s="342"/>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986" t="s">
        <v>220</v>
      </c>
      <c r="D454" s="985"/>
      <c r="E454" s="659">
        <v>2.3433320818074381E-7</v>
      </c>
      <c r="F454" s="613"/>
      <c r="G454" s="613"/>
      <c r="H454" s="985" t="s">
        <v>234</v>
      </c>
      <c r="I454" s="985"/>
      <c r="J454" s="660">
        <v>-2.6538822228718964E-2</v>
      </c>
      <c r="K454" s="613"/>
      <c r="L454" s="613"/>
      <c r="M454" s="985" t="s">
        <v>246</v>
      </c>
      <c r="N454" s="985"/>
      <c r="O454" s="661">
        <v>5.1370721971284146E-3</v>
      </c>
      <c r="P454" s="613"/>
      <c r="Q454" s="613"/>
      <c r="W454" s="339"/>
      <c r="X454" s="339"/>
      <c r="Y454" s="339"/>
      <c r="Z454" s="339"/>
      <c r="AA454" s="339"/>
      <c r="AB454" s="339"/>
      <c r="AC454" s="339"/>
      <c r="AD454" s="339"/>
      <c r="AE454" s="339"/>
      <c r="AF454" s="339"/>
      <c r="AG454" s="339"/>
      <c r="AH454" s="339"/>
      <c r="AI454" s="339"/>
      <c r="AJ454" s="339"/>
      <c r="AK454" s="339"/>
      <c r="AL454" s="339"/>
      <c r="AM454" s="339"/>
      <c r="AN454" s="339"/>
      <c r="AO454" s="339"/>
      <c r="AP454" s="339"/>
      <c r="AQ454" s="339"/>
      <c r="AR454" s="339"/>
      <c r="AS454" s="339"/>
      <c r="AT454" s="339"/>
      <c r="AU454" s="339"/>
      <c r="AV454" s="339"/>
      <c r="AW454" s="339"/>
      <c r="AX454" s="339"/>
      <c r="AY454" s="339"/>
      <c r="AZ454" s="339"/>
      <c r="BA454" s="341"/>
      <c r="BB454" s="417"/>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2"/>
      <c r="BX454" s="342"/>
      <c r="BY454" s="342"/>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986" t="s">
        <v>223</v>
      </c>
      <c r="D455" s="985"/>
      <c r="E455" s="659">
        <v>8.2906180136826158E-2</v>
      </c>
      <c r="F455" s="613"/>
      <c r="G455" s="613"/>
      <c r="H455" s="985" t="s">
        <v>317</v>
      </c>
      <c r="I455" s="985"/>
      <c r="J455" s="660">
        <v>2.4317052924059938E-2</v>
      </c>
      <c r="K455" s="613"/>
      <c r="L455" s="613"/>
      <c r="M455" s="985" t="s">
        <v>220</v>
      </c>
      <c r="N455" s="985"/>
      <c r="O455" s="661">
        <v>-2.932251898941337E-3</v>
      </c>
      <c r="P455" s="613"/>
      <c r="Q455" s="613"/>
      <c r="W455" s="339"/>
      <c r="X455" s="339"/>
      <c r="Y455" s="339"/>
      <c r="Z455" s="339"/>
      <c r="AA455" s="339"/>
      <c r="AB455" s="339"/>
      <c r="AC455" s="339"/>
      <c r="AD455" s="339"/>
      <c r="AE455" s="339"/>
      <c r="AF455" s="339"/>
      <c r="AG455" s="339"/>
      <c r="AH455" s="339"/>
      <c r="AI455" s="339"/>
      <c r="AJ455" s="339"/>
      <c r="AK455" s="339"/>
      <c r="AL455" s="339"/>
      <c r="AM455" s="339"/>
      <c r="AN455" s="339"/>
      <c r="AO455" s="339"/>
      <c r="AP455" s="339"/>
      <c r="AQ455" s="339"/>
      <c r="AR455" s="339"/>
      <c r="AS455" s="339"/>
      <c r="AT455" s="339"/>
      <c r="AU455" s="339"/>
      <c r="AV455" s="339"/>
      <c r="AW455" s="339"/>
      <c r="AX455" s="339"/>
      <c r="AY455" s="339"/>
      <c r="AZ455" s="339"/>
      <c r="BA455" s="341"/>
      <c r="BB455" s="417"/>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2"/>
      <c r="BX455" s="342"/>
      <c r="BY455" s="342"/>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986" t="s">
        <v>246</v>
      </c>
      <c r="D456" s="985"/>
      <c r="E456" s="659">
        <v>6.0037835859241689E-3</v>
      </c>
      <c r="F456" s="613"/>
      <c r="G456" s="613"/>
      <c r="H456" s="985" t="s">
        <v>318</v>
      </c>
      <c r="I456" s="985"/>
      <c r="J456" s="660">
        <v>-2.2229241305455286E-2</v>
      </c>
      <c r="K456" s="613"/>
      <c r="L456" s="613"/>
      <c r="M456" s="985" t="s">
        <v>302</v>
      </c>
      <c r="N456" s="985"/>
      <c r="O456" s="661">
        <v>1.3982305405805548E-3</v>
      </c>
      <c r="P456" s="613"/>
      <c r="Q456" s="613"/>
      <c r="W456" s="339"/>
      <c r="X456" s="339"/>
      <c r="Y456" s="339"/>
      <c r="Z456" s="339"/>
      <c r="AA456" s="339"/>
      <c r="AB456" s="339"/>
      <c r="AC456" s="339"/>
      <c r="AD456" s="339"/>
      <c r="AE456" s="339"/>
      <c r="AF456" s="339"/>
      <c r="AG456" s="339"/>
      <c r="AH456" s="339"/>
      <c r="AI456" s="339"/>
      <c r="AJ456" s="339"/>
      <c r="AK456" s="339"/>
      <c r="AL456" s="339"/>
      <c r="AM456" s="339"/>
      <c r="AN456" s="339"/>
      <c r="AO456" s="339"/>
      <c r="AP456" s="339"/>
      <c r="AQ456" s="339"/>
      <c r="AR456" s="339"/>
      <c r="AS456" s="339"/>
      <c r="AT456" s="339"/>
      <c r="AU456" s="339"/>
      <c r="AV456" s="339"/>
      <c r="AW456" s="339"/>
      <c r="AX456" s="339"/>
      <c r="AY456" s="339"/>
      <c r="AZ456" s="339"/>
      <c r="BA456" s="341"/>
      <c r="BB456" s="417"/>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2"/>
      <c r="BX456" s="342"/>
      <c r="BY456" s="342"/>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986" t="s">
        <v>281</v>
      </c>
      <c r="D457" s="985"/>
      <c r="E457" s="659">
        <v>0.25831440082265117</v>
      </c>
      <c r="F457" s="613"/>
      <c r="G457" s="613"/>
      <c r="H457" s="985" t="s">
        <v>310</v>
      </c>
      <c r="I457" s="985"/>
      <c r="J457" s="660">
        <v>1.9828625503534637E-2</v>
      </c>
      <c r="K457" s="613"/>
      <c r="L457" s="613"/>
      <c r="M457" s="985" t="s">
        <v>213</v>
      </c>
      <c r="N457" s="985"/>
      <c r="O457" s="661">
        <v>8.9584538950455116E-4</v>
      </c>
      <c r="P457" s="613"/>
      <c r="Q457" s="613"/>
      <c r="W457" s="339"/>
      <c r="X457" s="339"/>
      <c r="Y457" s="339"/>
      <c r="Z457" s="339"/>
      <c r="AA457" s="339"/>
      <c r="AB457" s="339"/>
      <c r="AC457" s="339"/>
      <c r="AD457" s="339"/>
      <c r="AE457" s="339"/>
      <c r="AF457" s="339"/>
      <c r="AG457" s="339"/>
      <c r="AH457" s="339"/>
      <c r="AI457" s="339"/>
      <c r="AJ457" s="339"/>
      <c r="AK457" s="339"/>
      <c r="AL457" s="339"/>
      <c r="AM457" s="339"/>
      <c r="AN457" s="339"/>
      <c r="AO457" s="339"/>
      <c r="AP457" s="339"/>
      <c r="AQ457" s="339"/>
      <c r="AR457" s="339"/>
      <c r="AS457" s="339"/>
      <c r="AT457" s="339"/>
      <c r="AU457" s="339"/>
      <c r="AV457" s="339"/>
      <c r="AW457" s="339"/>
      <c r="AX457" s="339"/>
      <c r="AY457" s="339"/>
      <c r="AZ457" s="339"/>
      <c r="BA457" s="341"/>
      <c r="BB457" s="417"/>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2"/>
      <c r="BX457" s="342"/>
      <c r="BY457" s="342"/>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986" t="s">
        <v>302</v>
      </c>
      <c r="D458" s="985"/>
      <c r="E458" s="659">
        <v>3.8297140283802256E-4</v>
      </c>
      <c r="F458" s="613"/>
      <c r="G458" s="613"/>
      <c r="H458" s="985" t="s">
        <v>303</v>
      </c>
      <c r="I458" s="985"/>
      <c r="J458" s="660">
        <v>1.76816567364288E-2</v>
      </c>
      <c r="K458" s="613"/>
      <c r="L458" s="613"/>
      <c r="M458" s="985" t="s">
        <v>318</v>
      </c>
      <c r="N458" s="985"/>
      <c r="O458" s="663">
        <v>8.5890538613274652E-4</v>
      </c>
      <c r="P458" s="613"/>
      <c r="Q458" s="613"/>
      <c r="W458" s="339"/>
      <c r="X458" s="339"/>
      <c r="Y458" s="339"/>
      <c r="Z458" s="339"/>
      <c r="AA458" s="339"/>
      <c r="AB458" s="339"/>
      <c r="AC458" s="339"/>
      <c r="AD458" s="339"/>
      <c r="AE458" s="339"/>
      <c r="AF458" s="339"/>
      <c r="AG458" s="339"/>
      <c r="AH458" s="339"/>
      <c r="AI458" s="339"/>
      <c r="AJ458" s="339"/>
      <c r="AK458" s="339"/>
      <c r="AL458" s="339"/>
      <c r="AM458" s="339"/>
      <c r="AN458" s="339"/>
      <c r="AO458" s="339"/>
      <c r="AP458" s="339"/>
      <c r="AQ458" s="339"/>
      <c r="AR458" s="339"/>
      <c r="AS458" s="339"/>
      <c r="AT458" s="339"/>
      <c r="AU458" s="339"/>
      <c r="AV458" s="339"/>
      <c r="AW458" s="339"/>
      <c r="AX458" s="339"/>
      <c r="AY458" s="339"/>
      <c r="AZ458" s="339"/>
      <c r="BA458" s="341"/>
      <c r="BB458" s="417"/>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2"/>
      <c r="BX458" s="342"/>
      <c r="BY458" s="342"/>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986" t="s">
        <v>214</v>
      </c>
      <c r="D459" s="985"/>
      <c r="E459" s="659">
        <v>1.4316825709154605E-2</v>
      </c>
      <c r="F459" s="613"/>
      <c r="G459" s="613"/>
      <c r="H459" s="985" t="s">
        <v>309</v>
      </c>
      <c r="I459" s="985"/>
      <c r="J459" s="660">
        <v>1.6901875407559951E-2</v>
      </c>
      <c r="K459" s="613"/>
      <c r="L459" s="613"/>
      <c r="M459" s="985"/>
      <c r="N459" s="985"/>
      <c r="O459" s="613"/>
      <c r="P459" s="613"/>
      <c r="Q459" s="613"/>
      <c r="W459" s="339"/>
      <c r="X459" s="339"/>
      <c r="Y459" s="339"/>
      <c r="Z459" s="339"/>
      <c r="AA459" s="339"/>
      <c r="AB459" s="339"/>
      <c r="AC459" s="339"/>
      <c r="AD459" s="339"/>
      <c r="AE459" s="339"/>
      <c r="AF459" s="339"/>
      <c r="AG459" s="339"/>
      <c r="AH459" s="339"/>
      <c r="AI459" s="339"/>
      <c r="AJ459" s="339"/>
      <c r="AK459" s="339"/>
      <c r="AL459" s="339"/>
      <c r="AM459" s="339"/>
      <c r="AN459" s="339"/>
      <c r="AO459" s="339"/>
      <c r="AP459" s="339"/>
      <c r="AQ459" s="339"/>
      <c r="AR459" s="339"/>
      <c r="AS459" s="339"/>
      <c r="AT459" s="339"/>
      <c r="AU459" s="339"/>
      <c r="AV459" s="339"/>
      <c r="AW459" s="339"/>
      <c r="AX459" s="339"/>
      <c r="AY459" s="339"/>
      <c r="AZ459" s="339"/>
      <c r="BA459" s="341"/>
      <c r="BB459" s="417"/>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2"/>
      <c r="BX459" s="342"/>
      <c r="BY459" s="342"/>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986" t="s">
        <v>215</v>
      </c>
      <c r="D460" s="985"/>
      <c r="E460" s="659">
        <v>1.4316825709154652E-2</v>
      </c>
      <c r="F460" s="613"/>
      <c r="G460" s="613"/>
      <c r="H460" s="985" t="s">
        <v>319</v>
      </c>
      <c r="I460" s="985"/>
      <c r="J460" s="660">
        <v>1.1030001913168885E-2</v>
      </c>
      <c r="K460" s="613"/>
      <c r="L460" s="613"/>
      <c r="M460" s="985"/>
      <c r="N460" s="985"/>
      <c r="O460" s="613"/>
      <c r="P460" s="613"/>
      <c r="Q460" s="613"/>
      <c r="W460" s="339"/>
      <c r="X460" s="339"/>
      <c r="Y460" s="339"/>
      <c r="Z460" s="339"/>
      <c r="AA460" s="339"/>
      <c r="AB460" s="339"/>
      <c r="AC460" s="339"/>
      <c r="AD460" s="339"/>
      <c r="AE460" s="339"/>
      <c r="AF460" s="339"/>
      <c r="AG460" s="339"/>
      <c r="AH460" s="339"/>
      <c r="AI460" s="339"/>
      <c r="AJ460" s="339"/>
      <c r="AK460" s="339"/>
      <c r="AL460" s="339"/>
      <c r="AM460" s="339"/>
      <c r="AN460" s="339"/>
      <c r="AO460" s="339"/>
      <c r="AP460" s="339"/>
      <c r="AQ460" s="339"/>
      <c r="AR460" s="339"/>
      <c r="AS460" s="339"/>
      <c r="AT460" s="339"/>
      <c r="AU460" s="339"/>
      <c r="AV460" s="339"/>
      <c r="AW460" s="339"/>
      <c r="AX460" s="339"/>
      <c r="AY460" s="339"/>
      <c r="AZ460" s="339"/>
      <c r="BA460" s="341"/>
      <c r="BB460" s="417"/>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2"/>
      <c r="BX460" s="342"/>
      <c r="BY460" s="342"/>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986" t="s">
        <v>310</v>
      </c>
      <c r="D461" s="985"/>
      <c r="E461" s="659">
        <v>3.7643601405669276E-7</v>
      </c>
      <c r="F461" s="613"/>
      <c r="G461" s="613"/>
      <c r="H461" s="985" t="s">
        <v>316</v>
      </c>
      <c r="I461" s="985"/>
      <c r="J461" s="660">
        <v>-3.5694089175665202E-3</v>
      </c>
      <c r="K461" s="613"/>
      <c r="L461" s="613"/>
      <c r="M461" s="985"/>
      <c r="N461" s="985"/>
      <c r="O461" s="613"/>
      <c r="P461" s="613"/>
      <c r="Q461" s="613"/>
      <c r="W461" s="339"/>
      <c r="X461" s="339"/>
      <c r="Y461" s="339"/>
      <c r="Z461" s="339"/>
      <c r="AA461" s="339"/>
      <c r="AB461" s="339"/>
      <c r="AC461" s="339"/>
      <c r="AD461" s="339"/>
      <c r="AE461" s="339"/>
      <c r="AF461" s="339"/>
      <c r="AG461" s="339"/>
      <c r="AH461" s="339"/>
      <c r="AI461" s="339"/>
      <c r="AJ461" s="339"/>
      <c r="AK461" s="339"/>
      <c r="AL461" s="339"/>
      <c r="AM461" s="339"/>
      <c r="AN461" s="339"/>
      <c r="AO461" s="339"/>
      <c r="AP461" s="339"/>
      <c r="AQ461" s="339"/>
      <c r="AR461" s="339"/>
      <c r="AS461" s="339"/>
      <c r="AT461" s="339"/>
      <c r="AU461" s="339"/>
      <c r="AV461" s="339"/>
      <c r="AW461" s="339"/>
      <c r="AX461" s="339"/>
      <c r="AY461" s="339"/>
      <c r="AZ461" s="339"/>
      <c r="BA461" s="341"/>
      <c r="BB461" s="417"/>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2"/>
      <c r="BX461" s="342"/>
      <c r="BY461" s="342"/>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986" t="s">
        <v>280</v>
      </c>
      <c r="D462" s="985"/>
      <c r="E462" s="659">
        <v>0.62498773434047583</v>
      </c>
      <c r="F462" s="613"/>
      <c r="G462" s="613"/>
      <c r="H462" s="985" t="s">
        <v>213</v>
      </c>
      <c r="I462" s="985"/>
      <c r="J462" s="664">
        <v>2.6016435381911972E-3</v>
      </c>
      <c r="K462" s="613"/>
      <c r="L462" s="613"/>
      <c r="M462" s="985" t="s">
        <v>250</v>
      </c>
      <c r="N462" s="985"/>
      <c r="O462" s="985"/>
      <c r="P462" s="613"/>
      <c r="Q462" s="613"/>
      <c r="W462" s="339"/>
      <c r="X462" s="339"/>
      <c r="Y462" s="339"/>
      <c r="Z462" s="339"/>
      <c r="AA462" s="339"/>
      <c r="AB462" s="339"/>
      <c r="AC462" s="339"/>
      <c r="AD462" s="339"/>
      <c r="AE462" s="339"/>
      <c r="AF462" s="339"/>
      <c r="AG462" s="339"/>
      <c r="AH462" s="339"/>
      <c r="AI462" s="339"/>
      <c r="AJ462" s="339"/>
      <c r="AK462" s="339"/>
      <c r="AL462" s="339"/>
      <c r="AM462" s="339"/>
      <c r="AN462" s="339"/>
      <c r="AO462" s="339"/>
      <c r="AP462" s="339"/>
      <c r="AQ462" s="339"/>
      <c r="AR462" s="339"/>
      <c r="AS462" s="339"/>
      <c r="AT462" s="339"/>
      <c r="AU462" s="339"/>
      <c r="AV462" s="339"/>
      <c r="AW462" s="339"/>
      <c r="AX462" s="339"/>
      <c r="AY462" s="339"/>
      <c r="AZ462" s="339"/>
      <c r="BA462" s="341"/>
      <c r="BB462" s="417"/>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2"/>
      <c r="BX462" s="342"/>
      <c r="BY462" s="342"/>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986" t="s">
        <v>307</v>
      </c>
      <c r="D463" s="985"/>
      <c r="E463" s="659">
        <v>5.4474599861607561E-6</v>
      </c>
      <c r="F463" s="613"/>
      <c r="G463" s="613"/>
      <c r="H463" s="985"/>
      <c r="I463" s="985"/>
      <c r="J463" s="613"/>
      <c r="K463" s="613"/>
      <c r="L463" s="613"/>
      <c r="M463" s="985"/>
      <c r="N463" s="985"/>
      <c r="O463" s="642" t="s">
        <v>251</v>
      </c>
      <c r="P463" s="613"/>
      <c r="Q463" s="613"/>
      <c r="W463" s="339"/>
      <c r="X463" s="339"/>
      <c r="Y463" s="339"/>
      <c r="Z463" s="339"/>
      <c r="AA463" s="339"/>
      <c r="AB463" s="339"/>
      <c r="AC463" s="339"/>
      <c r="AD463" s="339"/>
      <c r="AE463" s="339"/>
      <c r="AF463" s="339"/>
      <c r="AG463" s="339"/>
      <c r="AH463" s="339"/>
      <c r="AI463" s="339"/>
      <c r="AJ463" s="339"/>
      <c r="AK463" s="339"/>
      <c r="AL463" s="339"/>
      <c r="AM463" s="339"/>
      <c r="AN463" s="339"/>
      <c r="AO463" s="339"/>
      <c r="AP463" s="339"/>
      <c r="AQ463" s="339"/>
      <c r="AR463" s="339"/>
      <c r="AS463" s="339"/>
      <c r="AT463" s="339"/>
      <c r="AU463" s="339"/>
      <c r="AV463" s="339"/>
      <c r="AW463" s="339"/>
      <c r="AX463" s="339"/>
      <c r="AY463" s="339"/>
      <c r="AZ463" s="339"/>
      <c r="BA463" s="341"/>
      <c r="BB463" s="417"/>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2"/>
      <c r="BX463" s="342"/>
      <c r="BY463" s="342"/>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986" t="s">
        <v>304</v>
      </c>
      <c r="D464" s="985"/>
      <c r="E464" s="659">
        <v>5.4474599861658535E-6</v>
      </c>
      <c r="F464" s="613"/>
      <c r="G464" s="613"/>
      <c r="H464" s="985"/>
      <c r="I464" s="985"/>
      <c r="J464" s="613"/>
      <c r="K464" s="613"/>
      <c r="L464" s="613"/>
      <c r="M464" s="985" t="s">
        <v>225</v>
      </c>
      <c r="N464" s="985"/>
      <c r="O464" s="658">
        <v>1.8863519279099488E-3</v>
      </c>
      <c r="P464" s="613"/>
      <c r="Q464" s="613"/>
      <c r="W464" s="339"/>
      <c r="X464" s="339"/>
      <c r="Y464" s="339"/>
      <c r="Z464" s="339"/>
      <c r="AA464" s="339"/>
      <c r="AB464" s="339"/>
      <c r="AC464" s="339"/>
      <c r="AD464" s="339"/>
      <c r="AE464" s="339"/>
      <c r="AF464" s="339"/>
      <c r="AG464" s="339"/>
      <c r="AH464" s="339"/>
      <c r="AI464" s="339"/>
      <c r="AJ464" s="339"/>
      <c r="AK464" s="339"/>
      <c r="AL464" s="339"/>
      <c r="AM464" s="339"/>
      <c r="AN464" s="339"/>
      <c r="AO464" s="339"/>
      <c r="AP464" s="339"/>
      <c r="AQ464" s="339"/>
      <c r="AR464" s="339"/>
      <c r="AS464" s="339"/>
      <c r="AT464" s="339"/>
      <c r="AU464" s="339"/>
      <c r="AV464" s="339"/>
      <c r="AW464" s="339"/>
      <c r="AX464" s="339"/>
      <c r="AY464" s="339"/>
      <c r="AZ464" s="339"/>
      <c r="BA464" s="341"/>
      <c r="BB464" s="417"/>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2"/>
      <c r="BX464" s="342"/>
      <c r="BY464" s="342"/>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986" t="s">
        <v>219</v>
      </c>
      <c r="D465" s="985"/>
      <c r="E465" s="659">
        <v>0.28806780598493087</v>
      </c>
      <c r="F465" s="613"/>
      <c r="G465" s="613"/>
      <c r="H465" s="985"/>
      <c r="I465" s="985"/>
      <c r="J465" s="613"/>
      <c r="K465" s="613"/>
      <c r="L465" s="613"/>
      <c r="M465" s="985" t="s">
        <v>228</v>
      </c>
      <c r="N465" s="985"/>
      <c r="O465" s="661">
        <v>0.20836720552927798</v>
      </c>
      <c r="P465" s="613"/>
      <c r="Q465" s="613"/>
      <c r="W465" s="339"/>
      <c r="X465" s="339"/>
      <c r="Y465" s="339"/>
      <c r="Z465" s="339"/>
      <c r="AA465" s="339"/>
      <c r="AB465" s="339"/>
      <c r="AC465" s="339"/>
      <c r="AD465" s="339"/>
      <c r="AE465" s="339"/>
      <c r="AF465" s="339"/>
      <c r="AG465" s="339"/>
      <c r="AH465" s="339"/>
      <c r="AI465" s="339"/>
      <c r="AJ465" s="339"/>
      <c r="AK465" s="339"/>
      <c r="AL465" s="339"/>
      <c r="AM465" s="339"/>
      <c r="AN465" s="339"/>
      <c r="AO465" s="339"/>
      <c r="AP465" s="339"/>
      <c r="AQ465" s="339"/>
      <c r="AR465" s="339"/>
      <c r="AS465" s="339"/>
      <c r="AT465" s="339"/>
      <c r="AU465" s="339"/>
      <c r="AV465" s="339"/>
      <c r="AW465" s="339"/>
      <c r="AX465" s="339"/>
      <c r="AY465" s="339"/>
      <c r="AZ465" s="339"/>
      <c r="BA465" s="341"/>
      <c r="BB465" s="417"/>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2"/>
      <c r="BX465" s="342"/>
      <c r="BY465" s="342"/>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986" t="s">
        <v>233</v>
      </c>
      <c r="D466" s="985"/>
      <c r="E466" s="659">
        <v>4.3351069986353827E-3</v>
      </c>
      <c r="F466" s="613"/>
      <c r="G466" s="613"/>
      <c r="H466" s="985" t="s">
        <v>250</v>
      </c>
      <c r="I466" s="985"/>
      <c r="J466" s="985"/>
      <c r="K466" s="613"/>
      <c r="L466" s="613"/>
      <c r="M466" s="985" t="s">
        <v>212</v>
      </c>
      <c r="N466" s="985"/>
      <c r="O466" s="661">
        <v>5.9969243225494469E-2</v>
      </c>
      <c r="P466" s="613"/>
      <c r="Q466" s="613"/>
      <c r="W466" s="339"/>
      <c r="X466" s="339"/>
      <c r="Y466" s="339"/>
      <c r="Z466" s="339"/>
      <c r="AA466" s="339"/>
      <c r="AB466" s="339"/>
      <c r="AC466" s="339"/>
      <c r="AD466" s="339"/>
      <c r="AE466" s="339"/>
      <c r="AF466" s="339"/>
      <c r="AG466" s="339"/>
      <c r="AH466" s="339"/>
      <c r="AI466" s="339"/>
      <c r="AJ466" s="339"/>
      <c r="AK466" s="339"/>
      <c r="AL466" s="339"/>
      <c r="AM466" s="339"/>
      <c r="AN466" s="339"/>
      <c r="AO466" s="339"/>
      <c r="AP466" s="339"/>
      <c r="AQ466" s="339"/>
      <c r="AR466" s="339"/>
      <c r="AS466" s="339"/>
      <c r="AT466" s="339"/>
      <c r="AU466" s="339"/>
      <c r="AV466" s="339"/>
      <c r="AW466" s="339"/>
      <c r="AX466" s="339"/>
      <c r="AY466" s="339"/>
      <c r="AZ466" s="339"/>
      <c r="BA466" s="341"/>
      <c r="BB466" s="417"/>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2"/>
      <c r="BX466" s="342"/>
      <c r="BY466" s="342"/>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986" t="s">
        <v>221</v>
      </c>
      <c r="D467" s="985"/>
      <c r="E467" s="659">
        <v>0.3248751503057894</v>
      </c>
      <c r="F467" s="613"/>
      <c r="G467" s="613"/>
      <c r="H467" s="985"/>
      <c r="I467" s="985"/>
      <c r="J467" s="643" t="s">
        <v>251</v>
      </c>
      <c r="K467" s="613"/>
      <c r="L467" s="613"/>
      <c r="M467" s="985" t="s">
        <v>247</v>
      </c>
      <c r="N467" s="985"/>
      <c r="O467" s="661">
        <v>0.23369371588508445</v>
      </c>
      <c r="P467" s="613"/>
      <c r="Q467" s="613"/>
      <c r="W467" s="339"/>
      <c r="X467" s="339"/>
      <c r="Y467" s="339"/>
      <c r="Z467" s="339"/>
      <c r="AA467" s="339"/>
      <c r="AB467" s="339"/>
      <c r="AC467" s="339"/>
      <c r="AD467" s="339"/>
      <c r="AE467" s="339"/>
      <c r="AF467" s="339"/>
      <c r="AG467" s="339"/>
      <c r="AH467" s="339"/>
      <c r="AI467" s="339"/>
      <c r="AJ467" s="339"/>
      <c r="AK467" s="339"/>
      <c r="AL467" s="339"/>
      <c r="AM467" s="339"/>
      <c r="AN467" s="339"/>
      <c r="AO467" s="339"/>
      <c r="AP467" s="339"/>
      <c r="AQ467" s="339"/>
      <c r="AR467" s="339"/>
      <c r="AS467" s="339"/>
      <c r="AT467" s="339"/>
      <c r="AU467" s="339"/>
      <c r="AV467" s="339"/>
      <c r="AW467" s="339"/>
      <c r="AX467" s="339"/>
      <c r="AY467" s="339"/>
      <c r="AZ467" s="339"/>
      <c r="BA467" s="341"/>
      <c r="BB467" s="417"/>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2"/>
      <c r="BX467" s="342"/>
      <c r="BY467" s="342"/>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986" t="s">
        <v>210</v>
      </c>
      <c r="D468" s="985"/>
      <c r="E468" s="659">
        <v>0.50652495755043958</v>
      </c>
      <c r="F468" s="613"/>
      <c r="G468" s="613"/>
      <c r="H468" s="985" t="s">
        <v>225</v>
      </c>
      <c r="I468" s="985"/>
      <c r="J468" s="657">
        <v>2.404099978103251E-2</v>
      </c>
      <c r="K468" s="613"/>
      <c r="L468" s="613"/>
      <c r="M468" s="985" t="s">
        <v>213</v>
      </c>
      <c r="N468" s="985"/>
      <c r="O468" s="661">
        <v>8.02538961896561E-7</v>
      </c>
      <c r="P468" s="613"/>
      <c r="Q468" s="613"/>
      <c r="W468" s="339"/>
      <c r="X468" s="339"/>
      <c r="Y468" s="339"/>
      <c r="Z468" s="339"/>
      <c r="AA468" s="339"/>
      <c r="AB468" s="339"/>
      <c r="AC468" s="339"/>
      <c r="AD468" s="339"/>
      <c r="AE468" s="339"/>
      <c r="AF468" s="339"/>
      <c r="AG468" s="339"/>
      <c r="AH468" s="339"/>
      <c r="AI468" s="339"/>
      <c r="AJ468" s="339"/>
      <c r="AK468" s="339"/>
      <c r="AL468" s="339"/>
      <c r="AM468" s="339"/>
      <c r="AN468" s="339"/>
      <c r="AO468" s="339"/>
      <c r="AP468" s="339"/>
      <c r="AQ468" s="339"/>
      <c r="AR468" s="339"/>
      <c r="AS468" s="339"/>
      <c r="AT468" s="339"/>
      <c r="AU468" s="339"/>
      <c r="AV468" s="339"/>
      <c r="AW468" s="339"/>
      <c r="AX468" s="339"/>
      <c r="AY468" s="339"/>
      <c r="AZ468" s="339"/>
      <c r="BA468" s="341"/>
      <c r="BB468" s="417"/>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2"/>
      <c r="BX468" s="342"/>
      <c r="BY468" s="342"/>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986" t="s">
        <v>241</v>
      </c>
      <c r="D469" s="985"/>
      <c r="E469" s="659">
        <v>0.44914564634893017</v>
      </c>
      <c r="F469" s="613"/>
      <c r="G469" s="613"/>
      <c r="H469" s="985" t="s">
        <v>228</v>
      </c>
      <c r="I469" s="985"/>
      <c r="J469" s="660">
        <v>5.6080618024427764E-2</v>
      </c>
      <c r="K469" s="613"/>
      <c r="L469" s="613"/>
      <c r="M469" s="985" t="s">
        <v>249</v>
      </c>
      <c r="N469" s="985"/>
      <c r="O469" s="661">
        <v>1.0979566330465678E-3</v>
      </c>
      <c r="P469" s="613"/>
      <c r="Q469" s="613"/>
      <c r="W469" s="339"/>
      <c r="X469" s="339"/>
      <c r="Y469" s="339"/>
      <c r="Z469" s="339"/>
      <c r="AA469" s="339"/>
      <c r="AB469" s="339"/>
      <c r="AC469" s="339"/>
      <c r="AD469" s="339"/>
      <c r="AE469" s="339"/>
      <c r="AF469" s="339"/>
      <c r="AG469" s="339"/>
      <c r="AH469" s="339"/>
      <c r="AI469" s="339"/>
      <c r="AJ469" s="339"/>
      <c r="AK469" s="339"/>
      <c r="AL469" s="339"/>
      <c r="AM469" s="339"/>
      <c r="AN469" s="339"/>
      <c r="AO469" s="339"/>
      <c r="AP469" s="339"/>
      <c r="AQ469" s="339"/>
      <c r="AR469" s="339"/>
      <c r="AS469" s="339"/>
      <c r="AT469" s="339"/>
      <c r="AU469" s="339"/>
      <c r="AV469" s="339"/>
      <c r="AW469" s="339"/>
      <c r="AX469" s="339"/>
      <c r="AY469" s="339"/>
      <c r="AZ469" s="339"/>
      <c r="BA469" s="341"/>
      <c r="BB469" s="417"/>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2"/>
      <c r="BX469" s="342"/>
      <c r="BY469" s="342"/>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986" t="s">
        <v>231</v>
      </c>
      <c r="D470" s="985"/>
      <c r="E470" s="659">
        <v>0.56561447571863133</v>
      </c>
      <c r="F470" s="613"/>
      <c r="G470" s="613"/>
      <c r="H470" s="985" t="s">
        <v>212</v>
      </c>
      <c r="I470" s="985"/>
      <c r="J470" s="660">
        <v>1.4036550863569305E-3</v>
      </c>
      <c r="K470" s="613"/>
      <c r="L470" s="613"/>
      <c r="M470" s="985" t="s">
        <v>224</v>
      </c>
      <c r="N470" s="985"/>
      <c r="O470" s="661">
        <v>8.800361516695214E-2</v>
      </c>
      <c r="P470" s="613"/>
      <c r="Q470" s="613"/>
      <c r="W470" s="339"/>
      <c r="X470" s="339"/>
      <c r="Y470" s="339"/>
      <c r="Z470" s="339"/>
      <c r="AA470" s="339"/>
      <c r="AB470" s="339"/>
      <c r="AC470" s="339"/>
      <c r="AD470" s="339"/>
      <c r="AE470" s="339"/>
      <c r="AF470" s="339"/>
      <c r="AG470" s="339"/>
      <c r="AH470" s="339"/>
      <c r="AI470" s="339"/>
      <c r="AJ470" s="339"/>
      <c r="AK470" s="339"/>
      <c r="AL470" s="339"/>
      <c r="AM470" s="339"/>
      <c r="AN470" s="339"/>
      <c r="AO470" s="339"/>
      <c r="AP470" s="339"/>
      <c r="AQ470" s="339"/>
      <c r="AR470" s="339"/>
      <c r="AS470" s="339"/>
      <c r="AT470" s="339"/>
      <c r="AU470" s="339"/>
      <c r="AV470" s="339"/>
      <c r="AW470" s="339"/>
      <c r="AX470" s="339"/>
      <c r="AY470" s="339"/>
      <c r="AZ470" s="339"/>
      <c r="BA470" s="341"/>
      <c r="BB470" s="417"/>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2"/>
      <c r="BX470" s="342"/>
      <c r="BY470" s="342"/>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986" t="s">
        <v>282</v>
      </c>
      <c r="D471" s="985"/>
      <c r="E471" s="659">
        <v>0.13345862252406035</v>
      </c>
      <c r="F471" s="613"/>
      <c r="G471" s="613"/>
      <c r="H471" s="985" t="s">
        <v>247</v>
      </c>
      <c r="I471" s="985"/>
      <c r="J471" s="660">
        <v>0.26415965018678755</v>
      </c>
      <c r="K471" s="613"/>
      <c r="L471" s="613"/>
      <c r="M471" s="985" t="s">
        <v>234</v>
      </c>
      <c r="N471" s="985"/>
      <c r="O471" s="661">
        <v>2.1398109095728278E-2</v>
      </c>
      <c r="P471" s="613"/>
      <c r="Q471" s="613"/>
      <c r="W471" s="339"/>
      <c r="X471" s="339"/>
      <c r="Y471" s="339"/>
      <c r="Z471" s="339"/>
      <c r="AA471" s="339"/>
      <c r="AB471" s="339"/>
      <c r="AC471" s="339"/>
      <c r="AD471" s="339"/>
      <c r="AE471" s="339"/>
      <c r="AF471" s="339"/>
      <c r="AG471" s="339"/>
      <c r="AH471" s="339"/>
      <c r="AI471" s="339"/>
      <c r="AJ471" s="339"/>
      <c r="AK471" s="339"/>
      <c r="AL471" s="339"/>
      <c r="AM471" s="339"/>
      <c r="AN471" s="339"/>
      <c r="AO471" s="339"/>
      <c r="AP471" s="339"/>
      <c r="AQ471" s="339"/>
      <c r="AR471" s="339"/>
      <c r="AS471" s="339"/>
      <c r="AT471" s="339"/>
      <c r="AU471" s="339"/>
      <c r="AV471" s="339"/>
      <c r="AW471" s="339"/>
      <c r="AX471" s="339"/>
      <c r="AY471" s="339"/>
      <c r="AZ471" s="339"/>
      <c r="BA471" s="341"/>
      <c r="BB471" s="417"/>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2"/>
      <c r="BX471" s="342"/>
      <c r="BY471" s="342"/>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986" t="s">
        <v>291</v>
      </c>
      <c r="D472" s="985"/>
      <c r="E472" s="659">
        <v>2.481595864511682E-2</v>
      </c>
      <c r="F472" s="613"/>
      <c r="G472" s="613"/>
      <c r="H472" s="985" t="s">
        <v>213</v>
      </c>
      <c r="I472" s="985"/>
      <c r="J472" s="660">
        <v>6.7685490998120115E-6</v>
      </c>
      <c r="K472" s="613"/>
      <c r="L472" s="613"/>
      <c r="M472" s="985" t="s">
        <v>293</v>
      </c>
      <c r="N472" s="985"/>
      <c r="O472" s="661">
        <v>5.5809175281829645E-4</v>
      </c>
      <c r="P472" s="613"/>
      <c r="Q472" s="613"/>
      <c r="W472" s="339"/>
      <c r="X472" s="339"/>
      <c r="Y472" s="339"/>
      <c r="Z472" s="339"/>
      <c r="AA472" s="339"/>
      <c r="AB472" s="339"/>
      <c r="AC472" s="339"/>
      <c r="AD472" s="339"/>
      <c r="AE472" s="339"/>
      <c r="AF472" s="339"/>
      <c r="AG472" s="339"/>
      <c r="AH472" s="339"/>
      <c r="AI472" s="339"/>
      <c r="AJ472" s="339"/>
      <c r="AK472" s="339"/>
      <c r="AL472" s="339"/>
      <c r="AM472" s="339"/>
      <c r="AN472" s="339"/>
      <c r="AO472" s="339"/>
      <c r="AP472" s="339"/>
      <c r="AQ472" s="339"/>
      <c r="AR472" s="339"/>
      <c r="AS472" s="339"/>
      <c r="AT472" s="339"/>
      <c r="AU472" s="339"/>
      <c r="AV472" s="339"/>
      <c r="AW472" s="339"/>
      <c r="AX472" s="339"/>
      <c r="AY472" s="339"/>
      <c r="AZ472" s="339"/>
      <c r="BA472" s="341"/>
      <c r="BB472" s="417"/>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2"/>
      <c r="BX472" s="342"/>
      <c r="BY472" s="342"/>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986" t="s">
        <v>285</v>
      </c>
      <c r="D473" s="985"/>
      <c r="E473" s="659">
        <v>0.13584134372546641</v>
      </c>
      <c r="F473" s="613"/>
      <c r="G473" s="613"/>
      <c r="H473" s="985" t="s">
        <v>249</v>
      </c>
      <c r="I473" s="985"/>
      <c r="J473" s="660">
        <v>4.7590070454648248E-2</v>
      </c>
      <c r="K473" s="613"/>
      <c r="L473" s="613"/>
      <c r="M473" s="985" t="s">
        <v>207</v>
      </c>
      <c r="N473" s="985"/>
      <c r="O473" s="661">
        <v>0.20970758796518416</v>
      </c>
      <c r="P473" s="613"/>
      <c r="Q473" s="613"/>
      <c r="W473" s="339"/>
      <c r="X473" s="339"/>
      <c r="Y473" s="339"/>
      <c r="Z473" s="339"/>
      <c r="AA473" s="339"/>
      <c r="AB473" s="339"/>
      <c r="AC473" s="339"/>
      <c r="AD473" s="339"/>
      <c r="AE473" s="339"/>
      <c r="AF473" s="339"/>
      <c r="AG473" s="339"/>
      <c r="AH473" s="339"/>
      <c r="AI473" s="339"/>
      <c r="AJ473" s="339"/>
      <c r="AK473" s="339"/>
      <c r="AL473" s="339"/>
      <c r="AM473" s="339"/>
      <c r="AN473" s="339"/>
      <c r="AO473" s="339"/>
      <c r="AP473" s="339"/>
      <c r="AQ473" s="339"/>
      <c r="AR473" s="339"/>
      <c r="AS473" s="339"/>
      <c r="AT473" s="339"/>
      <c r="AU473" s="339"/>
      <c r="AV473" s="339"/>
      <c r="AW473" s="339"/>
      <c r="AX473" s="339"/>
      <c r="AY473" s="339"/>
      <c r="AZ473" s="339"/>
      <c r="BA473" s="341"/>
      <c r="BB473" s="417"/>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2"/>
      <c r="BX473" s="342"/>
      <c r="BY473" s="342"/>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986" t="s">
        <v>283</v>
      </c>
      <c r="D474" s="985"/>
      <c r="E474" s="659">
        <v>0.14316453030066734</v>
      </c>
      <c r="F474" s="613"/>
      <c r="G474" s="613"/>
      <c r="H474" s="985" t="s">
        <v>224</v>
      </c>
      <c r="I474" s="985"/>
      <c r="J474" s="660">
        <v>0.38977071615628156</v>
      </c>
      <c r="K474" s="613"/>
      <c r="L474" s="613"/>
      <c r="M474" s="985" t="s">
        <v>222</v>
      </c>
      <c r="N474" s="985"/>
      <c r="O474" s="661">
        <v>2.5405452057254769E-2</v>
      </c>
      <c r="P474" s="613"/>
      <c r="Q474" s="613"/>
      <c r="W474" s="339"/>
      <c r="X474" s="339"/>
      <c r="Y474" s="339"/>
      <c r="Z474" s="339"/>
      <c r="AA474" s="339"/>
      <c r="AB474" s="339"/>
      <c r="AC474" s="339"/>
      <c r="AD474" s="339"/>
      <c r="AE474" s="339"/>
      <c r="AF474" s="339"/>
      <c r="AG474" s="339"/>
      <c r="AH474" s="339"/>
      <c r="AI474" s="339"/>
      <c r="AJ474" s="339"/>
      <c r="AK474" s="339"/>
      <c r="AL474" s="339"/>
      <c r="AM474" s="339"/>
      <c r="AN474" s="339"/>
      <c r="AO474" s="339"/>
      <c r="AP474" s="339"/>
      <c r="AQ474" s="339"/>
      <c r="AR474" s="339"/>
      <c r="AS474" s="339"/>
      <c r="AT474" s="339"/>
      <c r="AU474" s="339"/>
      <c r="AV474" s="339"/>
      <c r="AW474" s="339"/>
      <c r="AX474" s="339"/>
      <c r="AY474" s="339"/>
      <c r="AZ474" s="339"/>
      <c r="BA474" s="341"/>
      <c r="BB474" s="417"/>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2"/>
      <c r="BX474" s="342"/>
      <c r="BY474" s="342"/>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986" t="s">
        <v>286</v>
      </c>
      <c r="D475" s="985"/>
      <c r="E475" s="662">
        <v>9.5946803736455463E-2</v>
      </c>
      <c r="F475" s="613"/>
      <c r="G475" s="613"/>
      <c r="H475" s="985" t="s">
        <v>234</v>
      </c>
      <c r="I475" s="985"/>
      <c r="J475" s="660">
        <v>7.0430908528754783E-4</v>
      </c>
      <c r="K475" s="613"/>
      <c r="L475" s="613"/>
      <c r="M475" s="985" t="s">
        <v>220</v>
      </c>
      <c r="N475" s="985"/>
      <c r="O475" s="661">
        <v>8.5981011988450765E-6</v>
      </c>
      <c r="P475" s="613"/>
      <c r="Q475" s="613"/>
      <c r="W475" s="339"/>
      <c r="X475" s="339"/>
      <c r="Y475" s="339"/>
      <c r="Z475" s="339"/>
      <c r="AA475" s="339"/>
      <c r="AB475" s="339"/>
      <c r="AC475" s="339"/>
      <c r="AD475" s="339"/>
      <c r="AE475" s="339"/>
      <c r="AF475" s="339"/>
      <c r="AG475" s="339"/>
      <c r="AH475" s="339"/>
      <c r="AI475" s="339"/>
      <c r="AJ475" s="339"/>
      <c r="AK475" s="339"/>
      <c r="AL475" s="339"/>
      <c r="AM475" s="339"/>
      <c r="AN475" s="339"/>
      <c r="AO475" s="339"/>
      <c r="AP475" s="339"/>
      <c r="AQ475" s="339"/>
      <c r="AR475" s="339"/>
      <c r="AS475" s="339"/>
      <c r="AT475" s="339"/>
      <c r="AU475" s="339"/>
      <c r="AV475" s="339"/>
      <c r="AW475" s="339"/>
      <c r="AX475" s="339"/>
      <c r="AY475" s="339"/>
      <c r="AZ475" s="339"/>
      <c r="BA475" s="341"/>
      <c r="BB475" s="417"/>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2"/>
      <c r="BX475" s="342"/>
      <c r="BY475" s="342"/>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986"/>
      <c r="D476" s="985"/>
      <c r="E476" s="613"/>
      <c r="F476" s="613"/>
      <c r="G476" s="613"/>
      <c r="H476" s="985" t="s">
        <v>293</v>
      </c>
      <c r="I476" s="985"/>
      <c r="J476" s="660">
        <v>1.8150238013982269E-2</v>
      </c>
      <c r="K476" s="613"/>
      <c r="L476" s="613"/>
      <c r="M476" s="985" t="s">
        <v>223</v>
      </c>
      <c r="N476" s="985"/>
      <c r="O476" s="661">
        <v>9.913966640876018E-2</v>
      </c>
      <c r="P476" s="613"/>
      <c r="Q476" s="613"/>
      <c r="W476" s="339"/>
      <c r="X476" s="339"/>
      <c r="Y476" s="339"/>
      <c r="Z476" s="339"/>
      <c r="AA476" s="339"/>
      <c r="AB476" s="339"/>
      <c r="AC476" s="339"/>
      <c r="AD476" s="339"/>
      <c r="AE476" s="339"/>
      <c r="AF476" s="339"/>
      <c r="AG476" s="339"/>
      <c r="AH476" s="339"/>
      <c r="AI476" s="339"/>
      <c r="AJ476" s="339"/>
      <c r="AK476" s="339"/>
      <c r="AL476" s="339"/>
      <c r="AM476" s="339"/>
      <c r="AN476" s="339"/>
      <c r="AO476" s="339"/>
      <c r="AP476" s="339"/>
      <c r="AQ476" s="339"/>
      <c r="AR476" s="339"/>
      <c r="AS476" s="339"/>
      <c r="AT476" s="339"/>
      <c r="AU476" s="339"/>
      <c r="AV476" s="339"/>
      <c r="AW476" s="339"/>
      <c r="AX476" s="339"/>
      <c r="AY476" s="339"/>
      <c r="AZ476" s="339"/>
      <c r="BA476" s="341"/>
      <c r="BB476" s="417"/>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2"/>
      <c r="BX476" s="342"/>
      <c r="BY476" s="342"/>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986"/>
      <c r="D477" s="985"/>
      <c r="E477" s="613"/>
      <c r="F477" s="613"/>
      <c r="G477" s="613"/>
      <c r="H477" s="985" t="s">
        <v>207</v>
      </c>
      <c r="I477" s="985"/>
      <c r="J477" s="660">
        <v>0.73975835760978559</v>
      </c>
      <c r="K477" s="613"/>
      <c r="L477" s="613"/>
      <c r="M477" s="985" t="s">
        <v>246</v>
      </c>
      <c r="N477" s="985"/>
      <c r="O477" s="661">
        <v>2.6389510758509757E-5</v>
      </c>
      <c r="P477" s="613"/>
      <c r="Q477" s="613"/>
      <c r="W477" s="339"/>
      <c r="X477" s="339"/>
      <c r="Y477" s="339"/>
      <c r="Z477" s="339"/>
      <c r="AA477" s="339"/>
      <c r="AB477" s="339"/>
      <c r="AC477" s="339"/>
      <c r="AD477" s="339"/>
      <c r="AE477" s="339"/>
      <c r="AF477" s="339"/>
      <c r="AG477" s="339"/>
      <c r="AH477" s="339"/>
      <c r="AI477" s="339"/>
      <c r="AJ477" s="339"/>
      <c r="AK477" s="339"/>
      <c r="AL477" s="339"/>
      <c r="AM477" s="339"/>
      <c r="AN477" s="339"/>
      <c r="AO477" s="339"/>
      <c r="AP477" s="339"/>
      <c r="AQ477" s="339"/>
      <c r="AR477" s="339"/>
      <c r="AS477" s="339"/>
      <c r="AT477" s="339"/>
      <c r="AU477" s="339"/>
      <c r="AV477" s="339"/>
      <c r="AW477" s="339"/>
      <c r="AX477" s="339"/>
      <c r="AY477" s="339"/>
      <c r="AZ477" s="339"/>
      <c r="BA477" s="341"/>
      <c r="BB477" s="417"/>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2"/>
      <c r="BX477" s="342"/>
      <c r="BY477" s="342"/>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986" t="s">
        <v>252</v>
      </c>
      <c r="D478" s="985"/>
      <c r="E478" s="985"/>
      <c r="F478" s="985"/>
      <c r="G478" s="985"/>
      <c r="H478" s="985" t="s">
        <v>298</v>
      </c>
      <c r="I478" s="985"/>
      <c r="J478" s="660">
        <v>4.8631436338127405E-3</v>
      </c>
      <c r="K478" s="613"/>
      <c r="L478" s="613"/>
      <c r="M478" s="985" t="s">
        <v>281</v>
      </c>
      <c r="N478" s="985"/>
      <c r="O478" s="661">
        <v>0.24340077958491302</v>
      </c>
      <c r="P478" s="613"/>
      <c r="Q478" s="613"/>
      <c r="W478" s="339"/>
      <c r="X478" s="339"/>
      <c r="Y478" s="339"/>
      <c r="Z478" s="339"/>
      <c r="AA478" s="339"/>
      <c r="AB478" s="339"/>
      <c r="AC478" s="339"/>
      <c r="AD478" s="339"/>
      <c r="AE478" s="339"/>
      <c r="AF478" s="339"/>
      <c r="AG478" s="339"/>
      <c r="AH478" s="339"/>
      <c r="AI478" s="339"/>
      <c r="AJ478" s="339"/>
      <c r="AK478" s="339"/>
      <c r="AL478" s="339"/>
      <c r="AM478" s="339"/>
      <c r="AN478" s="339"/>
      <c r="AO478" s="339"/>
      <c r="AP478" s="339"/>
      <c r="AQ478" s="339"/>
      <c r="AR478" s="339"/>
      <c r="AS478" s="339"/>
      <c r="AT478" s="339"/>
      <c r="AU478" s="339"/>
      <c r="AV478" s="339"/>
      <c r="AW478" s="339"/>
      <c r="AX478" s="339"/>
      <c r="AY478" s="339"/>
      <c r="AZ478" s="339"/>
      <c r="BA478" s="341"/>
      <c r="BB478" s="417"/>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2"/>
      <c r="BX478" s="342"/>
      <c r="BY478" s="342"/>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986" t="s">
        <v>203</v>
      </c>
      <c r="D479" s="985"/>
      <c r="E479" s="987" t="s">
        <v>253</v>
      </c>
      <c r="F479" s="988"/>
      <c r="G479" s="989"/>
      <c r="H479" s="985" t="s">
        <v>222</v>
      </c>
      <c r="I479" s="985"/>
      <c r="J479" s="660">
        <v>0.16428172503824534</v>
      </c>
      <c r="K479" s="613"/>
      <c r="L479" s="613"/>
      <c r="M479" s="985" t="s">
        <v>302</v>
      </c>
      <c r="N479" s="985"/>
      <c r="O479" s="661">
        <v>1.9550486446121907E-6</v>
      </c>
      <c r="P479" s="613"/>
      <c r="Q479" s="613"/>
      <c r="W479" s="339"/>
      <c r="X479" s="339"/>
      <c r="Y479" s="339"/>
      <c r="Z479" s="339"/>
      <c r="AA479" s="339"/>
      <c r="AB479" s="339"/>
      <c r="AC479" s="339"/>
      <c r="AD479" s="339"/>
      <c r="AE479" s="339"/>
      <c r="AF479" s="339"/>
      <c r="AG479" s="339"/>
      <c r="AH479" s="339"/>
      <c r="AI479" s="339"/>
      <c r="AJ479" s="339"/>
      <c r="AK479" s="339"/>
      <c r="AL479" s="339"/>
      <c r="AM479" s="339"/>
      <c r="AN479" s="339"/>
      <c r="AO479" s="339"/>
      <c r="AP479" s="339"/>
      <c r="AQ479" s="339"/>
      <c r="AR479" s="339"/>
      <c r="AS479" s="339"/>
      <c r="AT479" s="339"/>
      <c r="AU479" s="339"/>
      <c r="AV479" s="339"/>
      <c r="AW479" s="339"/>
      <c r="AX479" s="339"/>
      <c r="AY479" s="339"/>
      <c r="AZ479" s="339"/>
      <c r="BA479" s="341"/>
      <c r="BB479" s="417"/>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2"/>
      <c r="BX479" s="342"/>
      <c r="BY479" s="342"/>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985"/>
      <c r="D480" s="985"/>
      <c r="E480" s="644" t="s">
        <v>188</v>
      </c>
      <c r="F480" s="645" t="s">
        <v>254</v>
      </c>
      <c r="G480" s="646" t="s">
        <v>255</v>
      </c>
      <c r="H480" s="985" t="s">
        <v>220</v>
      </c>
      <c r="I480" s="985"/>
      <c r="J480" s="660">
        <v>1.2895728123950225E-3</v>
      </c>
      <c r="K480" s="613"/>
      <c r="L480" s="613"/>
      <c r="M480" s="985" t="s">
        <v>214</v>
      </c>
      <c r="N480" s="985"/>
      <c r="O480" s="661">
        <v>0.1846752311643115</v>
      </c>
      <c r="P480" s="613"/>
      <c r="Q480" s="613"/>
      <c r="W480" s="339"/>
      <c r="X480" s="339"/>
      <c r="Y480" s="339"/>
      <c r="Z480" s="339"/>
      <c r="AA480" s="339"/>
      <c r="AB480" s="339"/>
      <c r="AC480" s="339"/>
      <c r="AD480" s="339"/>
      <c r="AE480" s="339"/>
      <c r="AF480" s="339"/>
      <c r="AG480" s="339"/>
      <c r="AH480" s="339"/>
      <c r="AI480" s="339"/>
      <c r="AJ480" s="339"/>
      <c r="AK480" s="339"/>
      <c r="AL480" s="339"/>
      <c r="AM480" s="339"/>
      <c r="AN480" s="339"/>
      <c r="AO480" s="339"/>
      <c r="AP480" s="339"/>
      <c r="AQ480" s="339"/>
      <c r="AR480" s="339"/>
      <c r="AS480" s="339"/>
      <c r="AT480" s="339"/>
      <c r="AU480" s="339"/>
      <c r="AV480" s="339"/>
      <c r="AW480" s="339"/>
      <c r="AX480" s="339"/>
      <c r="AY480" s="339"/>
      <c r="AZ480" s="339"/>
      <c r="BA480" s="341"/>
      <c r="BB480" s="417"/>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2"/>
      <c r="BX480" s="342"/>
      <c r="BY480" s="342"/>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986" t="s">
        <v>204</v>
      </c>
      <c r="D481" s="985"/>
      <c r="E481" s="665">
        <v>4.9127138308334146</v>
      </c>
      <c r="F481" s="666">
        <v>14.036325230952611</v>
      </c>
      <c r="G481" s="667">
        <v>14.036325230952611</v>
      </c>
      <c r="H481" s="985" t="s">
        <v>223</v>
      </c>
      <c r="I481" s="985"/>
      <c r="J481" s="660">
        <v>0.18761163473675929</v>
      </c>
      <c r="K481" s="613"/>
      <c r="L481" s="613"/>
      <c r="M481" s="985" t="s">
        <v>215</v>
      </c>
      <c r="N481" s="985"/>
      <c r="O481" s="661">
        <v>0.18467523116431056</v>
      </c>
      <c r="P481" s="613"/>
      <c r="Q481" s="613"/>
      <c r="W481" s="339"/>
      <c r="X481" s="339"/>
      <c r="Y481" s="339"/>
      <c r="Z481" s="339"/>
      <c r="AA481" s="339"/>
      <c r="AB481" s="339"/>
      <c r="AC481" s="339"/>
      <c r="AD481" s="339"/>
      <c r="AE481" s="339"/>
      <c r="AF481" s="339"/>
      <c r="AG481" s="339"/>
      <c r="AH481" s="339"/>
      <c r="AI481" s="339"/>
      <c r="AJ481" s="339"/>
      <c r="AK481" s="339"/>
      <c r="AL481" s="339"/>
      <c r="AM481" s="339"/>
      <c r="AN481" s="339"/>
      <c r="AO481" s="339"/>
      <c r="AP481" s="339"/>
      <c r="AQ481" s="339"/>
      <c r="AR481" s="339"/>
      <c r="AS481" s="339"/>
      <c r="AT481" s="339"/>
      <c r="AU481" s="339"/>
      <c r="AV481" s="339"/>
      <c r="AW481" s="339"/>
      <c r="AX481" s="339"/>
      <c r="AY481" s="339"/>
      <c r="AZ481" s="339"/>
      <c r="BA481" s="341"/>
      <c r="BB481" s="417"/>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2"/>
      <c r="BX481" s="342"/>
      <c r="BY481" s="342"/>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986"/>
      <c r="D482" s="985"/>
      <c r="E482" s="613"/>
      <c r="F482" s="613"/>
      <c r="G482" s="613"/>
      <c r="H482" s="985" t="s">
        <v>246</v>
      </c>
      <c r="I482" s="985"/>
      <c r="J482" s="660">
        <v>1.4698265094772052E-3</v>
      </c>
      <c r="K482" s="613"/>
      <c r="L482" s="613"/>
      <c r="M482" s="985" t="s">
        <v>310</v>
      </c>
      <c r="N482" s="985"/>
      <c r="O482" s="661">
        <v>2.3204774289284353E-3</v>
      </c>
      <c r="P482" s="613"/>
      <c r="Q482" s="613"/>
      <c r="W482" s="339"/>
      <c r="X482" s="339"/>
      <c r="Y482" s="339"/>
      <c r="Z482" s="339"/>
      <c r="AA482" s="339"/>
      <c r="AB482" s="339"/>
      <c r="AC482" s="339"/>
      <c r="AD482" s="339"/>
      <c r="AE482" s="339"/>
      <c r="AF482" s="339"/>
      <c r="AG482" s="339"/>
      <c r="AH482" s="339"/>
      <c r="AI482" s="339"/>
      <c r="AJ482" s="339"/>
      <c r="AK482" s="339"/>
      <c r="AL482" s="339"/>
      <c r="AM482" s="339"/>
      <c r="AN482" s="339"/>
      <c r="AO482" s="339"/>
      <c r="AP482" s="339"/>
      <c r="AQ482" s="339"/>
      <c r="AR482" s="339"/>
      <c r="AS482" s="339"/>
      <c r="AT482" s="339"/>
      <c r="AU482" s="339"/>
      <c r="AV482" s="339"/>
      <c r="AW482" s="339"/>
      <c r="AX482" s="339"/>
      <c r="AY482" s="339"/>
      <c r="AZ482" s="339"/>
      <c r="BA482" s="341"/>
      <c r="BB482" s="417"/>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2"/>
      <c r="BX482" s="342"/>
      <c r="BY482" s="342"/>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986"/>
      <c r="D483" s="985"/>
      <c r="E483" s="613"/>
      <c r="F483" s="613"/>
      <c r="G483" s="613"/>
      <c r="H483" s="985" t="s">
        <v>281</v>
      </c>
      <c r="I483" s="985"/>
      <c r="J483" s="660">
        <v>4.7552400376575321E-2</v>
      </c>
      <c r="K483" s="613"/>
      <c r="L483" s="613"/>
      <c r="M483" s="985" t="s">
        <v>280</v>
      </c>
      <c r="N483" s="985"/>
      <c r="O483" s="661">
        <v>0.17044620321146062</v>
      </c>
      <c r="P483" s="613"/>
      <c r="Q483" s="613"/>
      <c r="W483" s="339"/>
      <c r="X483" s="339"/>
      <c r="Y483" s="339"/>
      <c r="Z483" s="339"/>
      <c r="AA483" s="339"/>
      <c r="AB483" s="339"/>
      <c r="AC483" s="339"/>
      <c r="AD483" s="339"/>
      <c r="AE483" s="339"/>
      <c r="AF483" s="339"/>
      <c r="AG483" s="339"/>
      <c r="AH483" s="339"/>
      <c r="AI483" s="339"/>
      <c r="AJ483" s="339"/>
      <c r="AK483" s="339"/>
      <c r="AL483" s="339"/>
      <c r="AM483" s="339"/>
      <c r="AN483" s="339"/>
      <c r="AO483" s="339"/>
      <c r="AP483" s="339"/>
      <c r="AQ483" s="339"/>
      <c r="AR483" s="339"/>
      <c r="AS483" s="339"/>
      <c r="AT483" s="339"/>
      <c r="AU483" s="339"/>
      <c r="AV483" s="339"/>
      <c r="AW483" s="339"/>
      <c r="AX483" s="339"/>
      <c r="AY483" s="339"/>
      <c r="AZ483" s="339"/>
      <c r="BA483" s="341"/>
      <c r="BB483" s="417"/>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2"/>
      <c r="BX483" s="342"/>
      <c r="BY483" s="342"/>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986" t="s">
        <v>256</v>
      </c>
      <c r="D484" s="985"/>
      <c r="E484" s="985"/>
      <c r="F484" s="613"/>
      <c r="G484" s="613"/>
      <c r="H484" s="985" t="s">
        <v>214</v>
      </c>
      <c r="I484" s="985"/>
      <c r="J484" s="660">
        <v>3.8001101152644687E-3</v>
      </c>
      <c r="K484" s="613"/>
      <c r="L484" s="613"/>
      <c r="M484" s="985" t="s">
        <v>307</v>
      </c>
      <c r="N484" s="985"/>
      <c r="O484" s="661">
        <v>6.1010516614797049E-3</v>
      </c>
      <c r="P484" s="613"/>
      <c r="Q484" s="613"/>
      <c r="W484" s="339"/>
      <c r="X484" s="339"/>
      <c r="Y484" s="339"/>
      <c r="Z484" s="339"/>
      <c r="AA484" s="339"/>
      <c r="AB484" s="339"/>
      <c r="AC484" s="339"/>
      <c r="AD484" s="339"/>
      <c r="AE484" s="339"/>
      <c r="AF484" s="339"/>
      <c r="AG484" s="339"/>
      <c r="AH484" s="339"/>
      <c r="AI484" s="339"/>
      <c r="AJ484" s="339"/>
      <c r="AK484" s="339"/>
      <c r="AL484" s="339"/>
      <c r="AM484" s="339"/>
      <c r="AN484" s="339"/>
      <c r="AO484" s="339"/>
      <c r="AP484" s="339"/>
      <c r="AQ484" s="339"/>
      <c r="AR484" s="339"/>
      <c r="AS484" s="339"/>
      <c r="AT484" s="339"/>
      <c r="AU484" s="339"/>
      <c r="AV484" s="339"/>
      <c r="AW484" s="339"/>
      <c r="AX484" s="339"/>
      <c r="AY484" s="339"/>
      <c r="AZ484" s="339"/>
      <c r="BA484" s="341"/>
      <c r="BB484" s="417"/>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2"/>
      <c r="BX484" s="342"/>
      <c r="BY484" s="342"/>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986"/>
      <c r="D485" s="985"/>
      <c r="E485" s="647" t="s">
        <v>203</v>
      </c>
      <c r="F485" s="613"/>
      <c r="G485" s="613"/>
      <c r="H485" s="985" t="s">
        <v>215</v>
      </c>
      <c r="I485" s="985"/>
      <c r="J485" s="660">
        <v>3.8001101152645126E-3</v>
      </c>
      <c r="K485" s="613"/>
      <c r="L485" s="613"/>
      <c r="M485" s="985" t="s">
        <v>304</v>
      </c>
      <c r="N485" s="985"/>
      <c r="O485" s="661">
        <v>6.1010516614798367E-3</v>
      </c>
      <c r="P485" s="613"/>
      <c r="Q485" s="613"/>
      <c r="W485" s="339"/>
      <c r="X485" s="339"/>
      <c r="Y485" s="339"/>
      <c r="Z485" s="339"/>
      <c r="AA485" s="339"/>
      <c r="AB485" s="339"/>
      <c r="AC485" s="339"/>
      <c r="AD485" s="339"/>
      <c r="AE485" s="339"/>
      <c r="AF485" s="339"/>
      <c r="AG485" s="339"/>
      <c r="AH485" s="339"/>
      <c r="AI485" s="339"/>
      <c r="AJ485" s="339"/>
      <c r="AK485" s="339"/>
      <c r="AL485" s="339"/>
      <c r="AM485" s="339"/>
      <c r="AN485" s="339"/>
      <c r="AO485" s="339"/>
      <c r="AP485" s="339"/>
      <c r="AQ485" s="339"/>
      <c r="AR485" s="339"/>
      <c r="AS485" s="339"/>
      <c r="AT485" s="339"/>
      <c r="AU485" s="339"/>
      <c r="AV485" s="339"/>
      <c r="AW485" s="339"/>
      <c r="AX485" s="339"/>
      <c r="AY485" s="339"/>
      <c r="AZ485" s="339"/>
      <c r="BA485" s="341"/>
      <c r="BB485" s="417"/>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2"/>
      <c r="BX485" s="342"/>
      <c r="BY485" s="342"/>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985"/>
      <c r="D486" s="985"/>
      <c r="E486" s="668" t="s">
        <v>204</v>
      </c>
      <c r="F486" s="613"/>
      <c r="G486" s="613"/>
      <c r="H486" s="985" t="s">
        <v>310</v>
      </c>
      <c r="I486" s="985"/>
      <c r="J486" s="660">
        <v>3.9317438935942425E-4</v>
      </c>
      <c r="K486" s="613"/>
      <c r="L486" s="613"/>
      <c r="M486" s="985" t="s">
        <v>219</v>
      </c>
      <c r="N486" s="985"/>
      <c r="O486" s="661">
        <v>0.17823153305180639</v>
      </c>
      <c r="P486" s="613"/>
      <c r="Q486" s="613"/>
      <c r="W486" s="339"/>
      <c r="X486" s="339"/>
      <c r="Y486" s="339"/>
      <c r="Z486" s="339"/>
      <c r="AA486" s="339"/>
      <c r="AB486" s="339"/>
      <c r="AC486" s="339"/>
      <c r="AD486" s="339"/>
      <c r="AE486" s="339"/>
      <c r="AF486" s="339"/>
      <c r="AG486" s="339"/>
      <c r="AH486" s="339"/>
      <c r="AI486" s="339"/>
      <c r="AJ486" s="339"/>
      <c r="AK486" s="339"/>
      <c r="AL486" s="339"/>
      <c r="AM486" s="339"/>
      <c r="AN486" s="339"/>
      <c r="AO486" s="339"/>
      <c r="AP486" s="339"/>
      <c r="AQ486" s="339"/>
      <c r="AR486" s="339"/>
      <c r="AS486" s="339"/>
      <c r="AT486" s="339"/>
      <c r="AU486" s="339"/>
      <c r="AV486" s="339"/>
      <c r="AW486" s="339"/>
      <c r="AX486" s="339"/>
      <c r="AY486" s="339"/>
      <c r="AZ486" s="339"/>
      <c r="BA486" s="341"/>
      <c r="BB486" s="417"/>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2"/>
      <c r="BX486" s="342"/>
      <c r="BY486" s="342"/>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986" t="s">
        <v>225</v>
      </c>
      <c r="D487" s="985"/>
      <c r="E487" s="656">
        <v>-2.4769698962860784E-2</v>
      </c>
      <c r="F487" s="613"/>
      <c r="G487" s="613"/>
      <c r="H487" s="985" t="s">
        <v>280</v>
      </c>
      <c r="I487" s="985"/>
      <c r="J487" s="660">
        <v>0.7451786676921307</v>
      </c>
      <c r="K487" s="613"/>
      <c r="L487" s="613"/>
      <c r="M487" s="985" t="s">
        <v>233</v>
      </c>
      <c r="N487" s="985"/>
      <c r="O487" s="661">
        <v>6.969247932801971E-2</v>
      </c>
      <c r="P487" s="613"/>
      <c r="Q487" s="613"/>
      <c r="W487" s="339"/>
      <c r="X487" s="339"/>
      <c r="Y487" s="339"/>
      <c r="Z487" s="339"/>
      <c r="AA487" s="339"/>
      <c r="AB487" s="339"/>
      <c r="AC487" s="339"/>
      <c r="AD487" s="339"/>
      <c r="AE487" s="339"/>
      <c r="AF487" s="339"/>
      <c r="AG487" s="339"/>
      <c r="AH487" s="339"/>
      <c r="AI487" s="339"/>
      <c r="AJ487" s="339"/>
      <c r="AK487" s="339"/>
      <c r="AL487" s="339"/>
      <c r="AM487" s="339"/>
      <c r="AN487" s="339"/>
      <c r="AO487" s="339"/>
      <c r="AP487" s="339"/>
      <c r="AQ487" s="339"/>
      <c r="AR487" s="339"/>
      <c r="AS487" s="339"/>
      <c r="AT487" s="339"/>
      <c r="AU487" s="339"/>
      <c r="AV487" s="339"/>
      <c r="AW487" s="339"/>
      <c r="AX487" s="339"/>
      <c r="AY487" s="339"/>
      <c r="AZ487" s="339"/>
      <c r="BA487" s="341"/>
      <c r="BB487" s="417"/>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2"/>
      <c r="BX487" s="342"/>
      <c r="BY487" s="342"/>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986" t="s">
        <v>228</v>
      </c>
      <c r="D488" s="985"/>
      <c r="E488" s="659">
        <v>-9.1011265033858132E-2</v>
      </c>
      <c r="F488" s="613"/>
      <c r="G488" s="613"/>
      <c r="H488" s="985" t="s">
        <v>307</v>
      </c>
      <c r="I488" s="985"/>
      <c r="J488" s="660">
        <v>3.1241213815594677E-3</v>
      </c>
      <c r="K488" s="613"/>
      <c r="L488" s="613"/>
      <c r="M488" s="985" t="s">
        <v>221</v>
      </c>
      <c r="N488" s="985"/>
      <c r="O488" s="661">
        <v>0.2245912631193952</v>
      </c>
      <c r="P488" s="613"/>
      <c r="Q488" s="613"/>
      <c r="W488" s="339"/>
      <c r="X488" s="339"/>
      <c r="Y488" s="339"/>
      <c r="Z488" s="339"/>
      <c r="AA488" s="339"/>
      <c r="AB488" s="339"/>
      <c r="AC488" s="339"/>
      <c r="AD488" s="339"/>
      <c r="AE488" s="339"/>
      <c r="AF488" s="339"/>
      <c r="AG488" s="339"/>
      <c r="AH488" s="339"/>
      <c r="AI488" s="339"/>
      <c r="AJ488" s="339"/>
      <c r="AK488" s="339"/>
      <c r="AL488" s="339"/>
      <c r="AM488" s="339"/>
      <c r="AN488" s="339"/>
      <c r="AO488" s="339"/>
      <c r="AP488" s="339"/>
      <c r="AQ488" s="339"/>
      <c r="AR488" s="339"/>
      <c r="AS488" s="339"/>
      <c r="AT488" s="339"/>
      <c r="AU488" s="339"/>
      <c r="AV488" s="339"/>
      <c r="AW488" s="339"/>
      <c r="AX488" s="339"/>
      <c r="AY488" s="339"/>
      <c r="AZ488" s="339"/>
      <c r="BA488" s="341"/>
      <c r="BB488" s="417"/>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2"/>
      <c r="BX488" s="342"/>
      <c r="BY488" s="342"/>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986" t="s">
        <v>212</v>
      </c>
      <c r="D489" s="985"/>
      <c r="E489" s="659">
        <v>-4.6551489565578537E-2</v>
      </c>
      <c r="F489" s="613"/>
      <c r="G489" s="613"/>
      <c r="H489" s="985" t="s">
        <v>304</v>
      </c>
      <c r="I489" s="985"/>
      <c r="J489" s="660">
        <v>3.1241213815594885E-3</v>
      </c>
      <c r="K489" s="613"/>
      <c r="L489" s="613"/>
      <c r="M489" s="985" t="s">
        <v>210</v>
      </c>
      <c r="N489" s="985"/>
      <c r="O489" s="661">
        <v>0.16014625385348025</v>
      </c>
      <c r="P489" s="613"/>
      <c r="Q489" s="613"/>
      <c r="W489" s="339"/>
      <c r="X489" s="339"/>
      <c r="Y489" s="339"/>
      <c r="Z489" s="339"/>
      <c r="AA489" s="339"/>
      <c r="AB489" s="339"/>
      <c r="AC489" s="339"/>
      <c r="AD489" s="339"/>
      <c r="AE489" s="339"/>
      <c r="AF489" s="339"/>
      <c r="AG489" s="339"/>
      <c r="AH489" s="339"/>
      <c r="AI489" s="339"/>
      <c r="AJ489" s="339"/>
      <c r="AK489" s="339"/>
      <c r="AL489" s="339"/>
      <c r="AM489" s="339"/>
      <c r="AN489" s="339"/>
      <c r="AO489" s="339"/>
      <c r="AP489" s="339"/>
      <c r="AQ489" s="339"/>
      <c r="AR489" s="339"/>
      <c r="AS489" s="339"/>
      <c r="AT489" s="339"/>
      <c r="AU489" s="339"/>
      <c r="AV489" s="339"/>
      <c r="AW489" s="339"/>
      <c r="AX489" s="339"/>
      <c r="AY489" s="339"/>
      <c r="AZ489" s="339"/>
      <c r="BA489" s="341"/>
      <c r="BB489" s="417"/>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2"/>
      <c r="BX489" s="342"/>
      <c r="BY489" s="342"/>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986" t="s">
        <v>247</v>
      </c>
      <c r="D490" s="985"/>
      <c r="E490" s="659">
        <v>1.6116312841645886E-3</v>
      </c>
      <c r="F490" s="613"/>
      <c r="G490" s="613"/>
      <c r="H490" s="985" t="s">
        <v>219</v>
      </c>
      <c r="I490" s="985"/>
      <c r="J490" s="660">
        <v>2.8455566264807268E-2</v>
      </c>
      <c r="K490" s="613"/>
      <c r="L490" s="613"/>
      <c r="M490" s="985" t="s">
        <v>241</v>
      </c>
      <c r="N490" s="985"/>
      <c r="O490" s="661">
        <v>0.23944891014076145</v>
      </c>
      <c r="P490" s="613"/>
      <c r="Q490" s="613"/>
      <c r="W490" s="339"/>
      <c r="X490" s="339"/>
      <c r="Y490" s="339"/>
      <c r="Z490" s="339"/>
      <c r="AA490" s="339"/>
      <c r="AB490" s="339"/>
      <c r="AC490" s="339"/>
      <c r="AD490" s="339"/>
      <c r="AE490" s="339"/>
      <c r="AF490" s="339"/>
      <c r="AG490" s="339"/>
      <c r="AH490" s="339"/>
      <c r="AI490" s="339"/>
      <c r="AJ490" s="339"/>
      <c r="AK490" s="339"/>
      <c r="AL490" s="339"/>
      <c r="AM490" s="339"/>
      <c r="AN490" s="339"/>
      <c r="AO490" s="339"/>
      <c r="AP490" s="339"/>
      <c r="AQ490" s="339"/>
      <c r="AR490" s="339"/>
      <c r="AS490" s="339"/>
      <c r="AT490" s="339"/>
      <c r="AU490" s="339"/>
      <c r="AV490" s="339"/>
      <c r="AW490" s="339"/>
      <c r="AX490" s="339"/>
      <c r="AY490" s="339"/>
      <c r="AZ490" s="339"/>
      <c r="BA490" s="341"/>
      <c r="BB490" s="417"/>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2"/>
      <c r="BX490" s="342"/>
      <c r="BY490" s="342"/>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986" t="s">
        <v>213</v>
      </c>
      <c r="D491" s="985"/>
      <c r="E491" s="659">
        <v>-1.6777386001209651E-3</v>
      </c>
      <c r="F491" s="613"/>
      <c r="G491" s="613"/>
      <c r="H491" s="985" t="s">
        <v>233</v>
      </c>
      <c r="I491" s="985"/>
      <c r="J491" s="660">
        <v>0.10164237568265516</v>
      </c>
      <c r="K491" s="613"/>
      <c r="L491" s="613"/>
      <c r="M491" s="985" t="s">
        <v>231</v>
      </c>
      <c r="N491" s="985"/>
      <c r="O491" s="661">
        <v>0.31749669429613547</v>
      </c>
      <c r="P491" s="613"/>
      <c r="Q491" s="613"/>
      <c r="W491" s="339"/>
      <c r="X491" s="339"/>
      <c r="Y491" s="339"/>
      <c r="Z491" s="339"/>
      <c r="AA491" s="339"/>
      <c r="AB491" s="339"/>
      <c r="AC491" s="339"/>
      <c r="AD491" s="339"/>
      <c r="AE491" s="339"/>
      <c r="AF491" s="339"/>
      <c r="AG491" s="339"/>
      <c r="AH491" s="339"/>
      <c r="AI491" s="339"/>
      <c r="AJ491" s="339"/>
      <c r="AK491" s="339"/>
      <c r="AL491" s="339"/>
      <c r="AM491" s="339"/>
      <c r="AN491" s="339"/>
      <c r="AO491" s="339"/>
      <c r="AP491" s="339"/>
      <c r="AQ491" s="339"/>
      <c r="AR491" s="339"/>
      <c r="AS491" s="339"/>
      <c r="AT491" s="339"/>
      <c r="AU491" s="339"/>
      <c r="AV491" s="339"/>
      <c r="AW491" s="339"/>
      <c r="AX491" s="339"/>
      <c r="AY491" s="339"/>
      <c r="AZ491" s="339"/>
      <c r="BA491" s="341"/>
      <c r="BB491" s="417"/>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2"/>
      <c r="BX491" s="342"/>
      <c r="BY491" s="342"/>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986" t="s">
        <v>249</v>
      </c>
      <c r="D492" s="985"/>
      <c r="E492" s="659">
        <v>3.7860267058469461E-2</v>
      </c>
      <c r="F492" s="613"/>
      <c r="G492" s="613"/>
      <c r="H492" s="985" t="s">
        <v>221</v>
      </c>
      <c r="I492" s="985"/>
      <c r="J492" s="660">
        <v>5.5193395514468245E-2</v>
      </c>
      <c r="K492" s="613"/>
      <c r="L492" s="613"/>
      <c r="M492" s="985" t="s">
        <v>282</v>
      </c>
      <c r="N492" s="985"/>
      <c r="O492" s="661">
        <v>2.1182420055195678E-2</v>
      </c>
      <c r="P492" s="613"/>
      <c r="Q492" s="613"/>
      <c r="W492" s="339"/>
      <c r="X492" s="339"/>
      <c r="Y492" s="339"/>
      <c r="Z492" s="339"/>
      <c r="AA492" s="339"/>
      <c r="AB492" s="339"/>
      <c r="AC492" s="339"/>
      <c r="AD492" s="339"/>
      <c r="AE492" s="339"/>
      <c r="AF492" s="339"/>
      <c r="AG492" s="339"/>
      <c r="AH492" s="339"/>
      <c r="AI492" s="339"/>
      <c r="AJ492" s="339"/>
      <c r="AK492" s="339"/>
      <c r="AL492" s="339"/>
      <c r="AM492" s="339"/>
      <c r="AN492" s="339"/>
      <c r="AO492" s="339"/>
      <c r="AP492" s="339"/>
      <c r="AQ492" s="339"/>
      <c r="AR492" s="339"/>
      <c r="AS492" s="339"/>
      <c r="AT492" s="339"/>
      <c r="AU492" s="339"/>
      <c r="AV492" s="339"/>
      <c r="AW492" s="339"/>
      <c r="AX492" s="339"/>
      <c r="AY492" s="339"/>
      <c r="AZ492" s="339"/>
      <c r="BA492" s="341"/>
      <c r="BB492" s="417"/>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2"/>
      <c r="BX492" s="342"/>
      <c r="BY492" s="342"/>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986" t="s">
        <v>224</v>
      </c>
      <c r="D493" s="985"/>
      <c r="E493" s="659">
        <v>0.10765921663796568</v>
      </c>
      <c r="F493" s="613"/>
      <c r="G493" s="613"/>
      <c r="H493" s="985" t="s">
        <v>210</v>
      </c>
      <c r="I493" s="985"/>
      <c r="J493" s="660">
        <v>0.25043007690638869</v>
      </c>
      <c r="K493" s="613"/>
      <c r="L493" s="613"/>
      <c r="M493" s="985" t="s">
        <v>291</v>
      </c>
      <c r="N493" s="985"/>
      <c r="O493" s="661">
        <v>8.6395358824925036E-2</v>
      </c>
      <c r="P493" s="613"/>
      <c r="Q493" s="613"/>
      <c r="W493" s="339"/>
      <c r="X493" s="339"/>
      <c r="Y493" s="339"/>
      <c r="Z493" s="339"/>
      <c r="AA493" s="339"/>
      <c r="AB493" s="339"/>
      <c r="AC493" s="339"/>
      <c r="AD493" s="339"/>
      <c r="AE493" s="339"/>
      <c r="AF493" s="339"/>
      <c r="AG493" s="339"/>
      <c r="AH493" s="339"/>
      <c r="AI493" s="339"/>
      <c r="AJ493" s="339"/>
      <c r="AK493" s="339"/>
      <c r="AL493" s="339"/>
      <c r="AM493" s="339"/>
      <c r="AN493" s="339"/>
      <c r="AO493" s="339"/>
      <c r="AP493" s="339"/>
      <c r="AQ493" s="339"/>
      <c r="AR493" s="339"/>
      <c r="AS493" s="339"/>
      <c r="AT493" s="339"/>
      <c r="AU493" s="339"/>
      <c r="AV493" s="339"/>
      <c r="AW493" s="339"/>
      <c r="AX493" s="339"/>
      <c r="AY493" s="339"/>
      <c r="AZ493" s="339"/>
      <c r="BA493" s="341"/>
      <c r="BB493" s="417"/>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2"/>
      <c r="BX493" s="342"/>
      <c r="BY493" s="342"/>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986" t="s">
        <v>234</v>
      </c>
      <c r="D494" s="985"/>
      <c r="E494" s="659">
        <v>9.6385047712425932E-3</v>
      </c>
      <c r="F494" s="613"/>
      <c r="G494" s="613"/>
      <c r="H494" s="985" t="s">
        <v>241</v>
      </c>
      <c r="I494" s="985"/>
      <c r="J494" s="660">
        <v>0.39144788725318364</v>
      </c>
      <c r="K494" s="613"/>
      <c r="L494" s="613"/>
      <c r="M494" s="985" t="s">
        <v>285</v>
      </c>
      <c r="N494" s="985"/>
      <c r="O494" s="661">
        <v>7.7936581075145311E-2</v>
      </c>
      <c r="P494" s="613"/>
      <c r="Q494" s="613"/>
      <c r="W494" s="339"/>
      <c r="X494" s="339"/>
      <c r="Y494" s="339"/>
      <c r="Z494" s="339"/>
      <c r="AA494" s="339"/>
      <c r="AB494" s="339"/>
      <c r="AC494" s="339"/>
      <c r="AD494" s="339"/>
      <c r="AE494" s="339"/>
      <c r="AF494" s="339"/>
      <c r="AG494" s="339"/>
      <c r="AH494" s="339"/>
      <c r="AI494" s="339"/>
      <c r="AJ494" s="339"/>
      <c r="AK494" s="339"/>
      <c r="AL494" s="339"/>
      <c r="AM494" s="339"/>
      <c r="AN494" s="339"/>
      <c r="AO494" s="339"/>
      <c r="AP494" s="339"/>
      <c r="AQ494" s="339"/>
      <c r="AR494" s="339"/>
      <c r="AS494" s="339"/>
      <c r="AT494" s="339"/>
      <c r="AU494" s="339"/>
      <c r="AV494" s="339"/>
      <c r="AW494" s="339"/>
      <c r="AX494" s="339"/>
      <c r="AY494" s="339"/>
      <c r="AZ494" s="339"/>
      <c r="BA494" s="341"/>
      <c r="BB494" s="417"/>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2"/>
      <c r="BX494" s="342"/>
      <c r="BY494" s="342"/>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986" t="s">
        <v>293</v>
      </c>
      <c r="D495" s="985"/>
      <c r="E495" s="659">
        <v>2.9293967489026101E-2</v>
      </c>
      <c r="F495" s="613"/>
      <c r="G495" s="613"/>
      <c r="H495" s="985" t="s">
        <v>231</v>
      </c>
      <c r="I495" s="985"/>
      <c r="J495" s="660">
        <v>0.28106684664332499</v>
      </c>
      <c r="K495" s="613"/>
      <c r="L495" s="613"/>
      <c r="M495" s="985" t="s">
        <v>283</v>
      </c>
      <c r="N495" s="985"/>
      <c r="O495" s="661">
        <v>0.11741062705606972</v>
      </c>
      <c r="P495" s="613"/>
      <c r="Q495" s="613"/>
      <c r="W495" s="339"/>
      <c r="X495" s="339"/>
      <c r="Y495" s="339"/>
      <c r="Z495" s="339"/>
      <c r="AA495" s="339"/>
      <c r="AB495" s="339"/>
      <c r="AC495" s="339"/>
      <c r="AD495" s="339"/>
      <c r="AE495" s="339"/>
      <c r="AF495" s="339"/>
      <c r="AG495" s="339"/>
      <c r="AH495" s="339"/>
      <c r="AI495" s="339"/>
      <c r="AJ495" s="339"/>
      <c r="AK495" s="339"/>
      <c r="AL495" s="339"/>
      <c r="AM495" s="339"/>
      <c r="AN495" s="339"/>
      <c r="AO495" s="339"/>
      <c r="AP495" s="339"/>
      <c r="AQ495" s="339"/>
      <c r="AR495" s="339"/>
      <c r="AS495" s="339"/>
      <c r="AT495" s="339"/>
      <c r="AU495" s="339"/>
      <c r="AV495" s="339"/>
      <c r="AW495" s="339"/>
      <c r="AX495" s="339"/>
      <c r="AY495" s="339"/>
      <c r="AZ495" s="339"/>
      <c r="BA495" s="341"/>
      <c r="BB495" s="417"/>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2"/>
      <c r="BX495" s="342"/>
      <c r="BY495" s="342"/>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986" t="s">
        <v>207</v>
      </c>
      <c r="D496" s="985"/>
      <c r="E496" s="659">
        <v>0.16091107506105526</v>
      </c>
      <c r="F496" s="613"/>
      <c r="G496" s="613"/>
      <c r="H496" s="985" t="s">
        <v>282</v>
      </c>
      <c r="I496" s="985"/>
      <c r="J496" s="660">
        <v>0.12194099884261324</v>
      </c>
      <c r="K496" s="613"/>
      <c r="L496" s="613"/>
      <c r="M496" s="985" t="s">
        <v>286</v>
      </c>
      <c r="N496" s="985"/>
      <c r="O496" s="661">
        <v>1.1746500840880999E-2</v>
      </c>
      <c r="P496" s="613"/>
      <c r="Q496" s="613"/>
      <c r="W496" s="339"/>
      <c r="X496" s="339"/>
      <c r="Y496" s="339"/>
      <c r="Z496" s="339"/>
      <c r="AA496" s="339"/>
      <c r="AB496" s="339"/>
      <c r="AC496" s="339"/>
      <c r="AD496" s="339"/>
      <c r="AE496" s="339"/>
      <c r="AF496" s="339"/>
      <c r="AG496" s="339"/>
      <c r="AH496" s="339"/>
      <c r="AI496" s="339"/>
      <c r="AJ496" s="339"/>
      <c r="AK496" s="339"/>
      <c r="AL496" s="339"/>
      <c r="AM496" s="339"/>
      <c r="AN496" s="339"/>
      <c r="AO496" s="339"/>
      <c r="AP496" s="339"/>
      <c r="AQ496" s="339"/>
      <c r="AR496" s="339"/>
      <c r="AS496" s="339"/>
      <c r="AT496" s="339"/>
      <c r="AU496" s="339"/>
      <c r="AV496" s="339"/>
      <c r="AW496" s="339"/>
      <c r="AX496" s="339"/>
      <c r="AY496" s="339"/>
      <c r="AZ496" s="339"/>
      <c r="BA496" s="341"/>
      <c r="BB496" s="417"/>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2"/>
      <c r="BX496" s="342"/>
      <c r="BY496" s="342"/>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986" t="s">
        <v>298</v>
      </c>
      <c r="D497" s="985"/>
      <c r="E497" s="659">
        <v>1.6680437225857565E-2</v>
      </c>
      <c r="F497" s="613"/>
      <c r="G497" s="613"/>
      <c r="H497" s="985" t="s">
        <v>291</v>
      </c>
      <c r="I497" s="985"/>
      <c r="J497" s="660">
        <v>1.8111420407737812E-2</v>
      </c>
      <c r="K497" s="613"/>
      <c r="L497" s="613"/>
      <c r="M497" s="985" t="s">
        <v>292</v>
      </c>
      <c r="N497" s="985"/>
      <c r="O497" s="661">
        <v>9.2731334940751825E-4</v>
      </c>
      <c r="P497" s="613"/>
      <c r="Q497" s="613"/>
      <c r="W497" s="339"/>
      <c r="X497" s="339"/>
      <c r="Y497" s="339"/>
      <c r="Z497" s="339"/>
      <c r="AA497" s="339"/>
      <c r="AB497" s="339"/>
      <c r="AC497" s="339"/>
      <c r="AD497" s="339"/>
      <c r="AE497" s="339"/>
      <c r="AF497" s="339"/>
      <c r="AG497" s="339"/>
      <c r="AH497" s="339"/>
      <c r="AI497" s="339"/>
      <c r="AJ497" s="339"/>
      <c r="AK497" s="339"/>
      <c r="AL497" s="339"/>
      <c r="AM497" s="339"/>
      <c r="AN497" s="339"/>
      <c r="AO497" s="339"/>
      <c r="AP497" s="339"/>
      <c r="AQ497" s="339"/>
      <c r="AR497" s="339"/>
      <c r="AS497" s="339"/>
      <c r="AT497" s="339"/>
      <c r="AU497" s="339"/>
      <c r="AV497" s="339"/>
      <c r="AW497" s="339"/>
      <c r="AX497" s="339"/>
      <c r="AY497" s="339"/>
      <c r="AZ497" s="339"/>
      <c r="BA497" s="341"/>
      <c r="BB497" s="417"/>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2"/>
      <c r="BX497" s="342"/>
      <c r="BY497" s="342"/>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986" t="s">
        <v>222</v>
      </c>
      <c r="D498" s="985"/>
      <c r="E498" s="659">
        <v>1.1601426867785909E-2</v>
      </c>
      <c r="F498" s="613"/>
      <c r="G498" s="613"/>
      <c r="H498" s="985" t="s">
        <v>285</v>
      </c>
      <c r="I498" s="985"/>
      <c r="J498" s="660">
        <v>2.6301503858716376E-2</v>
      </c>
      <c r="K498" s="613"/>
      <c r="L498" s="613"/>
      <c r="M498" s="985" t="s">
        <v>311</v>
      </c>
      <c r="N498" s="985"/>
      <c r="O498" s="661">
        <v>1.0166648584675595E-2</v>
      </c>
      <c r="P498" s="613"/>
      <c r="Q498" s="613"/>
      <c r="W498" s="339"/>
      <c r="X498" s="339"/>
      <c r="Y498" s="339"/>
      <c r="Z498" s="339"/>
      <c r="AA498" s="339"/>
      <c r="AB498" s="339"/>
      <c r="AC498" s="339"/>
      <c r="AD498" s="339"/>
      <c r="AE498" s="339"/>
      <c r="AF498" s="339"/>
      <c r="AG498" s="339"/>
      <c r="AH498" s="339"/>
      <c r="AI498" s="339"/>
      <c r="AJ498" s="339"/>
      <c r="AK498" s="339"/>
      <c r="AL498" s="339"/>
      <c r="AM498" s="339"/>
      <c r="AN498" s="339"/>
      <c r="AO498" s="339"/>
      <c r="AP498" s="339"/>
      <c r="AQ498" s="339"/>
      <c r="AR498" s="339"/>
      <c r="AS498" s="339"/>
      <c r="AT498" s="339"/>
      <c r="AU498" s="339"/>
      <c r="AV498" s="339"/>
      <c r="AW498" s="339"/>
      <c r="AX498" s="339"/>
      <c r="AY498" s="339"/>
      <c r="AZ498" s="339"/>
      <c r="BA498" s="341"/>
      <c r="BB498" s="417"/>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2"/>
      <c r="BX498" s="342"/>
      <c r="BY498" s="342"/>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986" t="s">
        <v>220</v>
      </c>
      <c r="D499" s="985"/>
      <c r="E499" s="659">
        <v>9.8536118857184315E-5</v>
      </c>
      <c r="F499" s="613"/>
      <c r="G499" s="613"/>
      <c r="H499" s="985" t="s">
        <v>283</v>
      </c>
      <c r="I499" s="985"/>
      <c r="J499" s="660">
        <v>2.6415651716769687E-2</v>
      </c>
      <c r="K499" s="613"/>
      <c r="L499" s="613"/>
      <c r="M499" s="985" t="s">
        <v>289</v>
      </c>
      <c r="N499" s="985"/>
      <c r="O499" s="661">
        <v>0.12496444789497987</v>
      </c>
      <c r="P499" s="613"/>
      <c r="Q499" s="613"/>
      <c r="W499" s="339"/>
      <c r="X499" s="339"/>
      <c r="Y499" s="339"/>
      <c r="Z499" s="339"/>
      <c r="AA499" s="339"/>
      <c r="AB499" s="339"/>
      <c r="AC499" s="339"/>
      <c r="AD499" s="339"/>
      <c r="AE499" s="339"/>
      <c r="AF499" s="339"/>
      <c r="AG499" s="339"/>
      <c r="AH499" s="339"/>
      <c r="AI499" s="339"/>
      <c r="AJ499" s="339"/>
      <c r="AK499" s="339"/>
      <c r="AL499" s="339"/>
      <c r="AM499" s="339"/>
      <c r="AN499" s="339"/>
      <c r="AO499" s="339"/>
      <c r="AP499" s="339"/>
      <c r="AQ499" s="339"/>
      <c r="AR499" s="339"/>
      <c r="AS499" s="339"/>
      <c r="AT499" s="339"/>
      <c r="AU499" s="339"/>
      <c r="AV499" s="339"/>
      <c r="AW499" s="339"/>
      <c r="AX499" s="339"/>
      <c r="AY499" s="339"/>
      <c r="AZ499" s="339"/>
      <c r="BA499" s="341"/>
      <c r="BB499" s="417"/>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2"/>
      <c r="BX499" s="342"/>
      <c r="BY499" s="342"/>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986" t="s">
        <v>223</v>
      </c>
      <c r="D500" s="985"/>
      <c r="E500" s="659">
        <v>-5.8610035704054701E-2</v>
      </c>
      <c r="F500" s="613"/>
      <c r="G500" s="613"/>
      <c r="H500" s="985" t="s">
        <v>286</v>
      </c>
      <c r="I500" s="985"/>
      <c r="J500" s="660">
        <v>0.10076864253563915</v>
      </c>
      <c r="K500" s="613"/>
      <c r="L500" s="613"/>
      <c r="M500" s="985" t="s">
        <v>287</v>
      </c>
      <c r="N500" s="985"/>
      <c r="O500" s="661">
        <v>9.8001693617910581E-3</v>
      </c>
      <c r="P500" s="613"/>
      <c r="Q500" s="613"/>
      <c r="W500" s="339"/>
      <c r="X500" s="339"/>
      <c r="Y500" s="339"/>
      <c r="Z500" s="339"/>
      <c r="AA500" s="339"/>
      <c r="AB500" s="339"/>
      <c r="AC500" s="339"/>
      <c r="AD500" s="339"/>
      <c r="AE500" s="339"/>
      <c r="AF500" s="339"/>
      <c r="AG500" s="339"/>
      <c r="AH500" s="339"/>
      <c r="AI500" s="339"/>
      <c r="AJ500" s="339"/>
      <c r="AK500" s="339"/>
      <c r="AL500" s="339"/>
      <c r="AM500" s="339"/>
      <c r="AN500" s="339"/>
      <c r="AO500" s="339"/>
      <c r="AP500" s="339"/>
      <c r="AQ500" s="339"/>
      <c r="AR500" s="339"/>
      <c r="AS500" s="339"/>
      <c r="AT500" s="339"/>
      <c r="AU500" s="339"/>
      <c r="AV500" s="339"/>
      <c r="AW500" s="339"/>
      <c r="AX500" s="339"/>
      <c r="AY500" s="339"/>
      <c r="AZ500" s="339"/>
      <c r="BA500" s="341"/>
      <c r="BB500" s="417"/>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2"/>
      <c r="BX500" s="342"/>
      <c r="BY500" s="342"/>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986" t="s">
        <v>246</v>
      </c>
      <c r="D501" s="985"/>
      <c r="E501" s="659">
        <v>-1.5772155408465282E-2</v>
      </c>
      <c r="F501" s="613"/>
      <c r="G501" s="613"/>
      <c r="H501" s="985" t="s">
        <v>301</v>
      </c>
      <c r="I501" s="985"/>
      <c r="J501" s="660">
        <v>2.2230492654789869E-2</v>
      </c>
      <c r="K501" s="613"/>
      <c r="L501" s="613"/>
      <c r="M501" s="985" t="s">
        <v>297</v>
      </c>
      <c r="N501" s="985"/>
      <c r="O501" s="661">
        <v>7.3192758921130641E-2</v>
      </c>
      <c r="P501" s="613"/>
      <c r="Q501" s="613"/>
      <c r="W501" s="339"/>
      <c r="X501" s="339"/>
      <c r="Y501" s="339"/>
      <c r="Z501" s="339"/>
      <c r="AA501" s="339"/>
      <c r="AB501" s="339"/>
      <c r="AC501" s="339"/>
      <c r="AD501" s="339"/>
      <c r="AE501" s="339"/>
      <c r="AF501" s="339"/>
      <c r="AG501" s="339"/>
      <c r="AH501" s="339"/>
      <c r="AI501" s="339"/>
      <c r="AJ501" s="339"/>
      <c r="AK501" s="339"/>
      <c r="AL501" s="339"/>
      <c r="AM501" s="339"/>
      <c r="AN501" s="339"/>
      <c r="AO501" s="339"/>
      <c r="AP501" s="339"/>
      <c r="AQ501" s="339"/>
      <c r="AR501" s="339"/>
      <c r="AS501" s="339"/>
      <c r="AT501" s="339"/>
      <c r="AU501" s="339"/>
      <c r="AV501" s="339"/>
      <c r="AW501" s="339"/>
      <c r="AX501" s="339"/>
      <c r="AY501" s="339"/>
      <c r="AZ501" s="339"/>
      <c r="BA501" s="341"/>
      <c r="BB501" s="417"/>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2"/>
      <c r="BX501" s="342"/>
      <c r="BY501" s="342"/>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986" t="s">
        <v>281</v>
      </c>
      <c r="D502" s="985"/>
      <c r="E502" s="659">
        <v>-0.10345532331986672</v>
      </c>
      <c r="F502" s="613"/>
      <c r="G502" s="613"/>
      <c r="H502" s="985" t="s">
        <v>315</v>
      </c>
      <c r="I502" s="985"/>
      <c r="J502" s="660">
        <v>2.8860076984400487E-3</v>
      </c>
      <c r="K502" s="613"/>
      <c r="L502" s="613"/>
      <c r="M502" s="985" t="s">
        <v>303</v>
      </c>
      <c r="N502" s="985"/>
      <c r="O502" s="661">
        <v>1.8606929828516677E-2</v>
      </c>
      <c r="P502" s="613"/>
      <c r="Q502" s="613"/>
      <c r="W502" s="339"/>
      <c r="X502" s="339"/>
      <c r="Y502" s="339"/>
      <c r="Z502" s="339"/>
      <c r="AA502" s="339"/>
      <c r="AB502" s="339"/>
      <c r="AC502" s="339"/>
      <c r="AD502" s="339"/>
      <c r="AE502" s="339"/>
      <c r="AF502" s="339"/>
      <c r="AG502" s="339"/>
      <c r="AH502" s="339"/>
      <c r="AI502" s="339"/>
      <c r="AJ502" s="339"/>
      <c r="AK502" s="339"/>
      <c r="AL502" s="339"/>
      <c r="AM502" s="339"/>
      <c r="AN502" s="339"/>
      <c r="AO502" s="339"/>
      <c r="AP502" s="339"/>
      <c r="AQ502" s="339"/>
      <c r="AR502" s="339"/>
      <c r="AS502" s="339"/>
      <c r="AT502" s="339"/>
      <c r="AU502" s="339"/>
      <c r="AV502" s="339"/>
      <c r="AW502" s="339"/>
      <c r="AX502" s="339"/>
      <c r="AY502" s="339"/>
      <c r="AZ502" s="339"/>
      <c r="BA502" s="341"/>
      <c r="BB502" s="417"/>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2"/>
      <c r="BX502" s="342"/>
      <c r="BY502" s="342"/>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986" t="s">
        <v>302</v>
      </c>
      <c r="D503" s="985"/>
      <c r="E503" s="659">
        <v>-3.9834714228538862E-3</v>
      </c>
      <c r="F503" s="613"/>
      <c r="G503" s="613"/>
      <c r="H503" s="985" t="s">
        <v>317</v>
      </c>
      <c r="I503" s="985"/>
      <c r="J503" s="660">
        <v>5.9131906291153198E-4</v>
      </c>
      <c r="K503" s="613"/>
      <c r="L503" s="613"/>
      <c r="M503" s="985" t="s">
        <v>294</v>
      </c>
      <c r="N503" s="985"/>
      <c r="O503" s="661">
        <v>3.5427155381506795E-3</v>
      </c>
      <c r="P503" s="613"/>
      <c r="Q503" s="613"/>
      <c r="W503" s="339"/>
      <c r="X503" s="339"/>
      <c r="Y503" s="339"/>
      <c r="Z503" s="339"/>
      <c r="AA503" s="339"/>
      <c r="AB503" s="339"/>
      <c r="AC503" s="339"/>
      <c r="AD503" s="339"/>
      <c r="AE503" s="339"/>
      <c r="AF503" s="339"/>
      <c r="AG503" s="339"/>
      <c r="AH503" s="339"/>
      <c r="AI503" s="339"/>
      <c r="AJ503" s="339"/>
      <c r="AK503" s="339"/>
      <c r="AL503" s="339"/>
      <c r="AM503" s="339"/>
      <c r="AN503" s="339"/>
      <c r="AO503" s="339"/>
      <c r="AP503" s="339"/>
      <c r="AQ503" s="339"/>
      <c r="AR503" s="339"/>
      <c r="AS503" s="339"/>
      <c r="AT503" s="339"/>
      <c r="AU503" s="339"/>
      <c r="AV503" s="339"/>
      <c r="AW503" s="339"/>
      <c r="AX503" s="339"/>
      <c r="AY503" s="339"/>
      <c r="AZ503" s="339"/>
      <c r="BA503" s="341"/>
      <c r="BB503" s="417"/>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2"/>
      <c r="BX503" s="342"/>
      <c r="BY503" s="342"/>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986" t="s">
        <v>214</v>
      </c>
      <c r="D504" s="985"/>
      <c r="E504" s="659">
        <v>-2.4355772123755805E-2</v>
      </c>
      <c r="F504" s="613"/>
      <c r="G504" s="613"/>
      <c r="H504" s="985" t="s">
        <v>292</v>
      </c>
      <c r="I504" s="985"/>
      <c r="J504" s="660">
        <v>4.0319477869607247E-2</v>
      </c>
      <c r="K504" s="613"/>
      <c r="L504" s="613"/>
      <c r="M504" s="985" t="s">
        <v>306</v>
      </c>
      <c r="N504" s="985"/>
      <c r="O504" s="661">
        <v>1.8278768637259888E-2</v>
      </c>
      <c r="P504" s="613"/>
      <c r="Q504" s="613"/>
      <c r="W504" s="339"/>
      <c r="X504" s="339"/>
      <c r="Y504" s="339"/>
      <c r="Z504" s="339"/>
      <c r="AA504" s="339"/>
      <c r="AB504" s="339"/>
      <c r="AC504" s="339"/>
      <c r="AD504" s="339"/>
      <c r="AE504" s="339"/>
      <c r="AF504" s="339"/>
      <c r="AG504" s="339"/>
      <c r="AH504" s="339"/>
      <c r="AI504" s="339"/>
      <c r="AJ504" s="339"/>
      <c r="AK504" s="339"/>
      <c r="AL504" s="339"/>
      <c r="AM504" s="339"/>
      <c r="AN504" s="339"/>
      <c r="AO504" s="339"/>
      <c r="AP504" s="339"/>
      <c r="AQ504" s="339"/>
      <c r="AR504" s="339"/>
      <c r="AS504" s="339"/>
      <c r="AT504" s="339"/>
      <c r="AU504" s="339"/>
      <c r="AV504" s="339"/>
      <c r="AW504" s="339"/>
      <c r="AX504" s="339"/>
      <c r="AY504" s="339"/>
      <c r="AZ504" s="339"/>
      <c r="BA504" s="341"/>
      <c r="BB504" s="417"/>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2"/>
      <c r="BX504" s="342"/>
      <c r="BY504" s="342"/>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986" t="s">
        <v>215</v>
      </c>
      <c r="D505" s="985"/>
      <c r="E505" s="659">
        <v>2.4355772123755844E-2</v>
      </c>
      <c r="F505" s="613"/>
      <c r="G505" s="613"/>
      <c r="H505" s="985" t="s">
        <v>311</v>
      </c>
      <c r="I505" s="985"/>
      <c r="J505" s="660">
        <v>1.3278584749038159E-2</v>
      </c>
      <c r="K505" s="613"/>
      <c r="L505" s="613"/>
      <c r="M505" s="985" t="s">
        <v>288</v>
      </c>
      <c r="N505" s="985"/>
      <c r="O505" s="661">
        <v>0.1605102918579103</v>
      </c>
      <c r="P505" s="613"/>
      <c r="Q505" s="613"/>
      <c r="W505" s="339"/>
      <c r="X505" s="339"/>
      <c r="Y505" s="339"/>
      <c r="Z505" s="339"/>
      <c r="AA505" s="339"/>
      <c r="AB505" s="339"/>
      <c r="AC505" s="339"/>
      <c r="AD505" s="339"/>
      <c r="AE505" s="339"/>
      <c r="AF505" s="339"/>
      <c r="AG505" s="339"/>
      <c r="AH505" s="339"/>
      <c r="AI505" s="339"/>
      <c r="AJ505" s="339"/>
      <c r="AK505" s="339"/>
      <c r="AL505" s="339"/>
      <c r="AM505" s="339"/>
      <c r="AN505" s="339"/>
      <c r="AO505" s="339"/>
      <c r="AP505" s="339"/>
      <c r="AQ505" s="339"/>
      <c r="AR505" s="339"/>
      <c r="AS505" s="339"/>
      <c r="AT505" s="339"/>
      <c r="AU505" s="339"/>
      <c r="AV505" s="339"/>
      <c r="AW505" s="339"/>
      <c r="AX505" s="339"/>
      <c r="AY505" s="339"/>
      <c r="AZ505" s="339"/>
      <c r="BA505" s="341"/>
      <c r="BB505" s="417"/>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2"/>
      <c r="BX505" s="342"/>
      <c r="BY505" s="342"/>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986" t="s">
        <v>310</v>
      </c>
      <c r="D506" s="985"/>
      <c r="E506" s="659">
        <v>-1.248889792993245E-4</v>
      </c>
      <c r="F506" s="613"/>
      <c r="G506" s="613"/>
      <c r="H506" s="985" t="s">
        <v>289</v>
      </c>
      <c r="I506" s="985"/>
      <c r="J506" s="660">
        <v>1.2218982642767067E-2</v>
      </c>
      <c r="K506" s="613"/>
      <c r="L506" s="613"/>
      <c r="M506" s="985" t="s">
        <v>308</v>
      </c>
      <c r="N506" s="985"/>
      <c r="O506" s="661">
        <v>8.6213850082130505E-3</v>
      </c>
      <c r="P506" s="613"/>
      <c r="Q506" s="613"/>
      <c r="W506" s="339"/>
      <c r="X506" s="339"/>
      <c r="Y506" s="339"/>
      <c r="Z506" s="339"/>
      <c r="AA506" s="339"/>
      <c r="AB506" s="339"/>
      <c r="AC506" s="339"/>
      <c r="AD506" s="339"/>
      <c r="AE506" s="339"/>
      <c r="AF506" s="339"/>
      <c r="AG506" s="339"/>
      <c r="AH506" s="339"/>
      <c r="AI506" s="339"/>
      <c r="AJ506" s="339"/>
      <c r="AK506" s="339"/>
      <c r="AL506" s="339"/>
      <c r="AM506" s="339"/>
      <c r="AN506" s="339"/>
      <c r="AO506" s="339"/>
      <c r="AP506" s="339"/>
      <c r="AQ506" s="339"/>
      <c r="AR506" s="339"/>
      <c r="AS506" s="339"/>
      <c r="AT506" s="339"/>
      <c r="AU506" s="339"/>
      <c r="AV506" s="339"/>
      <c r="AW506" s="339"/>
      <c r="AX506" s="339"/>
      <c r="AY506" s="339"/>
      <c r="AZ506" s="339"/>
      <c r="BA506" s="341"/>
      <c r="BB506" s="417"/>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2"/>
      <c r="BX506" s="342"/>
      <c r="BY506" s="342"/>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986" t="s">
        <v>280</v>
      </c>
      <c r="D507" s="985"/>
      <c r="E507" s="659">
        <v>-0.16092157710429875</v>
      </c>
      <c r="F507" s="613"/>
      <c r="G507" s="613"/>
      <c r="H507" s="985" t="s">
        <v>287</v>
      </c>
      <c r="I507" s="985"/>
      <c r="J507" s="660">
        <v>6.5279041122131301E-2</v>
      </c>
      <c r="K507" s="613"/>
      <c r="L507" s="613"/>
      <c r="M507" s="985" t="s">
        <v>295</v>
      </c>
      <c r="N507" s="985"/>
      <c r="O507" s="661">
        <v>3.8782810744480121E-4</v>
      </c>
      <c r="P507" s="613"/>
      <c r="Q507" s="613"/>
      <c r="W507" s="339"/>
      <c r="X507" s="339"/>
      <c r="Y507" s="339"/>
      <c r="Z507" s="339"/>
      <c r="AA507" s="339"/>
      <c r="AB507" s="339"/>
      <c r="AC507" s="339"/>
      <c r="AD507" s="339"/>
      <c r="AE507" s="339"/>
      <c r="AF507" s="339"/>
      <c r="AG507" s="339"/>
      <c r="AH507" s="339"/>
      <c r="AI507" s="339"/>
      <c r="AJ507" s="339"/>
      <c r="AK507" s="339"/>
      <c r="AL507" s="339"/>
      <c r="AM507" s="339"/>
      <c r="AN507" s="339"/>
      <c r="AO507" s="339"/>
      <c r="AP507" s="339"/>
      <c r="AQ507" s="339"/>
      <c r="AR507" s="339"/>
      <c r="AS507" s="339"/>
      <c r="AT507" s="339"/>
      <c r="AU507" s="339"/>
      <c r="AV507" s="339"/>
      <c r="AW507" s="339"/>
      <c r="AX507" s="339"/>
      <c r="AY507" s="339"/>
      <c r="AZ507" s="339"/>
      <c r="BA507" s="341"/>
      <c r="BB507" s="417"/>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2"/>
      <c r="BX507" s="342"/>
      <c r="BY507" s="342"/>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986" t="s">
        <v>307</v>
      </c>
      <c r="D508" s="985"/>
      <c r="E508" s="659">
        <v>-4.7508963716618878E-4</v>
      </c>
      <c r="F508" s="613"/>
      <c r="G508" s="613"/>
      <c r="H508" s="985" t="s">
        <v>297</v>
      </c>
      <c r="I508" s="985"/>
      <c r="J508" s="660">
        <v>1.0157127894073579E-2</v>
      </c>
      <c r="K508" s="613"/>
      <c r="L508" s="613"/>
      <c r="M508" s="985" t="s">
        <v>284</v>
      </c>
      <c r="N508" s="985"/>
      <c r="O508" s="661">
        <v>0.1709601421116218</v>
      </c>
      <c r="P508" s="613"/>
      <c r="Q508" s="613"/>
      <c r="W508" s="339"/>
      <c r="X508" s="339"/>
      <c r="Y508" s="339"/>
      <c r="Z508" s="339"/>
      <c r="AA508" s="339"/>
      <c r="AB508" s="339"/>
      <c r="AC508" s="339"/>
      <c r="AD508" s="339"/>
      <c r="AE508" s="339"/>
      <c r="AF508" s="339"/>
      <c r="AG508" s="339"/>
      <c r="AH508" s="339"/>
      <c r="AI508" s="339"/>
      <c r="AJ508" s="339"/>
      <c r="AK508" s="339"/>
      <c r="AL508" s="339"/>
      <c r="AM508" s="339"/>
      <c r="AN508" s="339"/>
      <c r="AO508" s="339"/>
      <c r="AP508" s="339"/>
      <c r="AQ508" s="339"/>
      <c r="AR508" s="339"/>
      <c r="AS508" s="339"/>
      <c r="AT508" s="339"/>
      <c r="AU508" s="339"/>
      <c r="AV508" s="339"/>
      <c r="AW508" s="339"/>
      <c r="AX508" s="339"/>
      <c r="AY508" s="339"/>
      <c r="AZ508" s="339"/>
      <c r="BA508" s="341"/>
      <c r="BB508" s="417"/>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2"/>
      <c r="BX508" s="342"/>
      <c r="BY508" s="342"/>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986" t="s">
        <v>304</v>
      </c>
      <c r="D509" s="985"/>
      <c r="E509" s="659">
        <v>4.7508963716641109E-4</v>
      </c>
      <c r="F509" s="613"/>
      <c r="G509" s="613"/>
      <c r="H509" s="985" t="s">
        <v>303</v>
      </c>
      <c r="I509" s="985"/>
      <c r="J509" s="660">
        <v>3.1264098494489798E-4</v>
      </c>
      <c r="K509" s="613"/>
      <c r="L509" s="613"/>
      <c r="M509" s="985" t="s">
        <v>305</v>
      </c>
      <c r="N509" s="985"/>
      <c r="O509" s="661">
        <v>3.3671296256408987E-4</v>
      </c>
      <c r="P509" s="613"/>
      <c r="Q509" s="613"/>
      <c r="W509" s="339"/>
      <c r="X509" s="339"/>
      <c r="Y509" s="339"/>
      <c r="Z509" s="339"/>
      <c r="AA509" s="339"/>
      <c r="AB509" s="339"/>
      <c r="AC509" s="339"/>
      <c r="AD509" s="339"/>
      <c r="AE509" s="339"/>
      <c r="AF509" s="339"/>
      <c r="AG509" s="339"/>
      <c r="AH509" s="339"/>
      <c r="AI509" s="339"/>
      <c r="AJ509" s="339"/>
      <c r="AK509" s="339"/>
      <c r="AL509" s="339"/>
      <c r="AM509" s="339"/>
      <c r="AN509" s="339"/>
      <c r="AO509" s="339"/>
      <c r="AP509" s="339"/>
      <c r="AQ509" s="339"/>
      <c r="AR509" s="339"/>
      <c r="AS509" s="339"/>
      <c r="AT509" s="339"/>
      <c r="AU509" s="339"/>
      <c r="AV509" s="339"/>
      <c r="AW509" s="339"/>
      <c r="AX509" s="339"/>
      <c r="AY509" s="339"/>
      <c r="AZ509" s="339"/>
      <c r="BA509" s="341"/>
      <c r="BB509" s="417"/>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2"/>
      <c r="BX509" s="342"/>
      <c r="BY509" s="342"/>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986" t="s">
        <v>219</v>
      </c>
      <c r="D510" s="985"/>
      <c r="E510" s="659">
        <v>0.10925111941385353</v>
      </c>
      <c r="F510" s="613"/>
      <c r="G510" s="613"/>
      <c r="H510" s="985" t="s">
        <v>294</v>
      </c>
      <c r="I510" s="985"/>
      <c r="J510" s="660">
        <v>3.7803583268178384E-2</v>
      </c>
      <c r="K510" s="613"/>
      <c r="L510" s="613"/>
      <c r="M510" s="985" t="s">
        <v>296</v>
      </c>
      <c r="N510" s="985"/>
      <c r="O510" s="661">
        <v>1.0131535286004668E-2</v>
      </c>
      <c r="P510" s="613"/>
      <c r="Q510" s="613"/>
      <c r="W510" s="339"/>
      <c r="X510" s="339"/>
      <c r="Y510" s="339"/>
      <c r="Z510" s="339"/>
      <c r="AA510" s="339"/>
      <c r="AB510" s="339"/>
      <c r="AC510" s="339"/>
      <c r="AD510" s="339"/>
      <c r="AE510" s="339"/>
      <c r="AF510" s="339"/>
      <c r="AG510" s="339"/>
      <c r="AH510" s="339"/>
      <c r="AI510" s="339"/>
      <c r="AJ510" s="339"/>
      <c r="AK510" s="339"/>
      <c r="AL510" s="339"/>
      <c r="AM510" s="339"/>
      <c r="AN510" s="339"/>
      <c r="AO510" s="339"/>
      <c r="AP510" s="339"/>
      <c r="AQ510" s="339"/>
      <c r="AR510" s="339"/>
      <c r="AS510" s="339"/>
      <c r="AT510" s="339"/>
      <c r="AU510" s="339"/>
      <c r="AV510" s="339"/>
      <c r="AW510" s="339"/>
      <c r="AX510" s="339"/>
      <c r="AY510" s="339"/>
      <c r="AZ510" s="339"/>
      <c r="BA510" s="341"/>
      <c r="BB510" s="417"/>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2"/>
      <c r="BX510" s="342"/>
      <c r="BY510" s="342"/>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986" t="s">
        <v>233</v>
      </c>
      <c r="D511" s="985"/>
      <c r="E511" s="659">
        <v>1.34022724922436E-2</v>
      </c>
      <c r="F511" s="613"/>
      <c r="G511" s="613"/>
      <c r="H511" s="985" t="s">
        <v>306</v>
      </c>
      <c r="I511" s="985"/>
      <c r="J511" s="660">
        <v>9.5510255163202412E-3</v>
      </c>
      <c r="K511" s="613"/>
      <c r="L511" s="613"/>
      <c r="M511" s="985" t="s">
        <v>290</v>
      </c>
      <c r="N511" s="985"/>
      <c r="O511" s="661">
        <v>0.10599244487121731</v>
      </c>
      <c r="P511" s="613"/>
      <c r="Q511" s="613"/>
      <c r="W511" s="339"/>
      <c r="X511" s="339"/>
      <c r="Y511" s="339"/>
      <c r="Z511" s="339"/>
      <c r="AA511" s="339"/>
      <c r="AB511" s="339"/>
      <c r="AC511" s="339"/>
      <c r="AD511" s="339"/>
      <c r="AE511" s="339"/>
      <c r="AF511" s="339"/>
      <c r="AG511" s="339"/>
      <c r="AH511" s="339"/>
      <c r="AI511" s="339"/>
      <c r="AJ511" s="339"/>
      <c r="AK511" s="339"/>
      <c r="AL511" s="339"/>
      <c r="AM511" s="339"/>
      <c r="AN511" s="339"/>
      <c r="AO511" s="339"/>
      <c r="AP511" s="339"/>
      <c r="AQ511" s="339"/>
      <c r="AR511" s="339"/>
      <c r="AS511" s="339"/>
      <c r="AT511" s="339"/>
      <c r="AU511" s="339"/>
      <c r="AV511" s="339"/>
      <c r="AW511" s="339"/>
      <c r="AX511" s="339"/>
      <c r="AY511" s="339"/>
      <c r="AZ511" s="339"/>
      <c r="BA511" s="341"/>
      <c r="BB511" s="417"/>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2"/>
      <c r="BX511" s="342"/>
      <c r="BY511" s="342"/>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986" t="s">
        <v>221</v>
      </c>
      <c r="D512" s="985"/>
      <c r="E512" s="659">
        <v>0.1160210468658853</v>
      </c>
      <c r="F512" s="613"/>
      <c r="G512" s="613"/>
      <c r="H512" s="985" t="s">
        <v>288</v>
      </c>
      <c r="I512" s="985"/>
      <c r="J512" s="660">
        <v>8.8282667430827962E-3</v>
      </c>
      <c r="K512" s="613"/>
      <c r="L512" s="613"/>
      <c r="M512" s="985" t="s">
        <v>299</v>
      </c>
      <c r="N512" s="985"/>
      <c r="O512" s="661">
        <v>7.2635117929579551E-2</v>
      </c>
      <c r="P512" s="613"/>
      <c r="Q512" s="613"/>
      <c r="W512" s="339"/>
      <c r="X512" s="339"/>
      <c r="Y512" s="339"/>
      <c r="Z512" s="339"/>
      <c r="AA512" s="339"/>
      <c r="AB512" s="339"/>
      <c r="AC512" s="339"/>
      <c r="AD512" s="339"/>
      <c r="AE512" s="339"/>
      <c r="AF512" s="339"/>
      <c r="AG512" s="339"/>
      <c r="AH512" s="339"/>
      <c r="AI512" s="339"/>
      <c r="AJ512" s="339"/>
      <c r="AK512" s="339"/>
      <c r="AL512" s="339"/>
      <c r="AM512" s="339"/>
      <c r="AN512" s="339"/>
      <c r="AO512" s="339"/>
      <c r="AP512" s="339"/>
      <c r="AQ512" s="339"/>
      <c r="AR512" s="339"/>
      <c r="AS512" s="339"/>
      <c r="AT512" s="339"/>
      <c r="AU512" s="339"/>
      <c r="AV512" s="339"/>
      <c r="AW512" s="339"/>
      <c r="AX512" s="339"/>
      <c r="AY512" s="339"/>
      <c r="AZ512" s="339"/>
      <c r="BA512" s="341"/>
      <c r="BB512" s="417"/>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2"/>
      <c r="BX512" s="342"/>
      <c r="BY512" s="342"/>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986" t="s">
        <v>210</v>
      </c>
      <c r="D513" s="985"/>
      <c r="E513" s="659">
        <v>0.14487016591793797</v>
      </c>
      <c r="F513" s="613"/>
      <c r="G513" s="613"/>
      <c r="H513" s="985" t="s">
        <v>308</v>
      </c>
      <c r="I513" s="985"/>
      <c r="J513" s="660">
        <v>1.4389564782377401E-2</v>
      </c>
      <c r="K513" s="613"/>
      <c r="L513" s="613"/>
      <c r="M513" s="985" t="s">
        <v>300</v>
      </c>
      <c r="N513" s="985"/>
      <c r="O513" s="661">
        <v>3.0616890847036293E-2</v>
      </c>
      <c r="P513" s="613"/>
      <c r="Q513" s="613"/>
      <c r="W513" s="339"/>
      <c r="X513" s="339"/>
      <c r="Y513" s="339"/>
      <c r="Z513" s="339"/>
      <c r="AA513" s="339"/>
      <c r="AB513" s="339"/>
      <c r="AC513" s="339"/>
      <c r="AD513" s="339"/>
      <c r="AE513" s="339"/>
      <c r="AF513" s="339"/>
      <c r="AG513" s="339"/>
      <c r="AH513" s="339"/>
      <c r="AI513" s="339"/>
      <c r="AJ513" s="339"/>
      <c r="AK513" s="339"/>
      <c r="AL513" s="339"/>
      <c r="AM513" s="339"/>
      <c r="AN513" s="339"/>
      <c r="AO513" s="339"/>
      <c r="AP513" s="339"/>
      <c r="AQ513" s="339"/>
      <c r="AR513" s="339"/>
      <c r="AS513" s="339"/>
      <c r="AT513" s="339"/>
      <c r="AU513" s="339"/>
      <c r="AV513" s="339"/>
      <c r="AW513" s="339"/>
      <c r="AX513" s="339"/>
      <c r="AY513" s="339"/>
      <c r="AZ513" s="339"/>
      <c r="BA513" s="341"/>
      <c r="BB513" s="417"/>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2"/>
      <c r="BX513" s="342"/>
      <c r="BY513" s="342"/>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986" t="s">
        <v>241</v>
      </c>
      <c r="D514" s="985"/>
      <c r="E514" s="659">
        <v>0.13641814202420988</v>
      </c>
      <c r="F514" s="613"/>
      <c r="G514" s="613"/>
      <c r="H514" s="985" t="s">
        <v>295</v>
      </c>
      <c r="I514" s="985"/>
      <c r="J514" s="660">
        <v>2.9997045211911221E-2</v>
      </c>
      <c r="K514" s="613"/>
      <c r="L514" s="613"/>
      <c r="M514" s="985" t="s">
        <v>312</v>
      </c>
      <c r="N514" s="985"/>
      <c r="O514" s="661">
        <v>1.0961713595754657E-2</v>
      </c>
      <c r="P514" s="613"/>
      <c r="Q514" s="613"/>
      <c r="W514" s="339"/>
      <c r="X514" s="339"/>
      <c r="Y514" s="339"/>
      <c r="Z514" s="339"/>
      <c r="AA514" s="339"/>
      <c r="AB514" s="339"/>
      <c r="AC514" s="339"/>
      <c r="AD514" s="339"/>
      <c r="AE514" s="339"/>
      <c r="AF514" s="339"/>
      <c r="AG514" s="339"/>
      <c r="AH514" s="339"/>
      <c r="AI514" s="339"/>
      <c r="AJ514" s="339"/>
      <c r="AK514" s="339"/>
      <c r="AL514" s="339"/>
      <c r="AM514" s="339"/>
      <c r="AN514" s="339"/>
      <c r="AO514" s="339"/>
      <c r="AP514" s="339"/>
      <c r="AQ514" s="339"/>
      <c r="AR514" s="339"/>
      <c r="AS514" s="339"/>
      <c r="AT514" s="339"/>
      <c r="AU514" s="339"/>
      <c r="AV514" s="339"/>
      <c r="AW514" s="339"/>
      <c r="AX514" s="339"/>
      <c r="AY514" s="339"/>
      <c r="AZ514" s="339"/>
      <c r="BA514" s="341"/>
      <c r="BB514" s="417"/>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2"/>
      <c r="BX514" s="342"/>
      <c r="BY514" s="342"/>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986" t="s">
        <v>231</v>
      </c>
      <c r="D515" s="985"/>
      <c r="E515" s="659">
        <v>0.15308716870354191</v>
      </c>
      <c r="F515" s="613"/>
      <c r="G515" s="613"/>
      <c r="H515" s="985" t="s">
        <v>284</v>
      </c>
      <c r="I515" s="985"/>
      <c r="J515" s="660">
        <v>2.3951241686309317E-2</v>
      </c>
      <c r="K515" s="613"/>
      <c r="L515" s="613"/>
      <c r="M515" s="985" t="s">
        <v>314</v>
      </c>
      <c r="N515" s="985"/>
      <c r="O515" s="661">
        <v>3.9378614680460411E-3</v>
      </c>
      <c r="P515" s="613"/>
      <c r="Q515" s="613"/>
      <c r="W515" s="339"/>
      <c r="X515" s="339"/>
      <c r="Y515" s="339"/>
      <c r="Z515" s="339"/>
      <c r="AA515" s="339"/>
      <c r="AB515" s="339"/>
      <c r="AC515" s="339"/>
      <c r="AD515" s="339"/>
      <c r="AE515" s="339"/>
      <c r="AF515" s="339"/>
      <c r="AG515" s="339"/>
      <c r="AH515" s="339"/>
      <c r="AI515" s="339"/>
      <c r="AJ515" s="339"/>
      <c r="AK515" s="339"/>
      <c r="AL515" s="339"/>
      <c r="AM515" s="339"/>
      <c r="AN515" s="339"/>
      <c r="AO515" s="339"/>
      <c r="AP515" s="339"/>
      <c r="AQ515" s="339"/>
      <c r="AR515" s="339"/>
      <c r="AS515" s="339"/>
      <c r="AT515" s="339"/>
      <c r="AU515" s="339"/>
      <c r="AV515" s="339"/>
      <c r="AW515" s="339"/>
      <c r="AX515" s="339"/>
      <c r="AY515" s="339"/>
      <c r="AZ515" s="339"/>
      <c r="BA515" s="341"/>
      <c r="BB515" s="417"/>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2"/>
      <c r="BX515" s="342"/>
      <c r="BY515" s="342"/>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986" t="s">
        <v>282</v>
      </c>
      <c r="D516" s="985"/>
      <c r="E516" s="659">
        <v>7.4362135319972184E-2</v>
      </c>
      <c r="F516" s="613"/>
      <c r="G516" s="613"/>
      <c r="H516" s="985" t="s">
        <v>305</v>
      </c>
      <c r="I516" s="985"/>
      <c r="J516" s="660">
        <v>1.4565973723606542E-2</v>
      </c>
      <c r="K516" s="613"/>
      <c r="L516" s="613"/>
      <c r="M516" s="985" t="s">
        <v>313</v>
      </c>
      <c r="N516" s="985"/>
      <c r="O516" s="661">
        <v>8.0262072916978018E-3</v>
      </c>
      <c r="P516" s="613"/>
      <c r="Q516" s="613"/>
      <c r="W516" s="339"/>
      <c r="X516" s="339"/>
      <c r="Y516" s="339"/>
      <c r="Z516" s="339"/>
      <c r="AA516" s="339"/>
      <c r="AB516" s="339"/>
      <c r="AC516" s="339"/>
      <c r="AD516" s="339"/>
      <c r="AE516" s="339"/>
      <c r="AF516" s="339"/>
      <c r="AG516" s="339"/>
      <c r="AH516" s="339"/>
      <c r="AI516" s="339"/>
      <c r="AJ516" s="339"/>
      <c r="AK516" s="339"/>
      <c r="AL516" s="339"/>
      <c r="AM516" s="339"/>
      <c r="AN516" s="339"/>
      <c r="AO516" s="339"/>
      <c r="AP516" s="339"/>
      <c r="AQ516" s="339"/>
      <c r="AR516" s="339"/>
      <c r="AS516" s="339"/>
      <c r="AT516" s="339"/>
      <c r="AU516" s="339"/>
      <c r="AV516" s="339"/>
      <c r="AW516" s="339"/>
      <c r="AX516" s="339"/>
      <c r="AY516" s="339"/>
      <c r="AZ516" s="339"/>
      <c r="BA516" s="341"/>
      <c r="BB516" s="417"/>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2"/>
      <c r="BX516" s="342"/>
      <c r="BY516" s="342"/>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986" t="s">
        <v>291</v>
      </c>
      <c r="D517" s="985"/>
      <c r="E517" s="659">
        <v>3.2065946339437483E-2</v>
      </c>
      <c r="F517" s="613"/>
      <c r="G517" s="613"/>
      <c r="H517" s="985" t="s">
        <v>296</v>
      </c>
      <c r="I517" s="985"/>
      <c r="J517" s="660">
        <v>2.859992500110765E-2</v>
      </c>
      <c r="K517" s="613"/>
      <c r="L517" s="613"/>
      <c r="M517" s="985" t="s">
        <v>316</v>
      </c>
      <c r="N517" s="985"/>
      <c r="O517" s="661">
        <v>2.8532672534201638E-3</v>
      </c>
      <c r="P517" s="613"/>
      <c r="Q517" s="613"/>
      <c r="W517" s="339"/>
      <c r="X517" s="339"/>
      <c r="Y517" s="339"/>
      <c r="Z517" s="339"/>
      <c r="AA517" s="339"/>
      <c r="AB517" s="339"/>
      <c r="AC517" s="339"/>
      <c r="AD517" s="339"/>
      <c r="AE517" s="339"/>
      <c r="AF517" s="339"/>
      <c r="AG517" s="339"/>
      <c r="AH517" s="339"/>
      <c r="AI517" s="339"/>
      <c r="AJ517" s="339"/>
      <c r="AK517" s="339"/>
      <c r="AL517" s="339"/>
      <c r="AM517" s="339"/>
      <c r="AN517" s="339"/>
      <c r="AO517" s="339"/>
      <c r="AP517" s="339"/>
      <c r="AQ517" s="339"/>
      <c r="AR517" s="339"/>
      <c r="AS517" s="339"/>
      <c r="AT517" s="339"/>
      <c r="AU517" s="339"/>
      <c r="AV517" s="339"/>
      <c r="AW517" s="339"/>
      <c r="AX517" s="339"/>
      <c r="AY517" s="339"/>
      <c r="AZ517" s="339"/>
      <c r="BA517" s="341"/>
      <c r="BB517" s="417"/>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2"/>
      <c r="BX517" s="342"/>
      <c r="BY517" s="342"/>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986" t="s">
        <v>285</v>
      </c>
      <c r="D518" s="985"/>
      <c r="E518" s="659">
        <v>-7.5023015709115085E-2</v>
      </c>
      <c r="F518" s="613"/>
      <c r="G518" s="613"/>
      <c r="H518" s="985" t="s">
        <v>290</v>
      </c>
      <c r="I518" s="985"/>
      <c r="J518" s="660">
        <v>2.0002531997826548E-2</v>
      </c>
      <c r="K518" s="613"/>
      <c r="L518" s="613"/>
      <c r="M518" s="985" t="s">
        <v>318</v>
      </c>
      <c r="N518" s="985"/>
      <c r="O518" s="661">
        <v>7.3771846232784241E-7</v>
      </c>
      <c r="P518" s="613"/>
      <c r="Q518" s="613"/>
      <c r="W518" s="339"/>
      <c r="X518" s="339"/>
      <c r="Y518" s="339"/>
      <c r="Z518" s="339"/>
      <c r="AA518" s="339"/>
      <c r="AB518" s="339"/>
      <c r="AC518" s="339"/>
      <c r="AD518" s="339"/>
      <c r="AE518" s="339"/>
      <c r="AF518" s="339"/>
      <c r="AG518" s="339"/>
      <c r="AH518" s="339"/>
      <c r="AI518" s="339"/>
      <c r="AJ518" s="339"/>
      <c r="AK518" s="339"/>
      <c r="AL518" s="339"/>
      <c r="AM518" s="339"/>
      <c r="AN518" s="339"/>
      <c r="AO518" s="339"/>
      <c r="AP518" s="339"/>
      <c r="AQ518" s="339"/>
      <c r="AR518" s="339"/>
      <c r="AS518" s="339"/>
      <c r="AT518" s="339"/>
      <c r="AU518" s="339"/>
      <c r="AV518" s="339"/>
      <c r="AW518" s="339"/>
      <c r="AX518" s="339"/>
      <c r="AY518" s="339"/>
      <c r="AZ518" s="339"/>
      <c r="BA518" s="341"/>
      <c r="BB518" s="417"/>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2"/>
      <c r="BX518" s="342"/>
      <c r="BY518" s="342"/>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986" t="s">
        <v>283</v>
      </c>
      <c r="D519" s="985"/>
      <c r="E519" s="659">
        <v>-7.7018711632415846E-2</v>
      </c>
      <c r="F519" s="613"/>
      <c r="G519" s="613"/>
      <c r="H519" s="985" t="s">
        <v>299</v>
      </c>
      <c r="I519" s="985"/>
      <c r="J519" s="660">
        <v>7.5890147811447225E-3</v>
      </c>
      <c r="K519" s="613"/>
      <c r="L519" s="613"/>
      <c r="M519" s="985" t="s">
        <v>309</v>
      </c>
      <c r="N519" s="985"/>
      <c r="O519" s="663">
        <v>1.2223075101481256E-2</v>
      </c>
      <c r="P519" s="613"/>
      <c r="Q519" s="613"/>
      <c r="W519" s="339"/>
      <c r="X519" s="339"/>
      <c r="Y519" s="339"/>
      <c r="Z519" s="339"/>
      <c r="AA519" s="339"/>
      <c r="AB519" s="339"/>
      <c r="AC519" s="339"/>
      <c r="AD519" s="339"/>
      <c r="AE519" s="339"/>
      <c r="AF519" s="339"/>
      <c r="AG519" s="339"/>
      <c r="AH519" s="339"/>
      <c r="AI519" s="339"/>
      <c r="AJ519" s="339"/>
      <c r="AK519" s="339"/>
      <c r="AL519" s="339"/>
      <c r="AM519" s="339"/>
      <c r="AN519" s="339"/>
      <c r="AO519" s="339"/>
      <c r="AP519" s="339"/>
      <c r="AQ519" s="339"/>
      <c r="AR519" s="339"/>
      <c r="AS519" s="339"/>
      <c r="AT519" s="339"/>
      <c r="AU519" s="339"/>
      <c r="AV519" s="339"/>
      <c r="AW519" s="339"/>
      <c r="AX519" s="339"/>
      <c r="AY519" s="339"/>
      <c r="AZ519" s="339"/>
      <c r="BA519" s="341"/>
      <c r="BB519" s="417"/>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2"/>
      <c r="BX519" s="342"/>
      <c r="BY519" s="342"/>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986" t="s">
        <v>286</v>
      </c>
      <c r="D520" s="985"/>
      <c r="E520" s="662">
        <v>6.3051262777766875E-2</v>
      </c>
      <c r="F520" s="613"/>
      <c r="G520" s="613"/>
      <c r="H520" s="985" t="s">
        <v>300</v>
      </c>
      <c r="I520" s="985"/>
      <c r="J520" s="660">
        <v>2.1879937307045794E-3</v>
      </c>
      <c r="K520" s="613"/>
      <c r="L520" s="613"/>
      <c r="M520" s="985"/>
      <c r="N520" s="985"/>
      <c r="O520" s="613"/>
      <c r="P520" s="613"/>
      <c r="Q520" s="613"/>
      <c r="W520" s="339"/>
      <c r="X520" s="339"/>
      <c r="Y520" s="339"/>
      <c r="Z520" s="339"/>
      <c r="AA520" s="339"/>
      <c r="AB520" s="339"/>
      <c r="AC520" s="339"/>
      <c r="AD520" s="339"/>
      <c r="AE520" s="339"/>
      <c r="AF520" s="339"/>
      <c r="AG520" s="339"/>
      <c r="AH520" s="339"/>
      <c r="AI520" s="339"/>
      <c r="AJ520" s="339"/>
      <c r="AK520" s="339"/>
      <c r="AL520" s="339"/>
      <c r="AM520" s="339"/>
      <c r="AN520" s="339"/>
      <c r="AO520" s="339"/>
      <c r="AP520" s="339"/>
      <c r="AQ520" s="339"/>
      <c r="AR520" s="339"/>
      <c r="AS520" s="339"/>
      <c r="AT520" s="339"/>
      <c r="AU520" s="339"/>
      <c r="AV520" s="339"/>
      <c r="AW520" s="339"/>
      <c r="AX520" s="339"/>
      <c r="AY520" s="339"/>
      <c r="AZ520" s="339"/>
      <c r="BA520" s="341"/>
      <c r="BB520" s="417"/>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2"/>
      <c r="BX520" s="342"/>
      <c r="BY520" s="342"/>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986"/>
      <c r="D521" s="985"/>
      <c r="E521" s="613"/>
      <c r="F521" s="613"/>
      <c r="G521" s="613"/>
      <c r="H521" s="985" t="s">
        <v>312</v>
      </c>
      <c r="I521" s="985"/>
      <c r="J521" s="660">
        <v>2.0532239264352092E-3</v>
      </c>
      <c r="K521" s="613"/>
      <c r="L521" s="613"/>
      <c r="M521" s="985"/>
      <c r="N521" s="985"/>
      <c r="O521" s="613"/>
      <c r="P521" s="613"/>
      <c r="Q521" s="613"/>
      <c r="W521" s="339"/>
      <c r="X521" s="339"/>
      <c r="Y521" s="339"/>
      <c r="Z521" s="339"/>
      <c r="AA521" s="339"/>
      <c r="AB521" s="339"/>
      <c r="AC521" s="339"/>
      <c r="AD521" s="339"/>
      <c r="AE521" s="339"/>
      <c r="AF521" s="339"/>
      <c r="AG521" s="339"/>
      <c r="AH521" s="339"/>
      <c r="AI521" s="339"/>
      <c r="AJ521" s="339"/>
      <c r="AK521" s="339"/>
      <c r="AL521" s="339"/>
      <c r="AM521" s="339"/>
      <c r="AN521" s="339"/>
      <c r="AO521" s="339"/>
      <c r="AP521" s="339"/>
      <c r="AQ521" s="339"/>
      <c r="AR521" s="339"/>
      <c r="AS521" s="339"/>
      <c r="AT521" s="339"/>
      <c r="AU521" s="339"/>
      <c r="AV521" s="339"/>
      <c r="AW521" s="339"/>
      <c r="AX521" s="339"/>
      <c r="AY521" s="339"/>
      <c r="AZ521" s="339"/>
      <c r="BA521" s="341"/>
      <c r="BB521" s="417"/>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2"/>
      <c r="BX521" s="342"/>
      <c r="BY521" s="342"/>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986"/>
      <c r="D522" s="985"/>
      <c r="E522" s="613"/>
      <c r="F522" s="613"/>
      <c r="G522" s="613"/>
      <c r="H522" s="985" t="s">
        <v>314</v>
      </c>
      <c r="I522" s="985"/>
      <c r="J522" s="660">
        <v>7.849932621236354E-4</v>
      </c>
      <c r="K522" s="613"/>
      <c r="L522" s="613"/>
      <c r="M522" s="985" t="s">
        <v>252</v>
      </c>
      <c r="N522" s="985"/>
      <c r="O522" s="985"/>
      <c r="P522" s="985"/>
      <c r="Q522" s="985"/>
      <c r="W522" s="339"/>
      <c r="X522" s="339"/>
      <c r="Y522" s="339"/>
      <c r="Z522" s="339"/>
      <c r="AA522" s="339"/>
      <c r="AB522" s="339"/>
      <c r="AC522" s="339"/>
      <c r="AD522" s="339"/>
      <c r="AE522" s="339"/>
      <c r="AF522" s="339"/>
      <c r="AG522" s="339"/>
      <c r="AH522" s="339"/>
      <c r="AI522" s="339"/>
      <c r="AJ522" s="339"/>
      <c r="AK522" s="339"/>
      <c r="AL522" s="339"/>
      <c r="AM522" s="339"/>
      <c r="AN522" s="339"/>
      <c r="AO522" s="339"/>
      <c r="AP522" s="339"/>
      <c r="AQ522" s="339"/>
      <c r="AR522" s="339"/>
      <c r="AS522" s="339"/>
      <c r="AT522" s="339"/>
      <c r="AU522" s="339"/>
      <c r="AV522" s="339"/>
      <c r="AW522" s="339"/>
      <c r="AX522" s="339"/>
      <c r="AY522" s="339"/>
      <c r="AZ522" s="339"/>
      <c r="BA522" s="341"/>
      <c r="BB522" s="417"/>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2"/>
      <c r="BX522" s="342"/>
      <c r="BY522" s="342"/>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986" t="s">
        <v>257</v>
      </c>
      <c r="D523" s="985"/>
      <c r="E523" s="985"/>
      <c r="F523" s="613"/>
      <c r="G523" s="613"/>
      <c r="H523" s="985" t="s">
        <v>313</v>
      </c>
      <c r="I523" s="985"/>
      <c r="J523" s="660">
        <v>1.1917009340912451E-3</v>
      </c>
      <c r="K523" s="613"/>
      <c r="L523" s="613"/>
      <c r="M523" s="985" t="s">
        <v>203</v>
      </c>
      <c r="N523" s="985"/>
      <c r="O523" s="987" t="s">
        <v>253</v>
      </c>
      <c r="P523" s="988"/>
      <c r="Q523" s="989"/>
      <c r="W523" s="339"/>
      <c r="X523" s="339"/>
      <c r="Y523" s="339"/>
      <c r="Z523" s="339"/>
      <c r="AA523" s="339"/>
      <c r="AB523" s="339"/>
      <c r="AC523" s="339"/>
      <c r="AD523" s="339"/>
      <c r="AE523" s="339"/>
      <c r="AF523" s="339"/>
      <c r="AG523" s="339"/>
      <c r="AH523" s="339"/>
      <c r="AI523" s="339"/>
      <c r="AJ523" s="339"/>
      <c r="AK523" s="339"/>
      <c r="AL523" s="339"/>
      <c r="AM523" s="339"/>
      <c r="AN523" s="339"/>
      <c r="AO523" s="339"/>
      <c r="AP523" s="339"/>
      <c r="AQ523" s="339"/>
      <c r="AR523" s="339"/>
      <c r="AS523" s="339"/>
      <c r="AT523" s="339"/>
      <c r="AU523" s="339"/>
      <c r="AV523" s="339"/>
      <c r="AW523" s="339"/>
      <c r="AX523" s="339"/>
      <c r="AY523" s="339"/>
      <c r="AZ523" s="339"/>
      <c r="BA523" s="341"/>
      <c r="BB523" s="417"/>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2"/>
      <c r="BX523" s="342"/>
      <c r="BY523" s="342"/>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986" t="s">
        <v>203</v>
      </c>
      <c r="D524" s="985"/>
      <c r="E524" s="669" t="s">
        <v>204</v>
      </c>
      <c r="F524" s="613"/>
      <c r="G524" s="613"/>
      <c r="H524" s="985" t="s">
        <v>319</v>
      </c>
      <c r="I524" s="985"/>
      <c r="J524" s="660">
        <v>1.2166094220450928E-4</v>
      </c>
      <c r="K524" s="613"/>
      <c r="L524" s="613"/>
      <c r="M524" s="985"/>
      <c r="N524" s="985"/>
      <c r="O524" s="648" t="s">
        <v>188</v>
      </c>
      <c r="P524" s="649" t="s">
        <v>254</v>
      </c>
      <c r="Q524" s="650" t="s">
        <v>255</v>
      </c>
      <c r="W524" s="339"/>
      <c r="X524" s="339"/>
      <c r="Y524" s="339"/>
      <c r="Z524" s="339"/>
      <c r="AA524" s="339"/>
      <c r="AB524" s="339"/>
      <c r="AC524" s="339"/>
      <c r="AD524" s="339"/>
      <c r="AE524" s="339"/>
      <c r="AF524" s="339"/>
      <c r="AG524" s="339"/>
      <c r="AH524" s="339"/>
      <c r="AI524" s="339"/>
      <c r="AJ524" s="339"/>
      <c r="AK524" s="339"/>
      <c r="AL524" s="339"/>
      <c r="AM524" s="339"/>
      <c r="AN524" s="339"/>
      <c r="AO524" s="339"/>
      <c r="AP524" s="339"/>
      <c r="AQ524" s="339"/>
      <c r="AR524" s="339"/>
      <c r="AS524" s="339"/>
      <c r="AT524" s="339"/>
      <c r="AU524" s="339"/>
      <c r="AV524" s="339"/>
      <c r="AW524" s="339"/>
      <c r="AX524" s="339"/>
      <c r="AY524" s="339"/>
      <c r="AZ524" s="339"/>
      <c r="BA524" s="341"/>
      <c r="BB524" s="417"/>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2"/>
      <c r="BX524" s="342"/>
      <c r="BY524" s="342"/>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986" t="s">
        <v>204</v>
      </c>
      <c r="D525" s="985"/>
      <c r="E525" s="670">
        <v>0.99999999999999978</v>
      </c>
      <c r="F525" s="613"/>
      <c r="G525" s="613"/>
      <c r="H525" s="985" t="s">
        <v>316</v>
      </c>
      <c r="I525" s="985"/>
      <c r="J525" s="660">
        <v>1.2740680020803397E-5</v>
      </c>
      <c r="K525" s="613"/>
      <c r="L525" s="613"/>
      <c r="M525" s="985" t="s">
        <v>204</v>
      </c>
      <c r="N525" s="985"/>
      <c r="O525" s="671">
        <v>4.1089403069407844</v>
      </c>
      <c r="P525" s="672">
        <v>7.2086672051592711</v>
      </c>
      <c r="Q525" s="673">
        <v>7.2086672051592711</v>
      </c>
      <c r="W525" s="339"/>
      <c r="X525" s="339"/>
      <c r="Y525" s="339"/>
      <c r="Z525" s="339"/>
      <c r="AA525" s="339"/>
      <c r="AB525" s="339"/>
      <c r="AC525" s="339"/>
      <c r="AD525" s="339"/>
      <c r="AE525" s="339"/>
      <c r="AF525" s="339"/>
      <c r="AG525" s="339"/>
      <c r="AH525" s="339"/>
      <c r="AI525" s="339"/>
      <c r="AJ525" s="339"/>
      <c r="AK525" s="339"/>
      <c r="AL525" s="339"/>
      <c r="AM525" s="339"/>
      <c r="AN525" s="339"/>
      <c r="AO525" s="339"/>
      <c r="AP525" s="339"/>
      <c r="AQ525" s="339"/>
      <c r="AR525" s="339"/>
      <c r="AS525" s="339"/>
      <c r="AT525" s="339"/>
      <c r="AU525" s="339"/>
      <c r="AV525" s="339"/>
      <c r="AW525" s="339"/>
      <c r="AX525" s="339"/>
      <c r="AY525" s="339"/>
      <c r="AZ525" s="339"/>
      <c r="BA525" s="341"/>
      <c r="BB525" s="417"/>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2"/>
      <c r="BX525" s="342"/>
      <c r="BY525" s="342"/>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986"/>
      <c r="D526" s="985"/>
      <c r="E526" s="613"/>
      <c r="F526" s="613"/>
      <c r="G526" s="613"/>
      <c r="H526" s="985" t="s">
        <v>318</v>
      </c>
      <c r="I526" s="985"/>
      <c r="J526" s="660">
        <v>4.9413916901615946E-4</v>
      </c>
      <c r="K526" s="613"/>
      <c r="L526" s="613"/>
      <c r="M526" s="985"/>
      <c r="N526" s="985"/>
      <c r="O526" s="613"/>
      <c r="P526" s="613"/>
      <c r="Q526" s="613"/>
      <c r="W526" s="339"/>
      <c r="X526" s="339"/>
      <c r="Y526" s="339"/>
      <c r="Z526" s="339"/>
      <c r="AA526" s="339"/>
      <c r="AB526" s="339"/>
      <c r="AC526" s="339"/>
      <c r="AD526" s="339"/>
      <c r="AE526" s="339"/>
      <c r="AF526" s="339"/>
      <c r="AG526" s="339"/>
      <c r="AH526" s="339"/>
      <c r="AI526" s="339"/>
      <c r="AJ526" s="339"/>
      <c r="AK526" s="339"/>
      <c r="AL526" s="339"/>
      <c r="AM526" s="339"/>
      <c r="AN526" s="339"/>
      <c r="AO526" s="339"/>
      <c r="AP526" s="339"/>
      <c r="AQ526" s="339"/>
      <c r="AR526" s="339"/>
      <c r="AS526" s="339"/>
      <c r="AT526" s="339"/>
      <c r="AU526" s="339"/>
      <c r="AV526" s="339"/>
      <c r="AW526" s="339"/>
      <c r="AX526" s="339"/>
      <c r="AY526" s="339"/>
      <c r="AZ526" s="339"/>
      <c r="BA526" s="341"/>
      <c r="BB526" s="417"/>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2"/>
      <c r="BX526" s="342"/>
      <c r="BY526" s="342"/>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986"/>
      <c r="D527" s="985"/>
      <c r="E527" s="613"/>
      <c r="F527" s="613"/>
      <c r="G527" s="613"/>
      <c r="H527" s="985" t="s">
        <v>309</v>
      </c>
      <c r="I527" s="985"/>
      <c r="J527" s="664">
        <v>2.8567339229267985E-4</v>
      </c>
      <c r="K527" s="613"/>
      <c r="L527" s="613"/>
      <c r="M527" s="985"/>
      <c r="N527" s="985"/>
      <c r="O527" s="613"/>
      <c r="P527" s="613"/>
      <c r="Q527" s="613"/>
      <c r="W527" s="339"/>
      <c r="X527" s="339"/>
      <c r="Y527" s="339"/>
      <c r="Z527" s="339"/>
      <c r="AA527" s="339"/>
      <c r="AB527" s="339"/>
      <c r="AC527" s="339"/>
      <c r="AD527" s="339"/>
      <c r="AE527" s="339"/>
      <c r="AF527" s="339"/>
      <c r="AG527" s="339"/>
      <c r="AH527" s="339"/>
      <c r="AI527" s="339"/>
      <c r="AJ527" s="339"/>
      <c r="AK527" s="339"/>
      <c r="AL527" s="339"/>
      <c r="AM527" s="339"/>
      <c r="AN527" s="339"/>
      <c r="AO527" s="339"/>
      <c r="AP527" s="339"/>
      <c r="AQ527" s="339"/>
      <c r="AR527" s="339"/>
      <c r="AS527" s="339"/>
      <c r="AT527" s="339"/>
      <c r="AU527" s="339"/>
      <c r="AV527" s="339"/>
      <c r="AW527" s="339"/>
      <c r="AX527" s="339"/>
      <c r="AY527" s="339"/>
      <c r="AZ527" s="339"/>
      <c r="BA527" s="341"/>
      <c r="BB527" s="417"/>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2"/>
      <c r="BX527" s="342"/>
      <c r="BY527" s="342"/>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986"/>
      <c r="D528" s="985"/>
      <c r="E528" s="613"/>
      <c r="F528" s="613"/>
      <c r="G528" s="613"/>
      <c r="H528" s="985"/>
      <c r="I528" s="985"/>
      <c r="J528" s="613"/>
      <c r="K528" s="613"/>
      <c r="L528" s="613"/>
      <c r="M528" s="985" t="s">
        <v>256</v>
      </c>
      <c r="N528" s="985"/>
      <c r="O528" s="985"/>
      <c r="P528" s="613"/>
      <c r="Q528" s="613"/>
      <c r="W528" s="339"/>
      <c r="X528" s="339"/>
      <c r="Y528" s="339"/>
      <c r="Z528" s="339"/>
      <c r="AA528" s="339"/>
      <c r="AB528" s="339"/>
      <c r="AC528" s="339"/>
      <c r="AD528" s="339"/>
      <c r="AE528" s="339"/>
      <c r="AF528" s="339"/>
      <c r="AG528" s="339"/>
      <c r="AH528" s="339"/>
      <c r="AI528" s="339"/>
      <c r="AJ528" s="339"/>
      <c r="AK528" s="339"/>
      <c r="AL528" s="339"/>
      <c r="AM528" s="339"/>
      <c r="AN528" s="339"/>
      <c r="AO528" s="339"/>
      <c r="AP528" s="339"/>
      <c r="AQ528" s="339"/>
      <c r="AR528" s="339"/>
      <c r="AS528" s="339"/>
      <c r="AT528" s="339"/>
      <c r="AU528" s="339"/>
      <c r="AV528" s="339"/>
      <c r="AW528" s="339"/>
      <c r="AX528" s="339"/>
      <c r="AY528" s="339"/>
      <c r="AZ528" s="339"/>
      <c r="BA528" s="341"/>
      <c r="BB528" s="417"/>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2"/>
      <c r="BX528" s="342"/>
      <c r="BY528" s="342"/>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986"/>
      <c r="D529" s="985"/>
      <c r="E529" s="613"/>
      <c r="F529" s="613"/>
      <c r="G529" s="613"/>
      <c r="H529" s="985"/>
      <c r="I529" s="985"/>
      <c r="J529" s="613"/>
      <c r="K529" s="613"/>
      <c r="L529" s="613"/>
      <c r="M529" s="985"/>
      <c r="N529" s="985"/>
      <c r="O529" s="651" t="s">
        <v>203</v>
      </c>
      <c r="P529" s="613"/>
      <c r="Q529" s="613"/>
      <c r="W529" s="339"/>
      <c r="X529" s="339"/>
      <c r="Y529" s="339"/>
      <c r="Z529" s="339"/>
      <c r="AA529" s="339"/>
      <c r="AB529" s="339"/>
      <c r="AC529" s="339"/>
      <c r="AD529" s="339"/>
      <c r="AE529" s="339"/>
      <c r="AF529" s="339"/>
      <c r="AG529" s="339"/>
      <c r="AH529" s="339"/>
      <c r="AI529" s="339"/>
      <c r="AJ529" s="339"/>
      <c r="AK529" s="339"/>
      <c r="AL529" s="339"/>
      <c r="AM529" s="339"/>
      <c r="AN529" s="339"/>
      <c r="AO529" s="339"/>
      <c r="AP529" s="339"/>
      <c r="AQ529" s="339"/>
      <c r="AR529" s="339"/>
      <c r="AS529" s="339"/>
      <c r="AT529" s="339"/>
      <c r="AU529" s="339"/>
      <c r="AV529" s="339"/>
      <c r="AW529" s="339"/>
      <c r="AX529" s="339"/>
      <c r="AY529" s="339"/>
      <c r="AZ529" s="339"/>
      <c r="BA529" s="341"/>
      <c r="BB529" s="417"/>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2"/>
      <c r="BX529" s="342"/>
      <c r="BY529" s="342"/>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986"/>
      <c r="D530" s="985"/>
      <c r="E530" s="613"/>
      <c r="F530" s="613"/>
      <c r="G530" s="613"/>
      <c r="H530" s="985" t="s">
        <v>252</v>
      </c>
      <c r="I530" s="985"/>
      <c r="J530" s="985"/>
      <c r="K530" s="985"/>
      <c r="L530" s="985"/>
      <c r="M530" s="985"/>
      <c r="N530" s="985"/>
      <c r="O530" s="674" t="s">
        <v>204</v>
      </c>
      <c r="P530" s="613"/>
      <c r="Q530" s="613"/>
      <c r="W530" s="339"/>
      <c r="X530" s="339"/>
      <c r="Y530" s="339"/>
      <c r="Z530" s="339"/>
      <c r="AA530" s="339"/>
      <c r="AB530" s="339"/>
      <c r="AC530" s="339"/>
      <c r="AD530" s="339"/>
      <c r="AE530" s="339"/>
      <c r="AF530" s="339"/>
      <c r="AG530" s="339"/>
      <c r="AH530" s="339"/>
      <c r="AI530" s="339"/>
      <c r="AJ530" s="339"/>
      <c r="AK530" s="339"/>
      <c r="AL530" s="339"/>
      <c r="AM530" s="339"/>
      <c r="AN530" s="339"/>
      <c r="AO530" s="339"/>
      <c r="AP530" s="339"/>
      <c r="AQ530" s="339"/>
      <c r="AR530" s="339"/>
      <c r="AS530" s="339"/>
      <c r="AT530" s="339"/>
      <c r="AU530" s="339"/>
      <c r="AV530" s="339"/>
      <c r="AW530" s="339"/>
      <c r="AX530" s="339"/>
      <c r="AY530" s="339"/>
      <c r="AZ530" s="339"/>
      <c r="BA530" s="341"/>
      <c r="BB530" s="417"/>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2"/>
      <c r="BX530" s="342"/>
      <c r="BY530" s="342"/>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986"/>
      <c r="D531" s="985"/>
      <c r="E531" s="613"/>
      <c r="F531" s="613"/>
      <c r="G531" s="613"/>
      <c r="H531" s="985" t="s">
        <v>203</v>
      </c>
      <c r="I531" s="985"/>
      <c r="J531" s="987" t="s">
        <v>253</v>
      </c>
      <c r="K531" s="988"/>
      <c r="L531" s="989"/>
      <c r="M531" s="985" t="s">
        <v>225</v>
      </c>
      <c r="N531" s="985"/>
      <c r="O531" s="658">
        <v>1.0570159192697251E-2</v>
      </c>
      <c r="P531" s="613"/>
      <c r="Q531" s="613"/>
      <c r="W531" s="339"/>
      <c r="X531" s="339"/>
      <c r="Y531" s="339"/>
      <c r="Z531" s="339"/>
      <c r="AA531" s="339"/>
      <c r="AB531" s="339"/>
      <c r="AC531" s="339"/>
      <c r="AD531" s="339"/>
      <c r="AE531" s="339"/>
      <c r="AF531" s="339"/>
      <c r="AG531" s="339"/>
      <c r="AH531" s="339"/>
      <c r="AI531" s="339"/>
      <c r="AJ531" s="339"/>
      <c r="AK531" s="339"/>
      <c r="AL531" s="339"/>
      <c r="AM531" s="339"/>
      <c r="AN531" s="339"/>
      <c r="AO531" s="339"/>
      <c r="AP531" s="339"/>
      <c r="AQ531" s="339"/>
      <c r="AR531" s="339"/>
      <c r="AS531" s="339"/>
      <c r="AT531" s="339"/>
      <c r="AU531" s="339"/>
      <c r="AV531" s="339"/>
      <c r="AW531" s="339"/>
      <c r="AX531" s="339"/>
      <c r="AY531" s="339"/>
      <c r="AZ531" s="339"/>
      <c r="BA531" s="341"/>
      <c r="BB531" s="417"/>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2"/>
      <c r="BX531" s="342"/>
      <c r="BY531" s="342"/>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986"/>
      <c r="D532" s="985"/>
      <c r="E532" s="613"/>
      <c r="F532" s="613"/>
      <c r="G532" s="613"/>
      <c r="H532" s="985"/>
      <c r="I532" s="985"/>
      <c r="J532" s="652" t="s">
        <v>188</v>
      </c>
      <c r="K532" s="653" t="s">
        <v>254</v>
      </c>
      <c r="L532" s="654" t="s">
        <v>255</v>
      </c>
      <c r="M532" s="985" t="s">
        <v>228</v>
      </c>
      <c r="N532" s="985"/>
      <c r="O532" s="661">
        <v>0.11109252851400037</v>
      </c>
      <c r="P532" s="613"/>
      <c r="Q532" s="613"/>
      <c r="W532" s="339"/>
      <c r="X532" s="339"/>
      <c r="Y532" s="339"/>
      <c r="Z532" s="339"/>
      <c r="AA532" s="339"/>
      <c r="AB532" s="339"/>
      <c r="AC532" s="339"/>
      <c r="AD532" s="339"/>
      <c r="AE532" s="339"/>
      <c r="AF532" s="339"/>
      <c r="AG532" s="339"/>
      <c r="AH532" s="339"/>
      <c r="AI532" s="339"/>
      <c r="AJ532" s="339"/>
      <c r="AK532" s="339"/>
      <c r="AL532" s="339"/>
      <c r="AM532" s="339"/>
      <c r="AN532" s="339"/>
      <c r="AO532" s="339"/>
      <c r="AP532" s="339"/>
      <c r="AQ532" s="339"/>
      <c r="AR532" s="339"/>
      <c r="AS532" s="339"/>
      <c r="AT532" s="339"/>
      <c r="AU532" s="339"/>
      <c r="AV532" s="339"/>
      <c r="AW532" s="339"/>
      <c r="AX532" s="339"/>
      <c r="AY532" s="339"/>
      <c r="AZ532" s="339"/>
      <c r="BA532" s="341"/>
      <c r="BB532" s="417"/>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2"/>
      <c r="BX532" s="342"/>
      <c r="BY532" s="342"/>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986"/>
      <c r="D533" s="985"/>
      <c r="E533" s="613"/>
      <c r="F533" s="613"/>
      <c r="G533" s="613"/>
      <c r="H533" s="985" t="s">
        <v>204</v>
      </c>
      <c r="I533" s="985"/>
      <c r="J533" s="675">
        <v>4.4796123301838557</v>
      </c>
      <c r="K533" s="676">
        <v>7.4660205503064265</v>
      </c>
      <c r="L533" s="677">
        <v>7.4660205503064265</v>
      </c>
      <c r="M533" s="985" t="s">
        <v>212</v>
      </c>
      <c r="N533" s="985"/>
      <c r="O533" s="661">
        <v>5.9598379614768028E-2</v>
      </c>
      <c r="P533" s="613"/>
      <c r="Q533" s="613"/>
      <c r="W533" s="339"/>
      <c r="X533" s="339"/>
      <c r="Y533" s="339"/>
      <c r="Z533" s="339"/>
      <c r="AA533" s="339"/>
      <c r="AB533" s="339"/>
      <c r="AC533" s="339"/>
      <c r="AD533" s="339"/>
      <c r="AE533" s="339"/>
      <c r="AF533" s="339"/>
      <c r="AG533" s="339"/>
      <c r="AH533" s="339"/>
      <c r="AI533" s="339"/>
      <c r="AJ533" s="339"/>
      <c r="AK533" s="339"/>
      <c r="AL533" s="339"/>
      <c r="AM533" s="339"/>
      <c r="AN533" s="339"/>
      <c r="AO533" s="339"/>
      <c r="AP533" s="339"/>
      <c r="AQ533" s="339"/>
      <c r="AR533" s="339"/>
      <c r="AS533" s="339"/>
      <c r="AT533" s="339"/>
      <c r="AU533" s="339"/>
      <c r="AV533" s="339"/>
      <c r="AW533" s="339"/>
      <c r="AX533" s="339"/>
      <c r="AY533" s="339"/>
      <c r="AZ533" s="339"/>
      <c r="BA533" s="341"/>
      <c r="BB533" s="417"/>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2"/>
      <c r="BX533" s="342"/>
      <c r="BY533" s="342"/>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986"/>
      <c r="D534" s="985"/>
      <c r="E534" s="613"/>
      <c r="F534" s="613"/>
      <c r="G534" s="613"/>
      <c r="H534" s="985"/>
      <c r="I534" s="985"/>
      <c r="J534" s="613"/>
      <c r="K534" s="613"/>
      <c r="L534" s="613"/>
      <c r="M534" s="985" t="s">
        <v>247</v>
      </c>
      <c r="N534" s="985"/>
      <c r="O534" s="661">
        <v>-0.11765047503330324</v>
      </c>
      <c r="P534" s="613"/>
      <c r="Q534" s="613"/>
      <c r="W534" s="339"/>
      <c r="X534" s="339"/>
      <c r="Y534" s="339"/>
      <c r="Z534" s="339"/>
      <c r="AA534" s="339"/>
      <c r="AB534" s="339"/>
      <c r="AC534" s="339"/>
      <c r="AD534" s="339"/>
      <c r="AE534" s="339"/>
      <c r="AF534" s="339"/>
      <c r="AG534" s="339"/>
      <c r="AH534" s="339"/>
      <c r="AI534" s="339"/>
      <c r="AJ534" s="339"/>
      <c r="AK534" s="339"/>
      <c r="AL534" s="339"/>
      <c r="AM534" s="339"/>
      <c r="AN534" s="339"/>
      <c r="AO534" s="339"/>
      <c r="AP534" s="339"/>
      <c r="AQ534" s="339"/>
      <c r="AR534" s="339"/>
      <c r="AS534" s="339"/>
      <c r="AT534" s="339"/>
      <c r="AU534" s="339"/>
      <c r="AV534" s="339"/>
      <c r="AW534" s="339"/>
      <c r="AX534" s="339"/>
      <c r="AY534" s="339"/>
      <c r="AZ534" s="339"/>
      <c r="BA534" s="341"/>
      <c r="BB534" s="417"/>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2"/>
      <c r="BX534" s="342"/>
      <c r="BY534" s="342"/>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986"/>
      <c r="D535" s="985"/>
      <c r="E535" s="613"/>
      <c r="F535" s="613"/>
      <c r="G535" s="613"/>
      <c r="H535" s="985"/>
      <c r="I535" s="985"/>
      <c r="J535" s="613"/>
      <c r="K535" s="613"/>
      <c r="L535" s="613"/>
      <c r="M535" s="985" t="s">
        <v>213</v>
      </c>
      <c r="N535" s="985"/>
      <c r="O535" s="661">
        <v>2.1802346166754899E-4</v>
      </c>
      <c r="P535" s="613"/>
      <c r="Q535" s="613"/>
      <c r="W535" s="339"/>
      <c r="X535" s="339"/>
      <c r="Y535" s="339"/>
      <c r="Z535" s="339"/>
      <c r="AA535" s="339"/>
      <c r="AB535" s="339"/>
      <c r="AC535" s="339"/>
      <c r="AD535" s="339"/>
      <c r="AE535" s="339"/>
      <c r="AF535" s="339"/>
      <c r="AG535" s="339"/>
      <c r="AH535" s="339"/>
      <c r="AI535" s="339"/>
      <c r="AJ535" s="339"/>
      <c r="AK535" s="339"/>
      <c r="AL535" s="339"/>
      <c r="AM535" s="339"/>
      <c r="AN535" s="339"/>
      <c r="AO535" s="339"/>
      <c r="AP535" s="339"/>
      <c r="AQ535" s="339"/>
      <c r="AR535" s="339"/>
      <c r="AS535" s="339"/>
      <c r="AT535" s="339"/>
      <c r="AU535" s="339"/>
      <c r="AV535" s="339"/>
      <c r="AW535" s="339"/>
      <c r="AX535" s="339"/>
      <c r="AY535" s="339"/>
      <c r="AZ535" s="339"/>
      <c r="BA535" s="341"/>
      <c r="BB535" s="417"/>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2"/>
      <c r="BX535" s="342"/>
      <c r="BY535" s="342"/>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986"/>
      <c r="D536" s="985"/>
      <c r="E536" s="613"/>
      <c r="F536" s="613"/>
      <c r="G536" s="613"/>
      <c r="H536" s="985" t="s">
        <v>256</v>
      </c>
      <c r="I536" s="985"/>
      <c r="J536" s="985"/>
      <c r="K536" s="613"/>
      <c r="L536" s="613"/>
      <c r="M536" s="985" t="s">
        <v>249</v>
      </c>
      <c r="N536" s="985"/>
      <c r="O536" s="661">
        <v>-8.0642273173323533E-3</v>
      </c>
      <c r="P536" s="613"/>
      <c r="Q536" s="613"/>
      <c r="W536" s="339"/>
      <c r="X536" s="339"/>
      <c r="Y536" s="339"/>
      <c r="Z536" s="339"/>
      <c r="AA536" s="339"/>
      <c r="AB536" s="339"/>
      <c r="AC536" s="339"/>
      <c r="AD536" s="339"/>
      <c r="AE536" s="339"/>
      <c r="AF536" s="339"/>
      <c r="AG536" s="339"/>
      <c r="AH536" s="339"/>
      <c r="AI536" s="339"/>
      <c r="AJ536" s="339"/>
      <c r="AK536" s="339"/>
      <c r="AL536" s="339"/>
      <c r="AM536" s="339"/>
      <c r="AN536" s="339"/>
      <c r="AO536" s="339"/>
      <c r="AP536" s="339"/>
      <c r="AQ536" s="339"/>
      <c r="AR536" s="339"/>
      <c r="AS536" s="339"/>
      <c r="AT536" s="339"/>
      <c r="AU536" s="339"/>
      <c r="AV536" s="339"/>
      <c r="AW536" s="339"/>
      <c r="AX536" s="339"/>
      <c r="AY536" s="339"/>
      <c r="AZ536" s="339"/>
      <c r="BA536" s="341"/>
      <c r="BB536" s="417"/>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2"/>
      <c r="BX536" s="342"/>
      <c r="BY536" s="342"/>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986"/>
      <c r="D537" s="985"/>
      <c r="E537" s="613"/>
      <c r="F537" s="613"/>
      <c r="G537" s="613"/>
      <c r="H537" s="985"/>
      <c r="I537" s="985"/>
      <c r="J537" s="655" t="s">
        <v>203</v>
      </c>
      <c r="K537" s="613"/>
      <c r="L537" s="613"/>
      <c r="M537" s="985" t="s">
        <v>224</v>
      </c>
      <c r="N537" s="985"/>
      <c r="O537" s="661">
        <v>-7.2197211598035702E-2</v>
      </c>
      <c r="P537" s="613"/>
      <c r="Q537" s="613"/>
      <c r="W537" s="339"/>
      <c r="X537" s="339"/>
      <c r="Y537" s="339"/>
      <c r="Z537" s="339"/>
      <c r="AA537" s="339"/>
      <c r="AB537" s="339"/>
      <c r="AC537" s="339"/>
      <c r="AD537" s="339"/>
      <c r="AE537" s="339"/>
      <c r="AF537" s="339"/>
      <c r="AG537" s="339"/>
      <c r="AH537" s="339"/>
      <c r="AI537" s="339"/>
      <c r="AJ537" s="339"/>
      <c r="AK537" s="339"/>
      <c r="AL537" s="339"/>
      <c r="AM537" s="339"/>
      <c r="AN537" s="339"/>
      <c r="AO537" s="339"/>
      <c r="AP537" s="339"/>
      <c r="AQ537" s="339"/>
      <c r="AR537" s="339"/>
      <c r="AS537" s="339"/>
      <c r="AT537" s="339"/>
      <c r="AU537" s="339"/>
      <c r="AV537" s="339"/>
      <c r="AW537" s="339"/>
      <c r="AX537" s="339"/>
      <c r="AY537" s="339"/>
      <c r="AZ537" s="339"/>
      <c r="BA537" s="341"/>
      <c r="BB537" s="417"/>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2"/>
      <c r="BX537" s="342"/>
      <c r="BY537" s="342"/>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986"/>
      <c r="D538" s="985"/>
      <c r="E538" s="613"/>
      <c r="F538" s="613"/>
      <c r="G538" s="613"/>
      <c r="H538" s="985"/>
      <c r="I538" s="985"/>
      <c r="J538" s="678" t="s">
        <v>204</v>
      </c>
      <c r="K538" s="613"/>
      <c r="L538" s="613"/>
      <c r="M538" s="985" t="s">
        <v>234</v>
      </c>
      <c r="N538" s="985"/>
      <c r="O538" s="661">
        <v>-3.5600645016833299E-2</v>
      </c>
      <c r="P538" s="613"/>
      <c r="Q538" s="613"/>
      <c r="W538" s="339"/>
      <c r="X538" s="339"/>
      <c r="Y538" s="339"/>
      <c r="Z538" s="339"/>
      <c r="AA538" s="339"/>
      <c r="AB538" s="339"/>
      <c r="AC538" s="339"/>
      <c r="AD538" s="339"/>
      <c r="AE538" s="339"/>
      <c r="AF538" s="339"/>
      <c r="AG538" s="339"/>
      <c r="AH538" s="339"/>
      <c r="AI538" s="339"/>
      <c r="AJ538" s="339"/>
      <c r="AK538" s="339"/>
      <c r="AL538" s="339"/>
      <c r="AM538" s="339"/>
      <c r="AN538" s="339"/>
      <c r="AO538" s="339"/>
      <c r="AP538" s="339"/>
      <c r="AQ538" s="339"/>
      <c r="AR538" s="339"/>
      <c r="AS538" s="339"/>
      <c r="AT538" s="339"/>
      <c r="AU538" s="339"/>
      <c r="AV538" s="339"/>
      <c r="AW538" s="339"/>
      <c r="AX538" s="339"/>
      <c r="AY538" s="339"/>
      <c r="AZ538" s="339"/>
      <c r="BA538" s="341"/>
      <c r="BB538" s="417"/>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2"/>
      <c r="BX538" s="342"/>
      <c r="BY538" s="342"/>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986"/>
      <c r="D539" s="985"/>
      <c r="E539" s="613"/>
      <c r="F539" s="613"/>
      <c r="G539" s="613"/>
      <c r="H539" s="985" t="s">
        <v>225</v>
      </c>
      <c r="I539" s="985"/>
      <c r="J539" s="657">
        <v>3.4612728106409897E-2</v>
      </c>
      <c r="K539" s="613"/>
      <c r="L539" s="613"/>
      <c r="M539" s="985" t="s">
        <v>293</v>
      </c>
      <c r="N539" s="985"/>
      <c r="O539" s="661">
        <v>-5.7494059004857155E-3</v>
      </c>
      <c r="P539" s="613"/>
      <c r="Q539" s="613"/>
      <c r="W539" s="339"/>
      <c r="X539" s="339"/>
      <c r="Y539" s="339"/>
      <c r="Z539" s="339"/>
      <c r="AA539" s="339"/>
      <c r="AB539" s="339"/>
      <c r="AC539" s="339"/>
      <c r="AD539" s="339"/>
      <c r="AE539" s="339"/>
      <c r="AF539" s="339"/>
      <c r="AG539" s="339"/>
      <c r="AH539" s="339"/>
      <c r="AI539" s="339"/>
      <c r="AJ539" s="339"/>
      <c r="AK539" s="339"/>
      <c r="AL539" s="339"/>
      <c r="AM539" s="339"/>
      <c r="AN539" s="339"/>
      <c r="AO539" s="339"/>
      <c r="AP539" s="339"/>
      <c r="AQ539" s="339"/>
      <c r="AR539" s="339"/>
      <c r="AS539" s="339"/>
      <c r="AT539" s="339"/>
      <c r="AU539" s="339"/>
      <c r="AV539" s="339"/>
      <c r="AW539" s="339"/>
      <c r="AX539" s="339"/>
      <c r="AY539" s="339"/>
      <c r="AZ539" s="339"/>
      <c r="BA539" s="341"/>
      <c r="BB539" s="417"/>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2"/>
      <c r="BX539" s="342"/>
      <c r="BY539" s="342"/>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986"/>
      <c r="D540" s="985"/>
      <c r="E540" s="613"/>
      <c r="F540" s="613"/>
      <c r="G540" s="613"/>
      <c r="H540" s="985" t="s">
        <v>228</v>
      </c>
      <c r="I540" s="985"/>
      <c r="J540" s="660">
        <v>5.2864723389969372E-2</v>
      </c>
      <c r="K540" s="613"/>
      <c r="L540" s="613"/>
      <c r="M540" s="985" t="s">
        <v>207</v>
      </c>
      <c r="N540" s="985"/>
      <c r="O540" s="661">
        <v>-0.11144927316040819</v>
      </c>
      <c r="P540" s="613"/>
      <c r="Q540" s="613"/>
      <c r="W540" s="339"/>
      <c r="X540" s="339"/>
      <c r="Y540" s="339"/>
      <c r="Z540" s="339"/>
      <c r="AA540" s="339"/>
      <c r="AB540" s="339"/>
      <c r="AC540" s="339"/>
      <c r="AD540" s="339"/>
      <c r="AE540" s="339"/>
      <c r="AF540" s="339"/>
      <c r="AG540" s="339"/>
      <c r="AH540" s="339"/>
      <c r="AI540" s="339"/>
      <c r="AJ540" s="339"/>
      <c r="AK540" s="339"/>
      <c r="AL540" s="339"/>
      <c r="AM540" s="339"/>
      <c r="AN540" s="339"/>
      <c r="AO540" s="339"/>
      <c r="AP540" s="339"/>
      <c r="AQ540" s="339"/>
      <c r="AR540" s="339"/>
      <c r="AS540" s="339"/>
      <c r="AT540" s="339"/>
      <c r="AU540" s="339"/>
      <c r="AV540" s="339"/>
      <c r="AW540" s="339"/>
      <c r="AX540" s="339"/>
      <c r="AY540" s="339"/>
      <c r="AZ540" s="339"/>
      <c r="BA540" s="341"/>
      <c r="BB540" s="417"/>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2"/>
      <c r="BX540" s="342"/>
      <c r="BY540" s="342"/>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986"/>
      <c r="D541" s="985"/>
      <c r="E541" s="613"/>
      <c r="F541" s="613"/>
      <c r="G541" s="613"/>
      <c r="H541" s="985" t="s">
        <v>212</v>
      </c>
      <c r="I541" s="985"/>
      <c r="J541" s="660">
        <v>8.3635329162677387E-3</v>
      </c>
      <c r="K541" s="613"/>
      <c r="L541" s="613"/>
      <c r="M541" s="985" t="s">
        <v>222</v>
      </c>
      <c r="N541" s="985"/>
      <c r="O541" s="661">
        <v>-3.8791237230424921E-2</v>
      </c>
      <c r="P541" s="613"/>
      <c r="Q541" s="613"/>
      <c r="W541" s="339"/>
      <c r="X541" s="339"/>
      <c r="Y541" s="339"/>
      <c r="Z541" s="339"/>
      <c r="AA541" s="339"/>
      <c r="AB541" s="339"/>
      <c r="AC541" s="339"/>
      <c r="AD541" s="339"/>
      <c r="AE541" s="339"/>
      <c r="AF541" s="339"/>
      <c r="AG541" s="339"/>
      <c r="AH541" s="339"/>
      <c r="AI541" s="339"/>
      <c r="AJ541" s="339"/>
      <c r="AK541" s="339"/>
      <c r="AL541" s="339"/>
      <c r="AM541" s="339"/>
      <c r="AN541" s="339"/>
      <c r="AO541" s="339"/>
      <c r="AP541" s="339"/>
      <c r="AQ541" s="339"/>
      <c r="AR541" s="339"/>
      <c r="AS541" s="339"/>
      <c r="AT541" s="339"/>
      <c r="AU541" s="339"/>
      <c r="AV541" s="339"/>
      <c r="AW541" s="339"/>
      <c r="AX541" s="339"/>
      <c r="AY541" s="339"/>
      <c r="AZ541" s="339"/>
      <c r="BA541" s="341"/>
      <c r="BB541" s="417"/>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2"/>
      <c r="BX541" s="342"/>
      <c r="BY541" s="342"/>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986"/>
      <c r="D542" s="985"/>
      <c r="E542" s="613"/>
      <c r="F542" s="613"/>
      <c r="G542" s="613"/>
      <c r="H542" s="985" t="s">
        <v>247</v>
      </c>
      <c r="I542" s="985"/>
      <c r="J542" s="660">
        <v>0.11473417812967013</v>
      </c>
      <c r="K542" s="613"/>
      <c r="L542" s="613"/>
      <c r="M542" s="985" t="s">
        <v>220</v>
      </c>
      <c r="N542" s="985"/>
      <c r="O542" s="661">
        <v>-7.1362728097758049E-4</v>
      </c>
      <c r="P542" s="613"/>
      <c r="Q542" s="613"/>
      <c r="W542" s="339"/>
      <c r="X542" s="339"/>
      <c r="Y542" s="339"/>
      <c r="Z542" s="339"/>
      <c r="AA542" s="339"/>
      <c r="AB542" s="339"/>
      <c r="AC542" s="339"/>
      <c r="AD542" s="339"/>
      <c r="AE542" s="339"/>
      <c r="AF542" s="339"/>
      <c r="AG542" s="339"/>
      <c r="AH542" s="339"/>
      <c r="AI542" s="339"/>
      <c r="AJ542" s="339"/>
      <c r="AK542" s="339"/>
      <c r="AL542" s="339"/>
      <c r="AM542" s="339"/>
      <c r="AN542" s="339"/>
      <c r="AO542" s="339"/>
      <c r="AP542" s="339"/>
      <c r="AQ542" s="339"/>
      <c r="AR542" s="339"/>
      <c r="AS542" s="339"/>
      <c r="AT542" s="339"/>
      <c r="AU542" s="339"/>
      <c r="AV542" s="339"/>
      <c r="AW542" s="339"/>
      <c r="AX542" s="339"/>
      <c r="AY542" s="339"/>
      <c r="AZ542" s="339"/>
      <c r="BA542" s="341"/>
      <c r="BB542" s="417"/>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2"/>
      <c r="BX542" s="342"/>
      <c r="BY542" s="342"/>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986"/>
      <c r="D543" s="985"/>
      <c r="E543" s="613"/>
      <c r="F543" s="613"/>
      <c r="G543" s="613"/>
      <c r="H543" s="985" t="s">
        <v>213</v>
      </c>
      <c r="I543" s="985"/>
      <c r="J543" s="660">
        <v>5.8077426045579663E-4</v>
      </c>
      <c r="K543" s="613"/>
      <c r="L543" s="613"/>
      <c r="M543" s="985" t="s">
        <v>223</v>
      </c>
      <c r="N543" s="985"/>
      <c r="O543" s="661">
        <v>-7.6629129945978328E-2</v>
      </c>
      <c r="P543" s="613"/>
      <c r="Q543" s="613"/>
      <c r="W543" s="339"/>
      <c r="X543" s="339"/>
      <c r="Y543" s="339"/>
      <c r="Z543" s="339"/>
      <c r="AA543" s="339"/>
      <c r="AB543" s="339"/>
      <c r="AC543" s="339"/>
      <c r="AD543" s="339"/>
      <c r="AE543" s="339"/>
      <c r="AF543" s="339"/>
      <c r="AG543" s="339"/>
      <c r="AH543" s="339"/>
      <c r="AI543" s="339"/>
      <c r="AJ543" s="339"/>
      <c r="AK543" s="339"/>
      <c r="AL543" s="339"/>
      <c r="AM543" s="339"/>
      <c r="AN543" s="339"/>
      <c r="AO543" s="339"/>
      <c r="AP543" s="339"/>
      <c r="AQ543" s="339"/>
      <c r="AR543" s="339"/>
      <c r="AS543" s="339"/>
      <c r="AT543" s="339"/>
      <c r="AU543" s="339"/>
      <c r="AV543" s="339"/>
      <c r="AW543" s="339"/>
      <c r="AX543" s="339"/>
      <c r="AY543" s="339"/>
      <c r="AZ543" s="339"/>
      <c r="BA543" s="341"/>
      <c r="BB543" s="417"/>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2"/>
      <c r="BX543" s="342"/>
      <c r="BY543" s="342"/>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986"/>
      <c r="D544" s="985"/>
      <c r="E544" s="613"/>
      <c r="F544" s="613"/>
      <c r="G544" s="613"/>
      <c r="H544" s="985" t="s">
        <v>249</v>
      </c>
      <c r="I544" s="985"/>
      <c r="J544" s="660">
        <v>-4.8698741995524229E-2</v>
      </c>
      <c r="K544" s="613"/>
      <c r="L544" s="613"/>
      <c r="M544" s="985" t="s">
        <v>246</v>
      </c>
      <c r="N544" s="985"/>
      <c r="O544" s="661">
        <v>1.2502182590608383E-3</v>
      </c>
      <c r="P544" s="613"/>
      <c r="Q544" s="613"/>
      <c r="W544" s="339"/>
      <c r="X544" s="339"/>
      <c r="Y544" s="339"/>
      <c r="Z544" s="339"/>
      <c r="AA544" s="339"/>
      <c r="AB544" s="339"/>
      <c r="AC544" s="339"/>
      <c r="AD544" s="339"/>
      <c r="AE544" s="339"/>
      <c r="AF544" s="339"/>
      <c r="AG544" s="339"/>
      <c r="AH544" s="339"/>
      <c r="AI544" s="339"/>
      <c r="AJ544" s="339"/>
      <c r="AK544" s="339"/>
      <c r="AL544" s="339"/>
      <c r="AM544" s="339"/>
      <c r="AN544" s="339"/>
      <c r="AO544" s="339"/>
      <c r="AP544" s="339"/>
      <c r="AQ544" s="339"/>
      <c r="AR544" s="339"/>
      <c r="AS544" s="339"/>
      <c r="AT544" s="339"/>
      <c r="AU544" s="339"/>
      <c r="AV544" s="339"/>
      <c r="AW544" s="339"/>
      <c r="AX544" s="339"/>
      <c r="AY544" s="339"/>
      <c r="AZ544" s="339"/>
      <c r="BA544" s="341"/>
      <c r="BB544" s="417"/>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2"/>
      <c r="BX544" s="342"/>
      <c r="BY544" s="342"/>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986"/>
      <c r="D545" s="985"/>
      <c r="E545" s="613"/>
      <c r="F545" s="613"/>
      <c r="G545" s="613"/>
      <c r="H545" s="985" t="s">
        <v>224</v>
      </c>
      <c r="I545" s="985"/>
      <c r="J545" s="660">
        <v>-0.13936835441119519</v>
      </c>
      <c r="K545" s="613"/>
      <c r="L545" s="613"/>
      <c r="M545" s="985" t="s">
        <v>281</v>
      </c>
      <c r="N545" s="985"/>
      <c r="O545" s="661">
        <v>0.12006907099417555</v>
      </c>
      <c r="P545" s="613"/>
      <c r="Q545" s="613"/>
      <c r="W545" s="339"/>
      <c r="X545" s="339"/>
      <c r="Y545" s="339"/>
      <c r="Z545" s="339"/>
      <c r="AA545" s="339"/>
      <c r="AB545" s="339"/>
      <c r="AC545" s="339"/>
      <c r="AD545" s="339"/>
      <c r="AE545" s="339"/>
      <c r="AF545" s="339"/>
      <c r="AG545" s="339"/>
      <c r="AH545" s="339"/>
      <c r="AI545" s="339"/>
      <c r="AJ545" s="339"/>
      <c r="AK545" s="339"/>
      <c r="AL545" s="339"/>
      <c r="AM545" s="339"/>
      <c r="AN545" s="339"/>
      <c r="AO545" s="339"/>
      <c r="AP545" s="339"/>
      <c r="AQ545" s="339"/>
      <c r="AR545" s="339"/>
      <c r="AS545" s="339"/>
      <c r="AT545" s="339"/>
      <c r="AU545" s="339"/>
      <c r="AV545" s="339"/>
      <c r="AW545" s="339"/>
      <c r="AX545" s="339"/>
      <c r="AY545" s="339"/>
      <c r="AZ545" s="339"/>
      <c r="BA545" s="341"/>
      <c r="BB545" s="417"/>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2"/>
      <c r="BX545" s="342"/>
      <c r="BY545" s="342"/>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986"/>
      <c r="D546" s="985"/>
      <c r="E546" s="613"/>
      <c r="F546" s="613"/>
      <c r="G546" s="613"/>
      <c r="H546" s="985" t="s">
        <v>234</v>
      </c>
      <c r="I546" s="985"/>
      <c r="J546" s="660">
        <v>-5.9243569024710081E-3</v>
      </c>
      <c r="K546" s="613"/>
      <c r="L546" s="613"/>
      <c r="M546" s="985" t="s">
        <v>302</v>
      </c>
      <c r="N546" s="985"/>
      <c r="O546" s="661">
        <v>3.4028981589697869E-4</v>
      </c>
      <c r="P546" s="613"/>
      <c r="Q546" s="613"/>
      <c r="W546" s="339"/>
      <c r="X546" s="339"/>
      <c r="Y546" s="339"/>
      <c r="Z546" s="339"/>
      <c r="AA546" s="339"/>
      <c r="AB546" s="339"/>
      <c r="AC546" s="339"/>
      <c r="AD546" s="339"/>
      <c r="AE546" s="339"/>
      <c r="AF546" s="339"/>
      <c r="AG546" s="339"/>
      <c r="AH546" s="339"/>
      <c r="AI546" s="339"/>
      <c r="AJ546" s="339"/>
      <c r="AK546" s="339"/>
      <c r="AL546" s="339"/>
      <c r="AM546" s="339"/>
      <c r="AN546" s="339"/>
      <c r="AO546" s="339"/>
      <c r="AP546" s="339"/>
      <c r="AQ546" s="339"/>
      <c r="AR546" s="339"/>
      <c r="AS546" s="339"/>
      <c r="AT546" s="339"/>
      <c r="AU546" s="339"/>
      <c r="AV546" s="339"/>
      <c r="AW546" s="339"/>
      <c r="AX546" s="339"/>
      <c r="AY546" s="339"/>
      <c r="AZ546" s="339"/>
      <c r="BA546" s="341"/>
      <c r="BB546" s="417"/>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2"/>
      <c r="BX546" s="342"/>
      <c r="BY546" s="342"/>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986"/>
      <c r="D547" s="985"/>
      <c r="E547" s="613"/>
      <c r="F547" s="613"/>
      <c r="G547" s="613"/>
      <c r="H547" s="985" t="s">
        <v>293</v>
      </c>
      <c r="I547" s="985"/>
      <c r="J547" s="660">
        <v>-3.0074660321641959E-2</v>
      </c>
      <c r="K547" s="613"/>
      <c r="L547" s="613"/>
      <c r="M547" s="985" t="s">
        <v>214</v>
      </c>
      <c r="N547" s="985"/>
      <c r="O547" s="661">
        <v>0.1045862264501439</v>
      </c>
      <c r="P547" s="613"/>
      <c r="Q547" s="613"/>
      <c r="W547" s="339"/>
      <c r="X547" s="339"/>
      <c r="Y547" s="339"/>
      <c r="Z547" s="339"/>
      <c r="AA547" s="339"/>
      <c r="AB547" s="339"/>
      <c r="AC547" s="339"/>
      <c r="AD547" s="339"/>
      <c r="AE547" s="339"/>
      <c r="AF547" s="339"/>
      <c r="AG547" s="339"/>
      <c r="AH547" s="339"/>
      <c r="AI547" s="339"/>
      <c r="AJ547" s="339"/>
      <c r="AK547" s="339"/>
      <c r="AL547" s="339"/>
      <c r="AM547" s="339"/>
      <c r="AN547" s="339"/>
      <c r="AO547" s="339"/>
      <c r="AP547" s="339"/>
      <c r="AQ547" s="339"/>
      <c r="AR547" s="339"/>
      <c r="AS547" s="339"/>
      <c r="AT547" s="339"/>
      <c r="AU547" s="339"/>
      <c r="AV547" s="339"/>
      <c r="AW547" s="339"/>
      <c r="AX547" s="339"/>
      <c r="AY547" s="339"/>
      <c r="AZ547" s="339"/>
      <c r="BA547" s="341"/>
      <c r="BB547" s="417"/>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2"/>
      <c r="BX547" s="342"/>
      <c r="BY547" s="342"/>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986"/>
      <c r="D548" s="985"/>
      <c r="E548" s="613"/>
      <c r="F548" s="613"/>
      <c r="G548" s="613"/>
      <c r="H548" s="985" t="s">
        <v>207</v>
      </c>
      <c r="I548" s="985"/>
      <c r="J548" s="660">
        <v>-0.19200145013770897</v>
      </c>
      <c r="K548" s="613"/>
      <c r="L548" s="613"/>
      <c r="M548" s="985" t="s">
        <v>215</v>
      </c>
      <c r="N548" s="985"/>
      <c r="O548" s="661">
        <v>-0.10458622645014364</v>
      </c>
      <c r="P548" s="613"/>
      <c r="Q548" s="613"/>
      <c r="W548" s="339"/>
      <c r="X548" s="339"/>
      <c r="Y548" s="339"/>
      <c r="Z548" s="339"/>
      <c r="AA548" s="339"/>
      <c r="AB548" s="339"/>
      <c r="AC548" s="339"/>
      <c r="AD548" s="339"/>
      <c r="AE548" s="339"/>
      <c r="AF548" s="339"/>
      <c r="AG548" s="339"/>
      <c r="AH548" s="339"/>
      <c r="AI548" s="339"/>
      <c r="AJ548" s="339"/>
      <c r="AK548" s="339"/>
      <c r="AL548" s="339"/>
      <c r="AM548" s="339"/>
      <c r="AN548" s="339"/>
      <c r="AO548" s="339"/>
      <c r="AP548" s="339"/>
      <c r="AQ548" s="339"/>
      <c r="AR548" s="339"/>
      <c r="AS548" s="339"/>
      <c r="AT548" s="339"/>
      <c r="AU548" s="339"/>
      <c r="AV548" s="339"/>
      <c r="AW548" s="339"/>
      <c r="AX548" s="339"/>
      <c r="AY548" s="339"/>
      <c r="AZ548" s="339"/>
      <c r="BA548" s="341"/>
      <c r="BB548" s="417"/>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2"/>
      <c r="BX548" s="342"/>
      <c r="BY548" s="342"/>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986"/>
      <c r="D549" s="985"/>
      <c r="E549" s="613"/>
      <c r="F549" s="613"/>
      <c r="G549" s="613"/>
      <c r="H549" s="985" t="s">
        <v>298</v>
      </c>
      <c r="I549" s="985"/>
      <c r="J549" s="660">
        <v>-1.5567472850349444E-2</v>
      </c>
      <c r="K549" s="613"/>
      <c r="L549" s="613"/>
      <c r="M549" s="985" t="s">
        <v>310</v>
      </c>
      <c r="N549" s="985"/>
      <c r="O549" s="661">
        <v>-1.1723541959993509E-2</v>
      </c>
      <c r="P549" s="613"/>
      <c r="Q549" s="613"/>
      <c r="W549" s="339"/>
      <c r="X549" s="339"/>
      <c r="Y549" s="339"/>
      <c r="Z549" s="339"/>
      <c r="AA549" s="339"/>
      <c r="AB549" s="339"/>
      <c r="AC549" s="339"/>
      <c r="AD549" s="339"/>
      <c r="AE549" s="339"/>
      <c r="AF549" s="339"/>
      <c r="AG549" s="339"/>
      <c r="AH549" s="339"/>
      <c r="AI549" s="339"/>
      <c r="AJ549" s="339"/>
      <c r="AK549" s="339"/>
      <c r="AL549" s="339"/>
      <c r="AM549" s="339"/>
      <c r="AN549" s="339"/>
      <c r="AO549" s="339"/>
      <c r="AP549" s="339"/>
      <c r="AQ549" s="339"/>
      <c r="AR549" s="339"/>
      <c r="AS549" s="339"/>
      <c r="AT549" s="339"/>
      <c r="AU549" s="339"/>
      <c r="AV549" s="339"/>
      <c r="AW549" s="339"/>
      <c r="AX549" s="339"/>
      <c r="AY549" s="339"/>
      <c r="AZ549" s="339"/>
      <c r="BA549" s="341"/>
      <c r="BB549" s="417"/>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2"/>
      <c r="BX549" s="342"/>
      <c r="BY549" s="342"/>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986"/>
      <c r="D550" s="985"/>
      <c r="E550" s="613"/>
      <c r="F550" s="613"/>
      <c r="G550" s="613"/>
      <c r="H550" s="985" t="s">
        <v>222</v>
      </c>
      <c r="I550" s="985"/>
      <c r="J550" s="660">
        <v>9.048033416653567E-2</v>
      </c>
      <c r="K550" s="613"/>
      <c r="L550" s="613"/>
      <c r="M550" s="985" t="s">
        <v>280</v>
      </c>
      <c r="N550" s="985"/>
      <c r="O550" s="661">
        <v>0.10047634621103961</v>
      </c>
      <c r="P550" s="613"/>
      <c r="Q550" s="613"/>
      <c r="W550" s="339"/>
      <c r="X550" s="339"/>
      <c r="Y550" s="339"/>
      <c r="Z550" s="339"/>
      <c r="AA550" s="339"/>
      <c r="AB550" s="339"/>
      <c r="AC550" s="339"/>
      <c r="AD550" s="339"/>
      <c r="AE550" s="339"/>
      <c r="AF550" s="339"/>
      <c r="AG550" s="339"/>
      <c r="AH550" s="339"/>
      <c r="AI550" s="339"/>
      <c r="AJ550" s="339"/>
      <c r="AK550" s="339"/>
      <c r="AL550" s="339"/>
      <c r="AM550" s="339"/>
      <c r="AN550" s="339"/>
      <c r="AO550" s="339"/>
      <c r="AP550" s="339"/>
      <c r="AQ550" s="339"/>
      <c r="AR550" s="339"/>
      <c r="AS550" s="339"/>
      <c r="AT550" s="339"/>
      <c r="AU550" s="339"/>
      <c r="AV550" s="339"/>
      <c r="AW550" s="339"/>
      <c r="AX550" s="339"/>
      <c r="AY550" s="339"/>
      <c r="AZ550" s="339"/>
      <c r="BA550" s="341"/>
      <c r="BB550" s="417"/>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2"/>
      <c r="BX550" s="342"/>
      <c r="BY550" s="342"/>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986"/>
      <c r="D551" s="985"/>
      <c r="E551" s="613"/>
      <c r="F551" s="613"/>
      <c r="G551" s="613"/>
      <c r="H551" s="985" t="s">
        <v>220</v>
      </c>
      <c r="I551" s="985"/>
      <c r="J551" s="660">
        <v>8.0164576551696332E-3</v>
      </c>
      <c r="K551" s="613"/>
      <c r="L551" s="613"/>
      <c r="M551" s="985" t="s">
        <v>307</v>
      </c>
      <c r="N551" s="985"/>
      <c r="O551" s="661">
        <v>1.9009579893312322E-2</v>
      </c>
      <c r="P551" s="613"/>
      <c r="Q551" s="613"/>
      <c r="W551" s="339"/>
      <c r="X551" s="339"/>
      <c r="Y551" s="339"/>
      <c r="Z551" s="339"/>
      <c r="AA551" s="339"/>
      <c r="AB551" s="339"/>
      <c r="AC551" s="339"/>
      <c r="AD551" s="339"/>
      <c r="AE551" s="339"/>
      <c r="AF551" s="339"/>
      <c r="AG551" s="339"/>
      <c r="AH551" s="339"/>
      <c r="AI551" s="339"/>
      <c r="AJ551" s="339"/>
      <c r="AK551" s="339"/>
      <c r="AL551" s="339"/>
      <c r="AM551" s="339"/>
      <c r="AN551" s="339"/>
      <c r="AO551" s="339"/>
      <c r="AP551" s="339"/>
      <c r="AQ551" s="339"/>
      <c r="AR551" s="339"/>
      <c r="AS551" s="339"/>
      <c r="AT551" s="339"/>
      <c r="AU551" s="339"/>
      <c r="AV551" s="339"/>
      <c r="AW551" s="339"/>
      <c r="AX551" s="339"/>
      <c r="AY551" s="339"/>
      <c r="AZ551" s="339"/>
      <c r="BA551" s="341"/>
      <c r="BB551" s="417"/>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2"/>
      <c r="BX551" s="342"/>
      <c r="BY551" s="342"/>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986"/>
      <c r="D552" s="985"/>
      <c r="E552" s="613"/>
      <c r="F552" s="613"/>
      <c r="G552" s="613"/>
      <c r="H552" s="985" t="s">
        <v>223</v>
      </c>
      <c r="I552" s="985"/>
      <c r="J552" s="660">
        <v>9.6691757115464752E-2</v>
      </c>
      <c r="K552" s="613"/>
      <c r="L552" s="613"/>
      <c r="M552" s="985" t="s">
        <v>304</v>
      </c>
      <c r="N552" s="985"/>
      <c r="O552" s="661">
        <v>-1.9009579893312527E-2</v>
      </c>
      <c r="P552" s="613"/>
      <c r="Q552" s="613"/>
      <c r="W552" s="339"/>
      <c r="X552" s="339"/>
      <c r="Y552" s="339"/>
      <c r="Z552" s="339"/>
      <c r="AA552" s="339"/>
      <c r="AB552" s="339"/>
      <c r="AC552" s="339"/>
      <c r="AD552" s="339"/>
      <c r="AE552" s="339"/>
      <c r="AF552" s="339"/>
      <c r="AG552" s="339"/>
      <c r="AH552" s="339"/>
      <c r="AI552" s="339"/>
      <c r="AJ552" s="339"/>
      <c r="AK552" s="339"/>
      <c r="AL552" s="339"/>
      <c r="AM552" s="339"/>
      <c r="AN552" s="339"/>
      <c r="AO552" s="339"/>
      <c r="AP552" s="339"/>
      <c r="AQ552" s="339"/>
      <c r="AR552" s="339"/>
      <c r="AS552" s="339"/>
      <c r="AT552" s="339"/>
      <c r="AU552" s="339"/>
      <c r="AV552" s="339"/>
      <c r="AW552" s="339"/>
      <c r="AX552" s="339"/>
      <c r="AY552" s="339"/>
      <c r="AZ552" s="339"/>
      <c r="BA552" s="341"/>
      <c r="BB552" s="417"/>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2"/>
      <c r="BX552" s="342"/>
      <c r="BY552" s="342"/>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986"/>
      <c r="D553" s="985"/>
      <c r="E553" s="613"/>
      <c r="F553" s="613"/>
      <c r="G553" s="613"/>
      <c r="H553" s="985" t="s">
        <v>246</v>
      </c>
      <c r="I553" s="985"/>
      <c r="J553" s="660">
        <v>8.5584005133806391E-3</v>
      </c>
      <c r="K553" s="613"/>
      <c r="L553" s="613"/>
      <c r="M553" s="985" t="s">
        <v>219</v>
      </c>
      <c r="N553" s="985"/>
      <c r="O553" s="661">
        <v>-0.10274541231284751</v>
      </c>
      <c r="P553" s="613"/>
      <c r="Q553" s="613"/>
      <c r="W553" s="339"/>
      <c r="X553" s="339"/>
      <c r="Y553" s="339"/>
      <c r="Z553" s="339"/>
      <c r="AA553" s="339"/>
      <c r="AB553" s="339"/>
      <c r="AC553" s="339"/>
      <c r="AD553" s="339"/>
      <c r="AE553" s="339"/>
      <c r="AF553" s="339"/>
      <c r="AG553" s="339"/>
      <c r="AH553" s="339"/>
      <c r="AI553" s="339"/>
      <c r="AJ553" s="339"/>
      <c r="AK553" s="339"/>
      <c r="AL553" s="339"/>
      <c r="AM553" s="339"/>
      <c r="AN553" s="339"/>
      <c r="AO553" s="339"/>
      <c r="AP553" s="339"/>
      <c r="AQ553" s="339"/>
      <c r="AR553" s="339"/>
      <c r="AS553" s="339"/>
      <c r="AT553" s="339"/>
      <c r="AU553" s="339"/>
      <c r="AV553" s="339"/>
      <c r="AW553" s="339"/>
      <c r="AX553" s="339"/>
      <c r="AY553" s="339"/>
      <c r="AZ553" s="339"/>
      <c r="BA553" s="341"/>
      <c r="BB553" s="417"/>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2"/>
      <c r="BX553" s="342"/>
      <c r="BY553" s="342"/>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986"/>
      <c r="D554" s="985"/>
      <c r="E554" s="613"/>
      <c r="F554" s="613"/>
      <c r="G554" s="613"/>
      <c r="H554" s="985" t="s">
        <v>281</v>
      </c>
      <c r="I554" s="985"/>
      <c r="J554" s="660">
        <v>4.8679464354595192E-2</v>
      </c>
      <c r="K554" s="613"/>
      <c r="L554" s="613"/>
      <c r="M554" s="985" t="s">
        <v>233</v>
      </c>
      <c r="N554" s="985"/>
      <c r="O554" s="661">
        <v>6.4248519631813314E-2</v>
      </c>
      <c r="P554" s="613"/>
      <c r="Q554" s="613"/>
      <c r="W554" s="339"/>
      <c r="X554" s="339"/>
      <c r="Y554" s="339"/>
      <c r="Z554" s="339"/>
      <c r="AA554" s="339"/>
      <c r="AB554" s="339"/>
      <c r="AC554" s="339"/>
      <c r="AD554" s="339"/>
      <c r="AE554" s="339"/>
      <c r="AF554" s="339"/>
      <c r="AG554" s="339"/>
      <c r="AH554" s="339"/>
      <c r="AI554" s="339"/>
      <c r="AJ554" s="339"/>
      <c r="AK554" s="339"/>
      <c r="AL554" s="339"/>
      <c r="AM554" s="339"/>
      <c r="AN554" s="339"/>
      <c r="AO554" s="339"/>
      <c r="AP554" s="339"/>
      <c r="AQ554" s="339"/>
      <c r="AR554" s="339"/>
      <c r="AS554" s="339"/>
      <c r="AT554" s="339"/>
      <c r="AU554" s="339"/>
      <c r="AV554" s="339"/>
      <c r="AW554" s="339"/>
      <c r="AX554" s="339"/>
      <c r="AY554" s="339"/>
      <c r="AZ554" s="339"/>
      <c r="BA554" s="341"/>
      <c r="BB554" s="417"/>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2"/>
      <c r="BX554" s="342"/>
      <c r="BY554" s="342"/>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986"/>
      <c r="D555" s="985"/>
      <c r="E555" s="613"/>
      <c r="F555" s="613"/>
      <c r="G555" s="613"/>
      <c r="H555" s="985" t="s">
        <v>214</v>
      </c>
      <c r="I555" s="985"/>
      <c r="J555" s="660">
        <v>-1.37612428559022E-2</v>
      </c>
      <c r="K555" s="613"/>
      <c r="L555" s="613"/>
      <c r="M555" s="985" t="s">
        <v>221</v>
      </c>
      <c r="N555" s="985"/>
      <c r="O555" s="661">
        <v>-0.11533645448068965</v>
      </c>
      <c r="P555" s="613"/>
      <c r="Q555" s="613"/>
      <c r="W555" s="339"/>
      <c r="X555" s="339"/>
      <c r="Y555" s="339"/>
      <c r="Z555" s="339"/>
      <c r="AA555" s="339"/>
      <c r="AB555" s="339"/>
      <c r="AC555" s="339"/>
      <c r="AD555" s="339"/>
      <c r="AE555" s="339"/>
      <c r="AF555" s="339"/>
      <c r="AG555" s="339"/>
      <c r="AH555" s="339"/>
      <c r="AI555" s="339"/>
      <c r="AJ555" s="339"/>
      <c r="AK555" s="339"/>
      <c r="AL555" s="339"/>
      <c r="AM555" s="339"/>
      <c r="AN555" s="339"/>
      <c r="AO555" s="339"/>
      <c r="AP555" s="339"/>
      <c r="AQ555" s="339"/>
      <c r="AR555" s="339"/>
      <c r="AS555" s="339"/>
      <c r="AT555" s="339"/>
      <c r="AU555" s="339"/>
      <c r="AV555" s="339"/>
      <c r="AW555" s="339"/>
      <c r="AX555" s="339"/>
      <c r="AY555" s="339"/>
      <c r="AZ555" s="339"/>
      <c r="BA555" s="341"/>
      <c r="BB555" s="417"/>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2"/>
      <c r="BX555" s="342"/>
      <c r="BY555" s="342"/>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986"/>
      <c r="D556" s="985"/>
      <c r="E556" s="613"/>
      <c r="F556" s="613"/>
      <c r="G556" s="613"/>
      <c r="H556" s="985" t="s">
        <v>215</v>
      </c>
      <c r="I556" s="985"/>
      <c r="J556" s="660">
        <v>1.3761242855902278E-2</v>
      </c>
      <c r="K556" s="613"/>
      <c r="L556" s="613"/>
      <c r="M556" s="985" t="s">
        <v>210</v>
      </c>
      <c r="N556" s="985"/>
      <c r="O556" s="661">
        <v>-9.7393183075021636E-2</v>
      </c>
      <c r="P556" s="613"/>
      <c r="Q556" s="613"/>
      <c r="W556" s="339"/>
      <c r="X556" s="339"/>
      <c r="Y556" s="339"/>
      <c r="Z556" s="339"/>
      <c r="AA556" s="339"/>
      <c r="AB556" s="339"/>
      <c r="AC556" s="339"/>
      <c r="AD556" s="339"/>
      <c r="AE556" s="339"/>
      <c r="AF556" s="339"/>
      <c r="AG556" s="339"/>
      <c r="AH556" s="339"/>
      <c r="AI556" s="339"/>
      <c r="AJ556" s="339"/>
      <c r="AK556" s="339"/>
      <c r="AL556" s="339"/>
      <c r="AM556" s="339"/>
      <c r="AN556" s="339"/>
      <c r="AO556" s="339"/>
      <c r="AP556" s="339"/>
      <c r="AQ556" s="339"/>
      <c r="AR556" s="339"/>
      <c r="AS556" s="339"/>
      <c r="AT556" s="339"/>
      <c r="AU556" s="339"/>
      <c r="AV556" s="339"/>
      <c r="AW556" s="339"/>
      <c r="AX556" s="339"/>
      <c r="AY556" s="339"/>
      <c r="AZ556" s="339"/>
      <c r="BA556" s="341"/>
      <c r="BB556" s="417"/>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2"/>
      <c r="BX556" s="342"/>
      <c r="BY556" s="342"/>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986"/>
      <c r="D557" s="985"/>
      <c r="E557" s="613"/>
      <c r="F557" s="613"/>
      <c r="G557" s="613"/>
      <c r="H557" s="985" t="s">
        <v>310</v>
      </c>
      <c r="I557" s="985"/>
      <c r="J557" s="660">
        <v>4.4264155114335114E-3</v>
      </c>
      <c r="K557" s="613"/>
      <c r="L557" s="613"/>
      <c r="M557" s="985" t="s">
        <v>241</v>
      </c>
      <c r="N557" s="985"/>
      <c r="O557" s="661">
        <v>-0.11909035785914328</v>
      </c>
      <c r="P557" s="613"/>
      <c r="Q557" s="613"/>
      <c r="W557" s="339"/>
      <c r="X557" s="339"/>
      <c r="Y557" s="339"/>
      <c r="Z557" s="339"/>
      <c r="AA557" s="339"/>
      <c r="AB557" s="339"/>
      <c r="AC557" s="339"/>
      <c r="AD557" s="339"/>
      <c r="AE557" s="339"/>
      <c r="AF557" s="339"/>
      <c r="AG557" s="339"/>
      <c r="AH557" s="339"/>
      <c r="AI557" s="339"/>
      <c r="AJ557" s="339"/>
      <c r="AK557" s="339"/>
      <c r="AL557" s="339"/>
      <c r="AM557" s="339"/>
      <c r="AN557" s="339"/>
      <c r="AO557" s="339"/>
      <c r="AP557" s="339"/>
      <c r="AQ557" s="339"/>
      <c r="AR557" s="339"/>
      <c r="AS557" s="339"/>
      <c r="AT557" s="339"/>
      <c r="AU557" s="339"/>
      <c r="AV557" s="339"/>
      <c r="AW557" s="339"/>
      <c r="AX557" s="339"/>
      <c r="AY557" s="339"/>
      <c r="AZ557" s="339"/>
      <c r="BA557" s="341"/>
      <c r="BB557" s="417"/>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2"/>
      <c r="BX557" s="342"/>
      <c r="BY557" s="342"/>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986"/>
      <c r="D558" s="985"/>
      <c r="E558" s="613"/>
      <c r="F558" s="613"/>
      <c r="G558" s="613"/>
      <c r="H558" s="985" t="s">
        <v>280</v>
      </c>
      <c r="I558" s="985"/>
      <c r="J558" s="660">
        <v>0.19270357670809138</v>
      </c>
      <c r="K558" s="613"/>
      <c r="L558" s="613"/>
      <c r="M558" s="985" t="s">
        <v>231</v>
      </c>
      <c r="N558" s="985"/>
      <c r="O558" s="661">
        <v>-0.13713230371878335</v>
      </c>
      <c r="P558" s="613"/>
      <c r="Q558" s="613"/>
      <c r="W558" s="339"/>
      <c r="X558" s="339"/>
      <c r="Y558" s="339"/>
      <c r="Z558" s="339"/>
      <c r="AA558" s="339"/>
      <c r="AB558" s="339"/>
      <c r="AC558" s="339"/>
      <c r="AD558" s="339"/>
      <c r="AE558" s="339"/>
      <c r="AF558" s="339"/>
      <c r="AG558" s="339"/>
      <c r="AH558" s="339"/>
      <c r="AI558" s="339"/>
      <c r="AJ558" s="339"/>
      <c r="AK558" s="339"/>
      <c r="AL558" s="339"/>
      <c r="AM558" s="339"/>
      <c r="AN558" s="339"/>
      <c r="AO558" s="339"/>
      <c r="AP558" s="339"/>
      <c r="AQ558" s="339"/>
      <c r="AR558" s="339"/>
      <c r="AS558" s="339"/>
      <c r="AT558" s="339"/>
      <c r="AU558" s="339"/>
      <c r="AV558" s="339"/>
      <c r="AW558" s="339"/>
      <c r="AX558" s="339"/>
      <c r="AY558" s="339"/>
      <c r="AZ558" s="339"/>
      <c r="BA558" s="341"/>
      <c r="BB558" s="417"/>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2"/>
      <c r="BX558" s="342"/>
      <c r="BY558" s="342"/>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986"/>
      <c r="D559" s="985"/>
      <c r="E559" s="613"/>
      <c r="F559" s="613"/>
      <c r="G559" s="613"/>
      <c r="H559" s="985" t="s">
        <v>307</v>
      </c>
      <c r="I559" s="985"/>
      <c r="J559" s="660">
        <v>-1.2477383345471044E-2</v>
      </c>
      <c r="K559" s="613"/>
      <c r="L559" s="613"/>
      <c r="M559" s="985" t="s">
        <v>282</v>
      </c>
      <c r="N559" s="985"/>
      <c r="O559" s="661">
        <v>-3.5420766575985238E-2</v>
      </c>
      <c r="P559" s="613"/>
      <c r="Q559" s="613"/>
      <c r="W559" s="339"/>
      <c r="X559" s="339"/>
      <c r="Y559" s="339"/>
      <c r="Z559" s="339"/>
      <c r="AA559" s="339"/>
      <c r="AB559" s="339"/>
      <c r="AC559" s="339"/>
      <c r="AD559" s="339"/>
      <c r="AE559" s="339"/>
      <c r="AF559" s="339"/>
      <c r="AG559" s="339"/>
      <c r="AH559" s="339"/>
      <c r="AI559" s="339"/>
      <c r="AJ559" s="339"/>
      <c r="AK559" s="339"/>
      <c r="AL559" s="339"/>
      <c r="AM559" s="339"/>
      <c r="AN559" s="339"/>
      <c r="AO559" s="339"/>
      <c r="AP559" s="339"/>
      <c r="AQ559" s="339"/>
      <c r="AR559" s="339"/>
      <c r="AS559" s="339"/>
      <c r="AT559" s="339"/>
      <c r="AU559" s="339"/>
      <c r="AV559" s="339"/>
      <c r="AW559" s="339"/>
      <c r="AX559" s="339"/>
      <c r="AY559" s="339"/>
      <c r="AZ559" s="339"/>
      <c r="BA559" s="341"/>
      <c r="BB559" s="417"/>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2"/>
      <c r="BX559" s="342"/>
      <c r="BY559" s="342"/>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986"/>
      <c r="D560" s="985"/>
      <c r="E560" s="613"/>
      <c r="F560" s="613"/>
      <c r="G560" s="613"/>
      <c r="H560" s="985" t="s">
        <v>304</v>
      </c>
      <c r="I560" s="985"/>
      <c r="J560" s="660">
        <v>1.2477383345471087E-2</v>
      </c>
      <c r="K560" s="613"/>
      <c r="L560" s="613"/>
      <c r="M560" s="985" t="s">
        <v>291</v>
      </c>
      <c r="N560" s="985"/>
      <c r="O560" s="661">
        <v>-7.1534471730418159E-2</v>
      </c>
      <c r="P560" s="613"/>
      <c r="Q560" s="613"/>
      <c r="W560" s="339"/>
      <c r="X560" s="339"/>
      <c r="Y560" s="339"/>
      <c r="Z560" s="339"/>
      <c r="AA560" s="339"/>
      <c r="AB560" s="339"/>
      <c r="AC560" s="339"/>
      <c r="AD560" s="339"/>
      <c r="AE560" s="339"/>
      <c r="AF560" s="339"/>
      <c r="AG560" s="339"/>
      <c r="AH560" s="339"/>
      <c r="AI560" s="339"/>
      <c r="AJ560" s="339"/>
      <c r="AK560" s="339"/>
      <c r="AL560" s="339"/>
      <c r="AM560" s="339"/>
      <c r="AN560" s="339"/>
      <c r="AO560" s="339"/>
      <c r="AP560" s="339"/>
      <c r="AQ560" s="339"/>
      <c r="AR560" s="339"/>
      <c r="AS560" s="339"/>
      <c r="AT560" s="339"/>
      <c r="AU560" s="339"/>
      <c r="AV560" s="339"/>
      <c r="AW560" s="339"/>
      <c r="AX560" s="339"/>
      <c r="AY560" s="339"/>
      <c r="AZ560" s="339"/>
      <c r="BA560" s="341"/>
      <c r="BB560" s="417"/>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2"/>
      <c r="BX560" s="342"/>
      <c r="BY560" s="342"/>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986"/>
      <c r="D561" s="985"/>
      <c r="E561" s="613"/>
      <c r="F561" s="613"/>
      <c r="G561" s="613"/>
      <c r="H561" s="985" t="s">
        <v>219</v>
      </c>
      <c r="I561" s="985"/>
      <c r="J561" s="660">
        <v>-3.7656780325519834E-2</v>
      </c>
      <c r="K561" s="613"/>
      <c r="L561" s="613"/>
      <c r="M561" s="985" t="s">
        <v>285</v>
      </c>
      <c r="N561" s="985"/>
      <c r="O561" s="661">
        <v>6.7942393620941552E-2</v>
      </c>
      <c r="P561" s="613"/>
      <c r="Q561" s="613"/>
      <c r="W561" s="339"/>
      <c r="X561" s="339"/>
      <c r="Y561" s="339"/>
      <c r="Z561" s="339"/>
      <c r="AA561" s="339"/>
      <c r="AB561" s="339"/>
      <c r="AC561" s="339"/>
      <c r="AD561" s="339"/>
      <c r="AE561" s="339"/>
      <c r="AF561" s="339"/>
      <c r="AG561" s="339"/>
      <c r="AH561" s="339"/>
      <c r="AI561" s="339"/>
      <c r="AJ561" s="339"/>
      <c r="AK561" s="339"/>
      <c r="AL561" s="339"/>
      <c r="AM561" s="339"/>
      <c r="AN561" s="339"/>
      <c r="AO561" s="339"/>
      <c r="AP561" s="339"/>
      <c r="AQ561" s="339"/>
      <c r="AR561" s="339"/>
      <c r="AS561" s="339"/>
      <c r="AT561" s="339"/>
      <c r="AU561" s="339"/>
      <c r="AV561" s="339"/>
      <c r="AW561" s="339"/>
      <c r="AX561" s="339"/>
      <c r="AY561" s="339"/>
      <c r="AZ561" s="339"/>
      <c r="BA561" s="341"/>
      <c r="BB561" s="417"/>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2"/>
      <c r="BX561" s="342"/>
      <c r="BY561" s="342"/>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986"/>
      <c r="D562" s="985"/>
      <c r="E562" s="613"/>
      <c r="F562" s="613"/>
      <c r="G562" s="613"/>
      <c r="H562" s="985" t="s">
        <v>233</v>
      </c>
      <c r="I562" s="985"/>
      <c r="J562" s="660">
        <v>-7.117000105177182E-2</v>
      </c>
      <c r="K562" s="613"/>
      <c r="L562" s="613"/>
      <c r="M562" s="985" t="s">
        <v>283</v>
      </c>
      <c r="N562" s="985"/>
      <c r="O562" s="661">
        <v>8.3391900535860319E-2</v>
      </c>
      <c r="P562" s="613"/>
      <c r="Q562" s="613"/>
      <c r="W562" s="339"/>
      <c r="X562" s="339"/>
      <c r="Y562" s="339"/>
      <c r="Z562" s="339"/>
      <c r="AA562" s="339"/>
      <c r="AB562" s="339"/>
      <c r="AC562" s="339"/>
      <c r="AD562" s="339"/>
      <c r="AE562" s="339"/>
      <c r="AF562" s="339"/>
      <c r="AG562" s="339"/>
      <c r="AH562" s="339"/>
      <c r="AI562" s="339"/>
      <c r="AJ562" s="339"/>
      <c r="AK562" s="339"/>
      <c r="AL562" s="339"/>
      <c r="AM562" s="339"/>
      <c r="AN562" s="339"/>
      <c r="AO562" s="339"/>
      <c r="AP562" s="339"/>
      <c r="AQ562" s="339"/>
      <c r="AR562" s="339"/>
      <c r="AS562" s="339"/>
      <c r="AT562" s="339"/>
      <c r="AU562" s="339"/>
      <c r="AV562" s="339"/>
      <c r="AW562" s="339"/>
      <c r="AX562" s="339"/>
      <c r="AY562" s="339"/>
      <c r="AZ562" s="339"/>
      <c r="BA562" s="341"/>
      <c r="BB562" s="417"/>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2"/>
      <c r="BX562" s="342"/>
      <c r="BY562" s="342"/>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986"/>
      <c r="D563" s="985"/>
      <c r="E563" s="613"/>
      <c r="F563" s="613"/>
      <c r="G563" s="613"/>
      <c r="H563" s="985" t="s">
        <v>221</v>
      </c>
      <c r="I563" s="985"/>
      <c r="J563" s="660">
        <v>-5.2444883501945351E-2</v>
      </c>
      <c r="K563" s="613"/>
      <c r="L563" s="613"/>
      <c r="M563" s="985" t="s">
        <v>286</v>
      </c>
      <c r="N563" s="985"/>
      <c r="O563" s="661">
        <v>-2.6376940823656034E-2</v>
      </c>
      <c r="P563" s="613"/>
      <c r="Q563" s="613"/>
      <c r="W563" s="339"/>
      <c r="X563" s="339"/>
      <c r="Y563" s="339"/>
      <c r="Z563" s="339"/>
      <c r="AA563" s="339"/>
      <c r="AB563" s="339"/>
      <c r="AC563" s="339"/>
      <c r="AD563" s="339"/>
      <c r="AE563" s="339"/>
      <c r="AF563" s="339"/>
      <c r="AG563" s="339"/>
      <c r="AH563" s="339"/>
      <c r="AI563" s="339"/>
      <c r="AJ563" s="339"/>
      <c r="AK563" s="339"/>
      <c r="AL563" s="339"/>
      <c r="AM563" s="339"/>
      <c r="AN563" s="339"/>
      <c r="AO563" s="339"/>
      <c r="AP563" s="339"/>
      <c r="AQ563" s="339"/>
      <c r="AR563" s="339"/>
      <c r="AS563" s="339"/>
      <c r="AT563" s="339"/>
      <c r="AU563" s="339"/>
      <c r="AV563" s="339"/>
      <c r="AW563" s="339"/>
      <c r="AX563" s="339"/>
      <c r="AY563" s="339"/>
      <c r="AZ563" s="339"/>
      <c r="BA563" s="341"/>
      <c r="BB563" s="417"/>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2"/>
      <c r="BX563" s="342"/>
      <c r="BY563" s="342"/>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986"/>
      <c r="D564" s="985"/>
      <c r="E564" s="613"/>
      <c r="F564" s="613"/>
      <c r="G564" s="613"/>
      <c r="H564" s="985" t="s">
        <v>210</v>
      </c>
      <c r="I564" s="985"/>
      <c r="J564" s="660">
        <v>-0.11171276780520707</v>
      </c>
      <c r="K564" s="613"/>
      <c r="L564" s="613"/>
      <c r="M564" s="985" t="s">
        <v>292</v>
      </c>
      <c r="N564" s="985"/>
      <c r="O564" s="661">
        <v>-7.411112807231072E-3</v>
      </c>
      <c r="P564" s="613"/>
      <c r="Q564" s="613"/>
      <c r="W564" s="339"/>
      <c r="X564" s="339"/>
      <c r="Y564" s="339"/>
      <c r="Z564" s="339"/>
      <c r="AA564" s="339"/>
      <c r="AB564" s="339"/>
      <c r="AC564" s="339"/>
      <c r="AD564" s="339"/>
      <c r="AE564" s="339"/>
      <c r="AF564" s="339"/>
      <c r="AG564" s="339"/>
      <c r="AH564" s="339"/>
      <c r="AI564" s="339"/>
      <c r="AJ564" s="339"/>
      <c r="AK564" s="339"/>
      <c r="AL564" s="339"/>
      <c r="AM564" s="339"/>
      <c r="AN564" s="339"/>
      <c r="AO564" s="339"/>
      <c r="AP564" s="339"/>
      <c r="AQ564" s="339"/>
      <c r="AR564" s="339"/>
      <c r="AS564" s="339"/>
      <c r="AT564" s="339"/>
      <c r="AU564" s="339"/>
      <c r="AV564" s="339"/>
      <c r="AW564" s="339"/>
      <c r="AX564" s="339"/>
      <c r="AY564" s="339"/>
      <c r="AZ564" s="339"/>
      <c r="BA564" s="341"/>
      <c r="BB564" s="417"/>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2"/>
      <c r="BX564" s="342"/>
      <c r="BY564" s="342"/>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986"/>
      <c r="D565" s="985"/>
      <c r="E565" s="613"/>
      <c r="F565" s="613"/>
      <c r="G565" s="613"/>
      <c r="H565" s="985" t="s">
        <v>241</v>
      </c>
      <c r="I565" s="985"/>
      <c r="J565" s="660">
        <v>-0.13966788135975286</v>
      </c>
      <c r="K565" s="613"/>
      <c r="L565" s="613"/>
      <c r="M565" s="985" t="s">
        <v>311</v>
      </c>
      <c r="N565" s="985"/>
      <c r="O565" s="661">
        <v>2.4539125066424708E-2</v>
      </c>
      <c r="P565" s="613"/>
      <c r="Q565" s="613"/>
      <c r="W565" s="339"/>
      <c r="X565" s="339"/>
      <c r="Y565" s="339"/>
      <c r="Z565" s="339"/>
      <c r="AA565" s="339"/>
      <c r="AB565" s="339"/>
      <c r="AC565" s="339"/>
      <c r="AD565" s="339"/>
      <c r="AE565" s="339"/>
      <c r="AF565" s="339"/>
      <c r="AG565" s="339"/>
      <c r="AH565" s="339"/>
      <c r="AI565" s="339"/>
      <c r="AJ565" s="339"/>
      <c r="AK565" s="339"/>
      <c r="AL565" s="339"/>
      <c r="AM565" s="339"/>
      <c r="AN565" s="339"/>
      <c r="AO565" s="339"/>
      <c r="AP565" s="339"/>
      <c r="AQ565" s="339"/>
      <c r="AR565" s="339"/>
      <c r="AS565" s="339"/>
      <c r="AT565" s="339"/>
      <c r="AU565" s="339"/>
      <c r="AV565" s="339"/>
      <c r="AW565" s="339"/>
      <c r="AX565" s="339"/>
      <c r="AY565" s="339"/>
      <c r="AZ565" s="339"/>
      <c r="BA565" s="341"/>
      <c r="BB565" s="417"/>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2"/>
      <c r="BX565" s="342"/>
      <c r="BY565" s="342"/>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986"/>
      <c r="D566" s="985"/>
      <c r="E566" s="613"/>
      <c r="F566" s="613"/>
      <c r="G566" s="613"/>
      <c r="H566" s="985" t="s">
        <v>231</v>
      </c>
      <c r="I566" s="985"/>
      <c r="J566" s="660">
        <v>-0.11834894183928787</v>
      </c>
      <c r="K566" s="613"/>
      <c r="L566" s="613"/>
      <c r="M566" s="985" t="s">
        <v>289</v>
      </c>
      <c r="N566" s="985"/>
      <c r="O566" s="661">
        <v>8.6032670796298519E-2</v>
      </c>
      <c r="P566" s="613"/>
      <c r="Q566" s="613"/>
      <c r="W566" s="339"/>
      <c r="X566" s="339"/>
      <c r="Y566" s="339"/>
      <c r="Z566" s="339"/>
      <c r="AA566" s="339"/>
      <c r="AB566" s="339"/>
      <c r="AC566" s="339"/>
      <c r="AD566" s="339"/>
      <c r="AE566" s="339"/>
      <c r="AF566" s="339"/>
      <c r="AG566" s="339"/>
      <c r="AH566" s="339"/>
      <c r="AI566" s="339"/>
      <c r="AJ566" s="339"/>
      <c r="AK566" s="339"/>
      <c r="AL566" s="339"/>
      <c r="AM566" s="339"/>
      <c r="AN566" s="339"/>
      <c r="AO566" s="339"/>
      <c r="AP566" s="339"/>
      <c r="AQ566" s="339"/>
      <c r="AR566" s="339"/>
      <c r="AS566" s="339"/>
      <c r="AT566" s="339"/>
      <c r="AU566" s="339"/>
      <c r="AV566" s="339"/>
      <c r="AW566" s="339"/>
      <c r="AX566" s="339"/>
      <c r="AY566" s="339"/>
      <c r="AZ566" s="339"/>
      <c r="BA566" s="341"/>
      <c r="BB566" s="417"/>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2"/>
      <c r="BX566" s="342"/>
      <c r="BY566" s="342"/>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986"/>
      <c r="D567" s="985"/>
      <c r="E567" s="613"/>
      <c r="F567" s="613"/>
      <c r="G567" s="613"/>
      <c r="H567" s="985" t="s">
        <v>282</v>
      </c>
      <c r="I567" s="985"/>
      <c r="J567" s="660">
        <v>-7.7953288826671699E-2</v>
      </c>
      <c r="K567" s="613"/>
      <c r="L567" s="613"/>
      <c r="M567" s="985" t="s">
        <v>287</v>
      </c>
      <c r="N567" s="985"/>
      <c r="O567" s="661">
        <v>2.4092782414341495E-2</v>
      </c>
      <c r="P567" s="613"/>
      <c r="Q567" s="613"/>
      <c r="W567" s="339"/>
      <c r="X567" s="339"/>
      <c r="Y567" s="339"/>
      <c r="Z567" s="339"/>
      <c r="AA567" s="339"/>
      <c r="AB567" s="339"/>
      <c r="AC567" s="339"/>
      <c r="AD567" s="339"/>
      <c r="AE567" s="339"/>
      <c r="AF567" s="339"/>
      <c r="AG567" s="339"/>
      <c r="AH567" s="339"/>
      <c r="AI567" s="339"/>
      <c r="AJ567" s="339"/>
      <c r="AK567" s="339"/>
      <c r="AL567" s="339"/>
      <c r="AM567" s="339"/>
      <c r="AN567" s="339"/>
      <c r="AO567" s="339"/>
      <c r="AP567" s="339"/>
      <c r="AQ567" s="339"/>
      <c r="AR567" s="339"/>
      <c r="AS567" s="339"/>
      <c r="AT567" s="339"/>
      <c r="AU567" s="339"/>
      <c r="AV567" s="339"/>
      <c r="AW567" s="339"/>
      <c r="AX567" s="339"/>
      <c r="AY567" s="339"/>
      <c r="AZ567" s="339"/>
      <c r="BA567" s="341"/>
      <c r="BB567" s="417"/>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2"/>
      <c r="BX567" s="342"/>
      <c r="BY567" s="342"/>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986"/>
      <c r="D568" s="985"/>
      <c r="E568" s="613"/>
      <c r="F568" s="613"/>
      <c r="G568" s="613"/>
      <c r="H568" s="985" t="s">
        <v>291</v>
      </c>
      <c r="I568" s="985"/>
      <c r="J568" s="660">
        <v>-3.0042483025165587E-2</v>
      </c>
      <c r="K568" s="613"/>
      <c r="L568" s="613"/>
      <c r="M568" s="985" t="s">
        <v>297</v>
      </c>
      <c r="N568" s="985"/>
      <c r="O568" s="661">
        <v>6.584218380651774E-2</v>
      </c>
      <c r="P568" s="613"/>
      <c r="Q568" s="613"/>
      <c r="W568" s="339"/>
      <c r="X568" s="339"/>
      <c r="Y568" s="339"/>
      <c r="Z568" s="339"/>
      <c r="AA568" s="339"/>
      <c r="AB568" s="339"/>
      <c r="AC568" s="339"/>
      <c r="AD568" s="339"/>
      <c r="AE568" s="339"/>
      <c r="AF568" s="339"/>
      <c r="AG568" s="339"/>
      <c r="AH568" s="339"/>
      <c r="AI568" s="339"/>
      <c r="AJ568" s="339"/>
      <c r="AK568" s="339"/>
      <c r="AL568" s="339"/>
      <c r="AM568" s="339"/>
      <c r="AN568" s="339"/>
      <c r="AO568" s="339"/>
      <c r="AP568" s="339"/>
      <c r="AQ568" s="339"/>
      <c r="AR568" s="339"/>
      <c r="AS568" s="339"/>
      <c r="AT568" s="339"/>
      <c r="AU568" s="339"/>
      <c r="AV568" s="339"/>
      <c r="AW568" s="339"/>
      <c r="AX568" s="339"/>
      <c r="AY568" s="339"/>
      <c r="AZ568" s="339"/>
      <c r="BA568" s="341"/>
      <c r="BB568" s="417"/>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2"/>
      <c r="BX568" s="342"/>
      <c r="BY568" s="342"/>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986"/>
      <c r="D569" s="985"/>
      <c r="E569" s="613"/>
      <c r="F569" s="613"/>
      <c r="G569" s="613"/>
      <c r="H569" s="985" t="s">
        <v>285</v>
      </c>
      <c r="I569" s="985"/>
      <c r="J569" s="660">
        <v>3.620344172157082E-2</v>
      </c>
      <c r="K569" s="613"/>
      <c r="L569" s="613"/>
      <c r="M569" s="985" t="s">
        <v>303</v>
      </c>
      <c r="N569" s="985"/>
      <c r="O569" s="661">
        <v>3.3197664214660069E-2</v>
      </c>
      <c r="P569" s="613"/>
      <c r="Q569" s="613"/>
      <c r="W569" s="339"/>
      <c r="X569" s="339"/>
      <c r="Y569" s="339"/>
      <c r="Z569" s="339"/>
      <c r="AA569" s="339"/>
      <c r="AB569" s="339"/>
      <c r="AC569" s="339"/>
      <c r="AD569" s="339"/>
      <c r="AE569" s="339"/>
      <c r="AF569" s="339"/>
      <c r="AG569" s="339"/>
      <c r="AH569" s="339"/>
      <c r="AI569" s="339"/>
      <c r="AJ569" s="339"/>
      <c r="AK569" s="339"/>
      <c r="AL569" s="339"/>
      <c r="AM569" s="339"/>
      <c r="AN569" s="339"/>
      <c r="AO569" s="339"/>
      <c r="AP569" s="339"/>
      <c r="AQ569" s="339"/>
      <c r="AR569" s="339"/>
      <c r="AS569" s="339"/>
      <c r="AT569" s="339"/>
      <c r="AU569" s="339"/>
      <c r="AV569" s="339"/>
      <c r="AW569" s="339"/>
      <c r="AX569" s="339"/>
      <c r="AY569" s="339"/>
      <c r="AZ569" s="339"/>
      <c r="BA569" s="341"/>
      <c r="BB569" s="417"/>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2"/>
      <c r="BX569" s="342"/>
      <c r="BY569" s="342"/>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986"/>
      <c r="D570" s="985"/>
      <c r="E570" s="613"/>
      <c r="F570" s="613"/>
      <c r="G570" s="613"/>
      <c r="H570" s="985" t="s">
        <v>283</v>
      </c>
      <c r="I570" s="985"/>
      <c r="J570" s="660">
        <v>3.6281917676156586E-2</v>
      </c>
      <c r="K570" s="613"/>
      <c r="L570" s="613"/>
      <c r="M570" s="985" t="s">
        <v>294</v>
      </c>
      <c r="N570" s="985"/>
      <c r="O570" s="661">
        <v>1.4485660719237041E-2</v>
      </c>
      <c r="P570" s="613"/>
      <c r="Q570" s="613"/>
      <c r="W570" s="339"/>
      <c r="X570" s="339"/>
      <c r="Y570" s="339"/>
      <c r="Z570" s="339"/>
      <c r="AA570" s="339"/>
      <c r="AB570" s="339"/>
      <c r="AC570" s="339"/>
      <c r="AD570" s="339"/>
      <c r="AE570" s="339"/>
      <c r="AF570" s="339"/>
      <c r="AG570" s="339"/>
      <c r="AH570" s="339"/>
      <c r="AI570" s="339"/>
      <c r="AJ570" s="339"/>
      <c r="AK570" s="339"/>
      <c r="AL570" s="339"/>
      <c r="AM570" s="339"/>
      <c r="AN570" s="339"/>
      <c r="AO570" s="339"/>
      <c r="AP570" s="339"/>
      <c r="AQ570" s="339"/>
      <c r="AR570" s="339"/>
      <c r="AS570" s="339"/>
      <c r="AT570" s="339"/>
      <c r="AU570" s="339"/>
      <c r="AV570" s="339"/>
      <c r="AW570" s="339"/>
      <c r="AX570" s="339"/>
      <c r="AY570" s="339"/>
      <c r="AZ570" s="339"/>
      <c r="BA570" s="341"/>
      <c r="BB570" s="417"/>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2"/>
      <c r="BX570" s="342"/>
      <c r="BY570" s="342"/>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986"/>
      <c r="D571" s="985"/>
      <c r="E571" s="613"/>
      <c r="F571" s="613"/>
      <c r="G571" s="613"/>
      <c r="H571" s="985" t="s">
        <v>286</v>
      </c>
      <c r="I571" s="985"/>
      <c r="J571" s="660">
        <v>-7.0863446817273287E-2</v>
      </c>
      <c r="K571" s="613"/>
      <c r="L571" s="613"/>
      <c r="M571" s="985" t="s">
        <v>306</v>
      </c>
      <c r="N571" s="985"/>
      <c r="O571" s="661">
        <v>3.2903616586366327E-2</v>
      </c>
      <c r="P571" s="613"/>
      <c r="Q571" s="613"/>
      <c r="W571" s="339"/>
      <c r="X571" s="339"/>
      <c r="Y571" s="339"/>
      <c r="Z571" s="339"/>
      <c r="AA571" s="339"/>
      <c r="AB571" s="339"/>
      <c r="AC571" s="339"/>
      <c r="AD571" s="339"/>
      <c r="AE571" s="339"/>
      <c r="AF571" s="339"/>
      <c r="AG571" s="339"/>
      <c r="AH571" s="339"/>
      <c r="AI571" s="339"/>
      <c r="AJ571" s="339"/>
      <c r="AK571" s="339"/>
      <c r="AL571" s="339"/>
      <c r="AM571" s="339"/>
      <c r="AN571" s="339"/>
      <c r="AO571" s="339"/>
      <c r="AP571" s="339"/>
      <c r="AQ571" s="339"/>
      <c r="AR571" s="339"/>
      <c r="AS571" s="339"/>
      <c r="AT571" s="339"/>
      <c r="AU571" s="339"/>
      <c r="AV571" s="339"/>
      <c r="AW571" s="339"/>
      <c r="AX571" s="339"/>
      <c r="AY571" s="339"/>
      <c r="AZ571" s="339"/>
      <c r="BA571" s="341"/>
      <c r="BB571" s="417"/>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2"/>
      <c r="BX571" s="342"/>
      <c r="BY571" s="342"/>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86"/>
      <c r="D572" s="985"/>
      <c r="E572" s="613"/>
      <c r="F572" s="613"/>
      <c r="G572" s="613"/>
      <c r="H572" s="985" t="s">
        <v>301</v>
      </c>
      <c r="I572" s="985"/>
      <c r="J572" s="660">
        <v>3.3283892623694973E-2</v>
      </c>
      <c r="K572" s="613"/>
      <c r="L572" s="613"/>
      <c r="M572" s="985" t="s">
        <v>288</v>
      </c>
      <c r="N572" s="985"/>
      <c r="O572" s="661">
        <v>9.7503815367099761E-2</v>
      </c>
      <c r="P572" s="613"/>
      <c r="Q572" s="613"/>
      <c r="W572" s="339"/>
      <c r="X572" s="339"/>
      <c r="Y572" s="339"/>
      <c r="Z572" s="339"/>
      <c r="AA572" s="339"/>
      <c r="AB572" s="339"/>
      <c r="AC572" s="339"/>
      <c r="AD572" s="339"/>
      <c r="AE572" s="339"/>
      <c r="AF572" s="339"/>
      <c r="AG572" s="339"/>
      <c r="AH572" s="339"/>
      <c r="AI572" s="339"/>
      <c r="AJ572" s="339"/>
      <c r="AK572" s="339"/>
      <c r="AL572" s="339"/>
      <c r="AM572" s="339"/>
      <c r="AN572" s="339"/>
      <c r="AO572" s="339"/>
      <c r="AP572" s="339"/>
      <c r="AQ572" s="339"/>
      <c r="AR572" s="339"/>
      <c r="AS572" s="339"/>
      <c r="AT572" s="339"/>
      <c r="AU572" s="339"/>
      <c r="AV572" s="339"/>
      <c r="AW572" s="339"/>
      <c r="AX572" s="339"/>
      <c r="AY572" s="339"/>
      <c r="AZ572" s="339"/>
      <c r="BA572" s="341"/>
      <c r="BB572" s="417"/>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2"/>
      <c r="BX572" s="342"/>
      <c r="BY572" s="342"/>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986"/>
      <c r="D573" s="985"/>
      <c r="E573" s="613"/>
      <c r="F573" s="613"/>
      <c r="G573" s="613"/>
      <c r="H573" s="985" t="s">
        <v>315</v>
      </c>
      <c r="I573" s="985"/>
      <c r="J573" s="660">
        <v>1.1992460901942103E-2</v>
      </c>
      <c r="K573" s="613"/>
      <c r="L573" s="613"/>
      <c r="M573" s="985" t="s">
        <v>308</v>
      </c>
      <c r="N573" s="985"/>
      <c r="O573" s="661">
        <v>-2.2597411173605423E-2</v>
      </c>
      <c r="P573" s="613"/>
      <c r="Q573" s="613"/>
      <c r="W573" s="339"/>
      <c r="X573" s="339"/>
      <c r="Y573" s="339"/>
      <c r="Z573" s="339"/>
      <c r="AA573" s="339"/>
      <c r="AB573" s="339"/>
      <c r="AC573" s="339"/>
      <c r="AD573" s="339"/>
      <c r="AE573" s="339"/>
      <c r="AF573" s="339"/>
      <c r="AG573" s="339"/>
      <c r="AH573" s="339"/>
      <c r="AI573" s="339"/>
      <c r="AJ573" s="339"/>
      <c r="AK573" s="339"/>
      <c r="AL573" s="339"/>
      <c r="AM573" s="339"/>
      <c r="AN573" s="339"/>
      <c r="AO573" s="339"/>
      <c r="AP573" s="339"/>
      <c r="AQ573" s="339"/>
      <c r="AR573" s="339"/>
      <c r="AS573" s="339"/>
      <c r="AT573" s="339"/>
      <c r="AU573" s="339"/>
      <c r="AV573" s="339"/>
      <c r="AW573" s="339"/>
      <c r="AX573" s="339"/>
      <c r="AY573" s="339"/>
      <c r="AZ573" s="339"/>
      <c r="BA573" s="341"/>
      <c r="BB573" s="417"/>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2"/>
      <c r="BX573" s="342"/>
      <c r="BY573" s="342"/>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986"/>
      <c r="D574" s="985"/>
      <c r="E574" s="613"/>
      <c r="F574" s="613"/>
      <c r="G574" s="613"/>
      <c r="H574" s="985" t="s">
        <v>317</v>
      </c>
      <c r="I574" s="985"/>
      <c r="J574" s="660">
        <v>5.4283833358101984E-3</v>
      </c>
      <c r="K574" s="613"/>
      <c r="L574" s="613"/>
      <c r="M574" s="985" t="s">
        <v>295</v>
      </c>
      <c r="N574" s="985"/>
      <c r="O574" s="661">
        <v>4.7928055381568019E-3</v>
      </c>
      <c r="P574" s="613"/>
      <c r="Q574" s="613"/>
      <c r="W574" s="339"/>
      <c r="X574" s="339"/>
      <c r="Y574" s="339"/>
      <c r="Z574" s="339"/>
      <c r="AA574" s="339"/>
      <c r="AB574" s="339"/>
      <c r="AC574" s="339"/>
      <c r="AD574" s="339"/>
      <c r="AE574" s="339"/>
      <c r="AF574" s="339"/>
      <c r="AG574" s="339"/>
      <c r="AH574" s="339"/>
      <c r="AI574" s="339"/>
      <c r="AJ574" s="339"/>
      <c r="AK574" s="339"/>
      <c r="AL574" s="339"/>
      <c r="AM574" s="339"/>
      <c r="AN574" s="339"/>
      <c r="AO574" s="339"/>
      <c r="AP574" s="339"/>
      <c r="AQ574" s="339"/>
      <c r="AR574" s="339"/>
      <c r="AS574" s="339"/>
      <c r="AT574" s="339"/>
      <c r="AU574" s="339"/>
      <c r="AV574" s="339"/>
      <c r="AW574" s="339"/>
      <c r="AX574" s="339"/>
      <c r="AY574" s="339"/>
      <c r="AZ574" s="339"/>
      <c r="BA574" s="341"/>
      <c r="BB574" s="417"/>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2"/>
      <c r="BX574" s="342"/>
      <c r="BY574" s="342"/>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86"/>
      <c r="D575" s="985"/>
      <c r="E575" s="613"/>
      <c r="F575" s="613"/>
      <c r="G575" s="613"/>
      <c r="H575" s="985" t="s">
        <v>292</v>
      </c>
      <c r="I575" s="985"/>
      <c r="J575" s="660">
        <v>4.4824661472420174E-2</v>
      </c>
      <c r="K575" s="613"/>
      <c r="L575" s="613"/>
      <c r="M575" s="985" t="s">
        <v>284</v>
      </c>
      <c r="N575" s="985"/>
      <c r="O575" s="661">
        <v>0.10062771313647663</v>
      </c>
      <c r="P575" s="613"/>
      <c r="Q575" s="613"/>
      <c r="W575" s="339"/>
      <c r="X575" s="339"/>
      <c r="Y575" s="339"/>
      <c r="Z575" s="339"/>
      <c r="AA575" s="339"/>
      <c r="AB575" s="339"/>
      <c r="AC575" s="339"/>
      <c r="AD575" s="339"/>
      <c r="AE575" s="339"/>
      <c r="AF575" s="339"/>
      <c r="AG575" s="339"/>
      <c r="AH575" s="339"/>
      <c r="AI575" s="339"/>
      <c r="AJ575" s="339"/>
      <c r="AK575" s="339"/>
      <c r="AL575" s="339"/>
      <c r="AM575" s="339"/>
      <c r="AN575" s="339"/>
      <c r="AO575" s="339"/>
      <c r="AP575" s="339"/>
      <c r="AQ575" s="339"/>
      <c r="AR575" s="339"/>
      <c r="AS575" s="339"/>
      <c r="AT575" s="339"/>
      <c r="AU575" s="339"/>
      <c r="AV575" s="339"/>
      <c r="AW575" s="339"/>
      <c r="AX575" s="339"/>
      <c r="AY575" s="339"/>
      <c r="AZ575" s="339"/>
      <c r="BA575" s="341"/>
      <c r="BB575" s="417"/>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2"/>
      <c r="BX575" s="342"/>
      <c r="BY575" s="342"/>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986"/>
      <c r="D576" s="985"/>
      <c r="E576" s="613"/>
      <c r="F576" s="613"/>
      <c r="G576" s="613"/>
      <c r="H576" s="985" t="s">
        <v>311</v>
      </c>
      <c r="I576" s="985"/>
      <c r="J576" s="660">
        <v>2.5723820089809647E-2</v>
      </c>
      <c r="K576" s="613"/>
      <c r="L576" s="613"/>
      <c r="M576" s="985" t="s">
        <v>305</v>
      </c>
      <c r="N576" s="985"/>
      <c r="O576" s="661">
        <v>-4.4658083962732876E-3</v>
      </c>
      <c r="P576" s="613"/>
      <c r="Q576" s="613"/>
      <c r="W576" s="339"/>
      <c r="X576" s="339"/>
      <c r="Y576" s="339"/>
      <c r="Z576" s="339"/>
      <c r="AA576" s="339"/>
      <c r="AB576" s="339"/>
      <c r="AC576" s="339"/>
      <c r="AD576" s="339"/>
      <c r="AE576" s="339"/>
      <c r="AF576" s="339"/>
      <c r="AG576" s="339"/>
      <c r="AH576" s="339"/>
      <c r="AI576" s="339"/>
      <c r="AJ576" s="339"/>
      <c r="AK576" s="339"/>
      <c r="AL576" s="339"/>
      <c r="AM576" s="339"/>
      <c r="AN576" s="339"/>
      <c r="AO576" s="339"/>
      <c r="AP576" s="339"/>
      <c r="AQ576" s="339"/>
      <c r="AR576" s="339"/>
      <c r="AS576" s="339"/>
      <c r="AT576" s="339"/>
      <c r="AU576" s="339"/>
      <c r="AV576" s="339"/>
      <c r="AW576" s="339"/>
      <c r="AX576" s="339"/>
      <c r="AY576" s="339"/>
      <c r="AZ576" s="339"/>
      <c r="BA576" s="341"/>
      <c r="BB576" s="417"/>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2"/>
      <c r="BX576" s="342"/>
      <c r="BY576" s="342"/>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86"/>
      <c r="D577" s="985"/>
      <c r="E577" s="613"/>
      <c r="F577" s="613"/>
      <c r="G577" s="613"/>
      <c r="H577" s="985" t="s">
        <v>289</v>
      </c>
      <c r="I577" s="985"/>
      <c r="J577" s="660">
        <v>2.4676132444169521E-2</v>
      </c>
      <c r="K577" s="613"/>
      <c r="L577" s="613"/>
      <c r="M577" s="985" t="s">
        <v>296</v>
      </c>
      <c r="N577" s="985"/>
      <c r="O577" s="661">
        <v>2.4496712127019947E-2</v>
      </c>
      <c r="P577" s="613"/>
      <c r="Q577" s="613"/>
      <c r="W577" s="339"/>
      <c r="X577" s="339"/>
      <c r="Y577" s="339"/>
      <c r="Z577" s="339"/>
      <c r="AA577" s="339"/>
      <c r="AB577" s="339"/>
      <c r="AC577" s="339"/>
      <c r="AD577" s="339"/>
      <c r="AE577" s="339"/>
      <c r="AF577" s="339"/>
      <c r="AG577" s="339"/>
      <c r="AH577" s="339"/>
      <c r="AI577" s="339"/>
      <c r="AJ577" s="339"/>
      <c r="AK577" s="339"/>
      <c r="AL577" s="339"/>
      <c r="AM577" s="339"/>
      <c r="AN577" s="339"/>
      <c r="AO577" s="339"/>
      <c r="AP577" s="339"/>
      <c r="AQ577" s="339"/>
      <c r="AR577" s="339"/>
      <c r="AS577" s="339"/>
      <c r="AT577" s="339"/>
      <c r="AU577" s="339"/>
      <c r="AV577" s="339"/>
      <c r="AW577" s="339"/>
      <c r="AX577" s="339"/>
      <c r="AY577" s="339"/>
      <c r="AZ577" s="339"/>
      <c r="BA577" s="341"/>
      <c r="BB577" s="417"/>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2"/>
      <c r="BX577" s="342"/>
      <c r="BY577" s="342"/>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86"/>
      <c r="D578" s="985"/>
      <c r="E578" s="613"/>
      <c r="F578" s="613"/>
      <c r="G578" s="613"/>
      <c r="H578" s="985" t="s">
        <v>287</v>
      </c>
      <c r="I578" s="985"/>
      <c r="J578" s="660">
        <v>5.7035657428964714E-2</v>
      </c>
      <c r="K578" s="613"/>
      <c r="L578" s="613"/>
      <c r="M578" s="985" t="s">
        <v>290</v>
      </c>
      <c r="N578" s="985"/>
      <c r="O578" s="661">
        <v>7.9233277852322412E-2</v>
      </c>
      <c r="P578" s="613"/>
      <c r="Q578" s="613"/>
      <c r="W578" s="339"/>
      <c r="X578" s="339"/>
      <c r="Y578" s="339"/>
      <c r="Z578" s="339"/>
      <c r="AA578" s="339"/>
      <c r="AB578" s="339"/>
      <c r="AC578" s="339"/>
      <c r="AD578" s="339"/>
      <c r="AE578" s="339"/>
      <c r="AF578" s="339"/>
      <c r="AG578" s="339"/>
      <c r="AH578" s="339"/>
      <c r="AI578" s="339"/>
      <c r="AJ578" s="339"/>
      <c r="AK578" s="339"/>
      <c r="AL578" s="339"/>
      <c r="AM578" s="339"/>
      <c r="AN578" s="339"/>
      <c r="AO578" s="339"/>
      <c r="AP578" s="339"/>
      <c r="AQ578" s="339"/>
      <c r="AR578" s="339"/>
      <c r="AS578" s="339"/>
      <c r="AT578" s="339"/>
      <c r="AU578" s="339"/>
      <c r="AV578" s="339"/>
      <c r="AW578" s="339"/>
      <c r="AX578" s="339"/>
      <c r="AY578" s="339"/>
      <c r="AZ578" s="339"/>
      <c r="BA578" s="341"/>
      <c r="BB578" s="417"/>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2"/>
      <c r="BX578" s="342"/>
      <c r="BY578" s="342"/>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986"/>
      <c r="D579" s="985"/>
      <c r="E579" s="613"/>
      <c r="F579" s="613"/>
      <c r="G579" s="613"/>
      <c r="H579" s="985" t="s">
        <v>297</v>
      </c>
      <c r="I579" s="985"/>
      <c r="J579" s="660">
        <v>2.2498057846405968E-2</v>
      </c>
      <c r="K579" s="613"/>
      <c r="L579" s="613"/>
      <c r="M579" s="985" t="s">
        <v>299</v>
      </c>
      <c r="N579" s="985"/>
      <c r="O579" s="661">
        <v>6.559088502762192E-2</v>
      </c>
      <c r="P579" s="613"/>
      <c r="Q579" s="613"/>
      <c r="W579" s="339"/>
      <c r="X579" s="339"/>
      <c r="Y579" s="339"/>
      <c r="Z579" s="339"/>
      <c r="AA579" s="339"/>
      <c r="AB579" s="339"/>
      <c r="AC579" s="339"/>
      <c r="AD579" s="339"/>
      <c r="AE579" s="339"/>
      <c r="AF579" s="339"/>
      <c r="AG579" s="339"/>
      <c r="AH579" s="339"/>
      <c r="AI579" s="339"/>
      <c r="AJ579" s="339"/>
      <c r="AK579" s="339"/>
      <c r="AL579" s="339"/>
      <c r="AM579" s="339"/>
      <c r="AN579" s="339"/>
      <c r="AO579" s="339"/>
      <c r="AP579" s="339"/>
      <c r="AQ579" s="339"/>
      <c r="AR579" s="339"/>
      <c r="AS579" s="339"/>
      <c r="AT579" s="339"/>
      <c r="AU579" s="339"/>
      <c r="AV579" s="339"/>
      <c r="AW579" s="339"/>
      <c r="AX579" s="339"/>
      <c r="AY579" s="339"/>
      <c r="AZ579" s="339"/>
      <c r="BA579" s="341"/>
      <c r="BB579" s="417"/>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2"/>
      <c r="BX579" s="342"/>
      <c r="BY579" s="342"/>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986"/>
      <c r="D580" s="985"/>
      <c r="E580" s="613"/>
      <c r="F580" s="613"/>
      <c r="G580" s="613"/>
      <c r="H580" s="985" t="s">
        <v>303</v>
      </c>
      <c r="I580" s="985"/>
      <c r="J580" s="660">
        <v>3.9471399382685181E-3</v>
      </c>
      <c r="K580" s="613"/>
      <c r="L580" s="613"/>
      <c r="M580" s="985" t="s">
        <v>300</v>
      </c>
      <c r="N580" s="985"/>
      <c r="O580" s="661">
        <v>4.2584417486434926E-2</v>
      </c>
      <c r="P580" s="613"/>
      <c r="Q580" s="613"/>
      <c r="W580" s="339"/>
      <c r="X580" s="339"/>
      <c r="Y580" s="339"/>
      <c r="Z580" s="339"/>
      <c r="AA580" s="339"/>
      <c r="AB580" s="339"/>
      <c r="AC580" s="339"/>
      <c r="AD580" s="339"/>
      <c r="AE580" s="339"/>
      <c r="AF580" s="339"/>
      <c r="AG580" s="339"/>
      <c r="AH580" s="339"/>
      <c r="AI580" s="339"/>
      <c r="AJ580" s="339"/>
      <c r="AK580" s="339"/>
      <c r="AL580" s="339"/>
      <c r="AM580" s="339"/>
      <c r="AN580" s="339"/>
      <c r="AO580" s="339"/>
      <c r="AP580" s="339"/>
      <c r="AQ580" s="339"/>
      <c r="AR580" s="339"/>
      <c r="AS580" s="339"/>
      <c r="AT580" s="339"/>
      <c r="AU580" s="339"/>
      <c r="AV580" s="339"/>
      <c r="AW580" s="339"/>
      <c r="AX580" s="339"/>
      <c r="AY580" s="339"/>
      <c r="AZ580" s="339"/>
      <c r="BA580" s="341"/>
      <c r="BB580" s="417"/>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2"/>
      <c r="BX580" s="342"/>
      <c r="BY580" s="342"/>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986"/>
      <c r="D581" s="985"/>
      <c r="E581" s="613"/>
      <c r="F581" s="613"/>
      <c r="G581" s="613"/>
      <c r="H581" s="985" t="s">
        <v>294</v>
      </c>
      <c r="I581" s="985"/>
      <c r="J581" s="660">
        <v>4.3403629951449987E-2</v>
      </c>
      <c r="K581" s="613"/>
      <c r="L581" s="613"/>
      <c r="M581" s="985" t="s">
        <v>312</v>
      </c>
      <c r="N581" s="985"/>
      <c r="O581" s="661">
        <v>2.5480584926173239E-2</v>
      </c>
      <c r="P581" s="613"/>
      <c r="Q581" s="613"/>
      <c r="W581" s="339"/>
      <c r="X581" s="339"/>
      <c r="Y581" s="339"/>
      <c r="Z581" s="339"/>
      <c r="AA581" s="339"/>
      <c r="AB581" s="339"/>
      <c r="AC581" s="339"/>
      <c r="AD581" s="339"/>
      <c r="AE581" s="339"/>
      <c r="AF581" s="339"/>
      <c r="AG581" s="339"/>
      <c r="AH581" s="339"/>
      <c r="AI581" s="339"/>
      <c r="AJ581" s="339"/>
      <c r="AK581" s="339"/>
      <c r="AL581" s="339"/>
      <c r="AM581" s="339"/>
      <c r="AN581" s="339"/>
      <c r="AO581" s="339"/>
      <c r="AP581" s="339"/>
      <c r="AQ581" s="339"/>
      <c r="AR581" s="339"/>
      <c r="AS581" s="339"/>
      <c r="AT581" s="339"/>
      <c r="AU581" s="339"/>
      <c r="AV581" s="339"/>
      <c r="AW581" s="339"/>
      <c r="AX581" s="339"/>
      <c r="AY581" s="339"/>
      <c r="AZ581" s="339"/>
      <c r="BA581" s="341"/>
      <c r="BB581" s="417"/>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2"/>
      <c r="BX581" s="342"/>
      <c r="BY581" s="342"/>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986"/>
      <c r="D582" s="985"/>
      <c r="E582" s="613"/>
      <c r="F582" s="613"/>
      <c r="G582" s="613"/>
      <c r="H582" s="985" t="s">
        <v>306</v>
      </c>
      <c r="I582" s="985"/>
      <c r="J582" s="660">
        <v>2.1816474525497311E-2</v>
      </c>
      <c r="K582" s="613"/>
      <c r="L582" s="613"/>
      <c r="M582" s="985" t="s">
        <v>314</v>
      </c>
      <c r="N582" s="985"/>
      <c r="O582" s="661">
        <v>-1.5272157170131808E-2</v>
      </c>
      <c r="P582" s="613"/>
      <c r="Q582" s="613"/>
      <c r="W582" s="339"/>
      <c r="X582" s="339"/>
      <c r="Y582" s="339"/>
      <c r="Z582" s="339"/>
      <c r="AA582" s="339"/>
      <c r="AB582" s="339"/>
      <c r="AC582" s="339"/>
      <c r="AD582" s="339"/>
      <c r="AE582" s="339"/>
      <c r="AF582" s="339"/>
      <c r="AG582" s="339"/>
      <c r="AH582" s="339"/>
      <c r="AI582" s="339"/>
      <c r="AJ582" s="339"/>
      <c r="AK582" s="339"/>
      <c r="AL582" s="339"/>
      <c r="AM582" s="339"/>
      <c r="AN582" s="339"/>
      <c r="AO582" s="339"/>
      <c r="AP582" s="339"/>
      <c r="AQ582" s="339"/>
      <c r="AR582" s="339"/>
      <c r="AS582" s="339"/>
      <c r="AT582" s="339"/>
      <c r="AU582" s="339"/>
      <c r="AV582" s="339"/>
      <c r="AW582" s="339"/>
      <c r="AX582" s="339"/>
      <c r="AY582" s="339"/>
      <c r="AZ582" s="339"/>
      <c r="BA582" s="341"/>
      <c r="BB582" s="417"/>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2"/>
      <c r="BX582" s="342"/>
      <c r="BY582" s="342"/>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986"/>
      <c r="D583" s="985"/>
      <c r="E583" s="613"/>
      <c r="F583" s="613"/>
      <c r="G583" s="613"/>
      <c r="H583" s="985" t="s">
        <v>288</v>
      </c>
      <c r="I583" s="985"/>
      <c r="J583" s="660">
        <v>2.0974774093167111E-2</v>
      </c>
      <c r="K583" s="613"/>
      <c r="L583" s="613"/>
      <c r="M583" s="985" t="s">
        <v>313</v>
      </c>
      <c r="N583" s="985"/>
      <c r="O583" s="661">
        <v>-2.1803456812514419E-2</v>
      </c>
      <c r="P583" s="613"/>
      <c r="Q583" s="613"/>
      <c r="W583" s="339"/>
      <c r="X583" s="339"/>
      <c r="Y583" s="339"/>
      <c r="Z583" s="339"/>
      <c r="AA583" s="339"/>
      <c r="AB583" s="339"/>
      <c r="AC583" s="339"/>
      <c r="AD583" s="339"/>
      <c r="AE583" s="339"/>
      <c r="AF583" s="339"/>
      <c r="AG583" s="339"/>
      <c r="AH583" s="339"/>
      <c r="AI583" s="339"/>
      <c r="AJ583" s="339"/>
      <c r="AK583" s="339"/>
      <c r="AL583" s="339"/>
      <c r="AM583" s="339"/>
      <c r="AN583" s="339"/>
      <c r="AO583" s="339"/>
      <c r="AP583" s="339"/>
      <c r="AQ583" s="339"/>
      <c r="AR583" s="339"/>
      <c r="AS583" s="339"/>
      <c r="AT583" s="339"/>
      <c r="AU583" s="339"/>
      <c r="AV583" s="339"/>
      <c r="AW583" s="339"/>
      <c r="AX583" s="339"/>
      <c r="AY583" s="339"/>
      <c r="AZ583" s="339"/>
      <c r="BA583" s="341"/>
      <c r="BB583" s="417"/>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2"/>
      <c r="BX583" s="342"/>
      <c r="BY583" s="342"/>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986"/>
      <c r="D584" s="985"/>
      <c r="E584" s="613"/>
      <c r="F584" s="613"/>
      <c r="G584" s="613"/>
      <c r="H584" s="985" t="s">
        <v>308</v>
      </c>
      <c r="I584" s="985"/>
      <c r="J584" s="660">
        <v>2.6778324373805895E-2</v>
      </c>
      <c r="K584" s="613"/>
      <c r="L584" s="613"/>
      <c r="M584" s="985" t="s">
        <v>316</v>
      </c>
      <c r="N584" s="985"/>
      <c r="O584" s="661">
        <v>-1.2999941380685132E-2</v>
      </c>
      <c r="P584" s="613"/>
      <c r="Q584" s="613"/>
      <c r="W584" s="339"/>
      <c r="X584" s="339"/>
      <c r="Y584" s="339"/>
      <c r="Z584" s="339"/>
      <c r="AA584" s="339"/>
      <c r="AB584" s="339"/>
      <c r="AC584" s="339"/>
      <c r="AD584" s="339"/>
      <c r="AE584" s="339"/>
      <c r="AF584" s="339"/>
      <c r="AG584" s="339"/>
      <c r="AH584" s="339"/>
      <c r="AI584" s="339"/>
      <c r="AJ584" s="339"/>
      <c r="AK584" s="339"/>
      <c r="AL584" s="339"/>
      <c r="AM584" s="339"/>
      <c r="AN584" s="339"/>
      <c r="AO584" s="339"/>
      <c r="AP584" s="339"/>
      <c r="AQ584" s="339"/>
      <c r="AR584" s="339"/>
      <c r="AS584" s="339"/>
      <c r="AT584" s="339"/>
      <c r="AU584" s="339"/>
      <c r="AV584" s="339"/>
      <c r="AW584" s="339"/>
      <c r="AX584" s="339"/>
      <c r="AY584" s="339"/>
      <c r="AZ584" s="339"/>
      <c r="BA584" s="341"/>
      <c r="BB584" s="417"/>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2"/>
      <c r="BX584" s="342"/>
      <c r="BY584" s="342"/>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986"/>
      <c r="D585" s="985"/>
      <c r="E585" s="613"/>
      <c r="F585" s="613"/>
      <c r="G585" s="613"/>
      <c r="H585" s="985" t="s">
        <v>295</v>
      </c>
      <c r="I585" s="985"/>
      <c r="J585" s="660">
        <v>3.8663290044396961E-2</v>
      </c>
      <c r="K585" s="613"/>
      <c r="L585" s="613"/>
      <c r="M585" s="985" t="s">
        <v>318</v>
      </c>
      <c r="N585" s="985"/>
      <c r="O585" s="661">
        <v>2.0903330834032594E-4</v>
      </c>
      <c r="P585" s="613"/>
      <c r="Q585" s="613"/>
      <c r="W585" s="339"/>
      <c r="X585" s="339"/>
      <c r="Y585" s="339"/>
      <c r="Z585" s="339"/>
      <c r="AA585" s="339"/>
      <c r="AB585" s="339"/>
      <c r="AC585" s="339"/>
      <c r="AD585" s="339"/>
      <c r="AE585" s="339"/>
      <c r="AF585" s="339"/>
      <c r="AG585" s="339"/>
      <c r="AH585" s="339"/>
      <c r="AI585" s="339"/>
      <c r="AJ585" s="339"/>
      <c r="AK585" s="339"/>
      <c r="AL585" s="339"/>
      <c r="AM585" s="339"/>
      <c r="AN585" s="339"/>
      <c r="AO585" s="339"/>
      <c r="AP585" s="339"/>
      <c r="AQ585" s="339"/>
      <c r="AR585" s="339"/>
      <c r="AS585" s="339"/>
      <c r="AT585" s="339"/>
      <c r="AU585" s="339"/>
      <c r="AV585" s="339"/>
      <c r="AW585" s="339"/>
      <c r="AX585" s="339"/>
      <c r="AY585" s="339"/>
      <c r="AZ585" s="339"/>
      <c r="BA585" s="341"/>
      <c r="BB585" s="417"/>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2"/>
      <c r="BX585" s="342"/>
      <c r="BY585" s="342"/>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986"/>
      <c r="D586" s="985"/>
      <c r="E586" s="613"/>
      <c r="F586" s="613"/>
      <c r="G586" s="613"/>
      <c r="H586" s="985" t="s">
        <v>284</v>
      </c>
      <c r="I586" s="985"/>
      <c r="J586" s="660">
        <v>3.4548053637812222E-2</v>
      </c>
      <c r="K586" s="613"/>
      <c r="L586" s="613"/>
      <c r="M586" s="985" t="s">
        <v>309</v>
      </c>
      <c r="N586" s="985"/>
      <c r="O586" s="663">
        <v>-2.6906698234591759E-2</v>
      </c>
      <c r="P586" s="613"/>
      <c r="Q586" s="613"/>
      <c r="W586" s="339"/>
      <c r="X586" s="339"/>
      <c r="Y586" s="339"/>
      <c r="Z586" s="339"/>
      <c r="AA586" s="339"/>
      <c r="AB586" s="339"/>
      <c r="AC586" s="339"/>
      <c r="AD586" s="339"/>
      <c r="AE586" s="339"/>
      <c r="AF586" s="339"/>
      <c r="AG586" s="339"/>
      <c r="AH586" s="339"/>
      <c r="AI586" s="339"/>
      <c r="AJ586" s="339"/>
      <c r="AK586" s="339"/>
      <c r="AL586" s="339"/>
      <c r="AM586" s="339"/>
      <c r="AN586" s="339"/>
      <c r="AO586" s="339"/>
      <c r="AP586" s="339"/>
      <c r="AQ586" s="339"/>
      <c r="AR586" s="339"/>
      <c r="AS586" s="339"/>
      <c r="AT586" s="339"/>
      <c r="AU586" s="339"/>
      <c r="AV586" s="339"/>
      <c r="AW586" s="339"/>
      <c r="AX586" s="339"/>
      <c r="AY586" s="339"/>
      <c r="AZ586" s="339"/>
      <c r="BA586" s="341"/>
      <c r="BB586" s="417"/>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2"/>
      <c r="BX586" s="342"/>
      <c r="BY586" s="342"/>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986"/>
      <c r="D587" s="985"/>
      <c r="E587" s="613"/>
      <c r="F587" s="613"/>
      <c r="G587" s="613"/>
      <c r="H587" s="985" t="s">
        <v>305</v>
      </c>
      <c r="I587" s="985"/>
      <c r="J587" s="660">
        <v>2.6941968852188646E-2</v>
      </c>
      <c r="K587" s="613"/>
      <c r="L587" s="613"/>
      <c r="M587" s="985"/>
      <c r="N587" s="985"/>
      <c r="O587" s="613"/>
      <c r="P587" s="613"/>
      <c r="Q587" s="613"/>
      <c r="W587" s="339"/>
      <c r="X587" s="339"/>
      <c r="Y587" s="339"/>
      <c r="Z587" s="339"/>
      <c r="AA587" s="339"/>
      <c r="AB587" s="339"/>
      <c r="AC587" s="339"/>
      <c r="AD587" s="339"/>
      <c r="AE587" s="339"/>
      <c r="AF587" s="339"/>
      <c r="AG587" s="339"/>
      <c r="AH587" s="339"/>
      <c r="AI587" s="339"/>
      <c r="AJ587" s="339"/>
      <c r="AK587" s="339"/>
      <c r="AL587" s="339"/>
      <c r="AM587" s="339"/>
      <c r="AN587" s="339"/>
      <c r="AO587" s="339"/>
      <c r="AP587" s="339"/>
      <c r="AQ587" s="339"/>
      <c r="AR587" s="339"/>
      <c r="AS587" s="339"/>
      <c r="AT587" s="339"/>
      <c r="AU587" s="339"/>
      <c r="AV587" s="339"/>
      <c r="AW587" s="339"/>
      <c r="AX587" s="339"/>
      <c r="AY587" s="339"/>
      <c r="AZ587" s="339"/>
      <c r="BA587" s="341"/>
      <c r="BB587" s="417"/>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2"/>
      <c r="BX587" s="342"/>
      <c r="BY587" s="342"/>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986"/>
      <c r="D588" s="985"/>
      <c r="E588" s="613"/>
      <c r="F588" s="613"/>
      <c r="G588" s="613"/>
      <c r="H588" s="985" t="s">
        <v>296</v>
      </c>
      <c r="I588" s="985"/>
      <c r="J588" s="660">
        <v>3.7752178324528728E-2</v>
      </c>
      <c r="K588" s="613"/>
      <c r="L588" s="613"/>
      <c r="M588" s="985"/>
      <c r="N588" s="985"/>
      <c r="O588" s="613"/>
      <c r="P588" s="613"/>
      <c r="Q588" s="613"/>
      <c r="W588" s="339"/>
      <c r="X588" s="339"/>
      <c r="Y588" s="339"/>
      <c r="Z588" s="339"/>
      <c r="AA588" s="339"/>
      <c r="AB588" s="339"/>
      <c r="AC588" s="339"/>
      <c r="AD588" s="339"/>
      <c r="AE588" s="339"/>
      <c r="AF588" s="339"/>
      <c r="AG588" s="339"/>
      <c r="AH588" s="339"/>
      <c r="AI588" s="339"/>
      <c r="AJ588" s="339"/>
      <c r="AK588" s="339"/>
      <c r="AL588" s="339"/>
      <c r="AM588" s="339"/>
      <c r="AN588" s="339"/>
      <c r="AO588" s="339"/>
      <c r="AP588" s="339"/>
      <c r="AQ588" s="339"/>
      <c r="AR588" s="339"/>
      <c r="AS588" s="339"/>
      <c r="AT588" s="339"/>
      <c r="AU588" s="339"/>
      <c r="AV588" s="339"/>
      <c r="AW588" s="339"/>
      <c r="AX588" s="339"/>
      <c r="AY588" s="339"/>
      <c r="AZ588" s="339"/>
      <c r="BA588" s="341"/>
      <c r="BB588" s="417"/>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2"/>
      <c r="BX588" s="342"/>
      <c r="BY588" s="342"/>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986"/>
      <c r="D589" s="985"/>
      <c r="E589" s="613"/>
      <c r="F589" s="613"/>
      <c r="G589" s="613"/>
      <c r="H589" s="985" t="s">
        <v>290</v>
      </c>
      <c r="I589" s="985"/>
      <c r="J589" s="660">
        <v>3.1571997193864054E-2</v>
      </c>
      <c r="K589" s="613"/>
      <c r="L589" s="613"/>
      <c r="M589" s="985" t="s">
        <v>257</v>
      </c>
      <c r="N589" s="985"/>
      <c r="O589" s="985"/>
      <c r="P589" s="613"/>
      <c r="Q589" s="613"/>
      <c r="W589" s="339"/>
      <c r="X589" s="339"/>
      <c r="Y589" s="339"/>
      <c r="Z589" s="339"/>
      <c r="AA589" s="339"/>
      <c r="AB589" s="339"/>
      <c r="AC589" s="339"/>
      <c r="AD589" s="339"/>
      <c r="AE589" s="339"/>
      <c r="AF589" s="339"/>
      <c r="AG589" s="339"/>
      <c r="AH589" s="339"/>
      <c r="AI589" s="339"/>
      <c r="AJ589" s="339"/>
      <c r="AK589" s="339"/>
      <c r="AL589" s="339"/>
      <c r="AM589" s="339"/>
      <c r="AN589" s="339"/>
      <c r="AO589" s="339"/>
      <c r="AP589" s="339"/>
      <c r="AQ589" s="339"/>
      <c r="AR589" s="339"/>
      <c r="AS589" s="339"/>
      <c r="AT589" s="339"/>
      <c r="AU589" s="339"/>
      <c r="AV589" s="339"/>
      <c r="AW589" s="339"/>
      <c r="AX589" s="339"/>
      <c r="AY589" s="339"/>
      <c r="AZ589" s="339"/>
      <c r="BA589" s="341"/>
      <c r="BB589" s="417"/>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2"/>
      <c r="BX589" s="342"/>
      <c r="BY589" s="342"/>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86"/>
      <c r="D590" s="985"/>
      <c r="E590" s="613"/>
      <c r="F590" s="613"/>
      <c r="G590" s="613"/>
      <c r="H590" s="985" t="s">
        <v>299</v>
      </c>
      <c r="I590" s="985"/>
      <c r="J590" s="660">
        <v>1.944698449666259E-2</v>
      </c>
      <c r="K590" s="613"/>
      <c r="L590" s="613"/>
      <c r="M590" s="985" t="s">
        <v>203</v>
      </c>
      <c r="N590" s="985"/>
      <c r="O590" s="679" t="s">
        <v>204</v>
      </c>
      <c r="P590" s="613"/>
      <c r="Q590" s="613"/>
      <c r="W590" s="339"/>
      <c r="X590" s="339"/>
      <c r="Y590" s="339"/>
      <c r="Z590" s="339"/>
      <c r="AA590" s="339"/>
      <c r="AB590" s="339"/>
      <c r="AC590" s="339"/>
      <c r="AD590" s="339"/>
      <c r="AE590" s="339"/>
      <c r="AF590" s="339"/>
      <c r="AG590" s="339"/>
      <c r="AH590" s="339"/>
      <c r="AI590" s="339"/>
      <c r="AJ590" s="339"/>
      <c r="AK590" s="339"/>
      <c r="AL590" s="339"/>
      <c r="AM590" s="339"/>
      <c r="AN590" s="339"/>
      <c r="AO590" s="339"/>
      <c r="AP590" s="339"/>
      <c r="AQ590" s="339"/>
      <c r="AR590" s="339"/>
      <c r="AS590" s="339"/>
      <c r="AT590" s="339"/>
      <c r="AU590" s="339"/>
      <c r="AV590" s="339"/>
      <c r="AW590" s="339"/>
      <c r="AX590" s="339"/>
      <c r="AY590" s="339"/>
      <c r="AZ590" s="339"/>
      <c r="BA590" s="341"/>
      <c r="BB590" s="417"/>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2"/>
      <c r="BX590" s="342"/>
      <c r="BY590" s="342"/>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86"/>
      <c r="D591" s="985"/>
      <c r="E591" s="613"/>
      <c r="F591" s="613"/>
      <c r="G591" s="613"/>
      <c r="H591" s="985" t="s">
        <v>300</v>
      </c>
      <c r="I591" s="985"/>
      <c r="J591" s="660">
        <v>1.0441973946037707E-2</v>
      </c>
      <c r="K591" s="613"/>
      <c r="L591" s="613"/>
      <c r="M591" s="985" t="s">
        <v>204</v>
      </c>
      <c r="N591" s="985"/>
      <c r="O591" s="680">
        <v>1</v>
      </c>
      <c r="P591" s="613"/>
      <c r="Q591" s="613"/>
      <c r="W591" s="339"/>
      <c r="X591" s="339"/>
      <c r="Y591" s="339"/>
      <c r="Z591" s="339"/>
      <c r="AA591" s="339"/>
      <c r="AB591" s="339"/>
      <c r="AC591" s="339"/>
      <c r="AD591" s="339"/>
      <c r="AE591" s="339"/>
      <c r="AF591" s="339"/>
      <c r="AG591" s="339"/>
      <c r="AH591" s="339"/>
      <c r="AI591" s="339"/>
      <c r="AJ591" s="339"/>
      <c r="AK591" s="339"/>
      <c r="AL591" s="339"/>
      <c r="AM591" s="339"/>
      <c r="AN591" s="339"/>
      <c r="AO591" s="339"/>
      <c r="AP591" s="339"/>
      <c r="AQ591" s="339"/>
      <c r="AR591" s="339"/>
      <c r="AS591" s="339"/>
      <c r="AT591" s="339"/>
      <c r="AU591" s="339"/>
      <c r="AV591" s="339"/>
      <c r="AW591" s="339"/>
      <c r="AX591" s="339"/>
      <c r="AY591" s="339"/>
      <c r="AZ591" s="339"/>
      <c r="BA591" s="341"/>
      <c r="BB591" s="417"/>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2"/>
      <c r="BX591" s="342"/>
      <c r="BY591" s="342"/>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986"/>
      <c r="D592" s="985"/>
      <c r="E592" s="613"/>
      <c r="F592" s="613"/>
      <c r="G592" s="613"/>
      <c r="H592" s="985" t="s">
        <v>312</v>
      </c>
      <c r="I592" s="985"/>
      <c r="J592" s="660">
        <v>1.0115275759582274E-2</v>
      </c>
      <c r="K592" s="613"/>
      <c r="L592" s="613"/>
      <c r="M592" s="985"/>
      <c r="N592" s="985"/>
      <c r="O592" s="613"/>
      <c r="P592" s="613"/>
      <c r="Q592" s="613"/>
      <c r="W592" s="339"/>
      <c r="X592" s="339"/>
      <c r="Y592" s="339"/>
      <c r="Z592" s="339"/>
      <c r="AA592" s="339"/>
      <c r="AB592" s="339"/>
      <c r="AC592" s="339"/>
      <c r="AD592" s="339"/>
      <c r="AE592" s="339"/>
      <c r="AF592" s="339"/>
      <c r="AG592" s="339"/>
      <c r="AH592" s="339"/>
      <c r="AI592" s="339"/>
      <c r="AJ592" s="339"/>
      <c r="AK592" s="339"/>
      <c r="AL592" s="339"/>
      <c r="AM592" s="339"/>
      <c r="AN592" s="339"/>
      <c r="AO592" s="339"/>
      <c r="AP592" s="339"/>
      <c r="AQ592" s="339"/>
      <c r="AR592" s="339"/>
      <c r="AS592" s="339"/>
      <c r="AT592" s="339"/>
      <c r="AU592" s="339"/>
      <c r="AV592" s="339"/>
      <c r="AW592" s="339"/>
      <c r="AX592" s="339"/>
      <c r="AY592" s="339"/>
      <c r="AZ592" s="339"/>
      <c r="BA592" s="341"/>
      <c r="BB592" s="417"/>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2"/>
      <c r="BX592" s="342"/>
      <c r="BY592" s="342"/>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986"/>
      <c r="D593" s="985"/>
      <c r="E593" s="613"/>
      <c r="F593" s="613"/>
      <c r="G593" s="613"/>
      <c r="H593" s="985" t="s">
        <v>314</v>
      </c>
      <c r="I593" s="985"/>
      <c r="J593" s="660">
        <v>6.254499082574836E-3</v>
      </c>
      <c r="K593" s="613"/>
      <c r="L593" s="613"/>
      <c r="M593" s="985"/>
      <c r="N593" s="985"/>
      <c r="O593" s="613"/>
      <c r="P593" s="613"/>
      <c r="Q593" s="613"/>
      <c r="W593" s="339"/>
      <c r="X593" s="339"/>
      <c r="Y593" s="339"/>
      <c r="Z593" s="339"/>
      <c r="AA593" s="339"/>
      <c r="AB593" s="339"/>
      <c r="AC593" s="339"/>
      <c r="AD593" s="339"/>
      <c r="AE593" s="339"/>
      <c r="AF593" s="339"/>
      <c r="AG593" s="339"/>
      <c r="AH593" s="339"/>
      <c r="AI593" s="339"/>
      <c r="AJ593" s="339"/>
      <c r="AK593" s="339"/>
      <c r="AL593" s="339"/>
      <c r="AM593" s="339"/>
      <c r="AN593" s="339"/>
      <c r="AO593" s="339"/>
      <c r="AP593" s="339"/>
      <c r="AQ593" s="339"/>
      <c r="AR593" s="339"/>
      <c r="AS593" s="339"/>
      <c r="AT593" s="339"/>
      <c r="AU593" s="339"/>
      <c r="AV593" s="339"/>
      <c r="AW593" s="339"/>
      <c r="AX593" s="339"/>
      <c r="AY593" s="339"/>
      <c r="AZ593" s="339"/>
      <c r="BA593" s="341"/>
      <c r="BB593" s="417"/>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2"/>
      <c r="BX593" s="342"/>
      <c r="BY593" s="342"/>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986"/>
      <c r="D594" s="985"/>
      <c r="E594" s="613"/>
      <c r="F594" s="613"/>
      <c r="G594" s="613"/>
      <c r="H594" s="985" t="s">
        <v>313</v>
      </c>
      <c r="I594" s="985"/>
      <c r="J594" s="660">
        <v>7.7062520328441859E-3</v>
      </c>
      <c r="K594" s="613"/>
      <c r="L594" s="613"/>
      <c r="M594" s="985"/>
      <c r="N594" s="985"/>
      <c r="O594" s="613"/>
      <c r="P594" s="613"/>
      <c r="Q594" s="613"/>
      <c r="W594" s="339"/>
      <c r="X594" s="339"/>
      <c r="Y594" s="339"/>
      <c r="Z594" s="339"/>
      <c r="AA594" s="339"/>
      <c r="AB594" s="339"/>
      <c r="AC594" s="339"/>
      <c r="AD594" s="339"/>
      <c r="AE594" s="339"/>
      <c r="AF594" s="339"/>
      <c r="AG594" s="339"/>
      <c r="AH594" s="339"/>
      <c r="AI594" s="339"/>
      <c r="AJ594" s="339"/>
      <c r="AK594" s="339"/>
      <c r="AL594" s="339"/>
      <c r="AM594" s="339"/>
      <c r="AN594" s="339"/>
      <c r="AO594" s="339"/>
      <c r="AP594" s="339"/>
      <c r="AQ594" s="339"/>
      <c r="AR594" s="339"/>
      <c r="AS594" s="339"/>
      <c r="AT594" s="339"/>
      <c r="AU594" s="339"/>
      <c r="AV594" s="339"/>
      <c r="AW594" s="339"/>
      <c r="AX594" s="339"/>
      <c r="AY594" s="339"/>
      <c r="AZ594" s="339"/>
      <c r="BA594" s="341"/>
      <c r="BB594" s="417"/>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2"/>
      <c r="BX594" s="342"/>
      <c r="BY594" s="342"/>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86"/>
      <c r="D595" s="985"/>
      <c r="E595" s="613"/>
      <c r="F595" s="613"/>
      <c r="G595" s="613"/>
      <c r="H595" s="985" t="s">
        <v>319</v>
      </c>
      <c r="I595" s="985"/>
      <c r="J595" s="660">
        <v>2.4622670669174136E-3</v>
      </c>
      <c r="K595" s="613"/>
      <c r="L595" s="613"/>
      <c r="M595" s="985"/>
      <c r="N595" s="985"/>
      <c r="O595" s="613"/>
      <c r="P595" s="613"/>
      <c r="Q595" s="613"/>
      <c r="W595" s="339"/>
      <c r="X595" s="339"/>
      <c r="Y595" s="339"/>
      <c r="Z595" s="339"/>
      <c r="AA595" s="339"/>
      <c r="AB595" s="339"/>
      <c r="AC595" s="339"/>
      <c r="AD595" s="339"/>
      <c r="AE595" s="339"/>
      <c r="AF595" s="339"/>
      <c r="AG595" s="339"/>
      <c r="AH595" s="339"/>
      <c r="AI595" s="339"/>
      <c r="AJ595" s="339"/>
      <c r="AK595" s="339"/>
      <c r="AL595" s="339"/>
      <c r="AM595" s="339"/>
      <c r="AN595" s="339"/>
      <c r="AO595" s="339"/>
      <c r="AP595" s="339"/>
      <c r="AQ595" s="339"/>
      <c r="AR595" s="339"/>
      <c r="AS595" s="339"/>
      <c r="AT595" s="339"/>
      <c r="AU595" s="339"/>
      <c r="AV595" s="339"/>
      <c r="AW595" s="339"/>
      <c r="AX595" s="339"/>
      <c r="AY595" s="339"/>
      <c r="AZ595" s="339"/>
      <c r="BA595" s="341"/>
      <c r="BB595" s="417"/>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2"/>
      <c r="BX595" s="342"/>
      <c r="BY595" s="342"/>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86"/>
      <c r="D596" s="985"/>
      <c r="E596" s="613"/>
      <c r="F596" s="613"/>
      <c r="G596" s="613"/>
      <c r="H596" s="985" t="s">
        <v>316</v>
      </c>
      <c r="I596" s="985"/>
      <c r="J596" s="660">
        <v>-7.9681201284219642E-4</v>
      </c>
      <c r="K596" s="613"/>
      <c r="L596" s="613"/>
      <c r="M596" s="985"/>
      <c r="N596" s="985"/>
      <c r="O596" s="613"/>
      <c r="P596" s="613"/>
      <c r="Q596" s="613"/>
      <c r="W596" s="339"/>
      <c r="X596" s="339"/>
      <c r="Y596" s="339"/>
      <c r="Z596" s="339"/>
      <c r="AA596" s="339"/>
      <c r="AB596" s="339"/>
      <c r="AC596" s="339"/>
      <c r="AD596" s="339"/>
      <c r="AE596" s="339"/>
      <c r="AF596" s="339"/>
      <c r="AG596" s="339"/>
      <c r="AH596" s="339"/>
      <c r="AI596" s="339"/>
      <c r="AJ596" s="339"/>
      <c r="AK596" s="339"/>
      <c r="AL596" s="339"/>
      <c r="AM596" s="339"/>
      <c r="AN596" s="339"/>
      <c r="AO596" s="339"/>
      <c r="AP596" s="339"/>
      <c r="AQ596" s="339"/>
      <c r="AR596" s="339"/>
      <c r="AS596" s="339"/>
      <c r="AT596" s="339"/>
      <c r="AU596" s="339"/>
      <c r="AV596" s="339"/>
      <c r="AW596" s="339"/>
      <c r="AX596" s="339"/>
      <c r="AY596" s="339"/>
      <c r="AZ596" s="339"/>
      <c r="BA596" s="341"/>
      <c r="BB596" s="417"/>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2"/>
      <c r="BX596" s="342"/>
      <c r="BY596" s="342"/>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86"/>
      <c r="D597" s="985"/>
      <c r="E597" s="613"/>
      <c r="F597" s="613"/>
      <c r="G597" s="613"/>
      <c r="H597" s="985" t="s">
        <v>318</v>
      </c>
      <c r="I597" s="985"/>
      <c r="J597" s="660">
        <v>-4.9623136260415939E-3</v>
      </c>
      <c r="K597" s="613"/>
      <c r="L597" s="613"/>
      <c r="M597" s="985"/>
      <c r="N597" s="985"/>
      <c r="O597" s="613"/>
      <c r="P597" s="613"/>
      <c r="Q597" s="613"/>
      <c r="W597" s="339"/>
      <c r="X597" s="339"/>
      <c r="Y597" s="339"/>
      <c r="Z597" s="339"/>
      <c r="AA597" s="339"/>
      <c r="AB597" s="339"/>
      <c r="AC597" s="339"/>
      <c r="AD597" s="339"/>
      <c r="AE597" s="339"/>
      <c r="AF597" s="339"/>
      <c r="AG597" s="339"/>
      <c r="AH597" s="339"/>
      <c r="AI597" s="339"/>
      <c r="AJ597" s="339"/>
      <c r="AK597" s="339"/>
      <c r="AL597" s="339"/>
      <c r="AM597" s="339"/>
      <c r="AN597" s="339"/>
      <c r="AO597" s="339"/>
      <c r="AP597" s="339"/>
      <c r="AQ597" s="339"/>
      <c r="AR597" s="339"/>
      <c r="AS597" s="339"/>
      <c r="AT597" s="339"/>
      <c r="AU597" s="339"/>
      <c r="AV597" s="339"/>
      <c r="AW597" s="339"/>
      <c r="AX597" s="339"/>
      <c r="AY597" s="339"/>
      <c r="AZ597" s="339"/>
      <c r="BA597" s="341"/>
      <c r="BB597" s="417"/>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2"/>
      <c r="BX597" s="342"/>
      <c r="BY597" s="342"/>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86"/>
      <c r="D598" s="985"/>
      <c r="E598" s="613"/>
      <c r="F598" s="613"/>
      <c r="G598" s="613"/>
      <c r="H598" s="985" t="s">
        <v>309</v>
      </c>
      <c r="I598" s="985"/>
      <c r="J598" s="664">
        <v>3.7730665427618041E-3</v>
      </c>
      <c r="K598" s="613"/>
      <c r="L598" s="613"/>
      <c r="M598" s="985"/>
      <c r="N598" s="985"/>
      <c r="O598" s="613"/>
      <c r="P598" s="613"/>
      <c r="Q598" s="613"/>
      <c r="W598" s="339"/>
      <c r="X598" s="339"/>
      <c r="Y598" s="339"/>
      <c r="Z598" s="339"/>
      <c r="AA598" s="339"/>
      <c r="AB598" s="339"/>
      <c r="AC598" s="339"/>
      <c r="AD598" s="339"/>
      <c r="AE598" s="339"/>
      <c r="AF598" s="339"/>
      <c r="AG598" s="339"/>
      <c r="AH598" s="339"/>
      <c r="AI598" s="339"/>
      <c r="AJ598" s="339"/>
      <c r="AK598" s="339"/>
      <c r="AL598" s="339"/>
      <c r="AM598" s="339"/>
      <c r="AN598" s="339"/>
      <c r="AO598" s="339"/>
      <c r="AP598" s="339"/>
      <c r="AQ598" s="339"/>
      <c r="AR598" s="339"/>
      <c r="AS598" s="339"/>
      <c r="AT598" s="339"/>
      <c r="AU598" s="339"/>
      <c r="AV598" s="339"/>
      <c r="AW598" s="339"/>
      <c r="AX598" s="339"/>
      <c r="AY598" s="339"/>
      <c r="AZ598" s="339"/>
      <c r="BA598" s="341"/>
      <c r="BB598" s="417"/>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2"/>
      <c r="BX598" s="342"/>
      <c r="BY598" s="342"/>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86"/>
      <c r="D599" s="985"/>
      <c r="E599" s="613"/>
      <c r="F599" s="613"/>
      <c r="G599" s="613"/>
      <c r="H599" s="985"/>
      <c r="I599" s="985"/>
      <c r="J599" s="613"/>
      <c r="K599" s="613"/>
      <c r="L599" s="613"/>
      <c r="M599" s="985"/>
      <c r="N599" s="985"/>
      <c r="O599" s="613"/>
      <c r="P599" s="613"/>
      <c r="Q599" s="613"/>
      <c r="W599" s="339"/>
      <c r="X599" s="339"/>
      <c r="Y599" s="339"/>
      <c r="Z599" s="339"/>
      <c r="AA599" s="339"/>
      <c r="AB599" s="339"/>
      <c r="AC599" s="339"/>
      <c r="AD599" s="339"/>
      <c r="AE599" s="339"/>
      <c r="AF599" s="339"/>
      <c r="AG599" s="339"/>
      <c r="AH599" s="339"/>
      <c r="AI599" s="339"/>
      <c r="AJ599" s="339"/>
      <c r="AK599" s="339"/>
      <c r="AL599" s="339"/>
      <c r="AM599" s="339"/>
      <c r="AN599" s="339"/>
      <c r="AO599" s="339"/>
      <c r="AP599" s="339"/>
      <c r="AQ599" s="339"/>
      <c r="AR599" s="339"/>
      <c r="AS599" s="339"/>
      <c r="AT599" s="339"/>
      <c r="AU599" s="339"/>
      <c r="AV599" s="339"/>
      <c r="AW599" s="339"/>
      <c r="AX599" s="339"/>
      <c r="AY599" s="339"/>
      <c r="AZ599" s="339"/>
      <c r="BA599" s="341"/>
      <c r="BB599" s="417"/>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2"/>
      <c r="BX599" s="342"/>
      <c r="BY599" s="342"/>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986"/>
      <c r="D600" s="985"/>
      <c r="E600" s="613"/>
      <c r="F600" s="613"/>
      <c r="G600" s="613"/>
      <c r="H600" s="985"/>
      <c r="I600" s="985"/>
      <c r="J600" s="613"/>
      <c r="K600" s="613"/>
      <c r="L600" s="613"/>
      <c r="M600" s="985"/>
      <c r="N600" s="985"/>
      <c r="O600" s="613"/>
      <c r="P600" s="613"/>
      <c r="Q600" s="613"/>
      <c r="W600" s="339"/>
      <c r="X600" s="339"/>
      <c r="Y600" s="339"/>
      <c r="Z600" s="339"/>
      <c r="AA600" s="339"/>
      <c r="AB600" s="339"/>
      <c r="AC600" s="339"/>
      <c r="AD600" s="339"/>
      <c r="AE600" s="339"/>
      <c r="AF600" s="339"/>
      <c r="AG600" s="339"/>
      <c r="AH600" s="339"/>
      <c r="AI600" s="339"/>
      <c r="AJ600" s="339"/>
      <c r="AK600" s="339"/>
      <c r="AL600" s="339"/>
      <c r="AM600" s="339"/>
      <c r="AN600" s="339"/>
      <c r="AO600" s="339"/>
      <c r="AP600" s="339"/>
      <c r="AQ600" s="339"/>
      <c r="AR600" s="339"/>
      <c r="AS600" s="339"/>
      <c r="AT600" s="339"/>
      <c r="AU600" s="339"/>
      <c r="AV600" s="339"/>
      <c r="AW600" s="339"/>
      <c r="AX600" s="339"/>
      <c r="AY600" s="339"/>
      <c r="AZ600" s="339"/>
      <c r="BA600" s="341"/>
      <c r="BB600" s="417"/>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2"/>
      <c r="BX600" s="342"/>
      <c r="BY600" s="342"/>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986"/>
      <c r="D601" s="985"/>
      <c r="E601" s="613"/>
      <c r="F601" s="613"/>
      <c r="G601" s="613"/>
      <c r="H601" s="985" t="s">
        <v>257</v>
      </c>
      <c r="I601" s="985"/>
      <c r="J601" s="985"/>
      <c r="K601" s="613"/>
      <c r="L601" s="613"/>
      <c r="M601" s="985"/>
      <c r="N601" s="985"/>
      <c r="O601" s="613"/>
      <c r="P601" s="613"/>
      <c r="Q601" s="613"/>
      <c r="W601" s="339"/>
      <c r="X601" s="339"/>
      <c r="Y601" s="339"/>
      <c r="Z601" s="339"/>
      <c r="AA601" s="339"/>
      <c r="AB601" s="339"/>
      <c r="AC601" s="339"/>
      <c r="AD601" s="339"/>
      <c r="AE601" s="339"/>
      <c r="AF601" s="339"/>
      <c r="AG601" s="339"/>
      <c r="AH601" s="339"/>
      <c r="AI601" s="339"/>
      <c r="AJ601" s="339"/>
      <c r="AK601" s="339"/>
      <c r="AL601" s="339"/>
      <c r="AM601" s="339"/>
      <c r="AN601" s="339"/>
      <c r="AO601" s="339"/>
      <c r="AP601" s="339"/>
      <c r="AQ601" s="339"/>
      <c r="AR601" s="339"/>
      <c r="AS601" s="339"/>
      <c r="AT601" s="339"/>
      <c r="AU601" s="339"/>
      <c r="AV601" s="339"/>
      <c r="AW601" s="339"/>
      <c r="AX601" s="339"/>
      <c r="AY601" s="339"/>
      <c r="AZ601" s="339"/>
      <c r="BA601" s="341"/>
      <c r="BB601" s="417"/>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2"/>
      <c r="BX601" s="342"/>
      <c r="BY601" s="342"/>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986"/>
      <c r="D602" s="985"/>
      <c r="E602" s="613"/>
      <c r="F602" s="613"/>
      <c r="G602" s="613"/>
      <c r="H602" s="985" t="s">
        <v>203</v>
      </c>
      <c r="I602" s="985"/>
      <c r="J602" s="681" t="s">
        <v>204</v>
      </c>
      <c r="K602" s="613"/>
      <c r="L602" s="613"/>
      <c r="M602" s="985"/>
      <c r="N602" s="985"/>
      <c r="O602" s="613"/>
      <c r="P602" s="613"/>
      <c r="Q602" s="613"/>
      <c r="W602" s="339"/>
      <c r="X602" s="339"/>
      <c r="Y602" s="339"/>
      <c r="Z602" s="339"/>
      <c r="AA602" s="339"/>
      <c r="AB602" s="339"/>
      <c r="AC602" s="339"/>
      <c r="AD602" s="339"/>
      <c r="AE602" s="339"/>
      <c r="AF602" s="339"/>
      <c r="AG602" s="339"/>
      <c r="AH602" s="339"/>
      <c r="AI602" s="339"/>
      <c r="AJ602" s="339"/>
      <c r="AK602" s="339"/>
      <c r="AL602" s="339"/>
      <c r="AM602" s="339"/>
      <c r="AN602" s="339"/>
      <c r="AO602" s="339"/>
      <c r="AP602" s="339"/>
      <c r="AQ602" s="339"/>
      <c r="AR602" s="339"/>
      <c r="AS602" s="339"/>
      <c r="AT602" s="339"/>
      <c r="AU602" s="339"/>
      <c r="AV602" s="339"/>
      <c r="AW602" s="339"/>
      <c r="AX602" s="339"/>
      <c r="AY602" s="339"/>
      <c r="AZ602" s="339"/>
      <c r="BA602" s="341"/>
      <c r="BB602" s="417"/>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2"/>
      <c r="BX602" s="342"/>
      <c r="BY602" s="342"/>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986"/>
      <c r="D603" s="985"/>
      <c r="E603" s="613"/>
      <c r="F603" s="613"/>
      <c r="G603" s="613"/>
      <c r="H603" s="985" t="s">
        <v>204</v>
      </c>
      <c r="I603" s="985"/>
      <c r="J603" s="682">
        <v>0.99999999999999956</v>
      </c>
      <c r="K603" s="613"/>
      <c r="L603" s="613"/>
      <c r="M603" s="985"/>
      <c r="N603" s="985"/>
      <c r="O603" s="613"/>
      <c r="P603" s="613"/>
      <c r="Q603" s="613"/>
      <c r="W603" s="339"/>
      <c r="X603" s="339"/>
      <c r="Y603" s="339"/>
      <c r="Z603" s="339"/>
      <c r="AA603" s="339"/>
      <c r="AB603" s="339"/>
      <c r="AC603" s="339"/>
      <c r="AD603" s="339"/>
      <c r="AE603" s="339"/>
      <c r="AF603" s="339"/>
      <c r="AG603" s="339"/>
      <c r="AH603" s="339"/>
      <c r="AI603" s="339"/>
      <c r="AJ603" s="339"/>
      <c r="AK603" s="339"/>
      <c r="AL603" s="339"/>
      <c r="AM603" s="339"/>
      <c r="AN603" s="339"/>
      <c r="AO603" s="339"/>
      <c r="AP603" s="339"/>
      <c r="AQ603" s="339"/>
      <c r="AR603" s="339"/>
      <c r="AS603" s="339"/>
      <c r="AT603" s="339"/>
      <c r="AU603" s="339"/>
      <c r="AV603" s="339"/>
      <c r="AW603" s="339"/>
      <c r="AX603" s="339"/>
      <c r="AY603" s="339"/>
      <c r="AZ603" s="339"/>
      <c r="BA603" s="341"/>
      <c r="BB603" s="417"/>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2"/>
      <c r="BX603" s="342"/>
      <c r="BY603" s="342"/>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986"/>
      <c r="D604" s="985"/>
      <c r="E604" s="613"/>
      <c r="F604" s="613"/>
      <c r="G604" s="613"/>
      <c r="H604" s="985"/>
      <c r="I604" s="985"/>
      <c r="J604" s="613"/>
      <c r="K604" s="613"/>
      <c r="L604" s="613"/>
      <c r="M604" s="985"/>
      <c r="N604" s="985"/>
      <c r="O604" s="613"/>
      <c r="P604" s="613"/>
      <c r="Q604" s="613"/>
      <c r="W604" s="339"/>
      <c r="X604" s="339"/>
      <c r="Y604" s="339"/>
      <c r="Z604" s="339"/>
      <c r="AA604" s="339"/>
      <c r="AB604" s="339"/>
      <c r="AC604" s="339"/>
      <c r="AD604" s="339"/>
      <c r="AE604" s="339"/>
      <c r="AF604" s="339"/>
      <c r="AG604" s="339"/>
      <c r="AH604" s="339"/>
      <c r="AI604" s="339"/>
      <c r="AJ604" s="339"/>
      <c r="AK604" s="339"/>
      <c r="AL604" s="339"/>
      <c r="AM604" s="339"/>
      <c r="AN604" s="339"/>
      <c r="AO604" s="339"/>
      <c r="AP604" s="339"/>
      <c r="AQ604" s="339"/>
      <c r="AR604" s="339"/>
      <c r="AS604" s="339"/>
      <c r="AT604" s="339"/>
      <c r="AU604" s="339"/>
      <c r="AV604" s="339"/>
      <c r="AW604" s="339"/>
      <c r="AX604" s="339"/>
      <c r="AY604" s="339"/>
      <c r="AZ604" s="339"/>
      <c r="BA604" s="342"/>
      <c r="BB604" s="418"/>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986"/>
      <c r="D605" s="985"/>
      <c r="E605" s="612"/>
      <c r="F605" s="612"/>
      <c r="G605" s="612"/>
      <c r="H605" s="986"/>
      <c r="I605" s="985"/>
      <c r="J605" s="612"/>
      <c r="K605" s="612"/>
      <c r="L605" s="612"/>
      <c r="M605" s="986"/>
      <c r="N605" s="985"/>
      <c r="O605" s="612"/>
      <c r="P605" s="612"/>
      <c r="Q605" s="612"/>
      <c r="W605" s="339"/>
      <c r="X605" s="339"/>
      <c r="Y605" s="339"/>
      <c r="Z605" s="339"/>
      <c r="AA605" s="339"/>
      <c r="AB605" s="339"/>
      <c r="AC605" s="339"/>
      <c r="AD605" s="339"/>
      <c r="AE605" s="339"/>
      <c r="AF605" s="339"/>
      <c r="AG605" s="339"/>
      <c r="AH605" s="339"/>
      <c r="AI605" s="339"/>
      <c r="AJ605" s="339"/>
      <c r="AK605" s="339"/>
      <c r="AL605" s="339"/>
      <c r="AM605" s="339"/>
      <c r="AN605" s="339"/>
      <c r="AO605" s="339"/>
      <c r="AP605" s="339"/>
      <c r="AQ605" s="339"/>
      <c r="AR605" s="339"/>
      <c r="AS605" s="339"/>
      <c r="AT605" s="339"/>
      <c r="AU605" s="339"/>
      <c r="AV605" s="339"/>
      <c r="AW605" s="339"/>
      <c r="AX605" s="339"/>
      <c r="AY605" s="339"/>
      <c r="AZ605" s="339"/>
      <c r="BA605" s="342"/>
      <c r="BB605" s="418"/>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986"/>
      <c r="D606" s="985"/>
      <c r="E606" s="612"/>
      <c r="F606" s="612"/>
      <c r="G606" s="612"/>
      <c r="H606" s="986"/>
      <c r="I606" s="985"/>
      <c r="J606" s="612"/>
      <c r="K606" s="612"/>
      <c r="L606" s="612"/>
      <c r="M606" s="986"/>
      <c r="N606" s="985"/>
      <c r="O606" s="612"/>
      <c r="P606" s="612"/>
      <c r="Q606" s="612"/>
      <c r="W606" s="339"/>
      <c r="X606" s="339"/>
      <c r="Y606" s="339"/>
      <c r="Z606" s="339"/>
      <c r="AA606" s="339"/>
      <c r="AB606" s="339"/>
      <c r="AC606" s="339"/>
      <c r="AD606" s="339"/>
      <c r="AE606" s="339"/>
      <c r="AF606" s="339"/>
      <c r="AG606" s="339"/>
      <c r="AH606" s="339"/>
      <c r="AI606" s="339"/>
      <c r="AJ606" s="339"/>
      <c r="AK606" s="339"/>
      <c r="AL606" s="339"/>
      <c r="AM606" s="339"/>
      <c r="AN606" s="339"/>
      <c r="AO606" s="339"/>
      <c r="AP606" s="339"/>
      <c r="AQ606" s="339"/>
      <c r="AR606" s="339"/>
      <c r="AS606" s="339"/>
      <c r="AT606" s="339"/>
      <c r="AU606" s="339"/>
      <c r="AV606" s="339"/>
      <c r="AW606" s="339"/>
      <c r="AX606" s="339"/>
      <c r="AY606" s="339"/>
      <c r="AZ606" s="339"/>
      <c r="BA606" s="342"/>
      <c r="BB606" s="418"/>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986"/>
      <c r="D607" s="985"/>
      <c r="E607" s="612"/>
      <c r="F607" s="612"/>
      <c r="G607" s="612"/>
      <c r="H607" s="986"/>
      <c r="I607" s="985"/>
      <c r="J607" s="612"/>
      <c r="K607" s="612"/>
      <c r="L607" s="612"/>
      <c r="M607" s="986"/>
      <c r="N607" s="985"/>
      <c r="O607" s="612"/>
      <c r="P607" s="612"/>
      <c r="Q607" s="612"/>
      <c r="W607" s="339"/>
      <c r="X607" s="339"/>
      <c r="Y607" s="339"/>
      <c r="Z607" s="339"/>
      <c r="AA607" s="339"/>
      <c r="AB607" s="339"/>
      <c r="AC607" s="339"/>
      <c r="AD607" s="339"/>
      <c r="AE607" s="339"/>
      <c r="AF607" s="339"/>
      <c r="AG607" s="339"/>
      <c r="AH607" s="339"/>
      <c r="AI607" s="339"/>
      <c r="AJ607" s="339"/>
      <c r="AK607" s="339"/>
      <c r="AL607" s="339"/>
      <c r="AM607" s="339"/>
      <c r="AN607" s="339"/>
      <c r="AO607" s="339"/>
      <c r="AP607" s="339"/>
      <c r="AQ607" s="339"/>
      <c r="AR607" s="339"/>
      <c r="AS607" s="339"/>
      <c r="AT607" s="339"/>
      <c r="AU607" s="339"/>
      <c r="AV607" s="339"/>
      <c r="AW607" s="339"/>
      <c r="AX607" s="339"/>
      <c r="AY607" s="339"/>
      <c r="AZ607" s="339"/>
      <c r="BA607" s="342"/>
      <c r="BB607" s="418"/>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986"/>
      <c r="D608" s="985"/>
      <c r="E608" s="612"/>
      <c r="F608" s="612"/>
      <c r="G608" s="612"/>
      <c r="H608" s="986"/>
      <c r="I608" s="985"/>
      <c r="J608" s="612"/>
      <c r="K608" s="612"/>
      <c r="L608" s="612"/>
      <c r="M608" s="986"/>
      <c r="N608" s="985"/>
      <c r="O608" s="612"/>
      <c r="P608" s="612"/>
      <c r="Q608" s="612"/>
      <c r="W608" s="339"/>
      <c r="X608" s="339"/>
      <c r="Y608" s="339"/>
      <c r="Z608" s="339"/>
      <c r="AA608" s="339"/>
      <c r="AB608" s="339"/>
      <c r="AC608" s="339"/>
      <c r="AD608" s="339"/>
      <c r="AE608" s="339"/>
      <c r="AF608" s="339"/>
      <c r="AG608" s="339"/>
      <c r="AH608" s="339"/>
      <c r="AI608" s="339"/>
      <c r="AJ608" s="339"/>
      <c r="AK608" s="339"/>
      <c r="AL608" s="339"/>
      <c r="AM608" s="339"/>
      <c r="AN608" s="339"/>
      <c r="AO608" s="339"/>
      <c r="AP608" s="339"/>
      <c r="AQ608" s="339"/>
      <c r="AR608" s="339"/>
      <c r="AS608" s="339"/>
      <c r="AT608" s="339"/>
      <c r="AU608" s="339"/>
      <c r="AV608" s="339"/>
      <c r="AW608" s="339"/>
      <c r="AX608" s="339"/>
      <c r="AY608" s="339"/>
      <c r="AZ608" s="339"/>
      <c r="BA608" s="342"/>
      <c r="BB608" s="418"/>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986"/>
      <c r="D609" s="985"/>
      <c r="E609" s="612"/>
      <c r="F609" s="612"/>
      <c r="G609" s="612"/>
      <c r="H609" s="986"/>
      <c r="I609" s="985"/>
      <c r="J609" s="612"/>
      <c r="K609" s="612"/>
      <c r="L609" s="612"/>
      <c r="M609" s="986"/>
      <c r="N609" s="985"/>
      <c r="O609" s="612"/>
      <c r="P609" s="612"/>
      <c r="Q609" s="612"/>
      <c r="W609" s="339"/>
      <c r="X609" s="339"/>
      <c r="Y609" s="339"/>
      <c r="Z609" s="339"/>
      <c r="AA609" s="339"/>
      <c r="AB609" s="339"/>
      <c r="AC609" s="339"/>
      <c r="AD609" s="339"/>
      <c r="AE609" s="339"/>
      <c r="AF609" s="339"/>
      <c r="AG609" s="339"/>
      <c r="AH609" s="339"/>
      <c r="AI609" s="339"/>
      <c r="AJ609" s="339"/>
      <c r="AK609" s="339"/>
      <c r="AL609" s="339"/>
      <c r="AM609" s="339"/>
      <c r="AN609" s="339"/>
      <c r="AO609" s="339"/>
      <c r="AP609" s="339"/>
      <c r="AQ609" s="339"/>
      <c r="AR609" s="339"/>
      <c r="AS609" s="339"/>
      <c r="AT609" s="339"/>
      <c r="AU609" s="339"/>
      <c r="AV609" s="339"/>
      <c r="AW609" s="339"/>
      <c r="AX609" s="339"/>
      <c r="AY609" s="339"/>
      <c r="AZ609" s="339"/>
      <c r="BA609" s="342"/>
      <c r="BB609" s="418"/>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986"/>
      <c r="D610" s="985"/>
      <c r="E610" s="612"/>
      <c r="F610" s="612"/>
      <c r="G610" s="612"/>
      <c r="H610" s="986"/>
      <c r="I610" s="985"/>
      <c r="J610" s="612"/>
      <c r="K610" s="612"/>
      <c r="L610" s="612"/>
      <c r="M610" s="986"/>
      <c r="N610" s="985"/>
      <c r="O610" s="612"/>
      <c r="P610" s="612"/>
      <c r="Q610" s="612"/>
      <c r="W610" s="339"/>
      <c r="X610" s="339"/>
      <c r="Y610" s="339"/>
      <c r="Z610" s="339"/>
      <c r="AA610" s="339"/>
      <c r="AB610" s="339"/>
      <c r="AC610" s="339"/>
      <c r="AD610" s="339"/>
      <c r="AE610" s="339"/>
      <c r="AF610" s="339"/>
      <c r="AG610" s="339"/>
      <c r="AH610" s="339"/>
      <c r="AI610" s="339"/>
      <c r="AJ610" s="339"/>
      <c r="AK610" s="339"/>
      <c r="AL610" s="339"/>
      <c r="AM610" s="339"/>
      <c r="AN610" s="339"/>
      <c r="AO610" s="339"/>
      <c r="AP610" s="339"/>
      <c r="AQ610" s="339"/>
      <c r="AR610" s="339"/>
      <c r="AS610" s="339"/>
      <c r="AT610" s="339"/>
      <c r="AU610" s="339"/>
      <c r="AV610" s="339"/>
      <c r="AW610" s="339"/>
      <c r="AX610" s="339"/>
      <c r="AY610" s="339"/>
      <c r="AZ610" s="339"/>
      <c r="BA610" s="342"/>
      <c r="BB610" s="418"/>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986"/>
      <c r="D611" s="985"/>
      <c r="E611" s="612"/>
      <c r="F611" s="612"/>
      <c r="G611" s="612"/>
      <c r="H611" s="986"/>
      <c r="I611" s="985"/>
      <c r="J611" s="612"/>
      <c r="K611" s="612"/>
      <c r="L611" s="612"/>
      <c r="M611" s="986"/>
      <c r="N611" s="985"/>
      <c r="O611" s="612"/>
      <c r="P611" s="612"/>
      <c r="Q611" s="612"/>
      <c r="W611" s="339"/>
      <c r="X611" s="339"/>
      <c r="Y611" s="339"/>
      <c r="Z611" s="339"/>
      <c r="AA611" s="339"/>
      <c r="AB611" s="339"/>
      <c r="AC611" s="339"/>
      <c r="AD611" s="339"/>
      <c r="AE611" s="339"/>
      <c r="AF611" s="339"/>
      <c r="AG611" s="339"/>
      <c r="AH611" s="339"/>
      <c r="AI611" s="339"/>
      <c r="AJ611" s="339"/>
      <c r="AK611" s="339"/>
      <c r="AL611" s="339"/>
      <c r="AM611" s="339"/>
      <c r="AN611" s="339"/>
      <c r="AO611" s="339"/>
      <c r="AP611" s="339"/>
      <c r="AQ611" s="339"/>
      <c r="AR611" s="339"/>
      <c r="AS611" s="339"/>
      <c r="AT611" s="339"/>
      <c r="AU611" s="339"/>
      <c r="AV611" s="339"/>
      <c r="AW611" s="339"/>
      <c r="AX611" s="339"/>
      <c r="AY611" s="339"/>
      <c r="AZ611" s="339"/>
      <c r="BA611" s="342"/>
      <c r="BB611" s="418"/>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986"/>
      <c r="D612" s="985"/>
      <c r="E612" s="612"/>
      <c r="F612" s="612"/>
      <c r="G612" s="612"/>
      <c r="H612" s="986"/>
      <c r="I612" s="985"/>
      <c r="J612" s="612"/>
      <c r="K612" s="612"/>
      <c r="L612" s="612"/>
      <c r="M612" s="986"/>
      <c r="N612" s="985"/>
      <c r="O612" s="612"/>
      <c r="P612" s="612"/>
      <c r="Q612" s="612"/>
      <c r="W612" s="339"/>
      <c r="X612" s="339"/>
      <c r="Y612" s="339"/>
      <c r="Z612" s="339"/>
      <c r="AA612" s="339"/>
      <c r="AB612" s="339"/>
      <c r="AC612" s="339"/>
      <c r="AD612" s="339"/>
      <c r="AE612" s="339"/>
      <c r="AF612" s="339"/>
      <c r="AG612" s="339"/>
      <c r="AH612" s="339"/>
      <c r="AI612" s="339"/>
      <c r="AJ612" s="339"/>
      <c r="AK612" s="339"/>
      <c r="AL612" s="339"/>
      <c r="AM612" s="339"/>
      <c r="AN612" s="339"/>
      <c r="AO612" s="339"/>
      <c r="AP612" s="339"/>
      <c r="AQ612" s="339"/>
      <c r="AR612" s="339"/>
      <c r="AS612" s="339"/>
      <c r="AT612" s="339"/>
      <c r="AU612" s="339"/>
      <c r="AV612" s="339"/>
      <c r="AW612" s="339"/>
      <c r="AX612" s="339"/>
      <c r="AY612" s="339"/>
      <c r="AZ612" s="339"/>
      <c r="BA612" s="342"/>
      <c r="BB612" s="418"/>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986"/>
      <c r="D613" s="985"/>
      <c r="E613" s="612"/>
      <c r="F613" s="612"/>
      <c r="G613" s="612"/>
      <c r="H613" s="986"/>
      <c r="I613" s="985"/>
      <c r="J613" s="612"/>
      <c r="K613" s="612"/>
      <c r="L613" s="612"/>
      <c r="M613" s="986"/>
      <c r="N613" s="985"/>
      <c r="O613" s="612"/>
      <c r="P613" s="612"/>
      <c r="Q613" s="612"/>
      <c r="W613" s="339"/>
      <c r="X613" s="339"/>
      <c r="Y613" s="339"/>
      <c r="Z613" s="339"/>
      <c r="AA613" s="339"/>
      <c r="AB613" s="339"/>
      <c r="AC613" s="339"/>
      <c r="AD613" s="339"/>
      <c r="AE613" s="339"/>
      <c r="AF613" s="339"/>
      <c r="AG613" s="339"/>
      <c r="AH613" s="339"/>
      <c r="AI613" s="339"/>
      <c r="AJ613" s="339"/>
      <c r="AK613" s="339"/>
      <c r="AL613" s="339"/>
      <c r="AM613" s="339"/>
      <c r="AN613" s="339"/>
      <c r="AO613" s="339"/>
      <c r="AP613" s="339"/>
      <c r="AQ613" s="339"/>
      <c r="AR613" s="339"/>
      <c r="AS613" s="339"/>
      <c r="AT613" s="339"/>
      <c r="AU613" s="339"/>
      <c r="AV613" s="339"/>
      <c r="AW613" s="339"/>
      <c r="AX613" s="339"/>
      <c r="AY613" s="339"/>
      <c r="AZ613" s="339"/>
      <c r="BA613" s="342"/>
      <c r="BB613" s="418"/>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986"/>
      <c r="D614" s="985"/>
      <c r="E614" s="612"/>
      <c r="F614" s="612"/>
      <c r="G614" s="612"/>
      <c r="H614" s="986"/>
      <c r="I614" s="985"/>
      <c r="J614" s="612"/>
      <c r="K614" s="612"/>
      <c r="L614" s="612"/>
      <c r="M614" s="986"/>
      <c r="N614" s="985"/>
      <c r="O614" s="612"/>
      <c r="P614" s="612"/>
      <c r="Q614" s="612"/>
      <c r="W614" s="339"/>
      <c r="X614" s="339"/>
      <c r="Y614" s="339"/>
      <c r="Z614" s="339"/>
      <c r="AA614" s="339"/>
      <c r="AB614" s="339"/>
      <c r="AC614" s="339"/>
      <c r="AD614" s="339"/>
      <c r="AE614" s="339"/>
      <c r="AF614" s="339"/>
      <c r="AG614" s="339"/>
      <c r="AH614" s="339"/>
      <c r="AI614" s="339"/>
      <c r="AJ614" s="339"/>
      <c r="AK614" s="339"/>
      <c r="AL614" s="339"/>
      <c r="AM614" s="339"/>
      <c r="AN614" s="339"/>
      <c r="AO614" s="339"/>
      <c r="AP614" s="339"/>
      <c r="AQ614" s="339"/>
      <c r="AR614" s="339"/>
      <c r="AS614" s="339"/>
      <c r="AT614" s="339"/>
      <c r="AU614" s="339"/>
      <c r="AV614" s="339"/>
      <c r="AW614" s="339"/>
      <c r="AX614" s="339"/>
      <c r="AY614" s="339"/>
      <c r="AZ614" s="339"/>
      <c r="BA614" s="342"/>
      <c r="BB614" s="418"/>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986"/>
      <c r="D615" s="985"/>
      <c r="E615" s="612"/>
      <c r="F615" s="612"/>
      <c r="G615" s="612"/>
      <c r="H615" s="986"/>
      <c r="I615" s="985"/>
      <c r="J615" s="612"/>
      <c r="K615" s="612"/>
      <c r="L615" s="612"/>
      <c r="M615" s="986"/>
      <c r="N615" s="985"/>
      <c r="O615" s="612"/>
      <c r="P615" s="612"/>
      <c r="Q615" s="612"/>
      <c r="W615" s="339"/>
      <c r="X615" s="339"/>
      <c r="Y615" s="339"/>
      <c r="Z615" s="339"/>
      <c r="AA615" s="339"/>
      <c r="AB615" s="339"/>
      <c r="AC615" s="339"/>
      <c r="AD615" s="339"/>
      <c r="AE615" s="339"/>
      <c r="AF615" s="339"/>
      <c r="AG615" s="339"/>
      <c r="AH615" s="339"/>
      <c r="AI615" s="339"/>
      <c r="AJ615" s="339"/>
      <c r="AK615" s="339"/>
      <c r="AL615" s="339"/>
      <c r="AM615" s="339"/>
      <c r="AN615" s="339"/>
      <c r="AO615" s="339"/>
      <c r="AP615" s="339"/>
      <c r="AQ615" s="339"/>
      <c r="AR615" s="339"/>
      <c r="AS615" s="339"/>
      <c r="AT615" s="339"/>
      <c r="AU615" s="339"/>
      <c r="AV615" s="339"/>
      <c r="AW615" s="339"/>
      <c r="AX615" s="339"/>
      <c r="AY615" s="339"/>
      <c r="AZ615" s="339"/>
      <c r="BA615" s="342"/>
      <c r="BB615" s="418"/>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986"/>
      <c r="D616" s="985"/>
      <c r="E616" s="612"/>
      <c r="F616" s="612"/>
      <c r="G616" s="612"/>
      <c r="H616" s="986"/>
      <c r="I616" s="985"/>
      <c r="J616" s="612"/>
      <c r="K616" s="612"/>
      <c r="L616" s="612"/>
      <c r="M616" s="986"/>
      <c r="N616" s="985"/>
      <c r="O616" s="612"/>
      <c r="P616" s="612"/>
      <c r="Q616" s="612"/>
      <c r="W616" s="339"/>
      <c r="X616" s="339"/>
      <c r="Y616" s="339"/>
      <c r="Z616" s="339"/>
      <c r="AA616" s="339"/>
      <c r="AB616" s="339"/>
      <c r="AC616" s="339"/>
      <c r="AD616" s="339"/>
      <c r="AE616" s="339"/>
      <c r="AF616" s="339"/>
      <c r="AG616" s="339"/>
      <c r="AH616" s="339"/>
      <c r="AI616" s="339"/>
      <c r="AJ616" s="339"/>
      <c r="AK616" s="339"/>
      <c r="AL616" s="339"/>
      <c r="AM616" s="339"/>
      <c r="AN616" s="339"/>
      <c r="AO616" s="339"/>
      <c r="AP616" s="339"/>
      <c r="AQ616" s="339"/>
      <c r="AR616" s="339"/>
      <c r="AS616" s="339"/>
      <c r="AT616" s="339"/>
      <c r="AU616" s="339"/>
      <c r="AV616" s="339"/>
      <c r="AW616" s="339"/>
      <c r="AX616" s="339"/>
      <c r="AY616" s="339"/>
      <c r="AZ616" s="339"/>
      <c r="BA616" s="342"/>
      <c r="BB616" s="418"/>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986"/>
      <c r="D617" s="985"/>
      <c r="E617" s="612"/>
      <c r="F617" s="612"/>
      <c r="G617" s="612"/>
      <c r="H617" s="986"/>
      <c r="I617" s="985"/>
      <c r="J617" s="612"/>
      <c r="K617" s="612"/>
      <c r="L617" s="612"/>
      <c r="M617" s="986"/>
      <c r="N617" s="985"/>
      <c r="O617" s="612"/>
      <c r="P617" s="612"/>
      <c r="Q617" s="612"/>
      <c r="W617" s="339"/>
      <c r="X617" s="339"/>
      <c r="Y617" s="339"/>
      <c r="Z617" s="339"/>
      <c r="AA617" s="339"/>
      <c r="AB617" s="339"/>
      <c r="AC617" s="339"/>
      <c r="AD617" s="339"/>
      <c r="AE617" s="339"/>
      <c r="AF617" s="339"/>
      <c r="AG617" s="339"/>
      <c r="AH617" s="339"/>
      <c r="AI617" s="339"/>
      <c r="AJ617" s="339"/>
      <c r="AK617" s="339"/>
      <c r="AL617" s="339"/>
      <c r="AM617" s="339"/>
      <c r="AN617" s="339"/>
      <c r="AO617" s="339"/>
      <c r="AP617" s="339"/>
      <c r="AQ617" s="339"/>
      <c r="AR617" s="339"/>
      <c r="AS617" s="339"/>
      <c r="AT617" s="339"/>
      <c r="AU617" s="339"/>
      <c r="AV617" s="339"/>
      <c r="AW617" s="339"/>
      <c r="AX617" s="339"/>
      <c r="AY617" s="339"/>
      <c r="AZ617" s="339"/>
      <c r="BA617" s="342"/>
      <c r="BB617" s="418"/>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986"/>
      <c r="D618" s="985"/>
      <c r="E618" s="612"/>
      <c r="F618" s="612"/>
      <c r="G618" s="612"/>
      <c r="H618" s="986"/>
      <c r="I618" s="985"/>
      <c r="J618" s="612"/>
      <c r="K618" s="612"/>
      <c r="L618" s="612"/>
      <c r="M618" s="986"/>
      <c r="N618" s="985"/>
      <c r="O618" s="612"/>
      <c r="P618" s="612"/>
      <c r="Q618" s="612"/>
      <c r="W618" s="339"/>
      <c r="X618" s="339"/>
      <c r="Y618" s="339"/>
      <c r="Z618" s="339"/>
      <c r="AA618" s="339"/>
      <c r="AB618" s="339"/>
      <c r="AC618" s="339"/>
      <c r="AD618" s="339"/>
      <c r="AE618" s="339"/>
      <c r="AF618" s="339"/>
      <c r="AG618" s="339"/>
      <c r="AH618" s="339"/>
      <c r="AI618" s="339"/>
      <c r="AJ618" s="339"/>
      <c r="AK618" s="339"/>
      <c r="AL618" s="339"/>
      <c r="AM618" s="339"/>
      <c r="AN618" s="339"/>
      <c r="AO618" s="339"/>
      <c r="AP618" s="339"/>
      <c r="AQ618" s="339"/>
      <c r="AR618" s="339"/>
      <c r="AS618" s="339"/>
      <c r="AT618" s="339"/>
      <c r="AU618" s="339"/>
      <c r="AV618" s="339"/>
      <c r="AW618" s="339"/>
      <c r="AX618" s="339"/>
      <c r="AY618" s="339"/>
      <c r="AZ618" s="339"/>
      <c r="BA618" s="342"/>
      <c r="BB618" s="418"/>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986"/>
      <c r="D619" s="985"/>
      <c r="E619" s="612"/>
      <c r="F619" s="612"/>
      <c r="G619" s="612"/>
      <c r="H619" s="986"/>
      <c r="I619" s="985"/>
      <c r="J619" s="612"/>
      <c r="K619" s="612"/>
      <c r="L619" s="612"/>
      <c r="M619" s="986"/>
      <c r="N619" s="985"/>
      <c r="O619" s="612"/>
      <c r="P619" s="612"/>
      <c r="Q619" s="612"/>
      <c r="W619" s="339"/>
      <c r="X619" s="339"/>
      <c r="Y619" s="339"/>
      <c r="Z619" s="339"/>
      <c r="AA619" s="339"/>
      <c r="AB619" s="339"/>
      <c r="AC619" s="339"/>
      <c r="AD619" s="339"/>
      <c r="AE619" s="339"/>
      <c r="AF619" s="339"/>
      <c r="AG619" s="339"/>
      <c r="AH619" s="339"/>
      <c r="AI619" s="339"/>
      <c r="AJ619" s="339"/>
      <c r="AK619" s="339"/>
      <c r="AL619" s="339"/>
      <c r="AM619" s="339"/>
      <c r="AN619" s="339"/>
      <c r="AO619" s="339"/>
      <c r="AP619" s="339"/>
      <c r="AQ619" s="339"/>
      <c r="AR619" s="339"/>
      <c r="AS619" s="339"/>
      <c r="AT619" s="339"/>
      <c r="AU619" s="339"/>
      <c r="AV619" s="339"/>
      <c r="AW619" s="339"/>
      <c r="AX619" s="339"/>
      <c r="AY619" s="339"/>
      <c r="AZ619" s="339"/>
      <c r="BA619" s="342"/>
      <c r="BB619" s="418"/>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986"/>
      <c r="D620" s="985"/>
      <c r="E620" s="612"/>
      <c r="F620" s="612"/>
      <c r="G620" s="612"/>
      <c r="H620" s="986"/>
      <c r="I620" s="985"/>
      <c r="J620" s="612"/>
      <c r="K620" s="612"/>
      <c r="L620" s="612"/>
      <c r="M620" s="986"/>
      <c r="N620" s="985"/>
      <c r="O620" s="612"/>
      <c r="P620" s="612"/>
      <c r="Q620" s="612"/>
      <c r="W620" s="339"/>
      <c r="X620" s="339"/>
      <c r="Y620" s="339"/>
      <c r="Z620" s="339"/>
      <c r="AA620" s="339"/>
      <c r="AB620" s="339"/>
      <c r="AC620" s="339"/>
      <c r="AD620" s="339"/>
      <c r="AE620" s="339"/>
      <c r="AF620" s="339"/>
      <c r="AG620" s="339"/>
      <c r="AH620" s="339"/>
      <c r="AI620" s="339"/>
      <c r="AJ620" s="339"/>
      <c r="AK620" s="339"/>
      <c r="AL620" s="339"/>
      <c r="AM620" s="339"/>
      <c r="AN620" s="339"/>
      <c r="AO620" s="339"/>
      <c r="AP620" s="339"/>
      <c r="AQ620" s="339"/>
      <c r="AR620" s="339"/>
      <c r="AS620" s="339"/>
      <c r="AT620" s="339"/>
      <c r="AU620" s="339"/>
      <c r="AV620" s="339"/>
      <c r="AW620" s="339"/>
      <c r="AX620" s="339"/>
      <c r="AY620" s="339"/>
      <c r="AZ620" s="339"/>
      <c r="BA620" s="342"/>
      <c r="BB620" s="418"/>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986"/>
      <c r="D621" s="985"/>
      <c r="E621" s="612"/>
      <c r="F621" s="612"/>
      <c r="G621" s="612"/>
      <c r="H621" s="986"/>
      <c r="I621" s="985"/>
      <c r="J621" s="612"/>
      <c r="K621" s="612"/>
      <c r="L621" s="612"/>
      <c r="M621" s="986"/>
      <c r="N621" s="985"/>
      <c r="O621" s="612"/>
      <c r="P621" s="612"/>
      <c r="Q621" s="612"/>
      <c r="W621" s="339"/>
      <c r="X621" s="339"/>
      <c r="Y621" s="339"/>
      <c r="Z621" s="339"/>
      <c r="AA621" s="339"/>
      <c r="AB621" s="339"/>
      <c r="AC621" s="339"/>
      <c r="AD621" s="339"/>
      <c r="AE621" s="339"/>
      <c r="AF621" s="339"/>
      <c r="AG621" s="339"/>
      <c r="AH621" s="339"/>
      <c r="AI621" s="339"/>
      <c r="AJ621" s="339"/>
      <c r="AK621" s="339"/>
      <c r="AL621" s="339"/>
      <c r="AM621" s="339"/>
      <c r="AN621" s="339"/>
      <c r="AO621" s="339"/>
      <c r="AP621" s="339"/>
      <c r="AQ621" s="339"/>
      <c r="AR621" s="339"/>
      <c r="AS621" s="339"/>
      <c r="AT621" s="339"/>
      <c r="AU621" s="339"/>
      <c r="AV621" s="339"/>
      <c r="AW621" s="339"/>
      <c r="AX621" s="339"/>
      <c r="AY621" s="339"/>
      <c r="AZ621" s="339"/>
      <c r="BA621" s="342"/>
      <c r="BB621" s="418"/>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986"/>
      <c r="D622" s="985"/>
      <c r="E622" s="612"/>
      <c r="F622" s="612"/>
      <c r="G622" s="612"/>
      <c r="H622" s="986"/>
      <c r="I622" s="985"/>
      <c r="J622" s="612"/>
      <c r="K622" s="612"/>
      <c r="L622" s="612"/>
      <c r="M622" s="986"/>
      <c r="N622" s="985"/>
      <c r="O622" s="612"/>
      <c r="P622" s="612"/>
      <c r="Q622" s="612"/>
      <c r="W622" s="339"/>
      <c r="X622" s="339"/>
      <c r="Y622" s="339"/>
      <c r="Z622" s="339"/>
      <c r="AA622" s="339"/>
      <c r="AB622" s="339"/>
      <c r="AC622" s="339"/>
      <c r="AD622" s="339"/>
      <c r="AE622" s="339"/>
      <c r="AF622" s="339"/>
      <c r="AG622" s="339"/>
      <c r="AH622" s="339"/>
      <c r="AI622" s="339"/>
      <c r="AJ622" s="339"/>
      <c r="AK622" s="339"/>
      <c r="AL622" s="339"/>
      <c r="AM622" s="339"/>
      <c r="AN622" s="339"/>
      <c r="AO622" s="339"/>
      <c r="AP622" s="339"/>
      <c r="AQ622" s="339"/>
      <c r="AR622" s="339"/>
      <c r="AS622" s="339"/>
      <c r="AT622" s="339"/>
      <c r="AU622" s="339"/>
      <c r="AV622" s="339"/>
      <c r="AW622" s="339"/>
      <c r="AX622" s="339"/>
      <c r="AY622" s="339"/>
      <c r="AZ622" s="339"/>
      <c r="BA622" s="342"/>
      <c r="BB622" s="418"/>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986"/>
      <c r="D623" s="985"/>
      <c r="E623" s="612"/>
      <c r="F623" s="612"/>
      <c r="G623" s="612"/>
      <c r="H623" s="986"/>
      <c r="I623" s="985"/>
      <c r="J623" s="612"/>
      <c r="K623" s="612"/>
      <c r="L623" s="612"/>
      <c r="M623" s="986"/>
      <c r="N623" s="985"/>
      <c r="O623" s="612"/>
      <c r="P623" s="612"/>
      <c r="Q623" s="612"/>
      <c r="W623" s="339"/>
      <c r="X623" s="339"/>
      <c r="Y623" s="339"/>
      <c r="Z623" s="339"/>
      <c r="AA623" s="339"/>
      <c r="AB623" s="339"/>
      <c r="AC623" s="339"/>
      <c r="AD623" s="339"/>
      <c r="AE623" s="339"/>
      <c r="AF623" s="339"/>
      <c r="AG623" s="339"/>
      <c r="AH623" s="339"/>
      <c r="AI623" s="339"/>
      <c r="AJ623" s="339"/>
      <c r="AK623" s="339"/>
      <c r="AL623" s="339"/>
      <c r="AM623" s="339"/>
      <c r="AN623" s="339"/>
      <c r="AO623" s="339"/>
      <c r="AP623" s="339"/>
      <c r="AQ623" s="339"/>
      <c r="AR623" s="339"/>
      <c r="AS623" s="339"/>
      <c r="AT623" s="339"/>
      <c r="AU623" s="339"/>
      <c r="AV623" s="339"/>
      <c r="AW623" s="339"/>
      <c r="AX623" s="339"/>
      <c r="AY623" s="339"/>
      <c r="AZ623" s="339"/>
      <c r="BA623" s="342"/>
      <c r="BB623" s="418"/>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986"/>
      <c r="D624" s="985"/>
      <c r="E624" s="612"/>
      <c r="F624" s="612"/>
      <c r="G624" s="612"/>
      <c r="H624" s="986"/>
      <c r="I624" s="985"/>
      <c r="J624" s="612"/>
      <c r="K624" s="612"/>
      <c r="L624" s="612"/>
      <c r="M624" s="986"/>
      <c r="N624" s="985"/>
      <c r="O624" s="612"/>
      <c r="P624" s="612"/>
      <c r="Q624" s="612"/>
      <c r="W624" s="339"/>
      <c r="X624" s="339"/>
      <c r="Y624" s="339"/>
      <c r="Z624" s="339"/>
      <c r="AA624" s="339"/>
      <c r="AB624" s="339"/>
      <c r="AC624" s="339"/>
      <c r="AD624" s="339"/>
      <c r="AE624" s="339"/>
      <c r="AF624" s="339"/>
      <c r="AG624" s="339"/>
      <c r="AH624" s="339"/>
      <c r="AI624" s="339"/>
      <c r="AJ624" s="339"/>
      <c r="AK624" s="339"/>
      <c r="AL624" s="339"/>
      <c r="AM624" s="339"/>
      <c r="AN624" s="339"/>
      <c r="AO624" s="339"/>
      <c r="AP624" s="339"/>
      <c r="AQ624" s="339"/>
      <c r="AR624" s="339"/>
      <c r="AS624" s="339"/>
      <c r="AT624" s="339"/>
      <c r="AU624" s="339"/>
      <c r="AV624" s="339"/>
      <c r="AW624" s="339"/>
      <c r="AX624" s="339"/>
      <c r="AY624" s="339"/>
      <c r="AZ624" s="339"/>
      <c r="BA624" s="342"/>
      <c r="BB624" s="418"/>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986"/>
      <c r="D625" s="985"/>
      <c r="E625" s="612"/>
      <c r="F625" s="612"/>
      <c r="G625" s="612"/>
      <c r="H625" s="986"/>
      <c r="I625" s="985"/>
      <c r="J625" s="612"/>
      <c r="K625" s="612"/>
      <c r="L625" s="612"/>
      <c r="M625" s="986"/>
      <c r="N625" s="985"/>
      <c r="O625" s="612"/>
      <c r="P625" s="612"/>
      <c r="Q625" s="612"/>
      <c r="W625" s="339"/>
      <c r="X625" s="339"/>
      <c r="Y625" s="339"/>
      <c r="Z625" s="339"/>
      <c r="AA625" s="339"/>
      <c r="AB625" s="339"/>
      <c r="AC625" s="339"/>
      <c r="AD625" s="339"/>
      <c r="AE625" s="339"/>
      <c r="AF625" s="339"/>
      <c r="AG625" s="339"/>
      <c r="AH625" s="339"/>
      <c r="AI625" s="339"/>
      <c r="AJ625" s="339"/>
      <c r="AK625" s="339"/>
      <c r="AL625" s="339"/>
      <c r="AM625" s="339"/>
      <c r="AN625" s="339"/>
      <c r="AO625" s="339"/>
      <c r="AP625" s="339"/>
      <c r="AQ625" s="339"/>
      <c r="AR625" s="339"/>
      <c r="AS625" s="339"/>
      <c r="AT625" s="339"/>
      <c r="AU625" s="339"/>
      <c r="AV625" s="339"/>
      <c r="AW625" s="339"/>
      <c r="AX625" s="339"/>
      <c r="AY625" s="339"/>
      <c r="AZ625" s="339"/>
      <c r="BA625" s="342"/>
      <c r="BB625" s="418"/>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986"/>
      <c r="D626" s="985"/>
      <c r="E626" s="612"/>
      <c r="F626" s="612"/>
      <c r="G626" s="612"/>
      <c r="H626" s="986"/>
      <c r="I626" s="985"/>
      <c r="J626" s="612"/>
      <c r="K626" s="612"/>
      <c r="L626" s="612"/>
      <c r="M626" s="986"/>
      <c r="N626" s="985"/>
      <c r="O626" s="612"/>
      <c r="P626" s="612"/>
      <c r="Q626" s="612"/>
      <c r="W626" s="339"/>
      <c r="X626" s="339"/>
      <c r="Y626" s="339"/>
      <c r="Z626" s="339"/>
      <c r="AA626" s="339"/>
      <c r="AB626" s="339"/>
      <c r="AC626" s="339"/>
      <c r="AD626" s="339"/>
      <c r="AE626" s="339"/>
      <c r="AF626" s="339"/>
      <c r="AG626" s="339"/>
      <c r="AH626" s="339"/>
      <c r="AI626" s="339"/>
      <c r="AJ626" s="339"/>
      <c r="AK626" s="339"/>
      <c r="AL626" s="339"/>
      <c r="AM626" s="339"/>
      <c r="AN626" s="339"/>
      <c r="AO626" s="339"/>
      <c r="AP626" s="339"/>
      <c r="AQ626" s="339"/>
      <c r="AR626" s="339"/>
      <c r="AS626" s="339"/>
      <c r="AT626" s="339"/>
      <c r="AU626" s="339"/>
      <c r="AV626" s="339"/>
      <c r="AW626" s="339"/>
      <c r="AX626" s="339"/>
      <c r="AY626" s="339"/>
      <c r="AZ626" s="339"/>
      <c r="BA626" s="342"/>
      <c r="BB626" s="418"/>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986"/>
      <c r="D627" s="985"/>
      <c r="E627" s="612"/>
      <c r="F627" s="612"/>
      <c r="G627" s="612"/>
      <c r="H627" s="986"/>
      <c r="I627" s="985"/>
      <c r="J627" s="612"/>
      <c r="K627" s="612"/>
      <c r="L627" s="612"/>
      <c r="M627" s="986"/>
      <c r="N627" s="985"/>
      <c r="O627" s="612"/>
      <c r="P627" s="612"/>
      <c r="Q627" s="612"/>
      <c r="W627" s="339"/>
      <c r="X627" s="339"/>
      <c r="Y627" s="339"/>
      <c r="Z627" s="339"/>
      <c r="AA627" s="339"/>
      <c r="AB627" s="339"/>
      <c r="AC627" s="339"/>
      <c r="AD627" s="339"/>
      <c r="AE627" s="339"/>
      <c r="AF627" s="339"/>
      <c r="AG627" s="339"/>
      <c r="AH627" s="339"/>
      <c r="AI627" s="339"/>
      <c r="AJ627" s="339"/>
      <c r="AK627" s="339"/>
      <c r="AL627" s="339"/>
      <c r="AM627" s="339"/>
      <c r="AN627" s="339"/>
      <c r="AO627" s="339"/>
      <c r="AP627" s="339"/>
      <c r="AQ627" s="339"/>
      <c r="AR627" s="339"/>
      <c r="AS627" s="339"/>
      <c r="AT627" s="339"/>
      <c r="AU627" s="339"/>
      <c r="AV627" s="339"/>
      <c r="AW627" s="339"/>
      <c r="AX627" s="339"/>
      <c r="AY627" s="339"/>
      <c r="AZ627" s="339"/>
      <c r="BA627" s="342"/>
      <c r="BB627" s="418"/>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986"/>
      <c r="D628" s="985"/>
      <c r="E628" s="612"/>
      <c r="F628" s="612"/>
      <c r="G628" s="612"/>
      <c r="H628" s="986"/>
      <c r="I628" s="985"/>
      <c r="J628" s="612"/>
      <c r="K628" s="612"/>
      <c r="L628" s="612"/>
      <c r="M628" s="986"/>
      <c r="N628" s="985"/>
      <c r="O628" s="612"/>
      <c r="P628" s="612"/>
      <c r="Q628" s="612"/>
      <c r="W628" s="339"/>
      <c r="X628" s="339"/>
      <c r="Y628" s="339"/>
      <c r="Z628" s="339"/>
      <c r="AA628" s="339"/>
      <c r="AB628" s="339"/>
      <c r="AC628" s="339"/>
      <c r="AD628" s="339"/>
      <c r="AE628" s="339"/>
      <c r="AF628" s="339"/>
      <c r="AG628" s="339"/>
      <c r="AH628" s="339"/>
      <c r="AI628" s="339"/>
      <c r="AJ628" s="339"/>
      <c r="AK628" s="339"/>
      <c r="AL628" s="339"/>
      <c r="AM628" s="339"/>
      <c r="AN628" s="339"/>
      <c r="AO628" s="339"/>
      <c r="AP628" s="339"/>
      <c r="AQ628" s="339"/>
      <c r="AR628" s="339"/>
      <c r="AS628" s="339"/>
      <c r="AT628" s="339"/>
      <c r="AU628" s="339"/>
      <c r="AV628" s="339"/>
      <c r="AW628" s="339"/>
      <c r="AX628" s="339"/>
      <c r="AY628" s="339"/>
      <c r="AZ628" s="339"/>
      <c r="BA628" s="342"/>
      <c r="BB628" s="418"/>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986"/>
      <c r="D629" s="985"/>
      <c r="E629" s="612"/>
      <c r="F629" s="612"/>
      <c r="G629" s="612"/>
      <c r="H629" s="986"/>
      <c r="I629" s="985"/>
      <c r="J629" s="612"/>
      <c r="K629" s="612"/>
      <c r="L629" s="612"/>
      <c r="M629" s="986"/>
      <c r="N629" s="985"/>
      <c r="O629" s="612"/>
      <c r="P629" s="612"/>
      <c r="Q629" s="612"/>
      <c r="W629" s="339"/>
      <c r="X629" s="339"/>
      <c r="Y629" s="339"/>
      <c r="Z629" s="339"/>
      <c r="AA629" s="339"/>
      <c r="AB629" s="339"/>
      <c r="AC629" s="339"/>
      <c r="AD629" s="339"/>
      <c r="AE629" s="339"/>
      <c r="AF629" s="339"/>
      <c r="AG629" s="339"/>
      <c r="AH629" s="339"/>
      <c r="AI629" s="339"/>
      <c r="AJ629" s="339"/>
      <c r="AK629" s="339"/>
      <c r="AL629" s="339"/>
      <c r="AM629" s="339"/>
      <c r="AN629" s="339"/>
      <c r="AO629" s="339"/>
      <c r="AP629" s="339"/>
      <c r="AQ629" s="339"/>
      <c r="AR629" s="339"/>
      <c r="AS629" s="339"/>
      <c r="AT629" s="339"/>
      <c r="AU629" s="339"/>
      <c r="AV629" s="339"/>
      <c r="AW629" s="339"/>
      <c r="AX629" s="339"/>
      <c r="AY629" s="339"/>
      <c r="AZ629" s="339"/>
      <c r="BA629" s="342"/>
      <c r="BB629" s="418"/>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986"/>
      <c r="D630" s="985"/>
      <c r="E630" s="612"/>
      <c r="F630" s="612"/>
      <c r="G630" s="612"/>
      <c r="H630" s="986"/>
      <c r="I630" s="985"/>
      <c r="J630" s="612"/>
      <c r="K630" s="612"/>
      <c r="L630" s="612"/>
      <c r="M630" s="986"/>
      <c r="N630" s="985"/>
      <c r="O630" s="612"/>
      <c r="P630" s="612"/>
      <c r="Q630" s="612"/>
      <c r="W630" s="339"/>
      <c r="X630" s="339"/>
      <c r="Y630" s="339"/>
      <c r="Z630" s="339"/>
      <c r="AA630" s="339"/>
      <c r="AB630" s="339"/>
      <c r="AC630" s="339"/>
      <c r="AD630" s="339"/>
      <c r="AE630" s="339"/>
      <c r="AF630" s="339"/>
      <c r="AG630" s="339"/>
      <c r="AH630" s="339"/>
      <c r="AI630" s="339"/>
      <c r="AJ630" s="339"/>
      <c r="AK630" s="339"/>
      <c r="AL630" s="339"/>
      <c r="AM630" s="339"/>
      <c r="AN630" s="339"/>
      <c r="AO630" s="339"/>
      <c r="AP630" s="339"/>
      <c r="AQ630" s="339"/>
      <c r="AR630" s="339"/>
      <c r="AS630" s="339"/>
      <c r="AT630" s="339"/>
      <c r="AU630" s="339"/>
      <c r="AV630" s="339"/>
      <c r="AW630" s="339"/>
      <c r="AX630" s="339"/>
      <c r="AY630" s="339"/>
      <c r="AZ630" s="339"/>
      <c r="BA630" s="342"/>
      <c r="BB630" s="418"/>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986"/>
      <c r="D631" s="985"/>
      <c r="E631" s="612"/>
      <c r="F631" s="612"/>
      <c r="G631" s="612"/>
      <c r="H631" s="986"/>
      <c r="I631" s="985"/>
      <c r="J631" s="612"/>
      <c r="K631" s="612"/>
      <c r="L631" s="612"/>
      <c r="M631" s="986"/>
      <c r="N631" s="985"/>
      <c r="O631" s="612"/>
      <c r="P631" s="612"/>
      <c r="Q631" s="612"/>
      <c r="W631" s="339"/>
      <c r="X631" s="339"/>
      <c r="Y631" s="339"/>
      <c r="Z631" s="339"/>
      <c r="AA631" s="339"/>
      <c r="AB631" s="339"/>
      <c r="AC631" s="339"/>
      <c r="AD631" s="339"/>
      <c r="AE631" s="339"/>
      <c r="AF631" s="339"/>
      <c r="AG631" s="339"/>
      <c r="AH631" s="339"/>
      <c r="AI631" s="339"/>
      <c r="AJ631" s="339"/>
      <c r="AK631" s="339"/>
      <c r="AL631" s="339"/>
      <c r="AM631" s="339"/>
      <c r="AN631" s="339"/>
      <c r="AO631" s="339"/>
      <c r="AP631" s="339"/>
      <c r="AQ631" s="339"/>
      <c r="AR631" s="339"/>
      <c r="AS631" s="339"/>
      <c r="AT631" s="339"/>
      <c r="AU631" s="339"/>
      <c r="AV631" s="339"/>
      <c r="AW631" s="339"/>
      <c r="AX631" s="339"/>
      <c r="AY631" s="339"/>
      <c r="AZ631" s="339"/>
      <c r="BA631" s="342"/>
      <c r="BB631" s="418"/>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986"/>
      <c r="D632" s="985"/>
      <c r="E632" s="612"/>
      <c r="F632" s="612"/>
      <c r="G632" s="612"/>
      <c r="H632" s="986"/>
      <c r="I632" s="985"/>
      <c r="J632" s="612"/>
      <c r="K632" s="612"/>
      <c r="L632" s="612"/>
      <c r="M632" s="986"/>
      <c r="N632" s="985"/>
      <c r="O632" s="612"/>
      <c r="P632" s="612"/>
      <c r="Q632" s="612"/>
      <c r="W632" s="339"/>
      <c r="X632" s="339"/>
      <c r="Y632" s="339"/>
      <c r="Z632" s="339"/>
      <c r="AA632" s="339"/>
      <c r="AB632" s="339"/>
      <c r="AC632" s="339"/>
      <c r="AD632" s="339"/>
      <c r="AE632" s="339"/>
      <c r="AF632" s="339"/>
      <c r="AG632" s="339"/>
      <c r="AH632" s="339"/>
      <c r="AI632" s="339"/>
      <c r="AJ632" s="339"/>
      <c r="AK632" s="339"/>
      <c r="AL632" s="339"/>
      <c r="AM632" s="339"/>
      <c r="AN632" s="339"/>
      <c r="AO632" s="339"/>
      <c r="AP632" s="339"/>
      <c r="AQ632" s="339"/>
      <c r="AR632" s="339"/>
      <c r="AS632" s="339"/>
      <c r="AT632" s="339"/>
      <c r="AU632" s="339"/>
      <c r="AV632" s="339"/>
      <c r="AW632" s="339"/>
      <c r="AX632" s="339"/>
      <c r="AY632" s="339"/>
      <c r="AZ632" s="339"/>
      <c r="BA632" s="342"/>
      <c r="BB632" s="418"/>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986"/>
      <c r="D633" s="985"/>
      <c r="E633" s="612"/>
      <c r="F633" s="612"/>
      <c r="G633" s="612"/>
      <c r="H633" s="986"/>
      <c r="I633" s="985"/>
      <c r="J633" s="612"/>
      <c r="K633" s="612"/>
      <c r="L633" s="612"/>
      <c r="M633" s="986"/>
      <c r="N633" s="985"/>
      <c r="O633" s="612"/>
      <c r="P633" s="612"/>
      <c r="Q633" s="612"/>
      <c r="W633" s="339"/>
      <c r="X633" s="339"/>
      <c r="Y633" s="339"/>
      <c r="Z633" s="339"/>
      <c r="AA633" s="339"/>
      <c r="AB633" s="339"/>
      <c r="AC633" s="339"/>
      <c r="AD633" s="339"/>
      <c r="AE633" s="339"/>
      <c r="AF633" s="339"/>
      <c r="AG633" s="339"/>
      <c r="AH633" s="339"/>
      <c r="AI633" s="339"/>
      <c r="AJ633" s="339"/>
      <c r="AK633" s="339"/>
      <c r="AL633" s="339"/>
      <c r="AM633" s="339"/>
      <c r="AN633" s="339"/>
      <c r="AO633" s="339"/>
      <c r="AP633" s="339"/>
      <c r="AQ633" s="339"/>
      <c r="AR633" s="339"/>
      <c r="AS633" s="339"/>
      <c r="AT633" s="339"/>
      <c r="AU633" s="339"/>
      <c r="AV633" s="339"/>
      <c r="AW633" s="339"/>
      <c r="AX633" s="339"/>
      <c r="AY633" s="339"/>
      <c r="AZ633" s="339"/>
      <c r="BA633" s="342"/>
      <c r="BB633" s="418"/>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986"/>
      <c r="D634" s="985"/>
      <c r="E634" s="612"/>
      <c r="F634" s="612"/>
      <c r="G634" s="612"/>
      <c r="H634" s="986"/>
      <c r="I634" s="985"/>
      <c r="J634" s="612"/>
      <c r="K634" s="612"/>
      <c r="L634" s="612"/>
      <c r="M634" s="986"/>
      <c r="N634" s="985"/>
      <c r="O634" s="612"/>
      <c r="P634" s="612"/>
      <c r="Q634" s="612"/>
      <c r="W634" s="339"/>
      <c r="X634" s="339"/>
      <c r="Y634" s="339"/>
      <c r="Z634" s="339"/>
      <c r="AA634" s="339"/>
      <c r="AB634" s="339"/>
      <c r="AC634" s="339"/>
      <c r="AD634" s="339"/>
      <c r="AE634" s="339"/>
      <c r="AF634" s="339"/>
      <c r="AG634" s="339"/>
      <c r="AH634" s="339"/>
      <c r="AI634" s="339"/>
      <c r="AJ634" s="339"/>
      <c r="AK634" s="339"/>
      <c r="AL634" s="339"/>
      <c r="AM634" s="339"/>
      <c r="AN634" s="339"/>
      <c r="AO634" s="339"/>
      <c r="AP634" s="339"/>
      <c r="AQ634" s="339"/>
      <c r="AR634" s="339"/>
      <c r="AS634" s="339"/>
      <c r="AT634" s="339"/>
      <c r="AU634" s="339"/>
      <c r="AV634" s="339"/>
      <c r="AW634" s="339"/>
      <c r="AX634" s="339"/>
      <c r="AY634" s="339"/>
      <c r="AZ634" s="339"/>
      <c r="BA634" s="342"/>
      <c r="BB634" s="418"/>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986"/>
      <c r="D635" s="985"/>
      <c r="E635" s="612"/>
      <c r="F635" s="612"/>
      <c r="G635" s="612"/>
      <c r="H635" s="986"/>
      <c r="I635" s="985"/>
      <c r="J635" s="612"/>
      <c r="K635" s="612"/>
      <c r="L635" s="612"/>
      <c r="M635" s="986"/>
      <c r="N635" s="985"/>
      <c r="O635" s="612"/>
      <c r="P635" s="612"/>
      <c r="Q635" s="612"/>
      <c r="W635" s="339"/>
      <c r="X635" s="339"/>
      <c r="Y635" s="339"/>
      <c r="Z635" s="339"/>
      <c r="AA635" s="339"/>
      <c r="AB635" s="339"/>
      <c r="AC635" s="339"/>
      <c r="AD635" s="339"/>
      <c r="AE635" s="339"/>
      <c r="AF635" s="339"/>
      <c r="AG635" s="339"/>
      <c r="AH635" s="339"/>
      <c r="AI635" s="339"/>
      <c r="AJ635" s="339"/>
      <c r="AK635" s="339"/>
      <c r="AL635" s="339"/>
      <c r="AM635" s="339"/>
      <c r="AN635" s="339"/>
      <c r="AO635" s="339"/>
      <c r="AP635" s="339"/>
      <c r="AQ635" s="339"/>
      <c r="AR635" s="339"/>
      <c r="AS635" s="339"/>
      <c r="AT635" s="339"/>
      <c r="AU635" s="339"/>
      <c r="AV635" s="339"/>
      <c r="AW635" s="339"/>
      <c r="AX635" s="339"/>
      <c r="AY635" s="339"/>
      <c r="AZ635" s="339"/>
      <c r="BA635" s="342"/>
      <c r="BB635" s="418"/>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986"/>
      <c r="D636" s="985"/>
      <c r="E636" s="612"/>
      <c r="F636" s="612"/>
      <c r="G636" s="612"/>
      <c r="H636" s="986"/>
      <c r="I636" s="985"/>
      <c r="J636" s="612"/>
      <c r="K636" s="612"/>
      <c r="L636" s="612"/>
      <c r="M636" s="986"/>
      <c r="N636" s="985"/>
      <c r="O636" s="612"/>
      <c r="P636" s="612"/>
      <c r="Q636" s="612"/>
      <c r="W636" s="339"/>
      <c r="X636" s="339"/>
      <c r="Y636" s="339"/>
      <c r="Z636" s="339"/>
      <c r="AA636" s="339"/>
      <c r="AB636" s="339"/>
      <c r="AC636" s="339"/>
      <c r="AD636" s="339"/>
      <c r="AE636" s="339"/>
      <c r="AF636" s="339"/>
      <c r="AG636" s="339"/>
      <c r="AH636" s="339"/>
      <c r="AI636" s="339"/>
      <c r="AJ636" s="339"/>
      <c r="AK636" s="339"/>
      <c r="AL636" s="339"/>
      <c r="AM636" s="339"/>
      <c r="AN636" s="339"/>
      <c r="AO636" s="339"/>
      <c r="AP636" s="339"/>
      <c r="AQ636" s="339"/>
      <c r="AR636" s="339"/>
      <c r="AS636" s="339"/>
      <c r="AT636" s="339"/>
      <c r="AU636" s="339"/>
      <c r="AV636" s="339"/>
      <c r="AW636" s="339"/>
      <c r="AX636" s="339"/>
      <c r="AY636" s="339"/>
      <c r="AZ636" s="339"/>
      <c r="BA636" s="342"/>
      <c r="BB636" s="418"/>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986"/>
      <c r="D637" s="985"/>
      <c r="E637" s="612"/>
      <c r="F637" s="612"/>
      <c r="G637" s="612"/>
      <c r="H637" s="986"/>
      <c r="I637" s="985"/>
      <c r="J637" s="612"/>
      <c r="K637" s="612"/>
      <c r="L637" s="612"/>
      <c r="M637" s="986"/>
      <c r="N637" s="985"/>
      <c r="O637" s="612"/>
      <c r="P637" s="612"/>
      <c r="Q637" s="612"/>
      <c r="W637" s="339"/>
      <c r="X637" s="339"/>
      <c r="Y637" s="339"/>
      <c r="Z637" s="339"/>
      <c r="AA637" s="339"/>
      <c r="AB637" s="339"/>
      <c r="AC637" s="339"/>
      <c r="AD637" s="339"/>
      <c r="AE637" s="339"/>
      <c r="AF637" s="339"/>
      <c r="AG637" s="339"/>
      <c r="AH637" s="339"/>
      <c r="AI637" s="339"/>
      <c r="AJ637" s="339"/>
      <c r="AK637" s="339"/>
      <c r="AL637" s="339"/>
      <c r="AM637" s="339"/>
      <c r="AN637" s="339"/>
      <c r="AO637" s="339"/>
      <c r="AP637" s="339"/>
      <c r="AQ637" s="339"/>
      <c r="AR637" s="339"/>
      <c r="AS637" s="339"/>
      <c r="AT637" s="339"/>
      <c r="AU637" s="339"/>
      <c r="AV637" s="339"/>
      <c r="AW637" s="339"/>
      <c r="AX637" s="339"/>
      <c r="AY637" s="339"/>
      <c r="AZ637" s="339"/>
      <c r="BA637" s="342"/>
      <c r="BB637" s="418"/>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986"/>
      <c r="D638" s="985"/>
      <c r="E638" s="612"/>
      <c r="F638" s="612"/>
      <c r="G638" s="612"/>
      <c r="H638" s="986"/>
      <c r="I638" s="985"/>
      <c r="J638" s="612"/>
      <c r="K638" s="612"/>
      <c r="L638" s="612"/>
      <c r="M638" s="986"/>
      <c r="N638" s="985"/>
      <c r="O638" s="612"/>
      <c r="P638" s="612"/>
      <c r="Q638" s="612"/>
      <c r="W638" s="339"/>
      <c r="X638" s="339"/>
      <c r="Y638" s="339"/>
      <c r="Z638" s="339"/>
      <c r="AA638" s="339"/>
      <c r="AB638" s="339"/>
      <c r="AC638" s="339"/>
      <c r="AD638" s="339"/>
      <c r="AE638" s="339"/>
      <c r="AF638" s="339"/>
      <c r="AG638" s="339"/>
      <c r="AH638" s="339"/>
      <c r="AI638" s="339"/>
      <c r="AJ638" s="339"/>
      <c r="AK638" s="339"/>
      <c r="AL638" s="339"/>
      <c r="AM638" s="339"/>
      <c r="AN638" s="339"/>
      <c r="AO638" s="339"/>
      <c r="AP638" s="339"/>
      <c r="AQ638" s="339"/>
      <c r="AR638" s="339"/>
      <c r="AS638" s="339"/>
      <c r="AT638" s="339"/>
      <c r="AU638" s="339"/>
      <c r="AV638" s="339"/>
      <c r="AW638" s="339"/>
      <c r="AX638" s="339"/>
      <c r="AY638" s="339"/>
      <c r="AZ638" s="339"/>
      <c r="BA638" s="342"/>
      <c r="BB638" s="418"/>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986"/>
      <c r="D639" s="985"/>
      <c r="E639" s="612"/>
      <c r="F639" s="612"/>
      <c r="G639" s="612"/>
      <c r="H639" s="986"/>
      <c r="I639" s="985"/>
      <c r="J639" s="612"/>
      <c r="K639" s="612"/>
      <c r="L639" s="612"/>
      <c r="M639" s="986"/>
      <c r="N639" s="985"/>
      <c r="O639" s="612"/>
      <c r="P639" s="612"/>
      <c r="Q639" s="612"/>
      <c r="W639" s="339"/>
      <c r="X639" s="339"/>
      <c r="Y639" s="339"/>
      <c r="Z639" s="339"/>
      <c r="AA639" s="339"/>
      <c r="AB639" s="339"/>
      <c r="AC639" s="339"/>
      <c r="AD639" s="339"/>
      <c r="AE639" s="339"/>
      <c r="AF639" s="339"/>
      <c r="AG639" s="339"/>
      <c r="AH639" s="339"/>
      <c r="AI639" s="339"/>
      <c r="AJ639" s="339"/>
      <c r="AK639" s="339"/>
      <c r="AL639" s="339"/>
      <c r="AM639" s="339"/>
      <c r="AN639" s="339"/>
      <c r="AO639" s="339"/>
      <c r="AP639" s="339"/>
      <c r="AQ639" s="339"/>
      <c r="AR639" s="339"/>
      <c r="AS639" s="339"/>
      <c r="AT639" s="339"/>
      <c r="AU639" s="339"/>
      <c r="AV639" s="339"/>
      <c r="AW639" s="339"/>
      <c r="AX639" s="339"/>
      <c r="AY639" s="339"/>
      <c r="AZ639" s="339"/>
      <c r="BA639" s="342"/>
      <c r="BB639" s="418"/>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986"/>
      <c r="D640" s="985"/>
      <c r="E640" s="612"/>
      <c r="F640" s="612"/>
      <c r="G640" s="612"/>
      <c r="H640" s="986"/>
      <c r="I640" s="985"/>
      <c r="J640" s="612"/>
      <c r="K640" s="612"/>
      <c r="L640" s="612"/>
      <c r="M640" s="986"/>
      <c r="N640" s="985"/>
      <c r="O640" s="612"/>
      <c r="P640" s="612"/>
      <c r="Q640" s="612"/>
      <c r="W640" s="339"/>
      <c r="X640" s="339"/>
      <c r="Y640" s="339"/>
      <c r="Z640" s="339"/>
      <c r="AA640" s="339"/>
      <c r="AB640" s="339"/>
      <c r="AC640" s="339"/>
      <c r="AD640" s="339"/>
      <c r="AE640" s="339"/>
      <c r="AF640" s="339"/>
      <c r="AG640" s="339"/>
      <c r="AH640" s="339"/>
      <c r="AI640" s="339"/>
      <c r="AJ640" s="339"/>
      <c r="AK640" s="339"/>
      <c r="AL640" s="339"/>
      <c r="AM640" s="339"/>
      <c r="AN640" s="339"/>
      <c r="AO640" s="339"/>
      <c r="AP640" s="339"/>
      <c r="AQ640" s="339"/>
      <c r="AR640" s="339"/>
      <c r="AS640" s="339"/>
      <c r="AT640" s="339"/>
      <c r="AU640" s="339"/>
      <c r="AV640" s="339"/>
      <c r="AW640" s="339"/>
      <c r="AX640" s="339"/>
      <c r="AY640" s="339"/>
      <c r="AZ640" s="339"/>
      <c r="BA640" s="342"/>
      <c r="BB640" s="418"/>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986"/>
      <c r="D641" s="985"/>
      <c r="E641" s="612"/>
      <c r="F641" s="612"/>
      <c r="G641" s="612"/>
      <c r="H641" s="986"/>
      <c r="I641" s="985"/>
      <c r="J641" s="612"/>
      <c r="K641" s="612"/>
      <c r="L641" s="612"/>
      <c r="M641" s="986"/>
      <c r="N641" s="985"/>
      <c r="O641" s="612"/>
      <c r="P641" s="612"/>
      <c r="Q641" s="612"/>
      <c r="W641" s="339"/>
      <c r="X641" s="339"/>
      <c r="Y641" s="339"/>
      <c r="Z641" s="339"/>
      <c r="AA641" s="339"/>
      <c r="AB641" s="339"/>
      <c r="AC641" s="339"/>
      <c r="AD641" s="339"/>
      <c r="AE641" s="339"/>
      <c r="AF641" s="339"/>
      <c r="AG641" s="339"/>
      <c r="AH641" s="339"/>
      <c r="AI641" s="339"/>
      <c r="AJ641" s="339"/>
      <c r="AK641" s="339"/>
      <c r="AL641" s="339"/>
      <c r="AM641" s="339"/>
      <c r="AN641" s="339"/>
      <c r="AO641" s="339"/>
      <c r="AP641" s="339"/>
      <c r="AQ641" s="339"/>
      <c r="AR641" s="339"/>
      <c r="AS641" s="339"/>
      <c r="AT641" s="339"/>
      <c r="AU641" s="339"/>
      <c r="AV641" s="339"/>
      <c r="AW641" s="339"/>
      <c r="AX641" s="339"/>
      <c r="AY641" s="339"/>
      <c r="AZ641" s="339"/>
      <c r="BA641" s="342"/>
      <c r="BB641" s="418"/>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986"/>
      <c r="D642" s="985"/>
      <c r="E642" s="612"/>
      <c r="F642" s="612"/>
      <c r="G642" s="612"/>
      <c r="H642" s="986"/>
      <c r="I642" s="985"/>
      <c r="J642" s="612"/>
      <c r="K642" s="612"/>
      <c r="L642" s="612"/>
      <c r="M642" s="986"/>
      <c r="N642" s="985"/>
      <c r="O642" s="612"/>
      <c r="P642" s="612"/>
      <c r="Q642" s="612"/>
      <c r="W642" s="339"/>
      <c r="X642" s="339"/>
      <c r="Y642" s="339"/>
      <c r="Z642" s="339"/>
      <c r="AA642" s="339"/>
      <c r="AB642" s="339"/>
      <c r="AC642" s="339"/>
      <c r="AD642" s="339"/>
      <c r="AE642" s="339"/>
      <c r="AF642" s="339"/>
      <c r="AG642" s="339"/>
      <c r="AH642" s="339"/>
      <c r="AI642" s="339"/>
      <c r="AJ642" s="339"/>
      <c r="AK642" s="339"/>
      <c r="AL642" s="339"/>
      <c r="AM642" s="339"/>
      <c r="AN642" s="339"/>
      <c r="AO642" s="339"/>
      <c r="AP642" s="339"/>
      <c r="AQ642" s="339"/>
      <c r="AR642" s="339"/>
      <c r="AS642" s="339"/>
      <c r="AT642" s="339"/>
      <c r="AU642" s="339"/>
      <c r="AV642" s="339"/>
      <c r="AW642" s="339"/>
      <c r="AX642" s="339"/>
      <c r="AY642" s="339"/>
      <c r="AZ642" s="339"/>
      <c r="BA642" s="342"/>
      <c r="BB642" s="418"/>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986"/>
      <c r="D643" s="985"/>
      <c r="E643" s="612"/>
      <c r="F643" s="612"/>
      <c r="G643" s="612"/>
      <c r="H643" s="986"/>
      <c r="I643" s="985"/>
      <c r="J643" s="612"/>
      <c r="K643" s="612"/>
      <c r="L643" s="612"/>
      <c r="M643" s="986"/>
      <c r="N643" s="985"/>
      <c r="O643" s="612"/>
      <c r="P643" s="612"/>
      <c r="Q643" s="612"/>
      <c r="W643" s="339"/>
      <c r="X643" s="339"/>
      <c r="Y643" s="339"/>
      <c r="Z643" s="339"/>
      <c r="AA643" s="339"/>
      <c r="AB643" s="339"/>
      <c r="AC643" s="339"/>
      <c r="AD643" s="339"/>
      <c r="AE643" s="339"/>
      <c r="AF643" s="339"/>
      <c r="AG643" s="339"/>
      <c r="AH643" s="339"/>
      <c r="AI643" s="339"/>
      <c r="AJ643" s="339"/>
      <c r="AK643" s="339"/>
      <c r="AL643" s="339"/>
      <c r="AM643" s="339"/>
      <c r="AN643" s="339"/>
      <c r="AO643" s="339"/>
      <c r="AP643" s="339"/>
      <c r="AQ643" s="339"/>
      <c r="AR643" s="339"/>
      <c r="AS643" s="339"/>
      <c r="AT643" s="339"/>
      <c r="AU643" s="339"/>
      <c r="AV643" s="339"/>
      <c r="AW643" s="339"/>
      <c r="AX643" s="339"/>
      <c r="AY643" s="339"/>
      <c r="AZ643" s="339"/>
      <c r="BA643" s="342"/>
      <c r="BB643" s="418"/>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986"/>
      <c r="D644" s="985"/>
      <c r="E644" s="612"/>
      <c r="F644" s="612"/>
      <c r="G644" s="612"/>
      <c r="H644" s="986"/>
      <c r="I644" s="985"/>
      <c r="J644" s="612"/>
      <c r="K644" s="612"/>
      <c r="L644" s="612"/>
      <c r="M644" s="986"/>
      <c r="N644" s="985"/>
      <c r="O644" s="612"/>
      <c r="P644" s="612"/>
      <c r="Q644" s="612"/>
      <c r="W644" s="339"/>
      <c r="X644" s="339"/>
      <c r="Y644" s="339"/>
      <c r="Z644" s="339"/>
      <c r="AA644" s="339"/>
      <c r="AB644" s="339"/>
      <c r="AC644" s="339"/>
      <c r="AD644" s="339"/>
      <c r="AE644" s="339"/>
      <c r="AF644" s="339"/>
      <c r="AG644" s="339"/>
      <c r="AH644" s="339"/>
      <c r="AI644" s="339"/>
      <c r="AJ644" s="339"/>
      <c r="AK644" s="339"/>
      <c r="AL644" s="339"/>
      <c r="AM644" s="339"/>
      <c r="AN644" s="339"/>
      <c r="AO644" s="339"/>
      <c r="AP644" s="339"/>
      <c r="AQ644" s="339"/>
      <c r="AR644" s="339"/>
      <c r="AS644" s="339"/>
      <c r="AT644" s="339"/>
      <c r="AU644" s="339"/>
      <c r="AV644" s="339"/>
      <c r="AW644" s="339"/>
      <c r="AX644" s="339"/>
      <c r="AY644" s="339"/>
      <c r="AZ644" s="339"/>
      <c r="BA644" s="342"/>
      <c r="BB644" s="418"/>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986"/>
      <c r="D645" s="985"/>
      <c r="E645" s="612"/>
      <c r="F645" s="612"/>
      <c r="G645" s="612"/>
      <c r="H645" s="986"/>
      <c r="I645" s="985"/>
      <c r="J645" s="612"/>
      <c r="K645" s="612"/>
      <c r="L645" s="612"/>
      <c r="M645" s="986"/>
      <c r="N645" s="985"/>
      <c r="O645" s="612"/>
      <c r="P645" s="612"/>
      <c r="Q645" s="612"/>
      <c r="W645" s="339"/>
      <c r="X645" s="339"/>
      <c r="Y645" s="339"/>
      <c r="Z645" s="339"/>
      <c r="AA645" s="339"/>
      <c r="AB645" s="339"/>
      <c r="AC645" s="339"/>
      <c r="AD645" s="339"/>
      <c r="AE645" s="339"/>
      <c r="AF645" s="339"/>
      <c r="AG645" s="339"/>
      <c r="AH645" s="339"/>
      <c r="AI645" s="339"/>
      <c r="AJ645" s="339"/>
      <c r="AK645" s="339"/>
      <c r="AL645" s="339"/>
      <c r="AM645" s="339"/>
      <c r="AN645" s="339"/>
      <c r="AO645" s="339"/>
      <c r="AP645" s="339"/>
      <c r="AQ645" s="339"/>
      <c r="AR645" s="339"/>
      <c r="AS645" s="339"/>
      <c r="AT645" s="339"/>
      <c r="AU645" s="339"/>
      <c r="AV645" s="339"/>
      <c r="AW645" s="339"/>
      <c r="AX645" s="339"/>
      <c r="AY645" s="339"/>
      <c r="AZ645" s="339"/>
      <c r="BA645" s="342"/>
      <c r="BB645" s="418"/>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986"/>
      <c r="D646" s="985"/>
      <c r="E646" s="612"/>
      <c r="F646" s="612"/>
      <c r="G646" s="612"/>
      <c r="H646" s="986"/>
      <c r="I646" s="985"/>
      <c r="J646" s="612"/>
      <c r="K646" s="612"/>
      <c r="L646" s="612"/>
      <c r="M646" s="986"/>
      <c r="N646" s="985"/>
      <c r="O646" s="612"/>
      <c r="P646" s="612"/>
      <c r="Q646" s="612"/>
      <c r="W646" s="339"/>
      <c r="X646" s="339"/>
      <c r="Y646" s="339"/>
      <c r="Z646" s="339"/>
      <c r="AA646" s="339"/>
      <c r="AB646" s="339"/>
      <c r="AC646" s="339"/>
      <c r="AD646" s="339"/>
      <c r="AE646" s="339"/>
      <c r="AF646" s="339"/>
      <c r="AG646" s="339"/>
      <c r="AH646" s="339"/>
      <c r="AI646" s="339"/>
      <c r="AJ646" s="339"/>
      <c r="AK646" s="339"/>
      <c r="AL646" s="339"/>
      <c r="AM646" s="339"/>
      <c r="AN646" s="339"/>
      <c r="AO646" s="339"/>
      <c r="AP646" s="339"/>
      <c r="AQ646" s="339"/>
      <c r="AR646" s="339"/>
      <c r="AS646" s="339"/>
      <c r="AT646" s="339"/>
      <c r="AU646" s="339"/>
      <c r="AV646" s="339"/>
      <c r="AW646" s="339"/>
      <c r="AX646" s="339"/>
      <c r="AY646" s="339"/>
      <c r="AZ646" s="339"/>
      <c r="BA646" s="342"/>
      <c r="BB646" s="418"/>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986"/>
      <c r="D647" s="985"/>
      <c r="E647" s="612"/>
      <c r="F647" s="612"/>
      <c r="G647" s="612"/>
      <c r="H647" s="986"/>
      <c r="I647" s="985"/>
      <c r="J647" s="612"/>
      <c r="K647" s="612"/>
      <c r="L647" s="612"/>
      <c r="M647" s="986"/>
      <c r="N647" s="985"/>
      <c r="O647" s="612"/>
      <c r="P647" s="612"/>
      <c r="Q647" s="612"/>
      <c r="W647" s="339"/>
      <c r="X647" s="339"/>
      <c r="Y647" s="339"/>
      <c r="Z647" s="339"/>
      <c r="AA647" s="339"/>
      <c r="AB647" s="339"/>
      <c r="AC647" s="339"/>
      <c r="AD647" s="339"/>
      <c r="AE647" s="339"/>
      <c r="AF647" s="339"/>
      <c r="AG647" s="339"/>
      <c r="AH647" s="339"/>
      <c r="AI647" s="339"/>
      <c r="AJ647" s="339"/>
      <c r="AK647" s="339"/>
      <c r="AL647" s="339"/>
      <c r="AM647" s="339"/>
      <c r="AN647" s="339"/>
      <c r="AO647" s="339"/>
      <c r="AP647" s="339"/>
      <c r="AQ647" s="339"/>
      <c r="AR647" s="339"/>
      <c r="AS647" s="339"/>
      <c r="AT647" s="339"/>
      <c r="AU647" s="339"/>
      <c r="AV647" s="339"/>
      <c r="AW647" s="339"/>
      <c r="AX647" s="339"/>
      <c r="AY647" s="339"/>
      <c r="AZ647" s="339"/>
      <c r="BA647" s="342"/>
      <c r="BB647" s="418"/>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986"/>
      <c r="D648" s="985"/>
      <c r="E648" s="612"/>
      <c r="F648" s="612"/>
      <c r="G648" s="612"/>
      <c r="H648" s="986"/>
      <c r="I648" s="985"/>
      <c r="J648" s="612"/>
      <c r="K648" s="612"/>
      <c r="L648" s="612"/>
      <c r="M648" s="986"/>
      <c r="N648" s="985"/>
      <c r="O648" s="612"/>
      <c r="P648" s="612"/>
      <c r="Q648" s="612"/>
      <c r="W648" s="339"/>
      <c r="X648" s="339"/>
      <c r="Y648" s="339"/>
      <c r="Z648" s="339"/>
      <c r="AA648" s="339"/>
      <c r="AB648" s="339"/>
      <c r="AC648" s="339"/>
      <c r="AD648" s="339"/>
      <c r="AE648" s="339"/>
      <c r="AF648" s="339"/>
      <c r="AG648" s="339"/>
      <c r="AH648" s="339"/>
      <c r="AI648" s="339"/>
      <c r="AJ648" s="339"/>
      <c r="AK648" s="339"/>
      <c r="AL648" s="339"/>
      <c r="AM648" s="339"/>
      <c r="AN648" s="339"/>
      <c r="AO648" s="339"/>
      <c r="AP648" s="339"/>
      <c r="AQ648" s="339"/>
      <c r="AR648" s="339"/>
      <c r="AS648" s="339"/>
      <c r="AT648" s="339"/>
      <c r="AU648" s="339"/>
      <c r="AV648" s="339"/>
      <c r="AW648" s="339"/>
      <c r="AX648" s="339"/>
      <c r="AY648" s="339"/>
      <c r="AZ648" s="339"/>
      <c r="BA648" s="342"/>
      <c r="BB648" s="418"/>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986"/>
      <c r="D649" s="985"/>
      <c r="E649" s="612"/>
      <c r="F649" s="612"/>
      <c r="G649" s="612"/>
      <c r="H649" s="986"/>
      <c r="I649" s="985"/>
      <c r="J649" s="612"/>
      <c r="K649" s="612"/>
      <c r="L649" s="612"/>
      <c r="M649" s="986"/>
      <c r="N649" s="985"/>
      <c r="O649" s="612"/>
      <c r="P649" s="612"/>
      <c r="Q649" s="612"/>
      <c r="W649" s="339"/>
      <c r="X649" s="339"/>
      <c r="Y649" s="339"/>
      <c r="Z649" s="339"/>
      <c r="AA649" s="339"/>
      <c r="AB649" s="339"/>
      <c r="AC649" s="339"/>
      <c r="AD649" s="339"/>
      <c r="AE649" s="339"/>
      <c r="AF649" s="339"/>
      <c r="AG649" s="339"/>
      <c r="AH649" s="339"/>
      <c r="AI649" s="339"/>
      <c r="AJ649" s="339"/>
      <c r="AK649" s="339"/>
      <c r="AL649" s="339"/>
      <c r="AM649" s="339"/>
      <c r="AN649" s="339"/>
      <c r="AO649" s="339"/>
      <c r="AP649" s="339"/>
      <c r="AQ649" s="339"/>
      <c r="AR649" s="339"/>
      <c r="AS649" s="339"/>
      <c r="AT649" s="339"/>
      <c r="AU649" s="339"/>
      <c r="AV649" s="339"/>
      <c r="AW649" s="339"/>
      <c r="AX649" s="339"/>
      <c r="AY649" s="339"/>
      <c r="AZ649" s="339"/>
      <c r="BA649" s="342"/>
      <c r="BB649" s="418"/>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986"/>
      <c r="D650" s="985"/>
      <c r="E650" s="612"/>
      <c r="F650" s="612"/>
      <c r="G650" s="612"/>
      <c r="H650" s="986"/>
      <c r="I650" s="985"/>
      <c r="J650" s="612"/>
      <c r="K650" s="612"/>
      <c r="L650" s="612"/>
      <c r="M650" s="986"/>
      <c r="N650" s="985"/>
      <c r="O650" s="612"/>
      <c r="P650" s="612"/>
      <c r="Q650" s="612"/>
      <c r="W650" s="339"/>
      <c r="X650" s="339"/>
      <c r="Y650" s="339"/>
      <c r="Z650" s="339"/>
      <c r="AA650" s="339"/>
      <c r="AB650" s="339"/>
      <c r="AC650" s="339"/>
      <c r="AD650" s="339"/>
      <c r="AE650" s="339"/>
      <c r="AF650" s="339"/>
      <c r="AG650" s="339"/>
      <c r="AH650" s="339"/>
      <c r="AI650" s="339"/>
      <c r="AJ650" s="339"/>
      <c r="AK650" s="339"/>
      <c r="AL650" s="339"/>
      <c r="AM650" s="339"/>
      <c r="AN650" s="339"/>
      <c r="AO650" s="339"/>
      <c r="AP650" s="339"/>
      <c r="AQ650" s="339"/>
      <c r="AR650" s="339"/>
      <c r="AS650" s="339"/>
      <c r="AT650" s="339"/>
      <c r="AU650" s="339"/>
      <c r="AV650" s="339"/>
      <c r="AW650" s="339"/>
      <c r="AX650" s="339"/>
      <c r="AY650" s="339"/>
      <c r="AZ650" s="339"/>
      <c r="BA650" s="342"/>
      <c r="BB650" s="418"/>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986"/>
      <c r="D651" s="985"/>
      <c r="E651" s="612"/>
      <c r="F651" s="612"/>
      <c r="G651" s="612"/>
      <c r="H651" s="986"/>
      <c r="I651" s="985"/>
      <c r="J651" s="612"/>
      <c r="K651" s="612"/>
      <c r="L651" s="612"/>
      <c r="M651" s="986"/>
      <c r="N651" s="985"/>
      <c r="O651" s="612"/>
      <c r="P651" s="612"/>
      <c r="Q651" s="612"/>
      <c r="W651" s="339"/>
      <c r="X651" s="339"/>
      <c r="Y651" s="339"/>
      <c r="Z651" s="339"/>
      <c r="AA651" s="339"/>
      <c r="AB651" s="339"/>
      <c r="AC651" s="339"/>
      <c r="AD651" s="339"/>
      <c r="AE651" s="339"/>
      <c r="AF651" s="339"/>
      <c r="AG651" s="339"/>
      <c r="AH651" s="339"/>
      <c r="AI651" s="339"/>
      <c r="AJ651" s="339"/>
      <c r="AK651" s="339"/>
      <c r="AL651" s="339"/>
      <c r="AM651" s="339"/>
      <c r="AN651" s="339"/>
      <c r="AO651" s="339"/>
      <c r="AP651" s="339"/>
      <c r="AQ651" s="339"/>
      <c r="AR651" s="339"/>
      <c r="AS651" s="339"/>
      <c r="AT651" s="339"/>
      <c r="AU651" s="339"/>
      <c r="AV651" s="339"/>
      <c r="AW651" s="339"/>
      <c r="AX651" s="339"/>
      <c r="AY651" s="339"/>
      <c r="AZ651" s="339"/>
      <c r="BA651" s="342"/>
      <c r="BB651" s="418"/>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986"/>
      <c r="D652" s="985"/>
      <c r="E652" s="612"/>
      <c r="F652" s="612"/>
      <c r="G652" s="612"/>
      <c r="H652" s="986"/>
      <c r="I652" s="985"/>
      <c r="J652" s="612"/>
      <c r="K652" s="612"/>
      <c r="L652" s="612"/>
      <c r="M652" s="986"/>
      <c r="N652" s="985"/>
      <c r="O652" s="612"/>
      <c r="P652" s="612"/>
      <c r="Q652" s="612"/>
      <c r="W652" s="339"/>
      <c r="X652" s="339"/>
      <c r="Y652" s="339"/>
      <c r="Z652" s="339"/>
      <c r="AA652" s="339"/>
      <c r="AB652" s="339"/>
      <c r="AC652" s="339"/>
      <c r="AD652" s="339"/>
      <c r="AE652" s="339"/>
      <c r="AF652" s="339"/>
      <c r="AG652" s="339"/>
      <c r="AH652" s="339"/>
      <c r="AI652" s="339"/>
      <c r="AJ652" s="339"/>
      <c r="AK652" s="339"/>
      <c r="AL652" s="339"/>
      <c r="AM652" s="339"/>
      <c r="AN652" s="339"/>
      <c r="AO652" s="339"/>
      <c r="AP652" s="339"/>
      <c r="AQ652" s="339"/>
      <c r="AR652" s="339"/>
      <c r="AS652" s="339"/>
      <c r="AT652" s="339"/>
      <c r="AU652" s="339"/>
      <c r="AV652" s="339"/>
      <c r="AW652" s="339"/>
      <c r="AX652" s="339"/>
      <c r="AY652" s="339"/>
      <c r="AZ652" s="339"/>
      <c r="BA652" s="342"/>
      <c r="BB652" s="418"/>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986"/>
      <c r="D653" s="985"/>
      <c r="E653" s="612"/>
      <c r="F653" s="612"/>
      <c r="G653" s="612"/>
      <c r="H653" s="986"/>
      <c r="I653" s="985"/>
      <c r="J653" s="612"/>
      <c r="K653" s="612"/>
      <c r="L653" s="612"/>
      <c r="M653" s="986"/>
      <c r="N653" s="985"/>
      <c r="O653" s="612"/>
      <c r="P653" s="612"/>
      <c r="Q653" s="612"/>
      <c r="W653" s="339"/>
      <c r="X653" s="339"/>
      <c r="Y653" s="339"/>
      <c r="Z653" s="339"/>
      <c r="AA653" s="339"/>
      <c r="AB653" s="339"/>
      <c r="AC653" s="339"/>
      <c r="AD653" s="339"/>
      <c r="AE653" s="339"/>
      <c r="AF653" s="339"/>
      <c r="AG653" s="339"/>
      <c r="AH653" s="339"/>
      <c r="AI653" s="339"/>
      <c r="AJ653" s="339"/>
      <c r="AK653" s="339"/>
      <c r="AL653" s="339"/>
      <c r="AM653" s="339"/>
      <c r="AN653" s="339"/>
      <c r="AO653" s="339"/>
      <c r="AP653" s="339"/>
      <c r="AQ653" s="339"/>
      <c r="AR653" s="339"/>
      <c r="AS653" s="339"/>
      <c r="AT653" s="339"/>
      <c r="AU653" s="339"/>
      <c r="AV653" s="339"/>
      <c r="AW653" s="339"/>
      <c r="AX653" s="339"/>
      <c r="AY653" s="339"/>
      <c r="AZ653" s="339"/>
      <c r="BA653" s="342"/>
      <c r="BB653" s="418"/>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986"/>
      <c r="D654" s="985"/>
      <c r="E654" s="612"/>
      <c r="F654" s="612"/>
      <c r="G654" s="612"/>
      <c r="H654" s="986"/>
      <c r="I654" s="985"/>
      <c r="J654" s="612"/>
      <c r="K654" s="612"/>
      <c r="L654" s="612"/>
      <c r="M654" s="986"/>
      <c r="N654" s="985"/>
      <c r="O654" s="612"/>
      <c r="P654" s="612"/>
      <c r="Q654" s="612"/>
      <c r="W654" s="339"/>
      <c r="X654" s="339"/>
      <c r="Y654" s="339"/>
      <c r="Z654" s="339"/>
      <c r="AA654" s="339"/>
      <c r="AB654" s="339"/>
      <c r="AC654" s="339"/>
      <c r="AD654" s="339"/>
      <c r="AE654" s="339"/>
      <c r="AF654" s="339"/>
      <c r="AG654" s="339"/>
      <c r="AH654" s="339"/>
      <c r="AI654" s="339"/>
      <c r="AJ654" s="339"/>
      <c r="AK654" s="339"/>
      <c r="AL654" s="339"/>
      <c r="AM654" s="339"/>
      <c r="AN654" s="339"/>
      <c r="AO654" s="339"/>
      <c r="AP654" s="339"/>
      <c r="AQ654" s="339"/>
      <c r="AR654" s="339"/>
      <c r="AS654" s="339"/>
      <c r="AT654" s="339"/>
      <c r="AU654" s="339"/>
      <c r="AV654" s="339"/>
      <c r="AW654" s="339"/>
      <c r="AX654" s="339"/>
      <c r="AY654" s="339"/>
      <c r="AZ654" s="339"/>
      <c r="BA654" s="342"/>
      <c r="BB654" s="418"/>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986"/>
      <c r="D655" s="985"/>
      <c r="E655" s="612"/>
      <c r="F655" s="612"/>
      <c r="G655" s="612"/>
      <c r="H655" s="986"/>
      <c r="I655" s="985"/>
      <c r="J655" s="612"/>
      <c r="K655" s="612"/>
      <c r="L655" s="612"/>
      <c r="M655" s="986"/>
      <c r="N655" s="985"/>
      <c r="O655" s="612"/>
      <c r="P655" s="612"/>
      <c r="Q655" s="612"/>
      <c r="W655" s="339"/>
      <c r="X655" s="339"/>
      <c r="Y655" s="339"/>
      <c r="Z655" s="339"/>
      <c r="AA655" s="339"/>
      <c r="AB655" s="339"/>
      <c r="AC655" s="339"/>
      <c r="AD655" s="339"/>
      <c r="AE655" s="339"/>
      <c r="AF655" s="339"/>
      <c r="AG655" s="339"/>
      <c r="AH655" s="339"/>
      <c r="AI655" s="339"/>
      <c r="AJ655" s="339"/>
      <c r="AK655" s="339"/>
      <c r="AL655" s="339"/>
      <c r="AM655" s="339"/>
      <c r="AN655" s="339"/>
      <c r="AO655" s="339"/>
      <c r="AP655" s="339"/>
      <c r="AQ655" s="339"/>
      <c r="AR655" s="339"/>
      <c r="AS655" s="339"/>
      <c r="AT655" s="339"/>
      <c r="AU655" s="339"/>
      <c r="AV655" s="339"/>
      <c r="AW655" s="339"/>
      <c r="AX655" s="339"/>
      <c r="AY655" s="339"/>
      <c r="AZ655" s="339"/>
      <c r="BA655" s="342"/>
      <c r="BB655" s="418"/>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986"/>
      <c r="D656" s="985"/>
      <c r="E656" s="612"/>
      <c r="F656" s="612"/>
      <c r="G656" s="612"/>
      <c r="H656" s="986"/>
      <c r="I656" s="985"/>
      <c r="J656" s="612"/>
      <c r="K656" s="612"/>
      <c r="L656" s="612"/>
      <c r="M656" s="986"/>
      <c r="N656" s="985"/>
      <c r="O656" s="612"/>
      <c r="P656" s="612"/>
      <c r="Q656" s="612"/>
      <c r="W656" s="339"/>
      <c r="X656" s="339"/>
      <c r="Y656" s="339"/>
      <c r="Z656" s="339"/>
      <c r="AA656" s="339"/>
      <c r="AB656" s="339"/>
      <c r="AC656" s="339"/>
      <c r="AD656" s="339"/>
      <c r="AE656" s="339"/>
      <c r="AF656" s="339"/>
      <c r="AG656" s="339"/>
      <c r="AH656" s="339"/>
      <c r="AI656" s="339"/>
      <c r="AJ656" s="339"/>
      <c r="AK656" s="339"/>
      <c r="AL656" s="339"/>
      <c r="AM656" s="339"/>
      <c r="AN656" s="339"/>
      <c r="AO656" s="339"/>
      <c r="AP656" s="339"/>
      <c r="AQ656" s="339"/>
      <c r="AR656" s="339"/>
      <c r="AS656" s="339"/>
      <c r="AT656" s="339"/>
      <c r="AU656" s="339"/>
      <c r="AV656" s="339"/>
      <c r="AW656" s="339"/>
      <c r="AX656" s="339"/>
      <c r="AY656" s="339"/>
      <c r="AZ656" s="339"/>
      <c r="BA656" s="342"/>
      <c r="BB656" s="418"/>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986"/>
      <c r="D657" s="985"/>
      <c r="E657" s="612"/>
      <c r="F657" s="612"/>
      <c r="G657" s="612"/>
      <c r="H657" s="986"/>
      <c r="I657" s="985"/>
      <c r="J657" s="612"/>
      <c r="K657" s="612"/>
      <c r="L657" s="612"/>
      <c r="M657" s="986"/>
      <c r="N657" s="985"/>
      <c r="O657" s="612"/>
      <c r="P657" s="612"/>
      <c r="Q657" s="612"/>
      <c r="W657" s="339"/>
      <c r="X657" s="339"/>
      <c r="Y657" s="339"/>
      <c r="Z657" s="339"/>
      <c r="AA657" s="339"/>
      <c r="AB657" s="339"/>
      <c r="AC657" s="339"/>
      <c r="AD657" s="339"/>
      <c r="AE657" s="339"/>
      <c r="AF657" s="339"/>
      <c r="AG657" s="339"/>
      <c r="AH657" s="339"/>
      <c r="AI657" s="339"/>
      <c r="AJ657" s="339"/>
      <c r="AK657" s="339"/>
      <c r="AL657" s="339"/>
      <c r="AM657" s="339"/>
      <c r="AN657" s="339"/>
      <c r="AO657" s="339"/>
      <c r="AP657" s="339"/>
      <c r="AQ657" s="339"/>
      <c r="AR657" s="339"/>
      <c r="AS657" s="339"/>
      <c r="AT657" s="339"/>
      <c r="AU657" s="339"/>
      <c r="AV657" s="339"/>
      <c r="AW657" s="339"/>
      <c r="AX657" s="339"/>
      <c r="AY657" s="339"/>
      <c r="AZ657" s="339"/>
      <c r="BA657" s="342"/>
      <c r="BB657" s="418"/>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986"/>
      <c r="D658" s="985"/>
      <c r="E658" s="612"/>
      <c r="F658" s="612"/>
      <c r="G658" s="612"/>
      <c r="H658" s="986"/>
      <c r="I658" s="985"/>
      <c r="J658" s="612"/>
      <c r="K658" s="612"/>
      <c r="L658" s="612"/>
      <c r="M658" s="986"/>
      <c r="N658" s="985"/>
      <c r="O658" s="612"/>
      <c r="P658" s="612"/>
      <c r="Q658" s="612"/>
      <c r="W658" s="339"/>
      <c r="X658" s="339"/>
      <c r="Y658" s="339"/>
      <c r="Z658" s="339"/>
      <c r="AA658" s="339"/>
      <c r="AB658" s="339"/>
      <c r="AC658" s="339"/>
      <c r="AD658" s="339"/>
      <c r="AE658" s="339"/>
      <c r="AF658" s="339"/>
      <c r="AG658" s="339"/>
      <c r="AH658" s="339"/>
      <c r="AI658" s="339"/>
      <c r="AJ658" s="339"/>
      <c r="AK658" s="339"/>
      <c r="AL658" s="339"/>
      <c r="AM658" s="339"/>
      <c r="AN658" s="339"/>
      <c r="AO658" s="339"/>
      <c r="AP658" s="339"/>
      <c r="AQ658" s="339"/>
      <c r="AR658" s="339"/>
      <c r="AS658" s="339"/>
      <c r="AT658" s="339"/>
      <c r="AU658" s="339"/>
      <c r="AV658" s="339"/>
      <c r="AW658" s="339"/>
      <c r="AX658" s="339"/>
      <c r="AY658" s="339"/>
      <c r="AZ658" s="339"/>
      <c r="BA658" s="342"/>
      <c r="BB658" s="418"/>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986"/>
      <c r="D659" s="985"/>
      <c r="E659" s="612"/>
      <c r="F659" s="612"/>
      <c r="G659" s="612"/>
      <c r="H659" s="986"/>
      <c r="I659" s="985"/>
      <c r="J659" s="612"/>
      <c r="K659" s="612"/>
      <c r="L659" s="612"/>
      <c r="M659" s="986"/>
      <c r="N659" s="985"/>
      <c r="O659" s="612"/>
      <c r="P659" s="612"/>
      <c r="Q659" s="612"/>
      <c r="W659" s="339"/>
      <c r="X659" s="339"/>
      <c r="Y659" s="339"/>
      <c r="Z659" s="339"/>
      <c r="AA659" s="339"/>
      <c r="AB659" s="339"/>
      <c r="AC659" s="339"/>
      <c r="AD659" s="339"/>
      <c r="AE659" s="339"/>
      <c r="AF659" s="339"/>
      <c r="AG659" s="339"/>
      <c r="AH659" s="339"/>
      <c r="AI659" s="339"/>
      <c r="AJ659" s="339"/>
      <c r="AK659" s="339"/>
      <c r="AL659" s="339"/>
      <c r="AM659" s="339"/>
      <c r="AN659" s="339"/>
      <c r="AO659" s="339"/>
      <c r="AP659" s="339"/>
      <c r="AQ659" s="339"/>
      <c r="AR659" s="339"/>
      <c r="AS659" s="339"/>
      <c r="AT659" s="339"/>
      <c r="AU659" s="339"/>
      <c r="AV659" s="339"/>
      <c r="AW659" s="339"/>
      <c r="AX659" s="339"/>
      <c r="AY659" s="339"/>
      <c r="AZ659" s="339"/>
      <c r="BA659" s="342"/>
      <c r="BB659" s="418"/>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986"/>
      <c r="D660" s="985"/>
      <c r="E660" s="612"/>
      <c r="F660" s="612"/>
      <c r="G660" s="612"/>
      <c r="H660" s="986"/>
      <c r="I660" s="985"/>
      <c r="J660" s="612"/>
      <c r="K660" s="612"/>
      <c r="L660" s="612"/>
      <c r="M660" s="986"/>
      <c r="N660" s="985"/>
      <c r="O660" s="612"/>
      <c r="P660" s="612"/>
      <c r="Q660" s="612"/>
      <c r="W660" s="339"/>
      <c r="X660" s="339"/>
      <c r="Y660" s="339"/>
      <c r="Z660" s="339"/>
      <c r="AA660" s="339"/>
      <c r="AB660" s="339"/>
      <c r="AC660" s="339"/>
      <c r="AD660" s="339"/>
      <c r="AE660" s="339"/>
      <c r="AF660" s="339"/>
      <c r="AG660" s="339"/>
      <c r="AH660" s="339"/>
      <c r="AI660" s="339"/>
      <c r="AJ660" s="339"/>
      <c r="AK660" s="339"/>
      <c r="AL660" s="339"/>
      <c r="AM660" s="339"/>
      <c r="AN660" s="339"/>
      <c r="AO660" s="339"/>
      <c r="AP660" s="339"/>
      <c r="AQ660" s="339"/>
      <c r="AR660" s="339"/>
      <c r="AS660" s="339"/>
      <c r="AT660" s="339"/>
      <c r="AU660" s="339"/>
      <c r="AV660" s="339"/>
      <c r="AW660" s="339"/>
      <c r="AX660" s="339"/>
      <c r="AY660" s="339"/>
      <c r="AZ660" s="339"/>
      <c r="BA660" s="342"/>
      <c r="BB660" s="418"/>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986"/>
      <c r="D661" s="985"/>
      <c r="E661" s="612"/>
      <c r="F661" s="612"/>
      <c r="G661" s="612"/>
      <c r="H661" s="986"/>
      <c r="I661" s="985"/>
      <c r="J661" s="612"/>
      <c r="K661" s="612"/>
      <c r="L661" s="612"/>
      <c r="M661" s="986"/>
      <c r="N661" s="985"/>
      <c r="O661" s="612"/>
      <c r="P661" s="612"/>
      <c r="Q661" s="612"/>
      <c r="W661" s="339"/>
      <c r="X661" s="339"/>
      <c r="Y661" s="339"/>
      <c r="Z661" s="339"/>
      <c r="AA661" s="339"/>
      <c r="AB661" s="339"/>
      <c r="AC661" s="339"/>
      <c r="AD661" s="339"/>
      <c r="AE661" s="339"/>
      <c r="AF661" s="339"/>
      <c r="AG661" s="339"/>
      <c r="AH661" s="339"/>
      <c r="AI661" s="339"/>
      <c r="AJ661" s="339"/>
      <c r="AK661" s="339"/>
      <c r="AL661" s="339"/>
      <c r="AM661" s="339"/>
      <c r="AN661" s="339"/>
      <c r="AO661" s="339"/>
      <c r="AP661" s="339"/>
      <c r="AQ661" s="339"/>
      <c r="AR661" s="339"/>
      <c r="AS661" s="339"/>
      <c r="AT661" s="339"/>
      <c r="AU661" s="339"/>
      <c r="AV661" s="339"/>
      <c r="AW661" s="339"/>
      <c r="AX661" s="339"/>
      <c r="AY661" s="339"/>
      <c r="AZ661" s="339"/>
      <c r="BA661" s="342"/>
      <c r="BB661" s="418"/>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986"/>
      <c r="D662" s="985"/>
      <c r="E662" s="612"/>
      <c r="F662" s="612"/>
      <c r="G662" s="612"/>
      <c r="H662" s="986"/>
      <c r="I662" s="985"/>
      <c r="J662" s="612"/>
      <c r="K662" s="612"/>
      <c r="L662" s="612"/>
      <c r="M662" s="986"/>
      <c r="N662" s="985"/>
      <c r="O662" s="612"/>
      <c r="P662" s="612"/>
      <c r="Q662" s="612"/>
      <c r="W662" s="339"/>
      <c r="X662" s="339"/>
      <c r="Y662" s="339"/>
      <c r="Z662" s="339"/>
      <c r="AA662" s="339"/>
      <c r="AB662" s="339"/>
      <c r="AC662" s="339"/>
      <c r="AD662" s="339"/>
      <c r="AE662" s="339"/>
      <c r="AF662" s="339"/>
      <c r="AG662" s="339"/>
      <c r="AH662" s="339"/>
      <c r="AI662" s="339"/>
      <c r="AJ662" s="339"/>
      <c r="AK662" s="339"/>
      <c r="AL662" s="339"/>
      <c r="AM662" s="339"/>
      <c r="AN662" s="339"/>
      <c r="AO662" s="339"/>
      <c r="AP662" s="339"/>
      <c r="AQ662" s="339"/>
      <c r="AR662" s="339"/>
      <c r="AS662" s="339"/>
      <c r="AT662" s="339"/>
      <c r="AU662" s="339"/>
      <c r="AV662" s="339"/>
      <c r="AW662" s="339"/>
      <c r="AX662" s="339"/>
      <c r="AY662" s="339"/>
      <c r="AZ662" s="339"/>
      <c r="BA662" s="342"/>
      <c r="BB662" s="418"/>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986"/>
      <c r="D663" s="985"/>
      <c r="E663" s="612"/>
      <c r="F663" s="612"/>
      <c r="G663" s="612"/>
      <c r="H663" s="986"/>
      <c r="I663" s="985"/>
      <c r="J663" s="612"/>
      <c r="K663" s="612"/>
      <c r="L663" s="612"/>
      <c r="M663" s="986"/>
      <c r="N663" s="985"/>
      <c r="O663" s="612"/>
      <c r="P663" s="612"/>
      <c r="Q663" s="612"/>
      <c r="W663" s="339"/>
      <c r="X663" s="339"/>
      <c r="Y663" s="339"/>
      <c r="Z663" s="339"/>
      <c r="AA663" s="339"/>
      <c r="AB663" s="339"/>
      <c r="AC663" s="339"/>
      <c r="AD663" s="339"/>
      <c r="AE663" s="339"/>
      <c r="AF663" s="339"/>
      <c r="AG663" s="339"/>
      <c r="AH663" s="339"/>
      <c r="AI663" s="339"/>
      <c r="AJ663" s="339"/>
      <c r="AK663" s="339"/>
      <c r="AL663" s="339"/>
      <c r="AM663" s="339"/>
      <c r="AN663" s="339"/>
      <c r="AO663" s="339"/>
      <c r="AP663" s="339"/>
      <c r="AQ663" s="339"/>
      <c r="AR663" s="339"/>
      <c r="AS663" s="339"/>
      <c r="AT663" s="339"/>
      <c r="AU663" s="339"/>
      <c r="AV663" s="339"/>
      <c r="AW663" s="339"/>
      <c r="AX663" s="339"/>
      <c r="AY663" s="339"/>
      <c r="AZ663" s="339"/>
      <c r="BA663" s="342"/>
      <c r="BB663" s="418"/>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986"/>
      <c r="D664" s="985"/>
      <c r="E664" s="612"/>
      <c r="F664" s="612"/>
      <c r="G664" s="612"/>
      <c r="H664" s="986"/>
      <c r="I664" s="985"/>
      <c r="J664" s="612"/>
      <c r="K664" s="612"/>
      <c r="L664" s="612"/>
      <c r="M664" s="986"/>
      <c r="N664" s="985"/>
      <c r="O664" s="612"/>
      <c r="P664" s="612"/>
      <c r="Q664" s="612"/>
      <c r="W664" s="339"/>
      <c r="X664" s="339"/>
      <c r="Y664" s="339"/>
      <c r="Z664" s="339"/>
      <c r="AA664" s="339"/>
      <c r="AB664" s="339"/>
      <c r="AC664" s="339"/>
      <c r="AD664" s="339"/>
      <c r="AE664" s="339"/>
      <c r="AF664" s="339"/>
      <c r="AG664" s="339"/>
      <c r="AH664" s="339"/>
      <c r="AI664" s="339"/>
      <c r="AJ664" s="339"/>
      <c r="AK664" s="339"/>
      <c r="AL664" s="339"/>
      <c r="AM664" s="339"/>
      <c r="AN664" s="339"/>
      <c r="AO664" s="339"/>
      <c r="AP664" s="339"/>
      <c r="AQ664" s="339"/>
      <c r="AR664" s="339"/>
      <c r="AS664" s="339"/>
      <c r="AT664" s="339"/>
      <c r="AU664" s="339"/>
      <c r="AV664" s="339"/>
      <c r="AW664" s="339"/>
      <c r="AX664" s="339"/>
      <c r="AY664" s="339"/>
      <c r="AZ664" s="339"/>
      <c r="BA664" s="342"/>
      <c r="BB664" s="418"/>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986"/>
      <c r="D665" s="985"/>
      <c r="E665" s="612"/>
      <c r="F665" s="612"/>
      <c r="G665" s="612"/>
      <c r="H665" s="986"/>
      <c r="I665" s="985"/>
      <c r="J665" s="612"/>
      <c r="K665" s="612"/>
      <c r="L665" s="612"/>
      <c r="M665" s="986"/>
      <c r="N665" s="985"/>
      <c r="O665" s="612"/>
      <c r="P665" s="612"/>
      <c r="Q665" s="612"/>
      <c r="W665" s="339"/>
      <c r="X665" s="339"/>
      <c r="Y665" s="339"/>
      <c r="Z665" s="339"/>
      <c r="AA665" s="339"/>
      <c r="AB665" s="339"/>
      <c r="AC665" s="339"/>
      <c r="AD665" s="339"/>
      <c r="AE665" s="339"/>
      <c r="AF665" s="339"/>
      <c r="AG665" s="339"/>
      <c r="AH665" s="339"/>
      <c r="AI665" s="339"/>
      <c r="AJ665" s="339"/>
      <c r="AK665" s="339"/>
      <c r="AL665" s="339"/>
      <c r="AM665" s="339"/>
      <c r="AN665" s="339"/>
      <c r="AO665" s="339"/>
      <c r="AP665" s="339"/>
      <c r="AQ665" s="339"/>
      <c r="AR665" s="339"/>
      <c r="AS665" s="339"/>
      <c r="AT665" s="339"/>
      <c r="AU665" s="339"/>
      <c r="AV665" s="339"/>
      <c r="AW665" s="339"/>
      <c r="AX665" s="339"/>
      <c r="AY665" s="339"/>
      <c r="AZ665" s="339"/>
      <c r="BA665" s="342"/>
      <c r="BB665" s="418"/>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986"/>
      <c r="D666" s="985"/>
      <c r="E666" s="612"/>
      <c r="F666" s="612"/>
      <c r="G666" s="612"/>
      <c r="H666" s="986"/>
      <c r="I666" s="985"/>
      <c r="J666" s="612"/>
      <c r="K666" s="612"/>
      <c r="L666" s="612"/>
      <c r="M666" s="986"/>
      <c r="N666" s="985"/>
      <c r="O666" s="612"/>
      <c r="P666" s="612"/>
      <c r="Q666" s="612"/>
      <c r="W666" s="339"/>
      <c r="X666" s="339"/>
      <c r="Y666" s="339"/>
      <c r="Z666" s="339"/>
      <c r="AA666" s="339"/>
      <c r="AB666" s="339"/>
      <c r="AC666" s="339"/>
      <c r="AD666" s="339"/>
      <c r="AE666" s="339"/>
      <c r="AF666" s="339"/>
      <c r="AG666" s="339"/>
      <c r="AH666" s="339"/>
      <c r="AI666" s="339"/>
      <c r="AJ666" s="339"/>
      <c r="AK666" s="339"/>
      <c r="AL666" s="339"/>
      <c r="AM666" s="339"/>
      <c r="AN666" s="339"/>
      <c r="AO666" s="339"/>
      <c r="AP666" s="339"/>
      <c r="AQ666" s="339"/>
      <c r="AR666" s="339"/>
      <c r="AS666" s="339"/>
      <c r="AT666" s="339"/>
      <c r="AU666" s="339"/>
      <c r="AV666" s="339"/>
      <c r="AW666" s="339"/>
      <c r="AX666" s="339"/>
      <c r="AY666" s="339"/>
      <c r="AZ666" s="339"/>
      <c r="BA666" s="342"/>
      <c r="BB666" s="418"/>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986"/>
      <c r="D667" s="985"/>
      <c r="E667" s="612"/>
      <c r="F667" s="612"/>
      <c r="G667" s="612"/>
      <c r="H667" s="986"/>
      <c r="I667" s="985"/>
      <c r="J667" s="612"/>
      <c r="K667" s="612"/>
      <c r="L667" s="612"/>
      <c r="M667" s="986"/>
      <c r="N667" s="985"/>
      <c r="O667" s="612"/>
      <c r="P667" s="612"/>
      <c r="Q667" s="612"/>
      <c r="W667" s="339"/>
      <c r="X667" s="339"/>
      <c r="Y667" s="339"/>
      <c r="Z667" s="339"/>
      <c r="AA667" s="339"/>
      <c r="AB667" s="339"/>
      <c r="AC667" s="339"/>
      <c r="AD667" s="339"/>
      <c r="AE667" s="339"/>
      <c r="AF667" s="339"/>
      <c r="AG667" s="339"/>
      <c r="AH667" s="339"/>
      <c r="AI667" s="339"/>
      <c r="AJ667" s="339"/>
      <c r="AK667" s="339"/>
      <c r="AL667" s="339"/>
      <c r="AM667" s="339"/>
      <c r="AN667" s="339"/>
      <c r="AO667" s="339"/>
      <c r="AP667" s="339"/>
      <c r="AQ667" s="339"/>
      <c r="AR667" s="339"/>
      <c r="AS667" s="339"/>
      <c r="AT667" s="339"/>
      <c r="AU667" s="339"/>
      <c r="AV667" s="339"/>
      <c r="AW667" s="339"/>
      <c r="AX667" s="339"/>
      <c r="AY667" s="339"/>
      <c r="AZ667" s="339"/>
      <c r="BA667" s="342"/>
      <c r="BB667" s="418"/>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986"/>
      <c r="D668" s="985"/>
      <c r="E668" s="612"/>
      <c r="F668" s="612"/>
      <c r="G668" s="612"/>
      <c r="H668" s="986"/>
      <c r="I668" s="985"/>
      <c r="J668" s="612"/>
      <c r="K668" s="612"/>
      <c r="L668" s="612"/>
      <c r="M668" s="986"/>
      <c r="N668" s="985"/>
      <c r="O668" s="612"/>
      <c r="P668" s="612"/>
      <c r="Q668" s="612"/>
      <c r="W668" s="339"/>
      <c r="X668" s="339"/>
      <c r="Y668" s="339"/>
      <c r="Z668" s="339"/>
      <c r="AA668" s="339"/>
      <c r="AB668" s="339"/>
      <c r="AC668" s="339"/>
      <c r="AD668" s="339"/>
      <c r="AE668" s="339"/>
      <c r="AF668" s="339"/>
      <c r="AG668" s="339"/>
      <c r="AH668" s="339"/>
      <c r="AI668" s="339"/>
      <c r="AJ668" s="339"/>
      <c r="AK668" s="339"/>
      <c r="AL668" s="339"/>
      <c r="AM668" s="339"/>
      <c r="AN668" s="339"/>
      <c r="AO668" s="339"/>
      <c r="AP668" s="339"/>
      <c r="AQ668" s="339"/>
      <c r="AR668" s="339"/>
      <c r="AS668" s="339"/>
      <c r="AT668" s="339"/>
      <c r="AU668" s="339"/>
      <c r="AV668" s="339"/>
      <c r="AW668" s="339"/>
      <c r="AX668" s="339"/>
      <c r="AY668" s="339"/>
      <c r="AZ668" s="339"/>
      <c r="BA668" s="342"/>
      <c r="BB668" s="418"/>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986"/>
      <c r="D669" s="985"/>
      <c r="E669" s="612"/>
      <c r="F669" s="612"/>
      <c r="G669" s="612"/>
      <c r="H669" s="986"/>
      <c r="I669" s="985"/>
      <c r="J669" s="612"/>
      <c r="K669" s="612"/>
      <c r="L669" s="612"/>
      <c r="M669" s="986"/>
      <c r="N669" s="985"/>
      <c r="O669" s="612"/>
      <c r="P669" s="612"/>
      <c r="Q669" s="612"/>
      <c r="W669" s="339"/>
      <c r="X669" s="339"/>
      <c r="Y669" s="339"/>
      <c r="Z669" s="339"/>
      <c r="AA669" s="339"/>
      <c r="AB669" s="339"/>
      <c r="AC669" s="339"/>
      <c r="AD669" s="339"/>
      <c r="AE669" s="339"/>
      <c r="AF669" s="339"/>
      <c r="AG669" s="339"/>
      <c r="AH669" s="339"/>
      <c r="AI669" s="339"/>
      <c r="AJ669" s="339"/>
      <c r="AK669" s="339"/>
      <c r="AL669" s="339"/>
      <c r="AM669" s="339"/>
      <c r="AN669" s="339"/>
      <c r="AO669" s="339"/>
      <c r="AP669" s="339"/>
      <c r="AQ669" s="339"/>
      <c r="AR669" s="339"/>
      <c r="AS669" s="339"/>
      <c r="AT669" s="339"/>
      <c r="AU669" s="339"/>
      <c r="AV669" s="339"/>
      <c r="AW669" s="339"/>
      <c r="AX669" s="339"/>
      <c r="AY669" s="339"/>
      <c r="AZ669" s="339"/>
      <c r="BA669" s="342"/>
      <c r="BB669" s="418"/>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986"/>
      <c r="D670" s="985"/>
      <c r="E670" s="612"/>
      <c r="F670" s="612"/>
      <c r="G670" s="612"/>
      <c r="H670" s="986"/>
      <c r="I670" s="985"/>
      <c r="J670" s="612"/>
      <c r="K670" s="612"/>
      <c r="L670" s="612"/>
      <c r="M670" s="986"/>
      <c r="N670" s="985"/>
      <c r="O670" s="612"/>
      <c r="P670" s="612"/>
      <c r="Q670" s="612"/>
      <c r="W670" s="339"/>
      <c r="X670" s="339"/>
      <c r="Y670" s="339"/>
      <c r="Z670" s="339"/>
      <c r="AA670" s="339"/>
      <c r="AB670" s="339"/>
      <c r="AC670" s="339"/>
      <c r="AD670" s="339"/>
      <c r="AE670" s="339"/>
      <c r="AF670" s="339"/>
      <c r="AG670" s="339"/>
      <c r="AH670" s="339"/>
      <c r="AI670" s="339"/>
      <c r="AJ670" s="339"/>
      <c r="AK670" s="339"/>
      <c r="AL670" s="339"/>
      <c r="AM670" s="339"/>
      <c r="AN670" s="339"/>
      <c r="AO670" s="339"/>
      <c r="AP670" s="339"/>
      <c r="AQ670" s="339"/>
      <c r="AR670" s="339"/>
      <c r="AS670" s="339"/>
      <c r="AT670" s="339"/>
      <c r="AU670" s="339"/>
      <c r="AV670" s="339"/>
      <c r="AW670" s="339"/>
      <c r="AX670" s="339"/>
      <c r="AY670" s="339"/>
      <c r="AZ670" s="339"/>
      <c r="BA670" s="342"/>
      <c r="BB670" s="418"/>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986"/>
      <c r="D671" s="985"/>
      <c r="E671" s="612"/>
      <c r="F671" s="612"/>
      <c r="G671" s="612"/>
      <c r="H671" s="986"/>
      <c r="I671" s="985"/>
      <c r="J671" s="612"/>
      <c r="K671" s="612"/>
      <c r="L671" s="612"/>
      <c r="M671" s="986"/>
      <c r="N671" s="985"/>
      <c r="O671" s="612"/>
      <c r="P671" s="612"/>
      <c r="Q671" s="612"/>
      <c r="W671" s="339"/>
      <c r="X671" s="339"/>
      <c r="Y671" s="339"/>
      <c r="Z671" s="339"/>
      <c r="AA671" s="339"/>
      <c r="AB671" s="339"/>
      <c r="AC671" s="339"/>
      <c r="AD671" s="339"/>
      <c r="AE671" s="339"/>
      <c r="AF671" s="339"/>
      <c r="AG671" s="339"/>
      <c r="AH671" s="339"/>
      <c r="AI671" s="339"/>
      <c r="AJ671" s="339"/>
      <c r="AK671" s="339"/>
      <c r="AL671" s="339"/>
      <c r="AM671" s="339"/>
      <c r="AN671" s="339"/>
      <c r="AO671" s="339"/>
      <c r="AP671" s="339"/>
      <c r="AQ671" s="339"/>
      <c r="AR671" s="339"/>
      <c r="AS671" s="339"/>
      <c r="AT671" s="339"/>
      <c r="AU671" s="339"/>
      <c r="AV671" s="339"/>
      <c r="AW671" s="339"/>
      <c r="AX671" s="339"/>
      <c r="AY671" s="339"/>
      <c r="AZ671" s="339"/>
      <c r="BA671" s="342"/>
      <c r="BB671" s="418"/>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986"/>
      <c r="D672" s="985"/>
      <c r="E672" s="612"/>
      <c r="F672" s="612"/>
      <c r="G672" s="612"/>
      <c r="H672" s="986"/>
      <c r="I672" s="985"/>
      <c r="J672" s="612"/>
      <c r="K672" s="612"/>
      <c r="L672" s="612"/>
      <c r="M672" s="986"/>
      <c r="N672" s="985"/>
      <c r="O672" s="612"/>
      <c r="P672" s="612"/>
      <c r="Q672" s="612"/>
      <c r="W672" s="339"/>
      <c r="X672" s="339"/>
      <c r="Y672" s="339"/>
      <c r="Z672" s="339"/>
      <c r="AA672" s="339"/>
      <c r="AB672" s="339"/>
      <c r="AC672" s="339"/>
      <c r="AD672" s="339"/>
      <c r="AE672" s="339"/>
      <c r="AF672" s="339"/>
      <c r="AG672" s="339"/>
      <c r="AH672" s="339"/>
      <c r="AI672" s="339"/>
      <c r="AJ672" s="339"/>
      <c r="AK672" s="339"/>
      <c r="AL672" s="339"/>
      <c r="AM672" s="339"/>
      <c r="AN672" s="339"/>
      <c r="AO672" s="339"/>
      <c r="AP672" s="339"/>
      <c r="AQ672" s="339"/>
      <c r="AR672" s="339"/>
      <c r="AS672" s="339"/>
      <c r="AT672" s="339"/>
      <c r="AU672" s="339"/>
      <c r="AV672" s="339"/>
      <c r="AW672" s="339"/>
      <c r="AX672" s="339"/>
      <c r="AY672" s="339"/>
      <c r="AZ672" s="339"/>
      <c r="BA672" s="342"/>
      <c r="BB672" s="418"/>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986"/>
      <c r="D673" s="985"/>
      <c r="E673" s="612"/>
      <c r="F673" s="612"/>
      <c r="G673" s="612"/>
      <c r="H673" s="986"/>
      <c r="I673" s="985"/>
      <c r="J673" s="612"/>
      <c r="K673" s="612"/>
      <c r="L673" s="612"/>
      <c r="M673" s="986"/>
      <c r="N673" s="985"/>
      <c r="O673" s="612"/>
      <c r="P673" s="612"/>
      <c r="Q673" s="612"/>
      <c r="W673" s="339"/>
      <c r="X673" s="339"/>
      <c r="Y673" s="339"/>
      <c r="Z673" s="339"/>
      <c r="AA673" s="339"/>
      <c r="AB673" s="339"/>
      <c r="AC673" s="339"/>
      <c r="AD673" s="339"/>
      <c r="AE673" s="339"/>
      <c r="AF673" s="339"/>
      <c r="AG673" s="339"/>
      <c r="AH673" s="339"/>
      <c r="AI673" s="339"/>
      <c r="AJ673" s="339"/>
      <c r="AK673" s="339"/>
      <c r="AL673" s="339"/>
      <c r="AM673" s="339"/>
      <c r="AN673" s="339"/>
      <c r="AO673" s="339"/>
      <c r="AP673" s="339"/>
      <c r="AQ673" s="339"/>
      <c r="AR673" s="339"/>
      <c r="AS673" s="339"/>
      <c r="AT673" s="339"/>
      <c r="AU673" s="339"/>
      <c r="AV673" s="339"/>
      <c r="AW673" s="339"/>
      <c r="AX673" s="339"/>
      <c r="AY673" s="339"/>
      <c r="AZ673" s="339"/>
      <c r="BA673" s="342"/>
      <c r="BB673" s="418"/>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986"/>
      <c r="D674" s="985"/>
      <c r="E674" s="612"/>
      <c r="F674" s="612"/>
      <c r="G674" s="612"/>
      <c r="H674" s="986"/>
      <c r="I674" s="985"/>
      <c r="J674" s="612"/>
      <c r="K674" s="612"/>
      <c r="L674" s="612"/>
      <c r="M674" s="986"/>
      <c r="N674" s="985"/>
      <c r="O674" s="612"/>
      <c r="P674" s="612"/>
      <c r="Q674" s="612"/>
      <c r="W674" s="339"/>
      <c r="X674" s="339"/>
      <c r="Y674" s="339"/>
      <c r="Z674" s="339"/>
      <c r="AA674" s="339"/>
      <c r="AB674" s="339"/>
      <c r="AC674" s="339"/>
      <c r="AD674" s="339"/>
      <c r="AE674" s="339"/>
      <c r="AF674" s="339"/>
      <c r="AG674" s="339"/>
      <c r="AH674" s="339"/>
      <c r="AI674" s="339"/>
      <c r="AJ674" s="339"/>
      <c r="AK674" s="339"/>
      <c r="AL674" s="339"/>
      <c r="AM674" s="339"/>
      <c r="AN674" s="339"/>
      <c r="AO674" s="339"/>
      <c r="AP674" s="339"/>
      <c r="AQ674" s="339"/>
      <c r="AR674" s="339"/>
      <c r="AS674" s="339"/>
      <c r="AT674" s="339"/>
      <c r="AU674" s="339"/>
      <c r="AV674" s="339"/>
      <c r="AW674" s="339"/>
      <c r="AX674" s="339"/>
      <c r="AY674" s="339"/>
      <c r="AZ674" s="339"/>
      <c r="BA674" s="342"/>
      <c r="BB674" s="418"/>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986"/>
      <c r="D675" s="985"/>
      <c r="E675" s="612"/>
      <c r="F675" s="612"/>
      <c r="G675" s="612"/>
      <c r="H675" s="986"/>
      <c r="I675" s="985"/>
      <c r="J675" s="612"/>
      <c r="K675" s="612"/>
      <c r="L675" s="612"/>
      <c r="M675" s="986"/>
      <c r="N675" s="985"/>
      <c r="O675" s="612"/>
      <c r="P675" s="612"/>
      <c r="Q675" s="612"/>
      <c r="W675" s="339"/>
      <c r="X675" s="339"/>
      <c r="Y675" s="339"/>
      <c r="Z675" s="339"/>
      <c r="AA675" s="339"/>
      <c r="AB675" s="339"/>
      <c r="AC675" s="339"/>
      <c r="AD675" s="339"/>
      <c r="AE675" s="339"/>
      <c r="AF675" s="339"/>
      <c r="AG675" s="339"/>
      <c r="AH675" s="339"/>
      <c r="AI675" s="339"/>
      <c r="AJ675" s="339"/>
      <c r="AK675" s="339"/>
      <c r="AL675" s="339"/>
      <c r="AM675" s="339"/>
      <c r="AN675" s="339"/>
      <c r="AO675" s="339"/>
      <c r="AP675" s="339"/>
      <c r="AQ675" s="339"/>
      <c r="AR675" s="339"/>
      <c r="AS675" s="339"/>
      <c r="AT675" s="339"/>
      <c r="AU675" s="339"/>
      <c r="AV675" s="339"/>
      <c r="AW675" s="339"/>
      <c r="AX675" s="339"/>
      <c r="AY675" s="339"/>
      <c r="AZ675" s="339"/>
      <c r="BA675" s="342"/>
      <c r="BB675" s="418"/>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986"/>
      <c r="D676" s="985"/>
      <c r="E676" s="612"/>
      <c r="F676" s="612"/>
      <c r="G676" s="612"/>
      <c r="H676" s="986"/>
      <c r="I676" s="985"/>
      <c r="J676" s="612"/>
      <c r="K676" s="612"/>
      <c r="L676" s="612"/>
      <c r="M676" s="986"/>
      <c r="N676" s="985"/>
      <c r="O676" s="612"/>
      <c r="P676" s="612"/>
      <c r="Q676" s="612"/>
      <c r="W676" s="339"/>
      <c r="X676" s="339"/>
      <c r="Y676" s="339"/>
      <c r="Z676" s="339"/>
      <c r="AA676" s="339"/>
      <c r="AB676" s="339"/>
      <c r="AC676" s="339"/>
      <c r="AD676" s="339"/>
      <c r="AE676" s="339"/>
      <c r="AF676" s="339"/>
      <c r="AG676" s="339"/>
      <c r="AH676" s="339"/>
      <c r="AI676" s="339"/>
      <c r="AJ676" s="339"/>
      <c r="AK676" s="339"/>
      <c r="AL676" s="339"/>
      <c r="AM676" s="339"/>
      <c r="AN676" s="339"/>
      <c r="AO676" s="339"/>
      <c r="AP676" s="339"/>
      <c r="AQ676" s="339"/>
      <c r="AR676" s="339"/>
      <c r="AS676" s="339"/>
      <c r="AT676" s="339"/>
      <c r="AU676" s="339"/>
      <c r="AV676" s="339"/>
      <c r="AW676" s="339"/>
      <c r="AX676" s="339"/>
      <c r="AY676" s="339"/>
      <c r="AZ676" s="339"/>
      <c r="BA676" s="342"/>
      <c r="BB676" s="418"/>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986"/>
      <c r="D677" s="985"/>
      <c r="E677" s="612"/>
      <c r="F677" s="612"/>
      <c r="G677" s="612"/>
      <c r="H677" s="986"/>
      <c r="I677" s="985"/>
      <c r="J677" s="612"/>
      <c r="K677" s="612"/>
      <c r="L677" s="612"/>
      <c r="M677" s="986"/>
      <c r="N677" s="985"/>
      <c r="O677" s="612"/>
      <c r="P677" s="612"/>
      <c r="Q677" s="612"/>
      <c r="W677" s="339"/>
      <c r="X677" s="339"/>
      <c r="Y677" s="339"/>
      <c r="Z677" s="339"/>
      <c r="AA677" s="339"/>
      <c r="AB677" s="339"/>
      <c r="AC677" s="339"/>
      <c r="AD677" s="339"/>
      <c r="AE677" s="339"/>
      <c r="AF677" s="339"/>
      <c r="AG677" s="339"/>
      <c r="AH677" s="339"/>
      <c r="AI677" s="339"/>
      <c r="AJ677" s="339"/>
      <c r="AK677" s="339"/>
      <c r="AL677" s="339"/>
      <c r="AM677" s="339"/>
      <c r="AN677" s="339"/>
      <c r="AO677" s="339"/>
      <c r="AP677" s="339"/>
      <c r="AQ677" s="339"/>
      <c r="AR677" s="339"/>
      <c r="AS677" s="339"/>
      <c r="AT677" s="339"/>
      <c r="AU677" s="339"/>
      <c r="AV677" s="339"/>
      <c r="AW677" s="339"/>
      <c r="AX677" s="339"/>
      <c r="AY677" s="339"/>
      <c r="AZ677" s="339"/>
      <c r="BA677" s="342"/>
      <c r="BB677" s="418"/>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986"/>
      <c r="D678" s="985"/>
      <c r="E678" s="612"/>
      <c r="F678" s="612"/>
      <c r="G678" s="612"/>
      <c r="H678" s="986"/>
      <c r="I678" s="985"/>
      <c r="J678" s="612"/>
      <c r="K678" s="612"/>
      <c r="L678" s="612"/>
      <c r="M678" s="986"/>
      <c r="N678" s="985"/>
      <c r="O678" s="612"/>
      <c r="P678" s="612"/>
      <c r="Q678" s="612"/>
      <c r="W678" s="339"/>
      <c r="X678" s="339"/>
      <c r="Y678" s="339"/>
      <c r="Z678" s="339"/>
      <c r="AA678" s="339"/>
      <c r="AB678" s="339"/>
      <c r="AC678" s="339"/>
      <c r="AD678" s="339"/>
      <c r="AE678" s="339"/>
      <c r="AF678" s="339"/>
      <c r="AG678" s="339"/>
      <c r="AH678" s="339"/>
      <c r="AI678" s="339"/>
      <c r="AJ678" s="339"/>
      <c r="AK678" s="339"/>
      <c r="AL678" s="339"/>
      <c r="AM678" s="339"/>
      <c r="AN678" s="339"/>
      <c r="AO678" s="339"/>
      <c r="AP678" s="339"/>
      <c r="AQ678" s="339"/>
      <c r="AR678" s="339"/>
      <c r="AS678" s="339"/>
      <c r="AT678" s="339"/>
      <c r="AU678" s="339"/>
      <c r="AV678" s="339"/>
      <c r="AW678" s="339"/>
      <c r="AX678" s="339"/>
      <c r="AY678" s="339"/>
      <c r="AZ678" s="339"/>
      <c r="BA678" s="342"/>
      <c r="BB678" s="418"/>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986"/>
      <c r="D679" s="985"/>
      <c r="E679" s="612"/>
      <c r="F679" s="612"/>
      <c r="G679" s="612"/>
      <c r="H679" s="986"/>
      <c r="I679" s="985"/>
      <c r="J679" s="612"/>
      <c r="K679" s="612"/>
      <c r="L679" s="612"/>
      <c r="M679" s="986"/>
      <c r="N679" s="985"/>
      <c r="O679" s="612"/>
      <c r="P679" s="612"/>
      <c r="Q679" s="612"/>
      <c r="W679" s="339"/>
      <c r="X679" s="339"/>
      <c r="Y679" s="339"/>
      <c r="Z679" s="339"/>
      <c r="AA679" s="339"/>
      <c r="AB679" s="339"/>
      <c r="AC679" s="339"/>
      <c r="AD679" s="339"/>
      <c r="AE679" s="339"/>
      <c r="AF679" s="339"/>
      <c r="AG679" s="339"/>
      <c r="AH679" s="339"/>
      <c r="AI679" s="339"/>
      <c r="AJ679" s="339"/>
      <c r="AK679" s="339"/>
      <c r="AL679" s="339"/>
      <c r="AM679" s="339"/>
      <c r="AN679" s="339"/>
      <c r="AO679" s="339"/>
      <c r="AP679" s="339"/>
      <c r="AQ679" s="339"/>
      <c r="AR679" s="339"/>
      <c r="AS679" s="339"/>
      <c r="AT679" s="339"/>
      <c r="AU679" s="339"/>
      <c r="AV679" s="339"/>
      <c r="AW679" s="339"/>
      <c r="AX679" s="339"/>
      <c r="AY679" s="339"/>
      <c r="AZ679" s="339"/>
      <c r="BA679" s="342"/>
      <c r="BB679" s="418"/>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986"/>
      <c r="D680" s="985"/>
      <c r="E680" s="612"/>
      <c r="F680" s="612"/>
      <c r="G680" s="612"/>
      <c r="H680" s="986"/>
      <c r="I680" s="985"/>
      <c r="J680" s="612"/>
      <c r="K680" s="612"/>
      <c r="L680" s="612"/>
      <c r="M680" s="986"/>
      <c r="N680" s="985"/>
      <c r="O680" s="612"/>
      <c r="P680" s="612"/>
      <c r="Q680" s="612"/>
      <c r="W680" s="339"/>
      <c r="X680" s="339"/>
      <c r="Y680" s="339"/>
      <c r="Z680" s="339"/>
      <c r="AA680" s="339"/>
      <c r="AB680" s="339"/>
      <c r="AC680" s="339"/>
      <c r="AD680" s="339"/>
      <c r="AE680" s="339"/>
      <c r="AF680" s="339"/>
      <c r="AG680" s="339"/>
      <c r="AH680" s="339"/>
      <c r="AI680" s="339"/>
      <c r="AJ680" s="339"/>
      <c r="AK680" s="339"/>
      <c r="AL680" s="339"/>
      <c r="AM680" s="339"/>
      <c r="AN680" s="339"/>
      <c r="AO680" s="339"/>
      <c r="AP680" s="339"/>
      <c r="AQ680" s="339"/>
      <c r="AR680" s="339"/>
      <c r="AS680" s="339"/>
      <c r="AT680" s="339"/>
      <c r="AU680" s="339"/>
      <c r="AV680" s="339"/>
      <c r="AW680" s="339"/>
      <c r="AX680" s="339"/>
      <c r="AY680" s="339"/>
      <c r="AZ680" s="339"/>
      <c r="BA680" s="342"/>
      <c r="BB680" s="418"/>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986"/>
      <c r="D681" s="985"/>
      <c r="E681" s="612"/>
      <c r="F681" s="612"/>
      <c r="G681" s="612"/>
      <c r="H681" s="986"/>
      <c r="I681" s="985"/>
      <c r="J681" s="612"/>
      <c r="K681" s="612"/>
      <c r="L681" s="612"/>
      <c r="M681" s="986"/>
      <c r="N681" s="985"/>
      <c r="O681" s="612"/>
      <c r="P681" s="612"/>
      <c r="Q681" s="612"/>
      <c r="W681" s="339"/>
      <c r="X681" s="339"/>
      <c r="Y681" s="339"/>
      <c r="Z681" s="339"/>
      <c r="AA681" s="339"/>
      <c r="AB681" s="339"/>
      <c r="AC681" s="339"/>
      <c r="AD681" s="339"/>
      <c r="AE681" s="339"/>
      <c r="AF681" s="339"/>
      <c r="AG681" s="339"/>
      <c r="AH681" s="339"/>
      <c r="AI681" s="339"/>
      <c r="AJ681" s="339"/>
      <c r="AK681" s="339"/>
      <c r="AL681" s="339"/>
      <c r="AM681" s="339"/>
      <c r="AN681" s="339"/>
      <c r="AO681" s="339"/>
      <c r="AP681" s="339"/>
      <c r="AQ681" s="339"/>
      <c r="AR681" s="339"/>
      <c r="AS681" s="339"/>
      <c r="AT681" s="339"/>
      <c r="AU681" s="339"/>
      <c r="AV681" s="339"/>
      <c r="AW681" s="339"/>
      <c r="AX681" s="339"/>
      <c r="AY681" s="339"/>
      <c r="AZ681" s="339"/>
      <c r="BA681" s="342"/>
      <c r="BB681" s="418"/>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986"/>
      <c r="D682" s="985"/>
      <c r="E682" s="612"/>
      <c r="F682" s="612"/>
      <c r="G682" s="612"/>
      <c r="H682" s="986"/>
      <c r="I682" s="985"/>
      <c r="J682" s="612"/>
      <c r="K682" s="612"/>
      <c r="L682" s="612"/>
      <c r="M682" s="986"/>
      <c r="N682" s="985"/>
      <c r="O682" s="612"/>
      <c r="P682" s="612"/>
      <c r="Q682" s="612"/>
      <c r="W682" s="339"/>
      <c r="X682" s="339"/>
      <c r="Y682" s="339"/>
      <c r="Z682" s="339"/>
      <c r="AA682" s="339"/>
      <c r="AB682" s="339"/>
      <c r="AC682" s="339"/>
      <c r="AD682" s="339"/>
      <c r="AE682" s="339"/>
      <c r="AF682" s="339"/>
      <c r="AG682" s="339"/>
      <c r="AH682" s="339"/>
      <c r="AI682" s="339"/>
      <c r="AJ682" s="339"/>
      <c r="AK682" s="339"/>
      <c r="AL682" s="339"/>
      <c r="AM682" s="339"/>
      <c r="AN682" s="339"/>
      <c r="AO682" s="339"/>
      <c r="AP682" s="339"/>
      <c r="AQ682" s="339"/>
      <c r="AR682" s="339"/>
      <c r="AS682" s="339"/>
      <c r="AT682" s="339"/>
      <c r="AU682" s="339"/>
      <c r="AV682" s="339"/>
      <c r="AW682" s="339"/>
      <c r="AX682" s="339"/>
      <c r="AY682" s="339"/>
      <c r="AZ682" s="339"/>
      <c r="BA682" s="342"/>
      <c r="BB682" s="418"/>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986"/>
      <c r="D683" s="985"/>
      <c r="E683" s="612"/>
      <c r="F683" s="612"/>
      <c r="G683" s="612"/>
      <c r="H683" s="986"/>
      <c r="I683" s="985"/>
      <c r="J683" s="612"/>
      <c r="K683" s="612"/>
      <c r="L683" s="612"/>
      <c r="M683" s="986"/>
      <c r="N683" s="985"/>
      <c r="O683" s="612"/>
      <c r="P683" s="612"/>
      <c r="Q683" s="612"/>
      <c r="W683" s="339"/>
      <c r="X683" s="339"/>
      <c r="Y683" s="339"/>
      <c r="Z683" s="339"/>
      <c r="AA683" s="339"/>
      <c r="AB683" s="339"/>
      <c r="AC683" s="339"/>
      <c r="AD683" s="339"/>
      <c r="AE683" s="339"/>
      <c r="AF683" s="339"/>
      <c r="AG683" s="339"/>
      <c r="AH683" s="339"/>
      <c r="AI683" s="339"/>
      <c r="AJ683" s="339"/>
      <c r="AK683" s="339"/>
      <c r="AL683" s="339"/>
      <c r="AM683" s="339"/>
      <c r="AN683" s="339"/>
      <c r="AO683" s="339"/>
      <c r="AP683" s="339"/>
      <c r="AQ683" s="339"/>
      <c r="AR683" s="339"/>
      <c r="AS683" s="339"/>
      <c r="AT683" s="339"/>
      <c r="AU683" s="339"/>
      <c r="AV683" s="339"/>
      <c r="AW683" s="339"/>
      <c r="AX683" s="339"/>
      <c r="AY683" s="339"/>
      <c r="AZ683" s="339"/>
      <c r="BA683" s="342"/>
      <c r="BB683" s="418"/>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986"/>
      <c r="D684" s="985"/>
      <c r="E684" s="612"/>
      <c r="F684" s="612"/>
      <c r="G684" s="612"/>
      <c r="H684" s="986"/>
      <c r="I684" s="985"/>
      <c r="J684" s="612"/>
      <c r="K684" s="612"/>
      <c r="L684" s="612"/>
      <c r="M684" s="986"/>
      <c r="N684" s="985"/>
      <c r="O684" s="612"/>
      <c r="P684" s="612"/>
      <c r="Q684" s="612"/>
      <c r="W684" s="339"/>
      <c r="X684" s="339"/>
      <c r="Y684" s="339"/>
      <c r="Z684" s="339"/>
      <c r="AA684" s="339"/>
      <c r="AB684" s="339"/>
      <c r="AC684" s="339"/>
      <c r="AD684" s="339"/>
      <c r="AE684" s="339"/>
      <c r="AF684" s="339"/>
      <c r="AG684" s="339"/>
      <c r="AH684" s="339"/>
      <c r="AI684" s="339"/>
      <c r="AJ684" s="339"/>
      <c r="AK684" s="339"/>
      <c r="AL684" s="339"/>
      <c r="AM684" s="339"/>
      <c r="AN684" s="339"/>
      <c r="AO684" s="339"/>
      <c r="AP684" s="339"/>
      <c r="AQ684" s="339"/>
      <c r="AR684" s="339"/>
      <c r="AS684" s="339"/>
      <c r="AT684" s="339"/>
      <c r="AU684" s="339"/>
      <c r="AV684" s="339"/>
      <c r="AW684" s="339"/>
      <c r="AX684" s="339"/>
      <c r="AY684" s="339"/>
      <c r="AZ684" s="339"/>
      <c r="BA684" s="342"/>
      <c r="BB684" s="418"/>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986"/>
      <c r="D685" s="985"/>
      <c r="E685" s="612"/>
      <c r="F685" s="612"/>
      <c r="G685" s="612"/>
      <c r="H685" s="986"/>
      <c r="I685" s="985"/>
      <c r="J685" s="612"/>
      <c r="K685" s="612"/>
      <c r="L685" s="612"/>
      <c r="M685" s="986"/>
      <c r="N685" s="985"/>
      <c r="O685" s="612"/>
      <c r="P685" s="612"/>
      <c r="Q685" s="612"/>
      <c r="W685" s="339"/>
      <c r="X685" s="339"/>
      <c r="Y685" s="339"/>
      <c r="Z685" s="339"/>
      <c r="AA685" s="339"/>
      <c r="AB685" s="339"/>
      <c r="AC685" s="339"/>
      <c r="AD685" s="339"/>
      <c r="AE685" s="339"/>
      <c r="AF685" s="339"/>
      <c r="AG685" s="339"/>
      <c r="AH685" s="339"/>
      <c r="AI685" s="339"/>
      <c r="AJ685" s="339"/>
      <c r="AK685" s="339"/>
      <c r="AL685" s="339"/>
      <c r="AM685" s="339"/>
      <c r="AN685" s="339"/>
      <c r="AO685" s="339"/>
      <c r="AP685" s="339"/>
      <c r="AQ685" s="339"/>
      <c r="AR685" s="339"/>
      <c r="AS685" s="339"/>
      <c r="AT685" s="339"/>
      <c r="AU685" s="339"/>
      <c r="AV685" s="339"/>
      <c r="AW685" s="339"/>
      <c r="AX685" s="339"/>
      <c r="AY685" s="339"/>
      <c r="AZ685" s="339"/>
      <c r="BA685" s="342"/>
      <c r="BB685" s="418"/>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986"/>
      <c r="D686" s="985"/>
      <c r="E686" s="612"/>
      <c r="F686" s="612"/>
      <c r="G686" s="612"/>
      <c r="H686" s="986"/>
      <c r="I686" s="985"/>
      <c r="J686" s="612"/>
      <c r="K686" s="612"/>
      <c r="L686" s="612"/>
      <c r="M686" s="986"/>
      <c r="N686" s="985"/>
      <c r="O686" s="612"/>
      <c r="P686" s="612"/>
      <c r="Q686" s="612"/>
      <c r="W686" s="339"/>
      <c r="X686" s="339"/>
      <c r="Y686" s="339"/>
      <c r="Z686" s="339"/>
      <c r="AA686" s="339"/>
      <c r="AB686" s="339"/>
      <c r="AC686" s="339"/>
      <c r="AD686" s="339"/>
      <c r="AE686" s="339"/>
      <c r="AF686" s="339"/>
      <c r="AG686" s="339"/>
      <c r="AH686" s="339"/>
      <c r="AI686" s="339"/>
      <c r="AJ686" s="339"/>
      <c r="AK686" s="339"/>
      <c r="AL686" s="339"/>
      <c r="AM686" s="339"/>
      <c r="AN686" s="339"/>
      <c r="AO686" s="339"/>
      <c r="AP686" s="339"/>
      <c r="AQ686" s="339"/>
      <c r="AR686" s="339"/>
      <c r="AS686" s="339"/>
      <c r="AT686" s="339"/>
      <c r="AU686" s="339"/>
      <c r="AV686" s="339"/>
      <c r="AW686" s="339"/>
      <c r="AX686" s="339"/>
      <c r="AY686" s="339"/>
      <c r="AZ686" s="339"/>
      <c r="BA686" s="342"/>
      <c r="BB686" s="418"/>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986"/>
      <c r="D687" s="985"/>
      <c r="E687" s="612"/>
      <c r="F687" s="612"/>
      <c r="G687" s="612"/>
      <c r="H687" s="986"/>
      <c r="I687" s="985"/>
      <c r="J687" s="612"/>
      <c r="K687" s="612"/>
      <c r="L687" s="612"/>
      <c r="M687" s="986"/>
      <c r="N687" s="985"/>
      <c r="O687" s="612"/>
      <c r="P687" s="612"/>
      <c r="Q687" s="612"/>
      <c r="W687" s="339"/>
      <c r="X687" s="339"/>
      <c r="Y687" s="339"/>
      <c r="Z687" s="339"/>
      <c r="AA687" s="339"/>
      <c r="AB687" s="339"/>
      <c r="AC687" s="339"/>
      <c r="AD687" s="339"/>
      <c r="AE687" s="339"/>
      <c r="AF687" s="339"/>
      <c r="AG687" s="339"/>
      <c r="AH687" s="339"/>
      <c r="AI687" s="339"/>
      <c r="AJ687" s="339"/>
      <c r="AK687" s="339"/>
      <c r="AL687" s="339"/>
      <c r="AM687" s="339"/>
      <c r="AN687" s="339"/>
      <c r="AO687" s="339"/>
      <c r="AP687" s="339"/>
      <c r="AQ687" s="339"/>
      <c r="AR687" s="339"/>
      <c r="AS687" s="339"/>
      <c r="AT687" s="339"/>
      <c r="AU687" s="339"/>
      <c r="AV687" s="339"/>
      <c r="AW687" s="339"/>
      <c r="AX687" s="339"/>
      <c r="AY687" s="339"/>
      <c r="AZ687" s="339"/>
      <c r="BA687" s="342"/>
      <c r="BB687" s="418"/>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986"/>
      <c r="D688" s="985"/>
      <c r="E688" s="612"/>
      <c r="F688" s="612"/>
      <c r="G688" s="612"/>
      <c r="H688" s="986"/>
      <c r="I688" s="985"/>
      <c r="J688" s="612"/>
      <c r="K688" s="612"/>
      <c r="L688" s="612"/>
      <c r="M688" s="986"/>
      <c r="N688" s="985"/>
      <c r="O688" s="612"/>
      <c r="P688" s="612"/>
      <c r="Q688" s="612"/>
      <c r="W688" s="339"/>
      <c r="X688" s="339"/>
      <c r="Y688" s="339"/>
      <c r="Z688" s="339"/>
      <c r="AA688" s="339"/>
      <c r="AB688" s="339"/>
      <c r="AC688" s="339"/>
      <c r="AD688" s="339"/>
      <c r="AE688" s="339"/>
      <c r="AF688" s="339"/>
      <c r="AG688" s="339"/>
      <c r="AH688" s="339"/>
      <c r="AI688" s="339"/>
      <c r="AJ688" s="339"/>
      <c r="AK688" s="339"/>
      <c r="AL688" s="339"/>
      <c r="AM688" s="339"/>
      <c r="AN688" s="339"/>
      <c r="AO688" s="339"/>
      <c r="AP688" s="339"/>
      <c r="AQ688" s="339"/>
      <c r="AR688" s="339"/>
      <c r="AS688" s="339"/>
      <c r="AT688" s="339"/>
      <c r="AU688" s="339"/>
      <c r="AV688" s="339"/>
      <c r="AW688" s="339"/>
      <c r="AX688" s="339"/>
      <c r="AY688" s="339"/>
      <c r="AZ688" s="339"/>
      <c r="BA688" s="342"/>
      <c r="BB688" s="418"/>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986"/>
      <c r="D689" s="985"/>
      <c r="E689" s="612"/>
      <c r="F689" s="612"/>
      <c r="G689" s="612"/>
      <c r="H689" s="986"/>
      <c r="I689" s="985"/>
      <c r="J689" s="612"/>
      <c r="K689" s="612"/>
      <c r="L689" s="612"/>
      <c r="M689" s="986"/>
      <c r="N689" s="985"/>
      <c r="O689" s="612"/>
      <c r="P689" s="612"/>
      <c r="Q689" s="612"/>
      <c r="W689" s="339"/>
      <c r="X689" s="339"/>
      <c r="Y689" s="339"/>
      <c r="Z689" s="339"/>
      <c r="AA689" s="339"/>
      <c r="AB689" s="339"/>
      <c r="AC689" s="339"/>
      <c r="AD689" s="339"/>
      <c r="AE689" s="339"/>
      <c r="AF689" s="339"/>
      <c r="AG689" s="339"/>
      <c r="AH689" s="339"/>
      <c r="AI689" s="339"/>
      <c r="AJ689" s="339"/>
      <c r="AK689" s="339"/>
      <c r="AL689" s="339"/>
      <c r="AM689" s="339"/>
      <c r="AN689" s="339"/>
      <c r="AO689" s="339"/>
      <c r="AP689" s="339"/>
      <c r="AQ689" s="339"/>
      <c r="AR689" s="339"/>
      <c r="AS689" s="339"/>
      <c r="AT689" s="339"/>
      <c r="AU689" s="339"/>
      <c r="AV689" s="339"/>
      <c r="AW689" s="339"/>
      <c r="AX689" s="339"/>
      <c r="AY689" s="339"/>
      <c r="AZ689" s="339"/>
      <c r="BA689" s="342"/>
      <c r="BB689" s="418"/>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986"/>
      <c r="D690" s="985"/>
      <c r="E690" s="612"/>
      <c r="F690" s="612"/>
      <c r="G690" s="612"/>
      <c r="H690" s="986"/>
      <c r="I690" s="985"/>
      <c r="J690" s="612"/>
      <c r="K690" s="612"/>
      <c r="L690" s="612"/>
      <c r="M690" s="986"/>
      <c r="N690" s="985"/>
      <c r="O690" s="612"/>
      <c r="P690" s="612"/>
      <c r="Q690" s="612"/>
      <c r="W690" s="339"/>
      <c r="X690" s="339"/>
      <c r="Y690" s="339"/>
      <c r="Z690" s="339"/>
      <c r="AA690" s="339"/>
      <c r="AB690" s="339"/>
      <c r="AC690" s="339"/>
      <c r="AD690" s="339"/>
      <c r="AE690" s="339"/>
      <c r="AF690" s="339"/>
      <c r="AG690" s="339"/>
      <c r="AH690" s="339"/>
      <c r="AI690" s="339"/>
      <c r="AJ690" s="339"/>
      <c r="AK690" s="339"/>
      <c r="AL690" s="339"/>
      <c r="AM690" s="339"/>
      <c r="AN690" s="339"/>
      <c r="AO690" s="339"/>
      <c r="AP690" s="339"/>
      <c r="AQ690" s="339"/>
      <c r="AR690" s="339"/>
      <c r="AS690" s="339"/>
      <c r="AT690" s="339"/>
      <c r="AU690" s="339"/>
      <c r="AV690" s="339"/>
      <c r="AW690" s="339"/>
      <c r="AX690" s="339"/>
      <c r="AY690" s="339"/>
      <c r="AZ690" s="339"/>
      <c r="BA690" s="342"/>
      <c r="BB690" s="418"/>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986"/>
      <c r="D691" s="985"/>
      <c r="E691" s="612"/>
      <c r="F691" s="612"/>
      <c r="G691" s="612"/>
      <c r="H691" s="986"/>
      <c r="I691" s="985"/>
      <c r="J691" s="612"/>
      <c r="K691" s="612"/>
      <c r="L691" s="612"/>
      <c r="M691" s="986"/>
      <c r="N691" s="985"/>
      <c r="O691" s="612"/>
      <c r="P691" s="612"/>
      <c r="Q691" s="612"/>
      <c r="W691" s="339"/>
      <c r="X691" s="339"/>
      <c r="Y691" s="339"/>
      <c r="Z691" s="339"/>
      <c r="AA691" s="339"/>
      <c r="AB691" s="339"/>
      <c r="AC691" s="339"/>
      <c r="AD691" s="339"/>
      <c r="AE691" s="339"/>
      <c r="AF691" s="339"/>
      <c r="AG691" s="339"/>
      <c r="AH691" s="339"/>
      <c r="AI691" s="339"/>
      <c r="AJ691" s="339"/>
      <c r="AK691" s="339"/>
      <c r="AL691" s="339"/>
      <c r="AM691" s="339"/>
      <c r="AN691" s="339"/>
      <c r="AO691" s="339"/>
      <c r="AP691" s="339"/>
      <c r="AQ691" s="339"/>
      <c r="AR691" s="339"/>
      <c r="AS691" s="339"/>
      <c r="AT691" s="339"/>
      <c r="AU691" s="339"/>
      <c r="AV691" s="339"/>
      <c r="AW691" s="339"/>
      <c r="AX691" s="339"/>
      <c r="AY691" s="339"/>
      <c r="AZ691" s="339"/>
      <c r="BA691" s="342"/>
      <c r="BB691" s="418"/>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986"/>
      <c r="D692" s="985"/>
      <c r="E692" s="612"/>
      <c r="F692" s="612"/>
      <c r="G692" s="612"/>
      <c r="H692" s="986"/>
      <c r="I692" s="985"/>
      <c r="J692" s="612"/>
      <c r="K692" s="612"/>
      <c r="L692" s="612"/>
      <c r="M692" s="986"/>
      <c r="N692" s="985"/>
      <c r="O692" s="612"/>
      <c r="P692" s="612"/>
      <c r="Q692" s="612"/>
      <c r="W692" s="339"/>
      <c r="X692" s="339"/>
      <c r="Y692" s="339"/>
      <c r="Z692" s="339"/>
      <c r="AA692" s="339"/>
      <c r="AB692" s="339"/>
      <c r="AC692" s="339"/>
      <c r="AD692" s="339"/>
      <c r="AE692" s="339"/>
      <c r="AF692" s="339"/>
      <c r="AG692" s="339"/>
      <c r="AH692" s="339"/>
      <c r="AI692" s="339"/>
      <c r="AJ692" s="339"/>
      <c r="AK692" s="339"/>
      <c r="AL692" s="339"/>
      <c r="AM692" s="339"/>
      <c r="AN692" s="339"/>
      <c r="AO692" s="339"/>
      <c r="AP692" s="339"/>
      <c r="AQ692" s="339"/>
      <c r="AR692" s="339"/>
      <c r="AS692" s="339"/>
      <c r="AT692" s="339"/>
      <c r="AU692" s="339"/>
      <c r="AV692" s="339"/>
      <c r="AW692" s="339"/>
      <c r="AX692" s="339"/>
      <c r="AY692" s="339"/>
      <c r="AZ692" s="339"/>
      <c r="BA692" s="342"/>
      <c r="BB692" s="418"/>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986"/>
      <c r="D693" s="985"/>
      <c r="E693" s="612"/>
      <c r="F693" s="612"/>
      <c r="G693" s="612"/>
      <c r="H693" s="986"/>
      <c r="I693" s="985"/>
      <c r="J693" s="612"/>
      <c r="K693" s="612"/>
      <c r="L693" s="612"/>
      <c r="M693" s="986"/>
      <c r="N693" s="985"/>
      <c r="O693" s="612"/>
      <c r="P693" s="612"/>
      <c r="Q693" s="612"/>
      <c r="W693" s="339"/>
      <c r="X693" s="339"/>
      <c r="Y693" s="339"/>
      <c r="Z693" s="339"/>
      <c r="AA693" s="339"/>
      <c r="AB693" s="339"/>
      <c r="AC693" s="339"/>
      <c r="AD693" s="339"/>
      <c r="AE693" s="339"/>
      <c r="AF693" s="339"/>
      <c r="AG693" s="339"/>
      <c r="AH693" s="339"/>
      <c r="AI693" s="339"/>
      <c r="AJ693" s="339"/>
      <c r="AK693" s="339"/>
      <c r="AL693" s="339"/>
      <c r="AM693" s="339"/>
      <c r="AN693" s="339"/>
      <c r="AO693" s="339"/>
      <c r="AP693" s="339"/>
      <c r="AQ693" s="339"/>
      <c r="AR693" s="339"/>
      <c r="AS693" s="339"/>
      <c r="AT693" s="339"/>
      <c r="AU693" s="339"/>
      <c r="AV693" s="339"/>
      <c r="AW693" s="339"/>
      <c r="AX693" s="339"/>
      <c r="AY693" s="339"/>
      <c r="AZ693" s="339"/>
      <c r="BA693" s="342"/>
      <c r="BB693" s="418"/>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986"/>
      <c r="D694" s="985"/>
      <c r="E694" s="612"/>
      <c r="F694" s="612"/>
      <c r="G694" s="612"/>
      <c r="H694" s="986"/>
      <c r="I694" s="985"/>
      <c r="J694" s="612"/>
      <c r="K694" s="612"/>
      <c r="L694" s="612"/>
      <c r="M694" s="986"/>
      <c r="N694" s="985"/>
      <c r="O694" s="612"/>
      <c r="P694" s="612"/>
      <c r="Q694" s="612"/>
      <c r="W694" s="339"/>
      <c r="X694" s="339"/>
      <c r="Y694" s="339"/>
      <c r="Z694" s="339"/>
      <c r="AA694" s="339"/>
      <c r="AB694" s="339"/>
      <c r="AC694" s="339"/>
      <c r="AD694" s="339"/>
      <c r="AE694" s="339"/>
      <c r="AF694" s="339"/>
      <c r="AG694" s="339"/>
      <c r="AH694" s="339"/>
      <c r="AI694" s="339"/>
      <c r="AJ694" s="339"/>
      <c r="AK694" s="339"/>
      <c r="AL694" s="339"/>
      <c r="AM694" s="339"/>
      <c r="AN694" s="339"/>
      <c r="AO694" s="339"/>
      <c r="AP694" s="339"/>
      <c r="AQ694" s="339"/>
      <c r="AR694" s="339"/>
      <c r="AS694" s="339"/>
      <c r="AT694" s="339"/>
      <c r="AU694" s="339"/>
      <c r="AV694" s="339"/>
      <c r="AW694" s="339"/>
      <c r="AX694" s="339"/>
      <c r="AY694" s="339"/>
      <c r="AZ694" s="339"/>
      <c r="BA694" s="342"/>
      <c r="BB694" s="418"/>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986"/>
      <c r="D695" s="985"/>
      <c r="E695" s="612"/>
      <c r="F695" s="612"/>
      <c r="G695" s="612"/>
      <c r="H695" s="986"/>
      <c r="I695" s="985"/>
      <c r="J695" s="612"/>
      <c r="K695" s="612"/>
      <c r="L695" s="612"/>
      <c r="M695" s="986"/>
      <c r="N695" s="985"/>
      <c r="O695" s="612"/>
      <c r="P695" s="612"/>
      <c r="Q695" s="612"/>
      <c r="W695" s="339"/>
      <c r="X695" s="339"/>
      <c r="Y695" s="339"/>
      <c r="Z695" s="339"/>
      <c r="AA695" s="339"/>
      <c r="AB695" s="339"/>
      <c r="AC695" s="339"/>
      <c r="AD695" s="339"/>
      <c r="AE695" s="339"/>
      <c r="AF695" s="339"/>
      <c r="AG695" s="339"/>
      <c r="AH695" s="339"/>
      <c r="AI695" s="339"/>
      <c r="AJ695" s="339"/>
      <c r="AK695" s="339"/>
      <c r="AL695" s="339"/>
      <c r="AM695" s="339"/>
      <c r="AN695" s="339"/>
      <c r="AO695" s="339"/>
      <c r="AP695" s="339"/>
      <c r="AQ695" s="339"/>
      <c r="AR695" s="339"/>
      <c r="AS695" s="339"/>
      <c r="AT695" s="339"/>
      <c r="AU695" s="339"/>
      <c r="AV695" s="339"/>
      <c r="AW695" s="339"/>
      <c r="AX695" s="339"/>
      <c r="AY695" s="339"/>
      <c r="AZ695" s="339"/>
      <c r="BA695" s="342"/>
      <c r="BB695" s="418"/>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986"/>
      <c r="D696" s="985"/>
      <c r="E696" s="612"/>
      <c r="F696" s="612"/>
      <c r="G696" s="612"/>
      <c r="H696" s="986"/>
      <c r="I696" s="985"/>
      <c r="J696" s="612"/>
      <c r="K696" s="612"/>
      <c r="L696" s="612"/>
      <c r="M696" s="986"/>
      <c r="N696" s="985"/>
      <c r="O696" s="612"/>
      <c r="P696" s="612"/>
      <c r="Q696" s="612"/>
      <c r="W696" s="339"/>
      <c r="X696" s="339"/>
      <c r="Y696" s="339"/>
      <c r="Z696" s="339"/>
      <c r="AA696" s="339"/>
      <c r="AB696" s="339"/>
      <c r="AC696" s="339"/>
      <c r="AD696" s="339"/>
      <c r="AE696" s="339"/>
      <c r="AF696" s="339"/>
      <c r="AG696" s="339"/>
      <c r="AH696" s="339"/>
      <c r="AI696" s="339"/>
      <c r="AJ696" s="339"/>
      <c r="AK696" s="339"/>
      <c r="AL696" s="339"/>
      <c r="AM696" s="339"/>
      <c r="AN696" s="339"/>
      <c r="AO696" s="339"/>
      <c r="AP696" s="339"/>
      <c r="AQ696" s="339"/>
      <c r="AR696" s="339"/>
      <c r="AS696" s="339"/>
      <c r="AT696" s="339"/>
      <c r="AU696" s="339"/>
      <c r="AV696" s="339"/>
      <c r="AW696" s="339"/>
      <c r="AX696" s="339"/>
      <c r="AY696" s="339"/>
      <c r="AZ696" s="339"/>
      <c r="BA696" s="342"/>
      <c r="BB696" s="418"/>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986"/>
      <c r="D697" s="985"/>
      <c r="E697" s="612"/>
      <c r="F697" s="612"/>
      <c r="G697" s="612"/>
      <c r="H697" s="986"/>
      <c r="I697" s="985"/>
      <c r="J697" s="612"/>
      <c r="K697" s="612"/>
      <c r="L697" s="612"/>
      <c r="M697" s="986"/>
      <c r="N697" s="985"/>
      <c r="O697" s="612"/>
      <c r="P697" s="612"/>
      <c r="Q697" s="612"/>
      <c r="W697" s="339"/>
      <c r="X697" s="339"/>
      <c r="Y697" s="339"/>
      <c r="Z697" s="339"/>
      <c r="AA697" s="339"/>
      <c r="AB697" s="339"/>
      <c r="AC697" s="339"/>
      <c r="AD697" s="339"/>
      <c r="AE697" s="339"/>
      <c r="AF697" s="339"/>
      <c r="AG697" s="339"/>
      <c r="AH697" s="339"/>
      <c r="AI697" s="339"/>
      <c r="AJ697" s="339"/>
      <c r="AK697" s="339"/>
      <c r="AL697" s="339"/>
      <c r="AM697" s="339"/>
      <c r="AN697" s="339"/>
      <c r="AO697" s="339"/>
      <c r="AP697" s="339"/>
      <c r="AQ697" s="339"/>
      <c r="AR697" s="339"/>
      <c r="AS697" s="339"/>
      <c r="AT697" s="339"/>
      <c r="AU697" s="339"/>
      <c r="AV697" s="339"/>
      <c r="AW697" s="339"/>
      <c r="AX697" s="339"/>
      <c r="AY697" s="339"/>
      <c r="AZ697" s="339"/>
      <c r="BA697" s="342"/>
      <c r="BB697" s="418"/>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986"/>
      <c r="D698" s="985"/>
      <c r="E698" s="612"/>
      <c r="F698" s="612"/>
      <c r="G698" s="612"/>
      <c r="H698" s="986"/>
      <c r="I698" s="985"/>
      <c r="J698" s="612"/>
      <c r="K698" s="612"/>
      <c r="L698" s="612"/>
      <c r="M698" s="986"/>
      <c r="N698" s="985"/>
      <c r="O698" s="612"/>
      <c r="P698" s="612"/>
      <c r="Q698" s="612"/>
      <c r="W698" s="339"/>
      <c r="X698" s="339"/>
      <c r="Y698" s="339"/>
      <c r="Z698" s="339"/>
      <c r="AA698" s="339"/>
      <c r="AB698" s="339"/>
      <c r="AC698" s="339"/>
      <c r="AD698" s="339"/>
      <c r="AE698" s="339"/>
      <c r="AF698" s="339"/>
      <c r="AG698" s="339"/>
      <c r="AH698" s="339"/>
      <c r="AI698" s="339"/>
      <c r="AJ698" s="339"/>
      <c r="AK698" s="339"/>
      <c r="AL698" s="339"/>
      <c r="AM698" s="339"/>
      <c r="AN698" s="339"/>
      <c r="AO698" s="339"/>
      <c r="AP698" s="339"/>
      <c r="AQ698" s="339"/>
      <c r="AR698" s="339"/>
      <c r="AS698" s="339"/>
      <c r="AT698" s="339"/>
      <c r="AU698" s="339"/>
      <c r="AV698" s="339"/>
      <c r="AW698" s="339"/>
      <c r="AX698" s="339"/>
      <c r="AY698" s="339"/>
      <c r="AZ698" s="339"/>
      <c r="BA698" s="342"/>
      <c r="BB698" s="418"/>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986"/>
      <c r="D699" s="985"/>
      <c r="E699" s="612"/>
      <c r="F699" s="612"/>
      <c r="G699" s="612"/>
      <c r="H699" s="986"/>
      <c r="I699" s="985"/>
      <c r="J699" s="612"/>
      <c r="K699" s="612"/>
      <c r="L699" s="612"/>
      <c r="M699" s="986"/>
      <c r="N699" s="985"/>
      <c r="O699" s="612"/>
      <c r="P699" s="612"/>
      <c r="Q699" s="612"/>
      <c r="W699" s="339"/>
      <c r="X699" s="339"/>
      <c r="Y699" s="339"/>
      <c r="Z699" s="339"/>
      <c r="AA699" s="339"/>
      <c r="AB699" s="339"/>
      <c r="AC699" s="339"/>
      <c r="AD699" s="339"/>
      <c r="AE699" s="339"/>
      <c r="AF699" s="339"/>
      <c r="AG699" s="339"/>
      <c r="AH699" s="339"/>
      <c r="AI699" s="339"/>
      <c r="AJ699" s="339"/>
      <c r="AK699" s="339"/>
      <c r="AL699" s="339"/>
      <c r="AM699" s="339"/>
      <c r="AN699" s="339"/>
      <c r="AO699" s="339"/>
      <c r="AP699" s="339"/>
      <c r="AQ699" s="339"/>
      <c r="AR699" s="339"/>
      <c r="AS699" s="339"/>
      <c r="AT699" s="339"/>
      <c r="AU699" s="339"/>
      <c r="AV699" s="339"/>
      <c r="AW699" s="339"/>
      <c r="AX699" s="339"/>
      <c r="AY699" s="339"/>
      <c r="AZ699" s="339"/>
      <c r="BA699" s="342"/>
      <c r="BB699" s="418"/>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986"/>
      <c r="D700" s="985"/>
      <c r="E700" s="612"/>
      <c r="F700" s="612"/>
      <c r="G700" s="612"/>
      <c r="H700" s="986"/>
      <c r="I700" s="985"/>
      <c r="J700" s="612"/>
      <c r="K700" s="612"/>
      <c r="L700" s="612"/>
      <c r="M700" s="986"/>
      <c r="N700" s="985"/>
      <c r="O700" s="612"/>
      <c r="P700" s="612"/>
      <c r="Q700" s="612"/>
      <c r="W700" s="339"/>
      <c r="X700" s="339"/>
      <c r="Y700" s="339"/>
      <c r="Z700" s="339"/>
      <c r="AA700" s="339"/>
      <c r="AB700" s="339"/>
      <c r="AC700" s="339"/>
      <c r="AD700" s="339"/>
      <c r="AE700" s="339"/>
      <c r="AF700" s="339"/>
      <c r="AG700" s="339"/>
      <c r="AH700" s="339"/>
      <c r="AI700" s="339"/>
      <c r="AJ700" s="339"/>
      <c r="AK700" s="339"/>
      <c r="AL700" s="339"/>
      <c r="AM700" s="339"/>
      <c r="AN700" s="339"/>
      <c r="AO700" s="339"/>
      <c r="AP700" s="339"/>
      <c r="AQ700" s="339"/>
      <c r="AR700" s="339"/>
      <c r="AS700" s="339"/>
      <c r="AT700" s="339"/>
      <c r="AU700" s="339"/>
      <c r="AV700" s="339"/>
      <c r="AW700" s="339"/>
      <c r="AX700" s="339"/>
      <c r="AY700" s="339"/>
      <c r="AZ700" s="339"/>
      <c r="BA700" s="342"/>
      <c r="BB700" s="418"/>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985"/>
      <c r="D701" s="985"/>
      <c r="E701" s="613"/>
      <c r="F701" s="613"/>
      <c r="G701" s="613"/>
      <c r="H701" s="985"/>
      <c r="I701" s="985"/>
      <c r="J701" s="613"/>
      <c r="K701" s="613"/>
      <c r="L701" s="613"/>
      <c r="M701" s="985"/>
      <c r="N701" s="985"/>
      <c r="O701" s="613"/>
      <c r="P701" s="613"/>
      <c r="Q701" s="613"/>
      <c r="BA701" s="342"/>
      <c r="BB701" s="418"/>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985"/>
      <c r="D702" s="985"/>
      <c r="E702" s="613"/>
      <c r="F702" s="613"/>
      <c r="G702" s="613"/>
      <c r="H702" s="985"/>
      <c r="I702" s="985"/>
      <c r="J702" s="613"/>
      <c r="K702" s="613"/>
      <c r="L702" s="613"/>
      <c r="M702" s="985"/>
      <c r="N702" s="985"/>
      <c r="O702" s="613"/>
      <c r="P702" s="613"/>
      <c r="Q702" s="613"/>
      <c r="BA702" s="342"/>
      <c r="BB702" s="418"/>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985"/>
      <c r="D703" s="985"/>
      <c r="E703" s="613"/>
      <c r="F703" s="613"/>
      <c r="G703" s="613"/>
      <c r="H703" s="985"/>
      <c r="I703" s="985"/>
      <c r="J703" s="613"/>
      <c r="K703" s="613"/>
      <c r="L703" s="613"/>
      <c r="M703" s="985"/>
      <c r="N703" s="985"/>
      <c r="O703" s="613"/>
      <c r="P703" s="613"/>
      <c r="Q703" s="613"/>
      <c r="BA703" s="342"/>
      <c r="BB703" s="418"/>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985"/>
      <c r="D704" s="985"/>
      <c r="E704" s="613"/>
      <c r="F704" s="613"/>
      <c r="G704" s="613"/>
      <c r="H704" s="985"/>
      <c r="I704" s="985"/>
      <c r="J704" s="613"/>
      <c r="K704" s="613"/>
      <c r="L704" s="613"/>
      <c r="M704" s="985"/>
      <c r="N704" s="985"/>
      <c r="O704" s="613"/>
      <c r="P704" s="613"/>
      <c r="Q704" s="613"/>
      <c r="BA704" s="342"/>
      <c r="BB704" s="418"/>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985"/>
      <c r="D705" s="985"/>
      <c r="E705" s="613"/>
      <c r="F705" s="613"/>
      <c r="G705" s="613"/>
      <c r="H705" s="985"/>
      <c r="I705" s="985"/>
      <c r="J705" s="613"/>
      <c r="K705" s="613"/>
      <c r="L705" s="613"/>
      <c r="M705" s="985"/>
      <c r="N705" s="985"/>
      <c r="O705" s="613"/>
      <c r="P705" s="613"/>
      <c r="Q705" s="613"/>
      <c r="BA705" s="342"/>
      <c r="BB705" s="418"/>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985"/>
      <c r="D706" s="985"/>
      <c r="E706" s="613"/>
      <c r="F706" s="613"/>
      <c r="G706" s="613"/>
      <c r="H706" s="985"/>
      <c r="I706" s="985"/>
      <c r="J706" s="613"/>
      <c r="K706" s="613"/>
      <c r="L706" s="613"/>
      <c r="M706" s="985"/>
      <c r="N706" s="985"/>
      <c r="O706" s="613"/>
      <c r="P706" s="613"/>
      <c r="Q706" s="613"/>
      <c r="BA706" s="342"/>
      <c r="BB706" s="418"/>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985"/>
      <c r="D707" s="985"/>
      <c r="E707" s="613"/>
      <c r="F707" s="613"/>
      <c r="G707" s="613"/>
      <c r="H707" s="985"/>
      <c r="I707" s="985"/>
      <c r="J707" s="613"/>
      <c r="K707" s="613"/>
      <c r="L707" s="613"/>
      <c r="M707" s="985"/>
      <c r="N707" s="985"/>
      <c r="O707" s="613"/>
      <c r="P707" s="613"/>
      <c r="Q707" s="613"/>
      <c r="BA707" s="342"/>
      <c r="BB707" s="418"/>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985"/>
      <c r="D708" s="985"/>
      <c r="E708" s="613"/>
      <c r="F708" s="613"/>
      <c r="G708" s="613"/>
      <c r="H708" s="985"/>
      <c r="I708" s="985"/>
      <c r="J708" s="613"/>
      <c r="K708" s="613"/>
      <c r="L708" s="613"/>
      <c r="M708" s="985"/>
      <c r="N708" s="985"/>
      <c r="O708" s="613"/>
      <c r="P708" s="613"/>
      <c r="Q708" s="613"/>
      <c r="BA708" s="342"/>
      <c r="BB708" s="418"/>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985"/>
      <c r="D709" s="985"/>
      <c r="E709" s="613"/>
      <c r="F709" s="613"/>
      <c r="G709" s="613"/>
      <c r="H709" s="985"/>
      <c r="I709" s="985"/>
      <c r="J709" s="613"/>
      <c r="K709" s="613"/>
      <c r="L709" s="613"/>
      <c r="M709" s="985"/>
      <c r="N709" s="985"/>
      <c r="O709" s="613"/>
      <c r="P709" s="613"/>
      <c r="Q709" s="613"/>
      <c r="BA709" s="342"/>
      <c r="BB709" s="418"/>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985"/>
      <c r="D710" s="985"/>
      <c r="E710" s="613"/>
      <c r="F710" s="613"/>
      <c r="G710" s="613"/>
      <c r="H710" s="985"/>
      <c r="I710" s="985"/>
      <c r="J710" s="613"/>
      <c r="K710" s="613"/>
      <c r="L710" s="613"/>
      <c r="M710" s="985"/>
      <c r="N710" s="985"/>
      <c r="O710" s="613"/>
      <c r="P710" s="613"/>
      <c r="Q710" s="613"/>
      <c r="BA710" s="342"/>
      <c r="BB710" s="418"/>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985"/>
      <c r="D711" s="985"/>
      <c r="E711" s="613"/>
      <c r="F711" s="613"/>
      <c r="G711" s="613"/>
      <c r="H711" s="985"/>
      <c r="I711" s="985"/>
      <c r="J711" s="613"/>
      <c r="K711" s="613"/>
      <c r="L711" s="613"/>
      <c r="M711" s="985"/>
      <c r="N711" s="985"/>
      <c r="O711" s="613"/>
      <c r="P711" s="613"/>
      <c r="Q711" s="613"/>
      <c r="BA711" s="342"/>
      <c r="BB711" s="418"/>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985"/>
      <c r="D712" s="985"/>
      <c r="E712" s="613"/>
      <c r="F712" s="613"/>
      <c r="G712" s="613"/>
      <c r="H712" s="985"/>
      <c r="I712" s="985"/>
      <c r="J712" s="613"/>
      <c r="K712" s="613"/>
      <c r="L712" s="613"/>
      <c r="M712" s="985"/>
      <c r="N712" s="985"/>
      <c r="O712" s="613"/>
      <c r="P712" s="613"/>
      <c r="Q712" s="613"/>
      <c r="BA712" s="342"/>
      <c r="BB712" s="418"/>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985"/>
      <c r="D713" s="985"/>
      <c r="E713" s="613"/>
      <c r="F713" s="613"/>
      <c r="G713" s="613"/>
      <c r="H713" s="985"/>
      <c r="I713" s="985"/>
      <c r="J713" s="613"/>
      <c r="K713" s="613"/>
      <c r="L713" s="613"/>
      <c r="M713" s="985"/>
      <c r="N713" s="985"/>
      <c r="O713" s="613"/>
      <c r="P713" s="613"/>
      <c r="Q713" s="613"/>
      <c r="BA713" s="342"/>
      <c r="BB713" s="418"/>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985"/>
      <c r="D714" s="985"/>
      <c r="E714" s="613"/>
      <c r="F714" s="613"/>
      <c r="G714" s="613"/>
      <c r="H714" s="985"/>
      <c r="I714" s="985"/>
      <c r="J714" s="613"/>
      <c r="K714" s="613"/>
      <c r="L714" s="613"/>
      <c r="M714" s="985"/>
      <c r="N714" s="985"/>
      <c r="O714" s="613"/>
      <c r="P714" s="613"/>
      <c r="Q714" s="613"/>
      <c r="BA714" s="342"/>
      <c r="BB714" s="418"/>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985"/>
      <c r="D715" s="985"/>
      <c r="E715" s="613"/>
      <c r="F715" s="613"/>
      <c r="G715" s="613"/>
      <c r="H715" s="985"/>
      <c r="I715" s="985"/>
      <c r="J715" s="613"/>
      <c r="K715" s="613"/>
      <c r="L715" s="613"/>
      <c r="M715" s="985"/>
      <c r="N715" s="985"/>
      <c r="O715" s="613"/>
      <c r="P715" s="613"/>
      <c r="Q715" s="613"/>
      <c r="BA715" s="342"/>
      <c r="BB715" s="418"/>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985"/>
      <c r="D716" s="985"/>
      <c r="E716" s="613"/>
      <c r="F716" s="613"/>
      <c r="G716" s="613"/>
      <c r="H716" s="985"/>
      <c r="I716" s="985"/>
      <c r="J716" s="613"/>
      <c r="K716" s="613"/>
      <c r="L716" s="613"/>
      <c r="M716" s="985"/>
      <c r="N716" s="985"/>
      <c r="O716" s="613"/>
      <c r="P716" s="613"/>
      <c r="Q716" s="613"/>
      <c r="BA716" s="342"/>
      <c r="BB716" s="418"/>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985"/>
      <c r="D717" s="985"/>
      <c r="E717" s="613"/>
      <c r="F717" s="613"/>
      <c r="G717" s="613"/>
      <c r="H717" s="985"/>
      <c r="I717" s="985"/>
      <c r="J717" s="613"/>
      <c r="K717" s="613"/>
      <c r="L717" s="613"/>
      <c r="M717" s="985"/>
      <c r="N717" s="985"/>
      <c r="O717" s="613"/>
      <c r="P717" s="613"/>
      <c r="Q717" s="613"/>
      <c r="BA717" s="342"/>
      <c r="BB717" s="418"/>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985"/>
      <c r="D718" s="985"/>
      <c r="E718" s="613"/>
      <c r="F718" s="613"/>
      <c r="G718" s="613"/>
      <c r="H718" s="985"/>
      <c r="I718" s="985"/>
      <c r="J718" s="613"/>
      <c r="K718" s="613"/>
      <c r="L718" s="613"/>
      <c r="M718" s="985"/>
      <c r="N718" s="985"/>
      <c r="O718" s="613"/>
      <c r="P718" s="613"/>
      <c r="Q718" s="613"/>
      <c r="BA718" s="342"/>
      <c r="BB718" s="418"/>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985"/>
      <c r="D719" s="985"/>
      <c r="E719" s="613"/>
      <c r="F719" s="613"/>
      <c r="G719" s="613"/>
      <c r="H719" s="985"/>
      <c r="I719" s="985"/>
      <c r="J719" s="613"/>
      <c r="K719" s="613"/>
      <c r="L719" s="613"/>
      <c r="M719" s="985"/>
      <c r="N719" s="985"/>
      <c r="O719" s="613"/>
      <c r="P719" s="613"/>
      <c r="Q719" s="613"/>
      <c r="BA719" s="342"/>
      <c r="BB719" s="418"/>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985"/>
      <c r="D720" s="985"/>
      <c r="E720" s="613"/>
      <c r="F720" s="613"/>
      <c r="G720" s="613"/>
      <c r="H720" s="985"/>
      <c r="I720" s="985"/>
      <c r="J720" s="613"/>
      <c r="K720" s="613"/>
      <c r="L720" s="613"/>
      <c r="M720" s="985"/>
      <c r="N720" s="985"/>
      <c r="O720" s="613"/>
      <c r="P720" s="613"/>
      <c r="Q720" s="613"/>
      <c r="BA720" s="342"/>
      <c r="BB720" s="418"/>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985"/>
      <c r="D721" s="985"/>
      <c r="E721" s="613"/>
      <c r="F721" s="613"/>
      <c r="G721" s="613"/>
      <c r="H721" s="985"/>
      <c r="I721" s="985"/>
      <c r="J721" s="613"/>
      <c r="K721" s="613"/>
      <c r="L721" s="613"/>
      <c r="M721" s="985"/>
      <c r="N721" s="985"/>
      <c r="O721" s="613"/>
      <c r="P721" s="613"/>
      <c r="Q721" s="613"/>
      <c r="BA721" s="342"/>
      <c r="BB721" s="418"/>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985"/>
      <c r="D722" s="985"/>
      <c r="E722" s="613"/>
      <c r="F722" s="613"/>
      <c r="G722" s="613"/>
      <c r="H722" s="985"/>
      <c r="I722" s="985"/>
      <c r="J722" s="613"/>
      <c r="K722" s="613"/>
      <c r="L722" s="613"/>
      <c r="M722" s="985"/>
      <c r="N722" s="985"/>
      <c r="O722" s="613"/>
      <c r="P722" s="613"/>
      <c r="Q722" s="613"/>
      <c r="BA722" s="342"/>
      <c r="BB722" s="418"/>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985"/>
      <c r="D723" s="985"/>
      <c r="E723" s="613"/>
      <c r="F723" s="613"/>
      <c r="G723" s="613"/>
      <c r="H723" s="985"/>
      <c r="I723" s="985"/>
      <c r="J723" s="613"/>
      <c r="K723" s="613"/>
      <c r="L723" s="613"/>
      <c r="M723" s="985"/>
      <c r="N723" s="985"/>
      <c r="O723" s="613"/>
      <c r="P723" s="613"/>
      <c r="Q723" s="613"/>
      <c r="BA723" s="342"/>
      <c r="BB723" s="418"/>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985"/>
      <c r="D724" s="985"/>
      <c r="E724" s="613"/>
      <c r="F724" s="613"/>
      <c r="G724" s="613"/>
      <c r="H724" s="985"/>
      <c r="I724" s="985"/>
      <c r="J724" s="613"/>
      <c r="K724" s="613"/>
      <c r="L724" s="613"/>
      <c r="M724" s="985"/>
      <c r="N724" s="985"/>
      <c r="O724" s="613"/>
      <c r="P724" s="613"/>
      <c r="Q724" s="613"/>
      <c r="BA724" s="342"/>
      <c r="BB724" s="418"/>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985"/>
      <c r="D725" s="985"/>
      <c r="E725" s="613"/>
      <c r="F725" s="613"/>
      <c r="G725" s="613"/>
      <c r="H725" s="985"/>
      <c r="I725" s="985"/>
      <c r="J725" s="613"/>
      <c r="K725" s="613"/>
      <c r="L725" s="613"/>
      <c r="M725" s="985"/>
      <c r="N725" s="985"/>
      <c r="O725" s="613"/>
      <c r="P725" s="613"/>
      <c r="Q725" s="613"/>
      <c r="BA725" s="342"/>
      <c r="BB725" s="418"/>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985"/>
      <c r="D726" s="985"/>
      <c r="E726" s="613"/>
      <c r="F726" s="613"/>
      <c r="G726" s="613"/>
      <c r="H726" s="985"/>
      <c r="I726" s="985"/>
      <c r="J726" s="613"/>
      <c r="K726" s="613"/>
      <c r="L726" s="613"/>
      <c r="M726" s="985"/>
      <c r="N726" s="985"/>
      <c r="O726" s="613"/>
      <c r="P726" s="613"/>
      <c r="Q726" s="613"/>
      <c r="BA726" s="342"/>
      <c r="BB726" s="418"/>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985"/>
      <c r="D727" s="985"/>
      <c r="E727" s="613"/>
      <c r="F727" s="613"/>
      <c r="G727" s="613"/>
      <c r="H727" s="985"/>
      <c r="I727" s="985"/>
      <c r="J727" s="613"/>
      <c r="K727" s="613"/>
      <c r="L727" s="613"/>
      <c r="M727" s="985"/>
      <c r="N727" s="985"/>
      <c r="O727" s="613"/>
      <c r="P727" s="613"/>
      <c r="Q727" s="613"/>
      <c r="BA727" s="342"/>
      <c r="BB727" s="418"/>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985"/>
      <c r="D728" s="985"/>
      <c r="E728" s="613"/>
      <c r="F728" s="613"/>
      <c r="G728" s="613"/>
      <c r="H728" s="985"/>
      <c r="I728" s="985"/>
      <c r="J728" s="613"/>
      <c r="K728" s="613"/>
      <c r="L728" s="613"/>
      <c r="M728" s="985"/>
      <c r="N728" s="985"/>
      <c r="O728" s="613"/>
      <c r="P728" s="613"/>
      <c r="Q728" s="613"/>
      <c r="BA728" s="342"/>
      <c r="BB728" s="418"/>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985"/>
      <c r="D729" s="985"/>
      <c r="E729" s="613"/>
      <c r="F729" s="613"/>
      <c r="G729" s="613"/>
      <c r="H729" s="985"/>
      <c r="I729" s="985"/>
      <c r="J729" s="613"/>
      <c r="K729" s="613"/>
      <c r="L729" s="613"/>
      <c r="M729" s="985"/>
      <c r="N729" s="985"/>
      <c r="O729" s="613"/>
      <c r="P729" s="613"/>
      <c r="Q729" s="613"/>
      <c r="BA729" s="342"/>
      <c r="BB729" s="418"/>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985"/>
      <c r="D730" s="985"/>
      <c r="E730" s="613"/>
      <c r="F730" s="613"/>
      <c r="G730" s="613"/>
      <c r="H730" s="985"/>
      <c r="I730" s="985"/>
      <c r="J730" s="613"/>
      <c r="K730" s="613"/>
      <c r="L730" s="613"/>
      <c r="M730" s="985"/>
      <c r="N730" s="985"/>
      <c r="O730" s="613"/>
      <c r="P730" s="613"/>
      <c r="Q730" s="613"/>
      <c r="BA730" s="342"/>
      <c r="BB730" s="418"/>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985"/>
      <c r="D731" s="985"/>
      <c r="E731" s="613"/>
      <c r="F731" s="613"/>
      <c r="G731" s="613"/>
      <c r="H731" s="985"/>
      <c r="I731" s="985"/>
      <c r="J731" s="613"/>
      <c r="K731" s="613"/>
      <c r="L731" s="613"/>
      <c r="M731" s="985"/>
      <c r="N731" s="985"/>
      <c r="O731" s="613"/>
      <c r="P731" s="613"/>
      <c r="Q731" s="613"/>
      <c r="BA731" s="342"/>
      <c r="BB731" s="418"/>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985"/>
      <c r="D732" s="985"/>
      <c r="E732" s="613"/>
      <c r="F732" s="613"/>
      <c r="G732" s="613"/>
      <c r="H732" s="985"/>
      <c r="I732" s="985"/>
      <c r="J732" s="613"/>
      <c r="K732" s="613"/>
      <c r="L732" s="613"/>
      <c r="M732" s="985"/>
      <c r="N732" s="985"/>
      <c r="O732" s="613"/>
      <c r="P732" s="613"/>
      <c r="Q732" s="613"/>
      <c r="BA732" s="342"/>
      <c r="BB732" s="418"/>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985"/>
      <c r="D733" s="985"/>
      <c r="E733" s="613"/>
      <c r="F733" s="613"/>
      <c r="G733" s="613"/>
      <c r="H733" s="985"/>
      <c r="I733" s="985"/>
      <c r="J733" s="613"/>
      <c r="K733" s="613"/>
      <c r="L733" s="613"/>
      <c r="M733" s="985"/>
      <c r="N733" s="985"/>
      <c r="O733" s="613"/>
      <c r="P733" s="613"/>
      <c r="Q733" s="613"/>
      <c r="BA733" s="342"/>
      <c r="BB733" s="418"/>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985"/>
      <c r="D734" s="985"/>
      <c r="E734" s="613"/>
      <c r="F734" s="613"/>
      <c r="G734" s="613"/>
      <c r="H734" s="985"/>
      <c r="I734" s="985"/>
      <c r="J734" s="613"/>
      <c r="K734" s="613"/>
      <c r="L734" s="613"/>
      <c r="M734" s="985"/>
      <c r="N734" s="985"/>
      <c r="O734" s="613"/>
      <c r="P734" s="613"/>
      <c r="Q734" s="613"/>
      <c r="BA734" s="342"/>
      <c r="BB734" s="418"/>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985"/>
      <c r="D735" s="985"/>
      <c r="E735" s="613"/>
      <c r="F735" s="613"/>
      <c r="G735" s="613"/>
      <c r="H735" s="985"/>
      <c r="I735" s="985"/>
      <c r="J735" s="613"/>
      <c r="K735" s="613"/>
      <c r="L735" s="613"/>
      <c r="M735" s="985"/>
      <c r="N735" s="985"/>
      <c r="O735" s="613"/>
      <c r="P735" s="613"/>
      <c r="Q735" s="613"/>
      <c r="BA735" s="342"/>
      <c r="BB735" s="418"/>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985"/>
      <c r="D736" s="985"/>
      <c r="E736" s="613"/>
      <c r="F736" s="613"/>
      <c r="G736" s="613"/>
      <c r="H736" s="985"/>
      <c r="I736" s="985"/>
      <c r="J736" s="613"/>
      <c r="K736" s="613"/>
      <c r="L736" s="613"/>
      <c r="M736" s="985"/>
      <c r="N736" s="985"/>
      <c r="O736" s="613"/>
      <c r="P736" s="613"/>
      <c r="Q736" s="613"/>
      <c r="BA736" s="342"/>
      <c r="BB736" s="418"/>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985"/>
      <c r="D737" s="985"/>
      <c r="E737" s="613"/>
      <c r="F737" s="613"/>
      <c r="G737" s="613"/>
      <c r="H737" s="985"/>
      <c r="I737" s="985"/>
      <c r="J737" s="613"/>
      <c r="K737" s="613"/>
      <c r="L737" s="613"/>
      <c r="M737" s="985"/>
      <c r="N737" s="985"/>
      <c r="O737" s="613"/>
      <c r="P737" s="613"/>
      <c r="Q737" s="613"/>
      <c r="BA737" s="342"/>
      <c r="BB737" s="418"/>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985"/>
      <c r="D738" s="985"/>
      <c r="E738" s="613"/>
      <c r="F738" s="613"/>
      <c r="G738" s="613"/>
      <c r="H738" s="985"/>
      <c r="I738" s="985"/>
      <c r="J738" s="613"/>
      <c r="K738" s="613"/>
      <c r="L738" s="613"/>
      <c r="M738" s="985"/>
      <c r="N738" s="985"/>
      <c r="O738" s="613"/>
      <c r="P738" s="613"/>
      <c r="Q738" s="613"/>
      <c r="BA738" s="342"/>
      <c r="BB738" s="418"/>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985"/>
      <c r="D739" s="985"/>
      <c r="E739" s="613"/>
      <c r="F739" s="613"/>
      <c r="G739" s="613"/>
      <c r="H739" s="985"/>
      <c r="I739" s="985"/>
      <c r="J739" s="613"/>
      <c r="K739" s="613"/>
      <c r="L739" s="613"/>
      <c r="M739" s="985"/>
      <c r="N739" s="985"/>
      <c r="O739" s="613"/>
      <c r="P739" s="613"/>
      <c r="Q739" s="613"/>
      <c r="BA739" s="342"/>
      <c r="BB739" s="418"/>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985"/>
      <c r="D740" s="985"/>
      <c r="E740" s="613"/>
      <c r="F740" s="613"/>
      <c r="G740" s="613"/>
      <c r="H740" s="985"/>
      <c r="I740" s="985"/>
      <c r="J740" s="613"/>
      <c r="K740" s="613"/>
      <c r="L740" s="613"/>
      <c r="M740" s="985"/>
      <c r="N740" s="985"/>
      <c r="O740" s="613"/>
      <c r="P740" s="613"/>
      <c r="Q740" s="613"/>
      <c r="BA740" s="342"/>
      <c r="BB740" s="418"/>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985"/>
      <c r="D741" s="985"/>
      <c r="E741" s="613"/>
      <c r="F741" s="613"/>
      <c r="G741" s="613"/>
      <c r="H741" s="985"/>
      <c r="I741" s="985"/>
      <c r="J741" s="613"/>
      <c r="K741" s="613"/>
      <c r="L741" s="613"/>
      <c r="M741" s="985"/>
      <c r="N741" s="985"/>
      <c r="O741" s="613"/>
      <c r="P741" s="613"/>
      <c r="Q741" s="613"/>
      <c r="BA741" s="342"/>
      <c r="BB741" s="418"/>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985"/>
      <c r="D742" s="985"/>
      <c r="E742" s="613"/>
      <c r="F742" s="613"/>
      <c r="G742" s="613"/>
      <c r="H742" s="985"/>
      <c r="I742" s="985"/>
      <c r="J742" s="613"/>
      <c r="K742" s="613"/>
      <c r="L742" s="613"/>
      <c r="M742" s="985"/>
      <c r="N742" s="985"/>
      <c r="O742" s="613"/>
      <c r="P742" s="613"/>
      <c r="Q742" s="613"/>
      <c r="BA742" s="342"/>
      <c r="BB742" s="418"/>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985"/>
      <c r="D743" s="985"/>
      <c r="E743" s="613"/>
      <c r="F743" s="613"/>
      <c r="G743" s="613"/>
      <c r="H743" s="985"/>
      <c r="I743" s="985"/>
      <c r="J743" s="613"/>
      <c r="K743" s="613"/>
      <c r="L743" s="613"/>
      <c r="M743" s="985"/>
      <c r="N743" s="985"/>
      <c r="O743" s="613"/>
      <c r="P743" s="613"/>
      <c r="Q743" s="613"/>
      <c r="BA743" s="342"/>
      <c r="BB743" s="418"/>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985"/>
      <c r="D744" s="985"/>
      <c r="E744" s="613"/>
      <c r="F744" s="613"/>
      <c r="G744" s="613"/>
      <c r="H744" s="985"/>
      <c r="I744" s="985"/>
      <c r="J744" s="613"/>
      <c r="K744" s="613"/>
      <c r="L744" s="613"/>
      <c r="M744" s="985"/>
      <c r="N744" s="985"/>
      <c r="O744" s="613"/>
      <c r="P744" s="613"/>
      <c r="Q744" s="613"/>
      <c r="BA744" s="342"/>
      <c r="BB744" s="418"/>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985"/>
      <c r="D745" s="985"/>
      <c r="E745" s="613"/>
      <c r="F745" s="613"/>
      <c r="G745" s="613"/>
      <c r="H745" s="985"/>
      <c r="I745" s="985"/>
      <c r="J745" s="613"/>
      <c r="K745" s="613"/>
      <c r="L745" s="613"/>
      <c r="M745" s="985"/>
      <c r="N745" s="985"/>
      <c r="O745" s="613"/>
      <c r="P745" s="613"/>
      <c r="Q745" s="613"/>
      <c r="BA745" s="342"/>
      <c r="BB745" s="418"/>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985"/>
      <c r="D746" s="985"/>
      <c r="E746" s="613"/>
      <c r="F746" s="613"/>
      <c r="G746" s="613"/>
      <c r="H746" s="985"/>
      <c r="I746" s="985"/>
      <c r="J746" s="613"/>
      <c r="K746" s="613"/>
      <c r="L746" s="613"/>
      <c r="M746" s="985"/>
      <c r="N746" s="985"/>
      <c r="O746" s="613"/>
      <c r="P746" s="613"/>
      <c r="Q746" s="613"/>
      <c r="BA746" s="342"/>
      <c r="BB746" s="418"/>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985"/>
      <c r="D747" s="985"/>
      <c r="E747" s="613"/>
      <c r="F747" s="613"/>
      <c r="G747" s="613"/>
      <c r="H747" s="985"/>
      <c r="I747" s="985"/>
      <c r="J747" s="613"/>
      <c r="K747" s="613"/>
      <c r="L747" s="613"/>
      <c r="M747" s="985"/>
      <c r="N747" s="985"/>
      <c r="O747" s="613"/>
      <c r="P747" s="613"/>
      <c r="Q747" s="613"/>
      <c r="BA747" s="342"/>
      <c r="BB747" s="418"/>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985"/>
      <c r="D748" s="985"/>
      <c r="E748" s="613"/>
      <c r="F748" s="613"/>
      <c r="G748" s="613"/>
      <c r="H748" s="985"/>
      <c r="I748" s="985"/>
      <c r="J748" s="613"/>
      <c r="K748" s="613"/>
      <c r="L748" s="613"/>
      <c r="M748" s="985"/>
      <c r="N748" s="985"/>
      <c r="O748" s="613"/>
      <c r="P748" s="613"/>
      <c r="Q748" s="613"/>
      <c r="BA748" s="342"/>
      <c r="BB748" s="418"/>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985"/>
      <c r="D749" s="985"/>
      <c r="E749" s="613"/>
      <c r="F749" s="613"/>
      <c r="G749" s="613"/>
      <c r="H749" s="985"/>
      <c r="I749" s="985"/>
      <c r="J749" s="613"/>
      <c r="K749" s="613"/>
      <c r="L749" s="613"/>
      <c r="M749" s="985"/>
      <c r="N749" s="985"/>
      <c r="O749" s="613"/>
      <c r="P749" s="613"/>
      <c r="Q749" s="613"/>
      <c r="BA749" s="342"/>
      <c r="BB749" s="418"/>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985"/>
      <c r="D750" s="985"/>
      <c r="E750" s="613"/>
      <c r="F750" s="613"/>
      <c r="G750" s="613"/>
      <c r="H750" s="985"/>
      <c r="I750" s="985"/>
      <c r="J750" s="613"/>
      <c r="K750" s="613"/>
      <c r="L750" s="613"/>
      <c r="M750" s="985"/>
      <c r="N750" s="985"/>
      <c r="O750" s="613"/>
      <c r="P750" s="613"/>
      <c r="Q750" s="613"/>
      <c r="BA750" s="342"/>
      <c r="BB750" s="418"/>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985"/>
      <c r="D751" s="985"/>
      <c r="E751" s="613"/>
      <c r="F751" s="613"/>
      <c r="G751" s="613"/>
      <c r="H751" s="985"/>
      <c r="I751" s="985"/>
      <c r="J751" s="613"/>
      <c r="K751" s="613"/>
      <c r="L751" s="613"/>
      <c r="M751" s="985"/>
      <c r="N751" s="985"/>
      <c r="O751" s="613"/>
      <c r="P751" s="613"/>
      <c r="Q751" s="613"/>
      <c r="BA751" s="342"/>
      <c r="BB751" s="418"/>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985"/>
      <c r="D752" s="985"/>
      <c r="E752" s="613"/>
      <c r="F752" s="613"/>
      <c r="G752" s="613"/>
      <c r="H752" s="985"/>
      <c r="I752" s="985"/>
      <c r="J752" s="613"/>
      <c r="K752" s="613"/>
      <c r="L752" s="613"/>
      <c r="M752" s="985"/>
      <c r="N752" s="985"/>
      <c r="O752" s="613"/>
      <c r="P752" s="613"/>
      <c r="Q752" s="613"/>
      <c r="BA752" s="342"/>
      <c r="BB752" s="418"/>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985"/>
      <c r="D753" s="985"/>
      <c r="E753" s="613"/>
      <c r="F753" s="613"/>
      <c r="G753" s="613"/>
      <c r="H753" s="985"/>
      <c r="I753" s="985"/>
      <c r="J753" s="613"/>
      <c r="K753" s="613"/>
      <c r="L753" s="613"/>
      <c r="M753" s="985"/>
      <c r="N753" s="985"/>
      <c r="O753" s="613"/>
      <c r="P753" s="613"/>
      <c r="Q753" s="613"/>
      <c r="BA753" s="342"/>
      <c r="BB753" s="418"/>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985"/>
      <c r="D754" s="985"/>
      <c r="E754" s="613"/>
      <c r="F754" s="613"/>
      <c r="G754" s="613"/>
      <c r="H754" s="985"/>
      <c r="I754" s="985"/>
      <c r="J754" s="613"/>
      <c r="K754" s="613"/>
      <c r="L754" s="613"/>
      <c r="M754" s="985"/>
      <c r="N754" s="985"/>
      <c r="O754" s="613"/>
      <c r="P754" s="613"/>
      <c r="Q754" s="613"/>
      <c r="BA754" s="342"/>
      <c r="BB754" s="418"/>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985"/>
      <c r="D755" s="985"/>
      <c r="E755" s="613"/>
      <c r="F755" s="613"/>
      <c r="G755" s="613"/>
      <c r="H755" s="985"/>
      <c r="I755" s="985"/>
      <c r="J755" s="613"/>
      <c r="K755" s="613"/>
      <c r="L755" s="613"/>
      <c r="M755" s="985"/>
      <c r="N755" s="985"/>
      <c r="O755" s="613"/>
      <c r="P755" s="613"/>
      <c r="Q755" s="613"/>
      <c r="BA755" s="342"/>
      <c r="BB755" s="418"/>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985"/>
      <c r="D756" s="985"/>
      <c r="E756" s="613"/>
      <c r="F756" s="613"/>
      <c r="G756" s="613"/>
      <c r="H756" s="985"/>
      <c r="I756" s="985"/>
      <c r="J756" s="613"/>
      <c r="K756" s="613"/>
      <c r="L756" s="613"/>
      <c r="M756" s="985"/>
      <c r="N756" s="985"/>
      <c r="O756" s="613"/>
      <c r="P756" s="613"/>
      <c r="Q756" s="613"/>
      <c r="BA756" s="342"/>
      <c r="BB756" s="418"/>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985"/>
      <c r="D757" s="985"/>
      <c r="E757" s="613"/>
      <c r="F757" s="613"/>
      <c r="G757" s="613"/>
      <c r="H757" s="985"/>
      <c r="I757" s="985"/>
      <c r="J757" s="613"/>
      <c r="K757" s="613"/>
      <c r="L757" s="613"/>
      <c r="M757" s="985"/>
      <c r="N757" s="985"/>
      <c r="O757" s="613"/>
      <c r="P757" s="613"/>
      <c r="Q757" s="613"/>
      <c r="BA757" s="342"/>
      <c r="BB757" s="418"/>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985"/>
      <c r="D758" s="985"/>
      <c r="E758" s="613"/>
      <c r="F758" s="613"/>
      <c r="G758" s="613"/>
      <c r="H758" s="985"/>
      <c r="I758" s="985"/>
      <c r="J758" s="613"/>
      <c r="K758" s="613"/>
      <c r="L758" s="613"/>
      <c r="M758" s="985"/>
      <c r="N758" s="985"/>
      <c r="O758" s="613"/>
      <c r="P758" s="613"/>
      <c r="Q758" s="613"/>
      <c r="BA758" s="342"/>
      <c r="BB758" s="418"/>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985"/>
      <c r="D759" s="985"/>
      <c r="E759" s="613"/>
      <c r="F759" s="613"/>
      <c r="G759" s="613"/>
      <c r="H759" s="985"/>
      <c r="I759" s="985"/>
      <c r="J759" s="613"/>
      <c r="K759" s="613"/>
      <c r="L759" s="613"/>
      <c r="M759" s="985"/>
      <c r="N759" s="985"/>
      <c r="O759" s="613"/>
      <c r="P759" s="613"/>
      <c r="Q759" s="613"/>
      <c r="BA759" s="342"/>
      <c r="BB759" s="418"/>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985"/>
      <c r="D760" s="985"/>
      <c r="E760" s="613"/>
      <c r="F760" s="613"/>
      <c r="G760" s="613"/>
      <c r="H760" s="985"/>
      <c r="I760" s="985"/>
      <c r="J760" s="613"/>
      <c r="K760" s="613"/>
      <c r="L760" s="613"/>
      <c r="M760" s="985"/>
      <c r="N760" s="985"/>
      <c r="O760" s="613"/>
      <c r="P760" s="613"/>
      <c r="Q760" s="613"/>
      <c r="BA760" s="342"/>
      <c r="BB760" s="418"/>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985"/>
      <c r="D761" s="985"/>
      <c r="E761" s="613"/>
      <c r="F761" s="613"/>
      <c r="G761" s="613"/>
      <c r="H761" s="985"/>
      <c r="I761" s="985"/>
      <c r="J761" s="613"/>
      <c r="K761" s="613"/>
      <c r="L761" s="613"/>
      <c r="M761" s="985"/>
      <c r="N761" s="985"/>
      <c r="O761" s="613"/>
      <c r="P761" s="613"/>
      <c r="Q761" s="613"/>
      <c r="BA761" s="342"/>
      <c r="BB761" s="418"/>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985"/>
      <c r="D762" s="985"/>
      <c r="E762" s="613"/>
      <c r="F762" s="613"/>
      <c r="G762" s="613"/>
      <c r="H762" s="985"/>
      <c r="I762" s="985"/>
      <c r="J762" s="613"/>
      <c r="K762" s="613"/>
      <c r="L762" s="613"/>
      <c r="M762" s="985"/>
      <c r="N762" s="985"/>
      <c r="O762" s="613"/>
      <c r="P762" s="613"/>
      <c r="Q762" s="613"/>
      <c r="BA762" s="342"/>
      <c r="BB762" s="418"/>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985"/>
      <c r="D763" s="985"/>
      <c r="E763" s="613"/>
      <c r="F763" s="613"/>
      <c r="G763" s="613"/>
      <c r="H763" s="985"/>
      <c r="I763" s="985"/>
      <c r="J763" s="613"/>
      <c r="K763" s="613"/>
      <c r="L763" s="613"/>
      <c r="M763" s="985"/>
      <c r="N763" s="985"/>
      <c r="O763" s="613"/>
      <c r="P763" s="613"/>
      <c r="Q763" s="613"/>
      <c r="BA763" s="342"/>
      <c r="BB763" s="418"/>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985"/>
      <c r="D764" s="985"/>
      <c r="E764" s="613"/>
      <c r="F764" s="613"/>
      <c r="G764" s="613"/>
      <c r="H764" s="985"/>
      <c r="I764" s="985"/>
      <c r="J764" s="613"/>
      <c r="K764" s="613"/>
      <c r="L764" s="613"/>
      <c r="M764" s="985"/>
      <c r="N764" s="985"/>
      <c r="O764" s="613"/>
      <c r="P764" s="613"/>
      <c r="Q764" s="613"/>
      <c r="BA764" s="342"/>
      <c r="BB764" s="418"/>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985"/>
      <c r="D765" s="985"/>
      <c r="E765" s="613"/>
      <c r="F765" s="613"/>
      <c r="G765" s="613"/>
      <c r="H765" s="985"/>
      <c r="I765" s="985"/>
      <c r="J765" s="613"/>
      <c r="K765" s="613"/>
      <c r="L765" s="613"/>
      <c r="M765" s="985"/>
      <c r="N765" s="985"/>
      <c r="O765" s="613"/>
      <c r="P765" s="613"/>
      <c r="Q765" s="613"/>
      <c r="BA765" s="342"/>
      <c r="BB765" s="418"/>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985"/>
      <c r="D766" s="985"/>
      <c r="E766" s="613"/>
      <c r="F766" s="613"/>
      <c r="G766" s="613"/>
      <c r="H766" s="985"/>
      <c r="I766" s="985"/>
      <c r="J766" s="613"/>
      <c r="K766" s="613"/>
      <c r="L766" s="613"/>
      <c r="M766" s="985"/>
      <c r="N766" s="985"/>
      <c r="O766" s="613"/>
      <c r="P766" s="613"/>
      <c r="Q766" s="613"/>
      <c r="BA766" s="342"/>
      <c r="BB766" s="418"/>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985"/>
      <c r="D767" s="985"/>
      <c r="E767" s="613"/>
      <c r="F767" s="613"/>
      <c r="G767" s="613"/>
      <c r="H767" s="985"/>
      <c r="I767" s="985"/>
      <c r="J767" s="613"/>
      <c r="K767" s="613"/>
      <c r="L767" s="613"/>
      <c r="M767" s="985"/>
      <c r="N767" s="985"/>
      <c r="O767" s="613"/>
      <c r="P767" s="613"/>
      <c r="Q767" s="613"/>
      <c r="BA767" s="342"/>
      <c r="BB767" s="418"/>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985"/>
      <c r="D768" s="985"/>
      <c r="E768" s="613"/>
      <c r="F768" s="613"/>
      <c r="G768" s="613"/>
      <c r="H768" s="985"/>
      <c r="I768" s="985"/>
      <c r="J768" s="613"/>
      <c r="K768" s="613"/>
      <c r="L768" s="613"/>
      <c r="M768" s="985"/>
      <c r="N768" s="985"/>
      <c r="O768" s="613"/>
      <c r="P768" s="613"/>
      <c r="Q768" s="613"/>
      <c r="BA768" s="340"/>
      <c r="BB768" s="419"/>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985"/>
      <c r="D769" s="985"/>
      <c r="E769" s="613"/>
      <c r="F769" s="613"/>
      <c r="G769" s="613"/>
      <c r="H769" s="985"/>
      <c r="I769" s="985"/>
      <c r="J769" s="613"/>
      <c r="K769" s="613"/>
      <c r="L769" s="613"/>
      <c r="M769" s="985"/>
      <c r="N769" s="985"/>
      <c r="O769" s="613"/>
      <c r="P769" s="613"/>
      <c r="Q769" s="613"/>
      <c r="BA769" s="340"/>
      <c r="BB769" s="419"/>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985"/>
      <c r="D770" s="985"/>
      <c r="E770" s="613"/>
      <c r="F770" s="613"/>
      <c r="G770" s="613"/>
      <c r="H770" s="985"/>
      <c r="I770" s="985"/>
      <c r="J770" s="613"/>
      <c r="K770" s="613"/>
      <c r="L770" s="613"/>
      <c r="M770" s="985"/>
      <c r="N770" s="985"/>
      <c r="O770" s="613"/>
      <c r="P770" s="613"/>
      <c r="Q770" s="613"/>
      <c r="BA770" s="340"/>
      <c r="BB770" s="419"/>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985"/>
      <c r="D771" s="985"/>
      <c r="E771" s="613"/>
      <c r="F771" s="613"/>
      <c r="G771" s="613"/>
      <c r="H771" s="985"/>
      <c r="I771" s="985"/>
      <c r="J771" s="613"/>
      <c r="K771" s="613"/>
      <c r="L771" s="613"/>
      <c r="M771" s="985"/>
      <c r="N771" s="985"/>
      <c r="O771" s="613"/>
      <c r="P771" s="613"/>
      <c r="Q771" s="613"/>
      <c r="BA771" s="340"/>
      <c r="BB771" s="419"/>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985"/>
      <c r="D772" s="985"/>
      <c r="E772" s="613"/>
      <c r="F772" s="613"/>
      <c r="G772" s="613"/>
      <c r="H772" s="985"/>
      <c r="I772" s="985"/>
      <c r="J772" s="613"/>
      <c r="K772" s="613"/>
      <c r="L772" s="613"/>
      <c r="M772" s="985"/>
      <c r="N772" s="985"/>
      <c r="O772" s="613"/>
      <c r="P772" s="613"/>
      <c r="Q772" s="613"/>
      <c r="BA772" s="340"/>
      <c r="BB772" s="419"/>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985"/>
      <c r="D773" s="985"/>
      <c r="E773" s="613"/>
      <c r="F773" s="613"/>
      <c r="G773" s="613"/>
      <c r="H773" s="985"/>
      <c r="I773" s="985"/>
      <c r="J773" s="613"/>
      <c r="K773" s="613"/>
      <c r="L773" s="613"/>
      <c r="M773" s="985"/>
      <c r="N773" s="985"/>
      <c r="O773" s="613"/>
      <c r="P773" s="613"/>
      <c r="Q773" s="613"/>
      <c r="BA773" s="340"/>
      <c r="BB773" s="419"/>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985"/>
      <c r="D774" s="985"/>
      <c r="E774" s="613"/>
      <c r="F774" s="613"/>
      <c r="G774" s="613"/>
      <c r="H774" s="985"/>
      <c r="I774" s="985"/>
      <c r="J774" s="613"/>
      <c r="K774" s="613"/>
      <c r="L774" s="613"/>
      <c r="M774" s="985"/>
      <c r="N774" s="985"/>
      <c r="O774" s="613"/>
      <c r="P774" s="613"/>
      <c r="Q774" s="613"/>
      <c r="BA774" s="340"/>
      <c r="BB774" s="419"/>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985"/>
      <c r="D775" s="985"/>
      <c r="E775" s="613"/>
      <c r="F775" s="613"/>
      <c r="G775" s="613"/>
      <c r="H775" s="985"/>
      <c r="I775" s="985"/>
      <c r="J775" s="613"/>
      <c r="K775" s="613"/>
      <c r="L775" s="613"/>
      <c r="M775" s="985"/>
      <c r="N775" s="985"/>
      <c r="O775" s="613"/>
      <c r="P775" s="613"/>
      <c r="Q775" s="613"/>
      <c r="BA775" s="340"/>
      <c r="BB775" s="419"/>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985"/>
      <c r="D776" s="985"/>
      <c r="E776" s="613"/>
      <c r="F776" s="613"/>
      <c r="G776" s="613"/>
      <c r="H776" s="985"/>
      <c r="I776" s="985"/>
      <c r="J776" s="613"/>
      <c r="K776" s="613"/>
      <c r="L776" s="613"/>
      <c r="M776" s="985"/>
      <c r="N776" s="985"/>
      <c r="O776" s="613"/>
      <c r="P776" s="613"/>
      <c r="Q776" s="613"/>
      <c r="BA776" s="340"/>
      <c r="BB776" s="419"/>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985"/>
      <c r="D777" s="985"/>
      <c r="E777" s="613"/>
      <c r="F777" s="613"/>
      <c r="G777" s="613"/>
      <c r="H777" s="985"/>
      <c r="I777" s="985"/>
      <c r="J777" s="613"/>
      <c r="K777" s="613"/>
      <c r="L777" s="613"/>
      <c r="M777" s="985"/>
      <c r="N777" s="985"/>
      <c r="O777" s="613"/>
      <c r="P777" s="613"/>
      <c r="Q777" s="613"/>
      <c r="BA777" s="340"/>
      <c r="BB777" s="419"/>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985"/>
      <c r="D778" s="985"/>
      <c r="E778" s="613"/>
      <c r="F778" s="613"/>
      <c r="G778" s="613"/>
      <c r="H778" s="985"/>
      <c r="I778" s="985"/>
      <c r="J778" s="613"/>
      <c r="K778" s="613"/>
      <c r="L778" s="613"/>
      <c r="M778" s="985"/>
      <c r="N778" s="985"/>
      <c r="O778" s="613"/>
      <c r="P778" s="613"/>
      <c r="Q778" s="613"/>
      <c r="BA778" s="340"/>
      <c r="BB778" s="419"/>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985"/>
      <c r="D779" s="985"/>
      <c r="E779" s="613"/>
      <c r="F779" s="613"/>
      <c r="G779" s="613"/>
      <c r="H779" s="985"/>
      <c r="I779" s="985"/>
      <c r="J779" s="613"/>
      <c r="K779" s="613"/>
      <c r="L779" s="613"/>
      <c r="M779" s="985"/>
      <c r="N779" s="985"/>
      <c r="O779" s="613"/>
      <c r="P779" s="613"/>
      <c r="Q779" s="613"/>
      <c r="BA779" s="340"/>
      <c r="BB779" s="419"/>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985"/>
      <c r="D780" s="985"/>
      <c r="E780" s="613"/>
      <c r="F780" s="613"/>
      <c r="G780" s="613"/>
      <c r="H780" s="985"/>
      <c r="I780" s="985"/>
      <c r="J780" s="613"/>
      <c r="K780" s="613"/>
      <c r="L780" s="613"/>
      <c r="M780" s="985"/>
      <c r="N780" s="985"/>
      <c r="O780" s="613"/>
      <c r="P780" s="613"/>
      <c r="Q780" s="613"/>
      <c r="BA780" s="340"/>
      <c r="BB780" s="419"/>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985"/>
      <c r="D781" s="985"/>
      <c r="E781" s="613"/>
      <c r="F781" s="613"/>
      <c r="G781" s="613"/>
      <c r="H781" s="985"/>
      <c r="I781" s="985"/>
      <c r="J781" s="613"/>
      <c r="K781" s="613"/>
      <c r="L781" s="613"/>
      <c r="M781" s="985"/>
      <c r="N781" s="985"/>
      <c r="O781" s="613"/>
      <c r="P781" s="613"/>
      <c r="Q781" s="613"/>
      <c r="BA781" s="340"/>
      <c r="BB781" s="419"/>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985"/>
      <c r="D782" s="985"/>
      <c r="E782" s="613"/>
      <c r="F782" s="613"/>
      <c r="G782" s="613"/>
      <c r="H782" s="985"/>
      <c r="I782" s="985"/>
      <c r="J782" s="613"/>
      <c r="K782" s="613"/>
      <c r="L782" s="613"/>
      <c r="M782" s="985"/>
      <c r="N782" s="985"/>
      <c r="O782" s="613"/>
      <c r="P782" s="613"/>
      <c r="Q782" s="613"/>
      <c r="BA782" s="340"/>
      <c r="BB782" s="419"/>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985"/>
      <c r="D783" s="985"/>
      <c r="E783" s="613"/>
      <c r="F783" s="613"/>
      <c r="G783" s="613"/>
      <c r="H783" s="985"/>
      <c r="I783" s="985"/>
      <c r="J783" s="613"/>
      <c r="K783" s="613"/>
      <c r="L783" s="613"/>
      <c r="M783" s="985"/>
      <c r="N783" s="985"/>
      <c r="O783" s="613"/>
      <c r="P783" s="613"/>
      <c r="Q783" s="613"/>
      <c r="BA783" s="340"/>
      <c r="BB783" s="419"/>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985"/>
      <c r="D784" s="985"/>
      <c r="E784" s="613"/>
      <c r="F784" s="613"/>
      <c r="G784" s="613"/>
      <c r="H784" s="985"/>
      <c r="I784" s="985"/>
      <c r="J784" s="613"/>
      <c r="K784" s="613"/>
      <c r="L784" s="613"/>
      <c r="M784" s="985"/>
      <c r="N784" s="985"/>
      <c r="O784" s="613"/>
      <c r="P784" s="613"/>
      <c r="Q784" s="613"/>
      <c r="BA784" s="340"/>
      <c r="BB784" s="419"/>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985"/>
      <c r="D785" s="985"/>
      <c r="E785" s="613"/>
      <c r="F785" s="613"/>
      <c r="G785" s="613"/>
      <c r="H785" s="985"/>
      <c r="I785" s="985"/>
      <c r="J785" s="613"/>
      <c r="K785" s="613"/>
      <c r="L785" s="613"/>
      <c r="M785" s="985"/>
      <c r="N785" s="985"/>
      <c r="O785" s="613"/>
      <c r="P785" s="613"/>
      <c r="Q785" s="613"/>
      <c r="BA785" s="340"/>
      <c r="BB785" s="419"/>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985"/>
      <c r="D786" s="985"/>
      <c r="E786" s="613"/>
      <c r="F786" s="613"/>
      <c r="G786" s="613"/>
      <c r="H786" s="985"/>
      <c r="I786" s="985"/>
      <c r="J786" s="613"/>
      <c r="K786" s="613"/>
      <c r="L786" s="613"/>
      <c r="M786" s="985"/>
      <c r="N786" s="985"/>
      <c r="O786" s="613"/>
      <c r="P786" s="613"/>
      <c r="Q786" s="613"/>
      <c r="BA786" s="340"/>
      <c r="BB786" s="419"/>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985"/>
      <c r="D787" s="985"/>
      <c r="E787" s="613"/>
      <c r="F787" s="613"/>
      <c r="G787" s="613"/>
      <c r="H787" s="985"/>
      <c r="I787" s="985"/>
      <c r="J787" s="613"/>
      <c r="K787" s="613"/>
      <c r="L787" s="613"/>
      <c r="M787" s="985"/>
      <c r="N787" s="985"/>
      <c r="O787" s="613"/>
      <c r="P787" s="613"/>
      <c r="Q787" s="613"/>
      <c r="BA787" s="340"/>
      <c r="BB787" s="419"/>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985"/>
      <c r="D788" s="985"/>
      <c r="E788" s="613"/>
      <c r="F788" s="613"/>
      <c r="G788" s="613"/>
      <c r="H788" s="985"/>
      <c r="I788" s="985"/>
      <c r="J788" s="613"/>
      <c r="K788" s="613"/>
      <c r="L788" s="613"/>
      <c r="M788" s="985"/>
      <c r="N788" s="985"/>
      <c r="O788" s="613"/>
      <c r="P788" s="613"/>
      <c r="Q788" s="613"/>
      <c r="BA788" s="340"/>
      <c r="BB788" s="419"/>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985"/>
      <c r="D789" s="985"/>
      <c r="E789" s="613"/>
      <c r="F789" s="613"/>
      <c r="G789" s="613"/>
      <c r="H789" s="985"/>
      <c r="I789" s="985"/>
      <c r="J789" s="613"/>
      <c r="K789" s="613"/>
      <c r="L789" s="613"/>
      <c r="M789" s="985"/>
      <c r="N789" s="985"/>
      <c r="O789" s="613"/>
      <c r="P789" s="613"/>
      <c r="Q789" s="613"/>
      <c r="BA789" s="340"/>
      <c r="BB789" s="419"/>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985"/>
      <c r="D790" s="985"/>
      <c r="E790" s="613"/>
      <c r="F790" s="613"/>
      <c r="G790" s="613"/>
      <c r="H790" s="985"/>
      <c r="I790" s="985"/>
      <c r="J790" s="613"/>
      <c r="K790" s="613"/>
      <c r="L790" s="613"/>
      <c r="M790" s="985"/>
      <c r="N790" s="985"/>
      <c r="O790" s="613"/>
      <c r="P790" s="613"/>
      <c r="Q790" s="613"/>
      <c r="BA790" s="340"/>
      <c r="BB790" s="419"/>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985"/>
      <c r="D791" s="985"/>
      <c r="E791" s="613"/>
      <c r="F791" s="613"/>
      <c r="G791" s="613"/>
      <c r="H791" s="985"/>
      <c r="I791" s="985"/>
      <c r="J791" s="613"/>
      <c r="K791" s="613"/>
      <c r="L791" s="613"/>
      <c r="M791" s="985"/>
      <c r="N791" s="985"/>
      <c r="O791" s="613"/>
      <c r="P791" s="613"/>
      <c r="Q791" s="613"/>
      <c r="BA791" s="340"/>
      <c r="BB791" s="419"/>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985"/>
      <c r="D792" s="985"/>
      <c r="E792" s="613"/>
      <c r="F792" s="613"/>
      <c r="G792" s="613"/>
      <c r="H792" s="985"/>
      <c r="I792" s="985"/>
      <c r="J792" s="613"/>
      <c r="K792" s="613"/>
      <c r="L792" s="613"/>
      <c r="M792" s="985"/>
      <c r="N792" s="985"/>
      <c r="O792" s="613"/>
      <c r="P792" s="613"/>
      <c r="Q792" s="613"/>
      <c r="BA792" s="340"/>
      <c r="BB792" s="419"/>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985"/>
      <c r="D793" s="985"/>
      <c r="E793" s="613"/>
      <c r="F793" s="613"/>
      <c r="G793" s="613"/>
      <c r="H793" s="985"/>
      <c r="I793" s="985"/>
      <c r="J793" s="613"/>
      <c r="K793" s="613"/>
      <c r="L793" s="613"/>
      <c r="M793" s="985"/>
      <c r="N793" s="985"/>
      <c r="O793" s="613"/>
      <c r="P793" s="613"/>
      <c r="Q793" s="613"/>
      <c r="BA793" s="340"/>
      <c r="BB793" s="419"/>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985"/>
      <c r="D794" s="985"/>
      <c r="E794" s="613"/>
      <c r="F794" s="613"/>
      <c r="G794" s="613"/>
      <c r="H794" s="985"/>
      <c r="I794" s="985"/>
      <c r="J794" s="613"/>
      <c r="K794" s="613"/>
      <c r="L794" s="613"/>
      <c r="M794" s="985"/>
      <c r="N794" s="985"/>
      <c r="O794" s="613"/>
      <c r="P794" s="613"/>
      <c r="Q794" s="613"/>
      <c r="BA794" s="340"/>
      <c r="BB794" s="419"/>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985"/>
      <c r="D795" s="985"/>
      <c r="E795" s="613"/>
      <c r="F795" s="613"/>
      <c r="G795" s="613"/>
      <c r="H795" s="985"/>
      <c r="I795" s="985"/>
      <c r="J795" s="613"/>
      <c r="K795" s="613"/>
      <c r="L795" s="613"/>
      <c r="M795" s="985"/>
      <c r="N795" s="985"/>
      <c r="O795" s="613"/>
      <c r="P795" s="613"/>
      <c r="Q795" s="613"/>
      <c r="BA795" s="340"/>
      <c r="BB795" s="419"/>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985"/>
      <c r="D796" s="985"/>
      <c r="E796" s="613"/>
      <c r="F796" s="613"/>
      <c r="G796" s="613"/>
      <c r="H796" s="985"/>
      <c r="I796" s="985"/>
      <c r="J796" s="613"/>
      <c r="K796" s="613"/>
      <c r="L796" s="613"/>
      <c r="M796" s="985"/>
      <c r="N796" s="985"/>
      <c r="O796" s="613"/>
      <c r="P796" s="613"/>
      <c r="Q796" s="613"/>
      <c r="BA796" s="340"/>
      <c r="BB796" s="419"/>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985"/>
      <c r="D797" s="985"/>
      <c r="E797" s="613"/>
      <c r="F797" s="613"/>
      <c r="G797" s="613"/>
      <c r="H797" s="985"/>
      <c r="I797" s="985"/>
      <c r="J797" s="613"/>
      <c r="K797" s="613"/>
      <c r="L797" s="613"/>
      <c r="M797" s="985"/>
      <c r="N797" s="985"/>
      <c r="O797" s="613"/>
      <c r="P797" s="613"/>
      <c r="Q797" s="613"/>
      <c r="BA797" s="340"/>
      <c r="BB797" s="419"/>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985"/>
      <c r="D798" s="985"/>
      <c r="E798" s="613"/>
      <c r="F798" s="613"/>
      <c r="G798" s="613"/>
      <c r="H798" s="985"/>
      <c r="I798" s="985"/>
      <c r="J798" s="613"/>
      <c r="K798" s="613"/>
      <c r="L798" s="613"/>
      <c r="M798" s="985"/>
      <c r="N798" s="985"/>
      <c r="O798" s="613"/>
      <c r="P798" s="613"/>
      <c r="Q798" s="613"/>
      <c r="BA798" s="340"/>
      <c r="BB798" s="419"/>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985"/>
      <c r="D799" s="985"/>
      <c r="E799" s="613"/>
      <c r="F799" s="613"/>
      <c r="G799" s="613"/>
      <c r="H799" s="985"/>
      <c r="I799" s="985"/>
      <c r="J799" s="613"/>
      <c r="K799" s="613"/>
      <c r="L799" s="613"/>
      <c r="M799" s="985"/>
      <c r="N799" s="985"/>
      <c r="O799" s="613"/>
      <c r="P799" s="613"/>
      <c r="Q799" s="613"/>
      <c r="BA799" s="340"/>
      <c r="BB799" s="419"/>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613"/>
      <c r="D800" s="613"/>
      <c r="E800" s="613"/>
      <c r="F800" s="613"/>
      <c r="G800" s="613"/>
      <c r="H800" s="613"/>
      <c r="I800" s="613"/>
      <c r="J800" s="613"/>
      <c r="K800" s="613"/>
      <c r="L800" s="613"/>
      <c r="M800" s="613"/>
      <c r="N800" s="613"/>
      <c r="O800" s="613"/>
      <c r="P800" s="613"/>
      <c r="Q800" s="613"/>
      <c r="BA800" s="340"/>
      <c r="BB800" s="419"/>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613"/>
      <c r="D801" s="613"/>
      <c r="E801" s="613"/>
      <c r="F801" s="613"/>
      <c r="G801" s="613"/>
      <c r="H801" s="613"/>
      <c r="I801" s="613"/>
      <c r="J801" s="613"/>
      <c r="K801" s="613"/>
      <c r="L801" s="613"/>
      <c r="M801" s="613"/>
      <c r="N801" s="613"/>
      <c r="O801" s="613"/>
      <c r="P801" s="613"/>
      <c r="Q801" s="613"/>
    </row>
    <row r="802" ht="25.15" customHeight="true" x14ac:dyDescent="0.2">
      <c r="C802" s="613"/>
      <c r="D802" s="613"/>
      <c r="E802" s="613"/>
      <c r="F802" s="613"/>
      <c r="G802" s="613"/>
      <c r="H802" s="613"/>
      <c r="I802" s="613"/>
      <c r="J802" s="613"/>
      <c r="K802" s="613"/>
      <c r="L802" s="613"/>
      <c r="M802" s="613"/>
      <c r="N802" s="613"/>
      <c r="O802" s="613"/>
      <c r="P802" s="613"/>
      <c r="Q802" s="613"/>
    </row>
    <row r="803" ht="25.15" customHeight="true" x14ac:dyDescent="0.2">
      <c r="C803" s="613"/>
      <c r="D803" s="613"/>
      <c r="E803" s="613"/>
      <c r="F803" s="613"/>
      <c r="G803" s="613"/>
      <c r="H803" s="613"/>
      <c r="I803" s="613"/>
      <c r="J803" s="613"/>
      <c r="K803" s="613"/>
      <c r="L803" s="613"/>
      <c r="M803" s="613"/>
      <c r="N803" s="613"/>
      <c r="O803" s="613"/>
      <c r="P803" s="613"/>
      <c r="Q803" s="613"/>
    </row>
    <row r="804" ht="25.15" customHeight="true" x14ac:dyDescent="0.2">
      <c r="C804" s="613"/>
      <c r="D804" s="613"/>
      <c r="E804" s="613"/>
      <c r="F804" s="613"/>
      <c r="G804" s="613"/>
      <c r="H804" s="613"/>
      <c r="I804" s="613"/>
      <c r="J804" s="613"/>
      <c r="K804" s="613"/>
      <c r="L804" s="613"/>
      <c r="M804" s="613"/>
      <c r="N804" s="613"/>
      <c r="O804" s="613"/>
      <c r="P804" s="613"/>
      <c r="Q804" s="613"/>
    </row>
    <row r="805" ht="25.15" customHeight="true" x14ac:dyDescent="0.2">
      <c r="C805" s="613"/>
      <c r="D805" s="613"/>
      <c r="E805" s="613"/>
      <c r="F805" s="613"/>
      <c r="G805" s="613"/>
      <c r="H805" s="613"/>
      <c r="I805" s="613"/>
      <c r="J805" s="613"/>
      <c r="K805" s="613"/>
      <c r="L805" s="613"/>
      <c r="M805" s="613"/>
      <c r="N805" s="613"/>
      <c r="O805" s="613"/>
      <c r="P805" s="613"/>
      <c r="Q805" s="613"/>
    </row>
    <row r="806" ht="25.15" customHeight="true" x14ac:dyDescent="0.2">
      <c r="C806" s="613"/>
      <c r="D806" s="613"/>
      <c r="E806" s="613"/>
      <c r="F806" s="613"/>
      <c r="G806" s="613"/>
      <c r="H806" s="613"/>
      <c r="I806" s="613"/>
      <c r="J806" s="613"/>
      <c r="K806" s="613"/>
      <c r="L806" s="613"/>
      <c r="M806" s="613"/>
      <c r="N806" s="613"/>
      <c r="O806" s="613"/>
      <c r="P806" s="613"/>
      <c r="Q806" s="613"/>
    </row>
    <row r="807" ht="25.15" customHeight="true" x14ac:dyDescent="0.2">
      <c r="C807" s="613"/>
      <c r="D807" s="613"/>
      <c r="E807" s="613"/>
      <c r="F807" s="613"/>
      <c r="G807" s="613"/>
      <c r="H807" s="613"/>
      <c r="I807" s="613"/>
      <c r="J807" s="613"/>
      <c r="K807" s="613"/>
      <c r="L807" s="613"/>
      <c r="M807" s="613"/>
      <c r="N807" s="613"/>
      <c r="O807" s="613"/>
      <c r="P807" s="613"/>
      <c r="Q807" s="613"/>
    </row>
    <row r="808" ht="25.15" customHeight="true" x14ac:dyDescent="0.2">
      <c r="C808" s="613"/>
      <c r="D808" s="613"/>
      <c r="E808" s="613"/>
      <c r="F808" s="613"/>
      <c r="G808" s="613"/>
      <c r="H808" s="613"/>
      <c r="I808" s="613"/>
      <c r="J808" s="613"/>
      <c r="K808" s="613"/>
      <c r="L808" s="613"/>
      <c r="M808" s="613"/>
      <c r="N808" s="613"/>
      <c r="O808" s="613"/>
      <c r="P808" s="613"/>
      <c r="Q808" s="613"/>
    </row>
    <row r="809" ht="25.15" customHeight="true" x14ac:dyDescent="0.2">
      <c r="C809" s="613"/>
      <c r="D809" s="613"/>
      <c r="E809" s="613"/>
      <c r="F809" s="613"/>
      <c r="G809" s="613"/>
      <c r="H809" s="613"/>
      <c r="I809" s="613"/>
      <c r="J809" s="613"/>
      <c r="K809" s="613"/>
      <c r="L809" s="613"/>
      <c r="M809" s="613"/>
      <c r="N809" s="613"/>
      <c r="O809" s="613"/>
      <c r="P809" s="613"/>
      <c r="Q809" s="613"/>
    </row>
    <row r="810" ht="25.15" customHeight="true" x14ac:dyDescent="0.2">
      <c r="C810" s="613"/>
      <c r="D810" s="613"/>
      <c r="E810" s="613"/>
      <c r="F810" s="613"/>
      <c r="G810" s="613"/>
      <c r="H810" s="613"/>
      <c r="I810" s="613"/>
      <c r="J810" s="613"/>
      <c r="K810" s="613"/>
      <c r="L810" s="613"/>
      <c r="M810" s="613"/>
      <c r="N810" s="613"/>
      <c r="O810" s="613"/>
      <c r="P810" s="613"/>
      <c r="Q810" s="613"/>
    </row>
    <row r="811" ht="25.15" customHeight="true" x14ac:dyDescent="0.2">
      <c r="C811" s="613"/>
      <c r="D811" s="613"/>
      <c r="E811" s="613"/>
      <c r="F811" s="613"/>
      <c r="G811" s="613"/>
      <c r="H811" s="613"/>
      <c r="I811" s="613"/>
      <c r="J811" s="613"/>
      <c r="K811" s="613"/>
      <c r="L811" s="613"/>
      <c r="M811" s="613"/>
      <c r="N811" s="613"/>
      <c r="O811" s="613"/>
      <c r="P811" s="613"/>
      <c r="Q811" s="613"/>
    </row>
    <row r="812" ht="25.15" customHeight="true" x14ac:dyDescent="0.2">
      <c r="C812" s="613"/>
      <c r="D812" s="613"/>
      <c r="E812" s="613"/>
      <c r="F812" s="613"/>
      <c r="G812" s="613"/>
      <c r="H812" s="613"/>
      <c r="I812" s="613"/>
      <c r="J812" s="613"/>
      <c r="K812" s="613"/>
      <c r="L812" s="613"/>
      <c r="M812" s="613"/>
      <c r="N812" s="613"/>
      <c r="O812" s="613"/>
      <c r="P812" s="613"/>
      <c r="Q812" s="613"/>
    </row>
    <row r="813" ht="25.15" customHeight="true" x14ac:dyDescent="0.2">
      <c r="C813" s="613"/>
      <c r="D813" s="613"/>
      <c r="E813" s="613"/>
      <c r="F813" s="613"/>
      <c r="G813" s="613"/>
      <c r="H813" s="613"/>
      <c r="I813" s="613"/>
      <c r="J813" s="613"/>
      <c r="K813" s="613"/>
      <c r="L813" s="613"/>
      <c r="M813" s="613"/>
      <c r="N813" s="613"/>
      <c r="O813" s="613"/>
      <c r="P813" s="613"/>
      <c r="Q813" s="613"/>
    </row>
    <row r="814" ht="25.15" customHeight="true" x14ac:dyDescent="0.2">
      <c r="C814" s="613"/>
      <c r="D814" s="613"/>
      <c r="E814" s="613"/>
      <c r="F814" s="613"/>
      <c r="G814" s="613"/>
      <c r="H814" s="613"/>
      <c r="I814" s="613"/>
      <c r="J814" s="613"/>
      <c r="K814" s="613"/>
      <c r="L814" s="613"/>
      <c r="M814" s="613"/>
      <c r="N814" s="613"/>
      <c r="O814" s="613"/>
      <c r="P814" s="613"/>
      <c r="Q814" s="613"/>
    </row>
    <row r="815" ht="25.15" customHeight="true" x14ac:dyDescent="0.2">
      <c r="C815" s="613"/>
      <c r="D815" s="613"/>
      <c r="E815" s="613"/>
      <c r="F815" s="613"/>
      <c r="G815" s="613"/>
      <c r="H815" s="613"/>
      <c r="I815" s="613"/>
      <c r="J815" s="613"/>
      <c r="K815" s="613"/>
      <c r="L815" s="613"/>
      <c r="M815" s="613"/>
      <c r="N815" s="613"/>
      <c r="O815" s="613"/>
      <c r="P815" s="613"/>
      <c r="Q815" s="613"/>
    </row>
    <row r="816" ht="25.15" customHeight="true" x14ac:dyDescent="0.2">
      <c r="C816" s="613"/>
      <c r="D816" s="613"/>
      <c r="E816" s="613"/>
      <c r="F816" s="613"/>
      <c r="G816" s="613"/>
      <c r="H816" s="613"/>
      <c r="I816" s="613"/>
      <c r="J816" s="613"/>
      <c r="K816" s="613"/>
      <c r="L816" s="613"/>
      <c r="M816" s="613"/>
      <c r="N816" s="613"/>
      <c r="O816" s="613"/>
      <c r="P816" s="613"/>
      <c r="Q816" s="613"/>
    </row>
    <row r="817" ht="25.15" customHeight="true" x14ac:dyDescent="0.2">
      <c r="C817" s="613"/>
      <c r="D817" s="613"/>
      <c r="E817" s="613"/>
      <c r="F817" s="613"/>
      <c r="G817" s="613"/>
      <c r="H817" s="613"/>
      <c r="I817" s="613"/>
      <c r="J817" s="613"/>
      <c r="K817" s="613"/>
      <c r="L817" s="613"/>
      <c r="M817" s="613"/>
      <c r="N817" s="613"/>
      <c r="O817" s="613"/>
      <c r="P817" s="613"/>
      <c r="Q817" s="613"/>
    </row>
    <row r="818" ht="25.15" customHeight="true" x14ac:dyDescent="0.2">
      <c r="C818" s="613"/>
      <c r="D818" s="613"/>
      <c r="E818" s="613"/>
      <c r="F818" s="613"/>
      <c r="G818" s="613"/>
      <c r="H818" s="613"/>
      <c r="I818" s="613"/>
      <c r="J818" s="613"/>
      <c r="K818" s="613"/>
      <c r="L818" s="613"/>
      <c r="M818" s="613"/>
      <c r="N818" s="613"/>
      <c r="O818" s="613"/>
      <c r="P818" s="613"/>
      <c r="Q818" s="613"/>
    </row>
    <row r="819" ht="25.15" customHeight="true" x14ac:dyDescent="0.2">
      <c r="C819" s="613"/>
      <c r="D819" s="613"/>
      <c r="E819" s="613"/>
      <c r="F819" s="613"/>
      <c r="G819" s="613"/>
      <c r="H819" s="613"/>
      <c r="I819" s="613"/>
      <c r="J819" s="613"/>
      <c r="K819" s="613"/>
      <c r="L819" s="613"/>
      <c r="M819" s="613"/>
      <c r="N819" s="613"/>
      <c r="O819" s="613"/>
      <c r="P819" s="613"/>
      <c r="Q819" s="613"/>
    </row>
    <row r="820" ht="25.15" customHeight="true" x14ac:dyDescent="0.2">
      <c r="C820" s="613"/>
      <c r="D820" s="613"/>
      <c r="E820" s="613"/>
      <c r="F820" s="613"/>
      <c r="G820" s="613"/>
      <c r="H820" s="613"/>
      <c r="I820" s="613"/>
      <c r="J820" s="613"/>
      <c r="K820" s="613"/>
      <c r="L820" s="613"/>
      <c r="M820" s="613"/>
      <c r="N820" s="613"/>
      <c r="O820" s="613"/>
      <c r="P820" s="613"/>
      <c r="Q820" s="613"/>
    </row>
    <row r="821" ht="25.15" customHeight="true" x14ac:dyDescent="0.2">
      <c r="C821" s="613"/>
      <c r="D821" s="613"/>
      <c r="E821" s="613"/>
      <c r="F821" s="613"/>
      <c r="G821" s="613"/>
      <c r="H821" s="613"/>
      <c r="I821" s="613"/>
      <c r="J821" s="613"/>
      <c r="K821" s="613"/>
      <c r="L821" s="613"/>
      <c r="M821" s="613"/>
      <c r="N821" s="613"/>
      <c r="O821" s="613"/>
      <c r="P821" s="613"/>
      <c r="Q821" s="613"/>
    </row>
    <row r="822" ht="25.15" customHeight="true" x14ac:dyDescent="0.2">
      <c r="C822" s="613"/>
      <c r="D822" s="613"/>
      <c r="E822" s="613"/>
      <c r="F822" s="613"/>
      <c r="G822" s="613"/>
      <c r="H822" s="613"/>
      <c r="I822" s="613"/>
      <c r="J822" s="613"/>
      <c r="K822" s="613"/>
      <c r="L822" s="613"/>
      <c r="M822" s="613"/>
      <c r="N822" s="613"/>
      <c r="O822" s="613"/>
      <c r="P822" s="613"/>
      <c r="Q822" s="613"/>
    </row>
    <row r="823" ht="25.15" customHeight="true" x14ac:dyDescent="0.2">
      <c r="C823" s="613"/>
      <c r="D823" s="613"/>
      <c r="E823" s="613"/>
      <c r="F823" s="613"/>
      <c r="G823" s="613"/>
      <c r="H823" s="613"/>
      <c r="I823" s="613"/>
      <c r="J823" s="613"/>
      <c r="K823" s="613"/>
      <c r="L823" s="613"/>
      <c r="M823" s="613"/>
      <c r="N823" s="613"/>
      <c r="O823" s="613"/>
      <c r="P823" s="613"/>
      <c r="Q823" s="613"/>
    </row>
    <row r="824" ht="25.15" customHeight="true" x14ac:dyDescent="0.2">
      <c r="C824" s="613"/>
      <c r="D824" s="613"/>
      <c r="E824" s="613"/>
      <c r="F824" s="613"/>
      <c r="G824" s="613"/>
      <c r="H824" s="613"/>
      <c r="I824" s="613"/>
      <c r="J824" s="613"/>
      <c r="K824" s="613"/>
      <c r="L824" s="613"/>
      <c r="M824" s="613"/>
      <c r="N824" s="613"/>
      <c r="O824" s="613"/>
      <c r="P824" s="613"/>
      <c r="Q824" s="613"/>
    </row>
    <row r="825" ht="25.15" customHeight="true" x14ac:dyDescent="0.2">
      <c r="C825" s="613"/>
      <c r="D825" s="613"/>
      <c r="E825" s="613"/>
      <c r="F825" s="613"/>
      <c r="G825" s="613"/>
      <c r="H825" s="613"/>
      <c r="I825" s="613"/>
      <c r="J825" s="613"/>
      <c r="K825" s="613"/>
      <c r="L825" s="613"/>
      <c r="M825" s="613"/>
      <c r="N825" s="613"/>
      <c r="O825" s="613"/>
      <c r="P825" s="613"/>
      <c r="Q825" s="613"/>
    </row>
    <row r="826" ht="25.15" customHeight="true" x14ac:dyDescent="0.2">
      <c r="C826" s="613"/>
      <c r="D826" s="613"/>
      <c r="E826" s="613"/>
      <c r="F826" s="613"/>
      <c r="G826" s="613"/>
      <c r="H826" s="613"/>
      <c r="I826" s="613"/>
      <c r="J826" s="613"/>
      <c r="K826" s="613"/>
      <c r="L826" s="613"/>
      <c r="M826" s="613"/>
      <c r="N826" s="613"/>
      <c r="O826" s="613"/>
      <c r="P826" s="613"/>
      <c r="Q826" s="613"/>
    </row>
    <row r="827" ht="25.15" customHeight="true" x14ac:dyDescent="0.2">
      <c r="C827" s="613"/>
      <c r="D827" s="613"/>
      <c r="E827" s="613"/>
      <c r="F827" s="613"/>
      <c r="G827" s="613"/>
      <c r="H827" s="613"/>
      <c r="I827" s="613"/>
      <c r="J827" s="613"/>
      <c r="K827" s="613"/>
      <c r="L827" s="613"/>
      <c r="M827" s="613"/>
      <c r="N827" s="613"/>
      <c r="O827" s="613"/>
      <c r="P827" s="613"/>
      <c r="Q827" s="613"/>
    </row>
    <row r="828" ht="25.15" customHeight="true" x14ac:dyDescent="0.2">
      <c r="C828" s="613"/>
      <c r="D828" s="613"/>
      <c r="E828" s="613"/>
      <c r="F828" s="613"/>
      <c r="G828" s="613"/>
      <c r="H828" s="613"/>
      <c r="I828" s="613"/>
      <c r="J828" s="613"/>
      <c r="K828" s="613"/>
      <c r="L828" s="613"/>
      <c r="M828" s="613"/>
      <c r="N828" s="613"/>
      <c r="O828" s="613"/>
      <c r="P828" s="613"/>
      <c r="Q828" s="613"/>
    </row>
    <row r="829" ht="25.15" customHeight="true" x14ac:dyDescent="0.2">
      <c r="C829" s="613"/>
      <c r="D829" s="613"/>
      <c r="E829" s="613"/>
      <c r="F829" s="613"/>
      <c r="G829" s="613"/>
      <c r="H829" s="613"/>
      <c r="I829" s="613"/>
      <c r="J829" s="613"/>
      <c r="K829" s="613"/>
      <c r="L829" s="613"/>
      <c r="M829" s="613"/>
      <c r="N829" s="613"/>
      <c r="O829" s="613"/>
      <c r="P829" s="613"/>
      <c r="Q829" s="613"/>
    </row>
    <row r="830" ht="25.15" customHeight="true" x14ac:dyDescent="0.2">
      <c r="C830" s="613"/>
      <c r="D830" s="613"/>
      <c r="E830" s="613"/>
      <c r="F830" s="613"/>
      <c r="G830" s="613"/>
      <c r="H830" s="613"/>
      <c r="I830" s="613"/>
      <c r="J830" s="613"/>
      <c r="K830" s="613"/>
      <c r="L830" s="613"/>
      <c r="M830" s="613"/>
      <c r="N830" s="613"/>
      <c r="O830" s="613"/>
      <c r="P830" s="613"/>
      <c r="Q830" s="613"/>
    </row>
    <row r="831" ht="25.15" customHeight="true" x14ac:dyDescent="0.2">
      <c r="C831" s="613"/>
      <c r="D831" s="613"/>
      <c r="E831" s="613"/>
      <c r="F831" s="613"/>
      <c r="G831" s="613"/>
      <c r="H831" s="613"/>
      <c r="I831" s="613"/>
      <c r="J831" s="613"/>
      <c r="K831" s="613"/>
      <c r="L831" s="613"/>
      <c r="M831" s="613"/>
      <c r="N831" s="613"/>
      <c r="O831" s="613"/>
      <c r="P831" s="613"/>
      <c r="Q831" s="613"/>
    </row>
    <row r="832" ht="25.15" customHeight="true" x14ac:dyDescent="0.2">
      <c r="C832" s="613"/>
      <c r="D832" s="613"/>
      <c r="E832" s="613"/>
      <c r="F832" s="613"/>
      <c r="G832" s="613"/>
      <c r="H832" s="613"/>
      <c r="I832" s="613"/>
      <c r="J832" s="613"/>
      <c r="K832" s="613"/>
      <c r="L832" s="613"/>
      <c r="M832" s="613"/>
      <c r="N832" s="613"/>
      <c r="O832" s="613"/>
      <c r="P832" s="613"/>
      <c r="Q832" s="613"/>
    </row>
    <row r="833" ht="25.15" customHeight="true" x14ac:dyDescent="0.2">
      <c r="C833" s="613"/>
      <c r="D833" s="613"/>
      <c r="E833" s="613"/>
      <c r="F833" s="613"/>
      <c r="G833" s="613"/>
      <c r="H833" s="613"/>
      <c r="I833" s="613"/>
      <c r="J833" s="613"/>
      <c r="K833" s="613"/>
      <c r="L833" s="613"/>
      <c r="M833" s="613"/>
      <c r="N833" s="613"/>
      <c r="O833" s="613"/>
      <c r="P833" s="613"/>
      <c r="Q833" s="613"/>
    </row>
    <row r="834" ht="25.15" customHeight="true" x14ac:dyDescent="0.2">
      <c r="C834" s="613"/>
      <c r="D834" s="613"/>
      <c r="E834" s="613"/>
      <c r="F834" s="613"/>
      <c r="G834" s="613"/>
      <c r="H834" s="613"/>
      <c r="I834" s="613"/>
      <c r="J834" s="613"/>
      <c r="K834" s="613"/>
      <c r="L834" s="613"/>
      <c r="M834" s="613"/>
      <c r="N834" s="613"/>
      <c r="O834" s="613"/>
      <c r="P834" s="613"/>
      <c r="Q834" s="613"/>
    </row>
    <row r="835" ht="25.15" customHeight="true" x14ac:dyDescent="0.2">
      <c r="C835" s="613"/>
      <c r="D835" s="613"/>
      <c r="E835" s="613"/>
      <c r="F835" s="613"/>
      <c r="G835" s="613"/>
      <c r="H835" s="613"/>
      <c r="I835" s="613"/>
      <c r="J835" s="613"/>
      <c r="K835" s="613"/>
      <c r="L835" s="613"/>
      <c r="M835" s="613"/>
      <c r="N835" s="613"/>
      <c r="O835" s="613"/>
      <c r="P835" s="613"/>
      <c r="Q835" s="613"/>
    </row>
    <row r="836" ht="25.15" customHeight="true" x14ac:dyDescent="0.2">
      <c r="C836" s="613"/>
      <c r="D836" s="613"/>
      <c r="E836" s="613"/>
      <c r="F836" s="613"/>
      <c r="G836" s="613"/>
      <c r="H836" s="613"/>
      <c r="I836" s="613"/>
      <c r="J836" s="613"/>
      <c r="K836" s="613"/>
      <c r="L836" s="613"/>
      <c r="M836" s="613"/>
      <c r="N836" s="613"/>
      <c r="O836" s="613"/>
      <c r="P836" s="613"/>
      <c r="Q836" s="613"/>
    </row>
    <row r="837" ht="25.15" customHeight="true" x14ac:dyDescent="0.2">
      <c r="C837" s="613"/>
      <c r="D837" s="613"/>
      <c r="E837" s="613"/>
      <c r="F837" s="613"/>
      <c r="G837" s="613"/>
      <c r="H837" s="613"/>
      <c r="I837" s="613"/>
      <c r="J837" s="613"/>
      <c r="K837" s="613"/>
      <c r="L837" s="613"/>
      <c r="M837" s="613"/>
      <c r="N837" s="613"/>
      <c r="O837" s="613"/>
      <c r="P837" s="613"/>
      <c r="Q837" s="613"/>
    </row>
    <row r="838" ht="25.15" customHeight="true" x14ac:dyDescent="0.2">
      <c r="C838" s="613"/>
      <c r="D838" s="613"/>
      <c r="E838" s="613"/>
      <c r="F838" s="613"/>
      <c r="G838" s="613"/>
      <c r="H838" s="613"/>
      <c r="I838" s="613"/>
      <c r="J838" s="613"/>
      <c r="K838" s="613"/>
      <c r="L838" s="613"/>
      <c r="M838" s="613"/>
      <c r="N838" s="613"/>
      <c r="O838" s="613"/>
      <c r="P838" s="613"/>
      <c r="Q838" s="613"/>
    </row>
    <row r="839" ht="25.15" customHeight="true" x14ac:dyDescent="0.2">
      <c r="C839" s="613"/>
      <c r="D839" s="613"/>
      <c r="E839" s="613"/>
      <c r="F839" s="613"/>
      <c r="G839" s="613"/>
      <c r="H839" s="613"/>
      <c r="I839" s="613"/>
      <c r="J839" s="613"/>
      <c r="K839" s="613"/>
      <c r="L839" s="613"/>
      <c r="M839" s="613"/>
      <c r="N839" s="613"/>
      <c r="O839" s="613"/>
      <c r="P839" s="613"/>
      <c r="Q839" s="613"/>
    </row>
    <row r="840" ht="25.15" customHeight="true" x14ac:dyDescent="0.2">
      <c r="C840" s="613"/>
      <c r="D840" s="613"/>
      <c r="E840" s="613"/>
      <c r="F840" s="613"/>
      <c r="G840" s="613"/>
      <c r="H840" s="613"/>
      <c r="I840" s="613"/>
      <c r="J840" s="613"/>
      <c r="K840" s="613"/>
      <c r="L840" s="613"/>
      <c r="M840" s="613"/>
      <c r="N840" s="613"/>
      <c r="O840" s="613"/>
      <c r="P840" s="613"/>
      <c r="Q840" s="613"/>
    </row>
    <row r="841" ht="25.15" customHeight="true" x14ac:dyDescent="0.2">
      <c r="C841" s="613"/>
      <c r="D841" s="613"/>
      <c r="E841" s="613"/>
      <c r="F841" s="613"/>
      <c r="G841" s="613"/>
      <c r="H841" s="613"/>
      <c r="I841" s="613"/>
      <c r="J841" s="613"/>
      <c r="K841" s="613"/>
      <c r="L841" s="613"/>
      <c r="M841" s="613"/>
      <c r="N841" s="613"/>
      <c r="O841" s="613"/>
      <c r="P841" s="613"/>
      <c r="Q841" s="613"/>
    </row>
    <row r="842" ht="25.15" customHeight="true" x14ac:dyDescent="0.2">
      <c r="C842" s="613"/>
      <c r="D842" s="613"/>
      <c r="E842" s="613"/>
      <c r="F842" s="613"/>
      <c r="G842" s="613"/>
      <c r="H842" s="613"/>
      <c r="I842" s="613"/>
      <c r="J842" s="613"/>
      <c r="K842" s="613"/>
      <c r="L842" s="613"/>
      <c r="M842" s="613"/>
      <c r="N842" s="613"/>
      <c r="O842" s="613"/>
      <c r="P842" s="613"/>
      <c r="Q842" s="613"/>
    </row>
    <row r="843" ht="25.15" customHeight="true" x14ac:dyDescent="0.2">
      <c r="C843" s="613"/>
      <c r="D843" s="613"/>
      <c r="E843" s="613"/>
      <c r="F843" s="613"/>
      <c r="G843" s="613"/>
      <c r="H843" s="613"/>
      <c r="I843" s="613"/>
      <c r="J843" s="613"/>
      <c r="K843" s="613"/>
      <c r="L843" s="613"/>
      <c r="M843" s="613"/>
      <c r="N843" s="613"/>
      <c r="O843" s="613"/>
      <c r="P843" s="613"/>
      <c r="Q843" s="613"/>
    </row>
    <row r="844" ht="25.15" customHeight="true" x14ac:dyDescent="0.2">
      <c r="C844" s="613"/>
      <c r="D844" s="613"/>
      <c r="E844" s="613"/>
      <c r="F844" s="613"/>
      <c r="G844" s="613"/>
      <c r="H844" s="613"/>
      <c r="I844" s="613"/>
      <c r="J844" s="613"/>
      <c r="K844" s="613"/>
      <c r="L844" s="613"/>
      <c r="M844" s="613"/>
      <c r="N844" s="613"/>
      <c r="O844" s="613"/>
      <c r="P844" s="613"/>
      <c r="Q844" s="613"/>
    </row>
    <row r="845" ht="25.15" customHeight="true" x14ac:dyDescent="0.2">
      <c r="C845" s="613"/>
      <c r="D845" s="613"/>
      <c r="E845" s="613"/>
      <c r="F845" s="613"/>
      <c r="G845" s="613"/>
      <c r="H845" s="613"/>
      <c r="I845" s="613"/>
      <c r="J845" s="613"/>
      <c r="K845" s="613"/>
      <c r="L845" s="613"/>
      <c r="M845" s="613"/>
      <c r="N845" s="613"/>
      <c r="O845" s="613"/>
      <c r="P845" s="613"/>
      <c r="Q845" s="613"/>
    </row>
    <row r="846" ht="25.15" customHeight="true" x14ac:dyDescent="0.2">
      <c r="C846" s="613"/>
      <c r="D846" s="613"/>
      <c r="E846" s="613"/>
      <c r="F846" s="613"/>
      <c r="G846" s="613"/>
      <c r="H846" s="613"/>
      <c r="I846" s="613"/>
      <c r="J846" s="613"/>
      <c r="K846" s="613"/>
      <c r="L846" s="613"/>
      <c r="M846" s="613"/>
      <c r="N846" s="613"/>
      <c r="O846" s="613"/>
      <c r="P846" s="613"/>
      <c r="Q846" s="613"/>
    </row>
    <row r="847" ht="25.15" customHeight="true" x14ac:dyDescent="0.2">
      <c r="C847" s="613"/>
      <c r="D847" s="613"/>
      <c r="E847" s="613"/>
      <c r="F847" s="613"/>
      <c r="G847" s="613"/>
      <c r="H847" s="613"/>
      <c r="I847" s="613"/>
      <c r="J847" s="613"/>
      <c r="K847" s="613"/>
      <c r="L847" s="613"/>
      <c r="M847" s="613"/>
      <c r="N847" s="613"/>
      <c r="O847" s="613"/>
      <c r="P847" s="613"/>
      <c r="Q847" s="613"/>
    </row>
    <row r="848" ht="25.15" customHeight="true" x14ac:dyDescent="0.2">
      <c r="C848" s="613"/>
      <c r="D848" s="613"/>
      <c r="E848" s="613"/>
      <c r="F848" s="613"/>
      <c r="G848" s="613"/>
      <c r="H848" s="613"/>
      <c r="I848" s="613"/>
      <c r="J848" s="613"/>
      <c r="K848" s="613"/>
      <c r="L848" s="613"/>
      <c r="M848" s="613"/>
      <c r="N848" s="613"/>
      <c r="O848" s="613"/>
      <c r="P848" s="613"/>
      <c r="Q848" s="613"/>
    </row>
    <row r="849" ht="25.15" customHeight="true" x14ac:dyDescent="0.2">
      <c r="C849" s="613"/>
      <c r="D849" s="613"/>
      <c r="E849" s="613"/>
      <c r="F849" s="613"/>
      <c r="G849" s="613"/>
      <c r="H849" s="613"/>
      <c r="I849" s="613"/>
      <c r="J849" s="613"/>
      <c r="K849" s="613"/>
      <c r="L849" s="613"/>
      <c r="M849" s="613"/>
      <c r="N849" s="613"/>
      <c r="O849" s="613"/>
      <c r="P849" s="613"/>
      <c r="Q849" s="613"/>
    </row>
    <row r="850" ht="25.15" customHeight="true" x14ac:dyDescent="0.2">
      <c r="C850" s="613"/>
      <c r="D850" s="613"/>
      <c r="E850" s="613"/>
      <c r="F850" s="613"/>
      <c r="G850" s="613"/>
      <c r="H850" s="613"/>
      <c r="I850" s="613"/>
      <c r="J850" s="613"/>
      <c r="K850" s="613"/>
      <c r="L850" s="613"/>
      <c r="M850" s="613"/>
      <c r="N850" s="613"/>
      <c r="O850" s="613"/>
      <c r="P850" s="613"/>
      <c r="Q850" s="613"/>
    </row>
    <row r="851" ht="25.15" customHeight="true" x14ac:dyDescent="0.2">
      <c r="C851" s="613"/>
      <c r="D851" s="613"/>
      <c r="E851" s="613"/>
      <c r="F851" s="613"/>
      <c r="G851" s="613"/>
      <c r="H851" s="613"/>
      <c r="I851" s="613"/>
      <c r="J851" s="613"/>
      <c r="K851" s="613"/>
      <c r="L851" s="613"/>
      <c r="M851" s="613"/>
      <c r="N851" s="613"/>
      <c r="O851" s="613"/>
      <c r="P851" s="613"/>
      <c r="Q851" s="613"/>
    </row>
    <row r="852" ht="25.15" customHeight="true" x14ac:dyDescent="0.2">
      <c r="C852" s="613"/>
      <c r="D852" s="613"/>
      <c r="E852" s="613"/>
      <c r="F852" s="613"/>
      <c r="G852" s="613"/>
      <c r="H852" s="613"/>
      <c r="I852" s="613"/>
      <c r="J852" s="613"/>
      <c r="K852" s="613"/>
      <c r="L852" s="613"/>
      <c r="M852" s="613"/>
      <c r="N852" s="613"/>
      <c r="O852" s="613"/>
      <c r="P852" s="613"/>
      <c r="Q852" s="613"/>
    </row>
    <row r="853" ht="25.15" customHeight="true" x14ac:dyDescent="0.2">
      <c r="C853" s="613"/>
      <c r="D853" s="613"/>
      <c r="E853" s="613"/>
      <c r="F853" s="613"/>
      <c r="G853" s="613"/>
      <c r="H853" s="613"/>
      <c r="I853" s="613"/>
      <c r="J853" s="613"/>
      <c r="K853" s="613"/>
      <c r="L853" s="613"/>
      <c r="M853" s="613"/>
      <c r="N853" s="613"/>
      <c r="O853" s="613"/>
      <c r="P853" s="613"/>
      <c r="Q853" s="613"/>
    </row>
    <row r="854" ht="25.15" customHeight="true" x14ac:dyDescent="0.2">
      <c r="C854" s="613"/>
      <c r="D854" s="613"/>
      <c r="E854" s="613"/>
      <c r="F854" s="613"/>
      <c r="G854" s="613"/>
      <c r="H854" s="613"/>
      <c r="I854" s="613"/>
      <c r="J854" s="613"/>
      <c r="K854" s="613"/>
      <c r="L854" s="613"/>
      <c r="M854" s="613"/>
      <c r="N854" s="613"/>
      <c r="O854" s="613"/>
      <c r="P854" s="613"/>
      <c r="Q854" s="613"/>
    </row>
    <row r="855" ht="25.15" customHeight="true" x14ac:dyDescent="0.2">
      <c r="C855" s="613"/>
      <c r="D855" s="613"/>
      <c r="E855" s="613"/>
      <c r="F855" s="613"/>
      <c r="G855" s="613"/>
      <c r="H855" s="613"/>
      <c r="I855" s="613"/>
      <c r="J855" s="613"/>
      <c r="K855" s="613"/>
      <c r="L855" s="613"/>
      <c r="M855" s="613"/>
      <c r="N855" s="613"/>
      <c r="O855" s="613"/>
      <c r="P855" s="613"/>
      <c r="Q855" s="613"/>
    </row>
    <row r="856" ht="25.15" customHeight="true" x14ac:dyDescent="0.2">
      <c r="C856" s="613"/>
      <c r="D856" s="613"/>
      <c r="E856" s="613"/>
      <c r="F856" s="613"/>
      <c r="G856" s="613"/>
      <c r="H856" s="613"/>
      <c r="I856" s="613"/>
      <c r="J856" s="613"/>
      <c r="K856" s="613"/>
      <c r="L856" s="613"/>
      <c r="M856" s="613"/>
      <c r="N856" s="613"/>
      <c r="O856" s="613"/>
      <c r="P856" s="613"/>
      <c r="Q856" s="613"/>
    </row>
    <row r="857" ht="25.15" customHeight="true" x14ac:dyDescent="0.2">
      <c r="C857" s="613"/>
      <c r="D857" s="613"/>
      <c r="E857" s="613"/>
      <c r="F857" s="613"/>
      <c r="G857" s="613"/>
      <c r="H857" s="613"/>
      <c r="I857" s="613"/>
      <c r="J857" s="613"/>
      <c r="K857" s="613"/>
      <c r="L857" s="613"/>
      <c r="M857" s="613"/>
      <c r="N857" s="613"/>
      <c r="O857" s="613"/>
      <c r="P857" s="613"/>
      <c r="Q857" s="613"/>
    </row>
    <row r="858" ht="25.15" customHeight="true" x14ac:dyDescent="0.2">
      <c r="C858" s="613"/>
      <c r="D858" s="613"/>
      <c r="E858" s="613"/>
      <c r="F858" s="613"/>
      <c r="G858" s="613"/>
      <c r="H858" s="613"/>
      <c r="I858" s="613"/>
      <c r="J858" s="613"/>
      <c r="K858" s="613"/>
      <c r="L858" s="613"/>
      <c r="M858" s="613"/>
      <c r="N858" s="613"/>
      <c r="O858" s="613"/>
      <c r="P858" s="613"/>
      <c r="Q858" s="613"/>
    </row>
    <row r="859" ht="25.15" customHeight="true" x14ac:dyDescent="0.2">
      <c r="C859" s="613"/>
      <c r="D859" s="613"/>
      <c r="E859" s="613"/>
      <c r="F859" s="613"/>
      <c r="G859" s="613"/>
      <c r="H859" s="613"/>
      <c r="I859" s="613"/>
      <c r="J859" s="613"/>
      <c r="K859" s="613"/>
      <c r="L859" s="613"/>
      <c r="M859" s="613"/>
      <c r="N859" s="613"/>
      <c r="O859" s="613"/>
      <c r="P859" s="613"/>
      <c r="Q859" s="613"/>
    </row>
    <row r="860" ht="25.15" customHeight="true" x14ac:dyDescent="0.2">
      <c r="C860" s="613"/>
      <c r="D860" s="613"/>
      <c r="E860" s="613"/>
      <c r="F860" s="613"/>
      <c r="G860" s="613"/>
      <c r="H860" s="613"/>
      <c r="I860" s="613"/>
      <c r="J860" s="613"/>
      <c r="K860" s="613"/>
      <c r="L860" s="613"/>
      <c r="M860" s="613"/>
      <c r="N860" s="613"/>
      <c r="O860" s="613"/>
      <c r="P860" s="613"/>
      <c r="Q860" s="613"/>
    </row>
    <row r="861" ht="25.15" customHeight="true" x14ac:dyDescent="0.2">
      <c r="C861" s="613"/>
      <c r="D861" s="613"/>
      <c r="E861" s="613"/>
      <c r="F861" s="613"/>
      <c r="G861" s="613"/>
      <c r="H861" s="613"/>
      <c r="I861" s="613"/>
      <c r="J861" s="613"/>
      <c r="K861" s="613"/>
      <c r="L861" s="613"/>
      <c r="M861" s="613"/>
      <c r="N861" s="613"/>
      <c r="O861" s="613"/>
      <c r="P861" s="613"/>
      <c r="Q861" s="613"/>
    </row>
    <row r="862" ht="25.15" customHeight="true" x14ac:dyDescent="0.2">
      <c r="C862" s="613"/>
      <c r="D862" s="613"/>
      <c r="E862" s="613"/>
      <c r="F862" s="613"/>
      <c r="G862" s="613"/>
      <c r="H862" s="613"/>
      <c r="I862" s="613"/>
      <c r="J862" s="613"/>
      <c r="K862" s="613"/>
      <c r="L862" s="613"/>
      <c r="M862" s="613"/>
      <c r="N862" s="613"/>
      <c r="O862" s="613"/>
      <c r="P862" s="613"/>
      <c r="Q862" s="613"/>
    </row>
    <row r="863" ht="25.15" customHeight="true" x14ac:dyDescent="0.2">
      <c r="C863" s="613"/>
      <c r="D863" s="613"/>
      <c r="E863" s="613"/>
      <c r="F863" s="613"/>
      <c r="G863" s="613"/>
      <c r="H863" s="613"/>
      <c r="I863" s="613"/>
      <c r="J863" s="613"/>
      <c r="K863" s="613"/>
      <c r="L863" s="613"/>
      <c r="M863" s="613"/>
      <c r="N863" s="613"/>
      <c r="O863" s="613"/>
      <c r="P863" s="613"/>
      <c r="Q863" s="613"/>
    </row>
    <row r="864" ht="25.15" customHeight="true" x14ac:dyDescent="0.2">
      <c r="C864" s="613"/>
      <c r="D864" s="613"/>
      <c r="E864" s="613"/>
      <c r="F864" s="613"/>
      <c r="G864" s="613"/>
      <c r="H864" s="613"/>
      <c r="I864" s="613"/>
      <c r="J864" s="613"/>
      <c r="K864" s="613"/>
      <c r="L864" s="613"/>
      <c r="M864" s="613"/>
      <c r="N864" s="613"/>
      <c r="O864" s="613"/>
      <c r="P864" s="613"/>
      <c r="Q864" s="613"/>
    </row>
    <row r="865" ht="25.15" customHeight="true" x14ac:dyDescent="0.2">
      <c r="C865" s="613"/>
      <c r="D865" s="613"/>
      <c r="E865" s="613"/>
      <c r="F865" s="613"/>
      <c r="G865" s="613"/>
      <c r="H865" s="613"/>
      <c r="I865" s="613"/>
      <c r="J865" s="613"/>
      <c r="K865" s="613"/>
      <c r="L865" s="613"/>
      <c r="M865" s="613"/>
      <c r="N865" s="613"/>
      <c r="O865" s="613"/>
      <c r="P865" s="613"/>
      <c r="Q865" s="613"/>
    </row>
    <row r="866" ht="25.15" customHeight="true" x14ac:dyDescent="0.2">
      <c r="C866" s="613"/>
      <c r="D866" s="613"/>
      <c r="E866" s="613"/>
      <c r="F866" s="613"/>
      <c r="G866" s="613"/>
      <c r="H866" s="613"/>
      <c r="I866" s="613"/>
      <c r="J866" s="613"/>
      <c r="K866" s="613"/>
      <c r="L866" s="613"/>
      <c r="M866" s="613"/>
      <c r="N866" s="613"/>
      <c r="O866" s="613"/>
      <c r="P866" s="613"/>
      <c r="Q866" s="613"/>
    </row>
    <row r="867" ht="25.15" customHeight="true" x14ac:dyDescent="0.2">
      <c r="C867" s="613"/>
      <c r="D867" s="613"/>
      <c r="E867" s="613"/>
      <c r="F867" s="613"/>
      <c r="G867" s="613"/>
      <c r="H867" s="613"/>
      <c r="I867" s="613"/>
      <c r="J867" s="613"/>
      <c r="K867" s="613"/>
      <c r="L867" s="613"/>
      <c r="M867" s="613"/>
      <c r="N867" s="613"/>
      <c r="O867" s="613"/>
      <c r="P867" s="613"/>
      <c r="Q867" s="613"/>
    </row>
    <row r="868" ht="25.15" customHeight="true" x14ac:dyDescent="0.2">
      <c r="C868" s="613"/>
      <c r="D868" s="613"/>
      <c r="E868" s="613"/>
      <c r="F868" s="613"/>
      <c r="G868" s="613"/>
      <c r="H868" s="613"/>
      <c r="I868" s="613"/>
      <c r="J868" s="613"/>
      <c r="K868" s="613"/>
      <c r="L868" s="613"/>
      <c r="M868" s="613"/>
      <c r="N868" s="613"/>
      <c r="O868" s="613"/>
      <c r="P868" s="613"/>
      <c r="Q868" s="613"/>
    </row>
    <row r="869" ht="25.15" customHeight="true" x14ac:dyDescent="0.2">
      <c r="C869" s="613"/>
      <c r="D869" s="613"/>
      <c r="E869" s="613"/>
      <c r="F869" s="613"/>
      <c r="G869" s="613"/>
      <c r="H869" s="613"/>
      <c r="I869" s="613"/>
      <c r="J869" s="613"/>
      <c r="K869" s="613"/>
      <c r="L869" s="613"/>
      <c r="M869" s="613"/>
      <c r="N869" s="613"/>
      <c r="O869" s="613"/>
      <c r="P869" s="613"/>
      <c r="Q869" s="613"/>
    </row>
    <row r="870" ht="25.15" customHeight="true" x14ac:dyDescent="0.2">
      <c r="C870" s="613"/>
      <c r="D870" s="613"/>
      <c r="E870" s="613"/>
      <c r="F870" s="613"/>
      <c r="G870" s="613"/>
      <c r="H870" s="613"/>
      <c r="I870" s="613"/>
      <c r="J870" s="613"/>
      <c r="K870" s="613"/>
      <c r="L870" s="613"/>
      <c r="M870" s="613"/>
      <c r="N870" s="613"/>
      <c r="O870" s="613"/>
      <c r="P870" s="613"/>
      <c r="Q870" s="613"/>
    </row>
    <row r="871" ht="25.15" customHeight="true" x14ac:dyDescent="0.2">
      <c r="C871" s="613"/>
      <c r="D871" s="613"/>
      <c r="E871" s="613"/>
      <c r="F871" s="613"/>
      <c r="G871" s="613"/>
      <c r="H871" s="613"/>
      <c r="I871" s="613"/>
      <c r="J871" s="613"/>
      <c r="K871" s="613"/>
      <c r="L871" s="613"/>
      <c r="M871" s="613"/>
      <c r="N871" s="613"/>
      <c r="O871" s="613"/>
      <c r="P871" s="613"/>
      <c r="Q871" s="613"/>
    </row>
    <row r="872" ht="25.15" customHeight="true" x14ac:dyDescent="0.2">
      <c r="C872" s="613"/>
      <c r="D872" s="613"/>
      <c r="E872" s="613"/>
      <c r="F872" s="613"/>
      <c r="G872" s="613"/>
      <c r="H872" s="613"/>
      <c r="I872" s="613"/>
      <c r="J872" s="613"/>
      <c r="K872" s="613"/>
      <c r="L872" s="613"/>
      <c r="M872" s="613"/>
      <c r="N872" s="613"/>
      <c r="O872" s="613"/>
      <c r="P872" s="613"/>
      <c r="Q872" s="613"/>
    </row>
    <row r="873" ht="25.15" customHeight="true" x14ac:dyDescent="0.2">
      <c r="C873" s="613"/>
      <c r="D873" s="613"/>
      <c r="E873" s="613"/>
      <c r="F873" s="613"/>
      <c r="G873" s="613"/>
      <c r="H873" s="613"/>
      <c r="I873" s="613"/>
      <c r="J873" s="613"/>
      <c r="K873" s="613"/>
      <c r="L873" s="613"/>
      <c r="M873" s="613"/>
      <c r="N873" s="613"/>
      <c r="O873" s="613"/>
      <c r="P873" s="613"/>
      <c r="Q873" s="613"/>
    </row>
    <row r="874" ht="25.15" customHeight="true" x14ac:dyDescent="0.2">
      <c r="C874" s="613"/>
      <c r="D874" s="613"/>
      <c r="E874" s="613"/>
      <c r="F874" s="613"/>
      <c r="G874" s="613"/>
      <c r="H874" s="613"/>
      <c r="I874" s="613"/>
      <c r="J874" s="613"/>
      <c r="K874" s="613"/>
      <c r="L874" s="613"/>
      <c r="M874" s="613"/>
      <c r="N874" s="613"/>
      <c r="O874" s="613"/>
      <c r="P874" s="613"/>
      <c r="Q874" s="613"/>
    </row>
    <row r="875" ht="25.15" customHeight="true" x14ac:dyDescent="0.2">
      <c r="C875" s="613"/>
      <c r="D875" s="613"/>
      <c r="E875" s="613"/>
      <c r="F875" s="613"/>
      <c r="G875" s="613"/>
      <c r="H875" s="613"/>
      <c r="I875" s="613"/>
      <c r="J875" s="613"/>
      <c r="K875" s="613"/>
      <c r="L875" s="613"/>
      <c r="M875" s="613"/>
      <c r="N875" s="613"/>
      <c r="O875" s="613"/>
      <c r="P875" s="613"/>
      <c r="Q875" s="613"/>
    </row>
    <row r="876" ht="25.15" customHeight="true" x14ac:dyDescent="0.2">
      <c r="C876" s="613"/>
      <c r="D876" s="613"/>
      <c r="E876" s="613"/>
      <c r="F876" s="613"/>
      <c r="G876" s="613"/>
      <c r="H876" s="613"/>
      <c r="I876" s="613"/>
      <c r="J876" s="613"/>
      <c r="K876" s="613"/>
      <c r="L876" s="613"/>
      <c r="M876" s="613"/>
      <c r="N876" s="613"/>
      <c r="O876" s="613"/>
      <c r="P876" s="613"/>
      <c r="Q876" s="613"/>
    </row>
    <row r="877" ht="25.15" customHeight="true" x14ac:dyDescent="0.2">
      <c r="C877" s="613"/>
      <c r="D877" s="613"/>
      <c r="E877" s="613"/>
      <c r="F877" s="613"/>
      <c r="G877" s="613"/>
      <c r="H877" s="613"/>
      <c r="I877" s="613"/>
      <c r="J877" s="613"/>
      <c r="K877" s="613"/>
      <c r="L877" s="613"/>
      <c r="M877" s="613"/>
      <c r="N877" s="613"/>
      <c r="O877" s="613"/>
      <c r="P877" s="613"/>
      <c r="Q877" s="613"/>
    </row>
    <row r="878" ht="25.15" customHeight="true" x14ac:dyDescent="0.2">
      <c r="C878" s="613"/>
      <c r="D878" s="613"/>
      <c r="E878" s="613"/>
      <c r="F878" s="613"/>
      <c r="G878" s="613"/>
      <c r="H878" s="613"/>
      <c r="I878" s="613"/>
      <c r="J878" s="613"/>
      <c r="K878" s="613"/>
      <c r="L878" s="613"/>
      <c r="M878" s="613"/>
      <c r="N878" s="613"/>
      <c r="O878" s="613"/>
      <c r="P878" s="613"/>
      <c r="Q878" s="613"/>
    </row>
    <row r="879" ht="25.15" customHeight="true" x14ac:dyDescent="0.2">
      <c r="C879" s="613"/>
      <c r="D879" s="613"/>
      <c r="E879" s="613"/>
      <c r="F879" s="613"/>
      <c r="G879" s="613"/>
      <c r="H879" s="613"/>
      <c r="I879" s="613"/>
      <c r="J879" s="613"/>
      <c r="K879" s="613"/>
      <c r="L879" s="613"/>
      <c r="M879" s="613"/>
      <c r="N879" s="613"/>
      <c r="O879" s="613"/>
      <c r="P879" s="613"/>
      <c r="Q879" s="613"/>
    </row>
    <row r="880" ht="25.15" customHeight="true" x14ac:dyDescent="0.2">
      <c r="C880" s="613"/>
      <c r="D880" s="613"/>
      <c r="E880" s="613"/>
      <c r="F880" s="613"/>
      <c r="G880" s="613"/>
      <c r="H880" s="613"/>
      <c r="I880" s="613"/>
      <c r="J880" s="613"/>
      <c r="K880" s="613"/>
      <c r="L880" s="613"/>
      <c r="M880" s="613"/>
      <c r="N880" s="613"/>
      <c r="O880" s="613"/>
      <c r="P880" s="613"/>
      <c r="Q880" s="613"/>
    </row>
    <row r="881" ht="25.15" customHeight="true" x14ac:dyDescent="0.2">
      <c r="C881" s="613"/>
      <c r="D881" s="613"/>
      <c r="E881" s="613"/>
      <c r="F881" s="613"/>
      <c r="G881" s="613"/>
      <c r="H881" s="613"/>
      <c r="I881" s="613"/>
      <c r="J881" s="613"/>
      <c r="K881" s="613"/>
      <c r="L881" s="613"/>
      <c r="M881" s="613"/>
      <c r="N881" s="613"/>
      <c r="O881" s="613"/>
      <c r="P881" s="613"/>
      <c r="Q881" s="613"/>
    </row>
    <row r="882" ht="25.15" customHeight="true" x14ac:dyDescent="0.2">
      <c r="C882" s="613"/>
      <c r="D882" s="613"/>
      <c r="E882" s="613"/>
      <c r="F882" s="613"/>
      <c r="G882" s="613"/>
      <c r="H882" s="613"/>
      <c r="I882" s="613"/>
      <c r="J882" s="613"/>
      <c r="K882" s="613"/>
      <c r="L882" s="613"/>
      <c r="M882" s="613"/>
      <c r="N882" s="613"/>
      <c r="O882" s="613"/>
      <c r="P882" s="613"/>
      <c r="Q882" s="613"/>
    </row>
    <row r="883" ht="25.15" customHeight="true" x14ac:dyDescent="0.2">
      <c r="C883" s="613"/>
      <c r="D883" s="613"/>
      <c r="E883" s="613"/>
      <c r="F883" s="613"/>
      <c r="G883" s="613"/>
      <c r="H883" s="613"/>
      <c r="I883" s="613"/>
      <c r="J883" s="613"/>
      <c r="K883" s="613"/>
      <c r="L883" s="613"/>
      <c r="M883" s="613"/>
      <c r="N883" s="613"/>
      <c r="O883" s="613"/>
      <c r="P883" s="613"/>
      <c r="Q883" s="613"/>
    </row>
    <row r="884" ht="25.15" customHeight="true" x14ac:dyDescent="0.2">
      <c r="C884" s="613"/>
      <c r="D884" s="613"/>
      <c r="E884" s="613"/>
      <c r="F884" s="613"/>
      <c r="G884" s="613"/>
      <c r="H884" s="613"/>
      <c r="I884" s="613"/>
      <c r="J884" s="613"/>
      <c r="K884" s="613"/>
      <c r="L884" s="613"/>
      <c r="M884" s="613"/>
      <c r="N884" s="613"/>
      <c r="O884" s="613"/>
      <c r="P884" s="613"/>
      <c r="Q884" s="613"/>
    </row>
    <row r="885" ht="25.15" customHeight="true" x14ac:dyDescent="0.2">
      <c r="C885" s="613"/>
      <c r="D885" s="613"/>
      <c r="E885" s="613"/>
      <c r="F885" s="613"/>
      <c r="G885" s="613"/>
      <c r="H885" s="613"/>
      <c r="I885" s="613"/>
      <c r="J885" s="613"/>
      <c r="K885" s="613"/>
      <c r="L885" s="613"/>
      <c r="M885" s="613"/>
      <c r="N885" s="613"/>
      <c r="O885" s="613"/>
      <c r="P885" s="613"/>
      <c r="Q885" s="613"/>
    </row>
    <row r="886" ht="25.15" customHeight="true" x14ac:dyDescent="0.2">
      <c r="C886" s="613"/>
      <c r="D886" s="613"/>
      <c r="E886" s="613"/>
      <c r="F886" s="613"/>
      <c r="G886" s="613"/>
      <c r="H886" s="613"/>
      <c r="I886" s="613"/>
      <c r="J886" s="613"/>
      <c r="K886" s="613"/>
      <c r="L886" s="613"/>
      <c r="M886" s="613"/>
      <c r="N886" s="613"/>
      <c r="O886" s="613"/>
      <c r="P886" s="613"/>
      <c r="Q886" s="613"/>
    </row>
    <row r="887" ht="25.15" customHeight="true" x14ac:dyDescent="0.2">
      <c r="C887" s="613"/>
      <c r="D887" s="613"/>
      <c r="E887" s="613"/>
      <c r="F887" s="613"/>
      <c r="G887" s="613"/>
      <c r="H887" s="613"/>
      <c r="I887" s="613"/>
      <c r="J887" s="613"/>
      <c r="K887" s="613"/>
      <c r="L887" s="613"/>
      <c r="M887" s="613"/>
      <c r="N887" s="613"/>
      <c r="O887" s="613"/>
      <c r="P887" s="613"/>
      <c r="Q887" s="613"/>
    </row>
    <row r="888" ht="25.15" customHeight="true" x14ac:dyDescent="0.2">
      <c r="C888" s="613"/>
      <c r="D888" s="613"/>
      <c r="E888" s="613"/>
      <c r="F888" s="613"/>
      <c r="G888" s="613"/>
      <c r="H888" s="613"/>
      <c r="I888" s="613"/>
      <c r="J888" s="613"/>
      <c r="K888" s="613"/>
      <c r="L888" s="613"/>
      <c r="M888" s="613"/>
      <c r="N888" s="613"/>
      <c r="O888" s="613"/>
      <c r="P888" s="613"/>
      <c r="Q888" s="613"/>
    </row>
    <row r="889" ht="25.15" customHeight="true" x14ac:dyDescent="0.2">
      <c r="C889" s="613"/>
      <c r="D889" s="613"/>
      <c r="E889" s="613"/>
      <c r="F889" s="613"/>
      <c r="G889" s="613"/>
      <c r="H889" s="613"/>
      <c r="I889" s="613"/>
      <c r="J889" s="613"/>
      <c r="K889" s="613"/>
      <c r="L889" s="613"/>
      <c r="M889" s="613"/>
      <c r="N889" s="613"/>
      <c r="O889" s="613"/>
      <c r="P889" s="613"/>
      <c r="Q889" s="613"/>
    </row>
    <row r="890" ht="25.15" customHeight="true" x14ac:dyDescent="0.2">
      <c r="C890" s="613"/>
      <c r="D890" s="613"/>
      <c r="E890" s="613"/>
      <c r="F890" s="613"/>
      <c r="G890" s="613"/>
      <c r="H890" s="613"/>
      <c r="I890" s="613"/>
      <c r="J890" s="613"/>
      <c r="K890" s="613"/>
      <c r="L890" s="613"/>
      <c r="M890" s="613"/>
      <c r="N890" s="613"/>
      <c r="O890" s="613"/>
      <c r="P890" s="613"/>
      <c r="Q890" s="613"/>
    </row>
    <row r="891" ht="25.15" customHeight="true" x14ac:dyDescent="0.2">
      <c r="C891" s="613"/>
      <c r="D891" s="613"/>
      <c r="E891" s="613"/>
      <c r="F891" s="613"/>
      <c r="G891" s="613"/>
      <c r="H891" s="613"/>
      <c r="I891" s="613"/>
      <c r="J891" s="613"/>
      <c r="K891" s="613"/>
      <c r="L891" s="613"/>
      <c r="M891" s="613"/>
      <c r="N891" s="613"/>
      <c r="O891" s="613"/>
      <c r="P891" s="613"/>
      <c r="Q891" s="613"/>
    </row>
    <row r="892" ht="25.15" customHeight="true" x14ac:dyDescent="0.2">
      <c r="C892" s="613"/>
      <c r="D892" s="613"/>
      <c r="E892" s="613"/>
      <c r="F892" s="613"/>
      <c r="G892" s="613"/>
      <c r="H892" s="613"/>
      <c r="I892" s="613"/>
      <c r="J892" s="613"/>
      <c r="K892" s="613"/>
      <c r="L892" s="613"/>
      <c r="M892" s="613"/>
      <c r="N892" s="613"/>
      <c r="O892" s="613"/>
      <c r="P892" s="613"/>
      <c r="Q892" s="613"/>
    </row>
    <row r="893" ht="25.15" customHeight="true" x14ac:dyDescent="0.2">
      <c r="C893" s="613"/>
      <c r="D893" s="613"/>
      <c r="E893" s="613"/>
      <c r="F893" s="613"/>
      <c r="G893" s="613"/>
      <c r="H893" s="613"/>
      <c r="I893" s="613"/>
      <c r="J893" s="613"/>
      <c r="K893" s="613"/>
      <c r="L893" s="613"/>
      <c r="M893" s="613"/>
      <c r="N893" s="613"/>
      <c r="O893" s="613"/>
      <c r="P893" s="613"/>
      <c r="Q893" s="613"/>
    </row>
    <row r="894" ht="25.15" customHeight="true" x14ac:dyDescent="0.2">
      <c r="C894" s="613"/>
      <c r="D894" s="613"/>
      <c r="E894" s="613"/>
      <c r="F894" s="613"/>
      <c r="G894" s="613"/>
      <c r="H894" s="613"/>
      <c r="I894" s="613"/>
      <c r="J894" s="613"/>
      <c r="K894" s="613"/>
      <c r="L894" s="613"/>
      <c r="M894" s="613"/>
      <c r="N894" s="613"/>
      <c r="O894" s="613"/>
      <c r="P894" s="613"/>
      <c r="Q894" s="613"/>
    </row>
    <row r="895" ht="25.15" customHeight="true" x14ac:dyDescent="0.2">
      <c r="C895" s="613"/>
      <c r="D895" s="613"/>
      <c r="E895" s="613"/>
      <c r="F895" s="613"/>
      <c r="G895" s="613"/>
      <c r="H895" s="613"/>
      <c r="I895" s="613"/>
      <c r="J895" s="613"/>
      <c r="K895" s="613"/>
      <c r="L895" s="613"/>
      <c r="M895" s="613"/>
      <c r="N895" s="613"/>
      <c r="O895" s="613"/>
      <c r="P895" s="613"/>
      <c r="Q895" s="613"/>
    </row>
    <row r="896" ht="25.15" customHeight="true" x14ac:dyDescent="0.2">
      <c r="C896" s="613"/>
      <c r="D896" s="613"/>
      <c r="E896" s="613"/>
      <c r="F896" s="613"/>
      <c r="G896" s="613"/>
      <c r="H896" s="613"/>
      <c r="I896" s="613"/>
      <c r="J896" s="613"/>
      <c r="K896" s="613"/>
      <c r="L896" s="613"/>
      <c r="M896" s="613"/>
      <c r="N896" s="613"/>
      <c r="O896" s="613"/>
      <c r="P896" s="613"/>
      <c r="Q896" s="613"/>
    </row>
    <row r="897" ht="25.15" customHeight="true" x14ac:dyDescent="0.2">
      <c r="C897" s="613"/>
      <c r="D897" s="613"/>
      <c r="E897" s="613"/>
      <c r="F897" s="613"/>
      <c r="G897" s="613"/>
      <c r="H897" s="613"/>
      <c r="I897" s="613"/>
      <c r="J897" s="613"/>
      <c r="K897" s="613"/>
      <c r="L897" s="613"/>
      <c r="M897" s="613"/>
      <c r="N897" s="613"/>
      <c r="O897" s="613"/>
      <c r="P897" s="613"/>
      <c r="Q897" s="613"/>
    </row>
    <row r="898" ht="25.15" customHeight="true" x14ac:dyDescent="0.2">
      <c r="C898" s="613"/>
      <c r="D898" s="613"/>
      <c r="E898" s="613"/>
      <c r="F898" s="613"/>
      <c r="G898" s="613"/>
      <c r="H898" s="613"/>
      <c r="I898" s="613"/>
      <c r="J898" s="613"/>
      <c r="K898" s="613"/>
      <c r="L898" s="613"/>
      <c r="M898" s="613"/>
      <c r="N898" s="613"/>
      <c r="O898" s="613"/>
      <c r="P898" s="613"/>
      <c r="Q898" s="613"/>
    </row>
    <row r="899" ht="25.15" customHeight="true" x14ac:dyDescent="0.2">
      <c r="C899" s="613"/>
      <c r="D899" s="613"/>
      <c r="E899" s="613"/>
      <c r="F899" s="613"/>
      <c r="G899" s="613"/>
      <c r="H899" s="613"/>
      <c r="I899" s="613"/>
      <c r="J899" s="613"/>
      <c r="K899" s="613"/>
      <c r="L899" s="613"/>
      <c r="M899" s="613"/>
      <c r="N899" s="613"/>
      <c r="O899" s="613"/>
      <c r="P899" s="613"/>
      <c r="Q899" s="613"/>
    </row>
    <row r="900" ht="25.15" customHeight="true" x14ac:dyDescent="0.2">
      <c r="C900" s="613"/>
      <c r="D900" s="613"/>
      <c r="E900" s="613"/>
      <c r="F900" s="613"/>
      <c r="G900" s="613"/>
      <c r="H900" s="613"/>
      <c r="I900" s="613"/>
      <c r="J900" s="613"/>
      <c r="K900" s="613"/>
      <c r="L900" s="613"/>
      <c r="M900" s="613"/>
      <c r="N900" s="613"/>
      <c r="O900" s="613"/>
      <c r="P900" s="613"/>
      <c r="Q900" s="613"/>
    </row>
    <row r="901" ht="25.15" customHeight="true" x14ac:dyDescent="0.2">
      <c r="C901" s="613"/>
      <c r="D901" s="613"/>
      <c r="E901" s="613"/>
      <c r="F901" s="613"/>
      <c r="G901" s="613"/>
      <c r="H901" s="613"/>
      <c r="I901" s="613"/>
      <c r="J901" s="613"/>
      <c r="K901" s="613"/>
      <c r="L901" s="613"/>
      <c r="M901" s="613"/>
      <c r="N901" s="613"/>
      <c r="O901" s="613"/>
      <c r="P901" s="613"/>
      <c r="Q901" s="613"/>
    </row>
    <row r="902" ht="25.15" customHeight="true" x14ac:dyDescent="0.2">
      <c r="C902" s="613"/>
      <c r="D902" s="613"/>
      <c r="E902" s="613"/>
      <c r="F902" s="613"/>
      <c r="G902" s="613"/>
      <c r="H902" s="613"/>
      <c r="I902" s="613"/>
      <c r="J902" s="613"/>
      <c r="K902" s="613"/>
      <c r="L902" s="613"/>
      <c r="M902" s="613"/>
      <c r="N902" s="613"/>
      <c r="O902" s="613"/>
      <c r="P902" s="613"/>
      <c r="Q902" s="613"/>
    </row>
    <row r="903" ht="25.15" customHeight="true" x14ac:dyDescent="0.2">
      <c r="C903" s="613"/>
      <c r="D903" s="613"/>
      <c r="E903" s="613"/>
      <c r="F903" s="613"/>
      <c r="G903" s="613"/>
      <c r="H903" s="613"/>
      <c r="I903" s="613"/>
      <c r="J903" s="613"/>
      <c r="K903" s="613"/>
      <c r="L903" s="613"/>
      <c r="M903" s="613"/>
      <c r="N903" s="613"/>
      <c r="O903" s="613"/>
      <c r="P903" s="613"/>
      <c r="Q903" s="613"/>
    </row>
    <row r="904" ht="25.15" customHeight="true" x14ac:dyDescent="0.2">
      <c r="C904" s="613"/>
      <c r="D904" s="613"/>
      <c r="E904" s="613"/>
      <c r="F904" s="613"/>
      <c r="G904" s="613"/>
      <c r="H904" s="613"/>
      <c r="I904" s="613"/>
      <c r="J904" s="613"/>
      <c r="K904" s="613"/>
      <c r="L904" s="613"/>
      <c r="M904" s="613"/>
      <c r="N904" s="613"/>
      <c r="O904" s="613"/>
      <c r="P904" s="613"/>
      <c r="Q904" s="613"/>
    </row>
    <row r="905" ht="25.15" customHeight="true" x14ac:dyDescent="0.2">
      <c r="C905" s="613"/>
      <c r="D905" s="613"/>
      <c r="E905" s="613"/>
      <c r="F905" s="613"/>
      <c r="G905" s="613"/>
      <c r="H905" s="613"/>
      <c r="I905" s="613"/>
      <c r="J905" s="613"/>
      <c r="K905" s="613"/>
      <c r="L905" s="613"/>
      <c r="M905" s="613"/>
      <c r="N905" s="613"/>
      <c r="O905" s="613"/>
      <c r="P905" s="613"/>
      <c r="Q905" s="613"/>
    </row>
    <row r="906" ht="25.15" customHeight="true" x14ac:dyDescent="0.2">
      <c r="C906" s="613"/>
      <c r="D906" s="613"/>
      <c r="E906" s="613"/>
      <c r="F906" s="613"/>
      <c r="G906" s="613"/>
      <c r="H906" s="613"/>
      <c r="I906" s="613"/>
      <c r="J906" s="613"/>
      <c r="K906" s="613"/>
      <c r="L906" s="613"/>
      <c r="M906" s="613"/>
      <c r="N906" s="613"/>
      <c r="O906" s="613"/>
      <c r="P906" s="613"/>
      <c r="Q906" s="613"/>
    </row>
    <row r="907" ht="25.15" customHeight="true" x14ac:dyDescent="0.2">
      <c r="C907" s="613"/>
      <c r="D907" s="613"/>
      <c r="E907" s="613"/>
      <c r="F907" s="613"/>
      <c r="G907" s="613"/>
      <c r="H907" s="613"/>
      <c r="I907" s="613"/>
      <c r="J907" s="613"/>
      <c r="K907" s="613"/>
      <c r="L907" s="613"/>
      <c r="M907" s="613"/>
      <c r="N907" s="613"/>
      <c r="O907" s="613"/>
      <c r="P907" s="613"/>
      <c r="Q907" s="613"/>
    </row>
    <row r="908" ht="25.15" customHeight="true" x14ac:dyDescent="0.2">
      <c r="C908" s="613"/>
      <c r="D908" s="613"/>
      <c r="E908" s="613"/>
      <c r="F908" s="613"/>
      <c r="G908" s="613"/>
      <c r="H908" s="613"/>
      <c r="I908" s="613"/>
      <c r="J908" s="613"/>
      <c r="K908" s="613"/>
      <c r="L908" s="613"/>
      <c r="M908" s="613"/>
      <c r="N908" s="613"/>
      <c r="O908" s="613"/>
      <c r="P908" s="613"/>
      <c r="Q908" s="613"/>
    </row>
    <row r="909" ht="25.15" customHeight="true" x14ac:dyDescent="0.2">
      <c r="C909" s="613"/>
      <c r="D909" s="613"/>
      <c r="E909" s="613"/>
      <c r="F909" s="613"/>
      <c r="G909" s="613"/>
      <c r="H909" s="613"/>
      <c r="I909" s="613"/>
      <c r="J909" s="613"/>
      <c r="K909" s="613"/>
      <c r="L909" s="613"/>
      <c r="M909" s="613"/>
      <c r="N909" s="613"/>
      <c r="O909" s="613"/>
      <c r="P909" s="613"/>
      <c r="Q909" s="613"/>
    </row>
    <row r="910" ht="25.15" customHeight="true" x14ac:dyDescent="0.2">
      <c r="C910" s="613"/>
      <c r="D910" s="613"/>
      <c r="E910" s="613"/>
      <c r="F910" s="613"/>
      <c r="G910" s="613"/>
      <c r="H910" s="613"/>
      <c r="I910" s="613"/>
      <c r="J910" s="613"/>
      <c r="K910" s="613"/>
      <c r="L910" s="613"/>
      <c r="M910" s="613"/>
      <c r="N910" s="613"/>
      <c r="O910" s="613"/>
      <c r="P910" s="613"/>
      <c r="Q910" s="613"/>
    </row>
    <row r="911" ht="25.15" customHeight="true" x14ac:dyDescent="0.2">
      <c r="C911" s="613"/>
      <c r="D911" s="613"/>
      <c r="E911" s="613"/>
      <c r="F911" s="613"/>
      <c r="G911" s="613"/>
      <c r="H911" s="613"/>
      <c r="I911" s="613"/>
      <c r="J911" s="613"/>
      <c r="K911" s="613"/>
      <c r="L911" s="613"/>
      <c r="M911" s="613"/>
      <c r="N911" s="613"/>
      <c r="O911" s="613"/>
      <c r="P911" s="613"/>
      <c r="Q911" s="613"/>
    </row>
    <row r="912" ht="25.15" customHeight="true" x14ac:dyDescent="0.2">
      <c r="C912" s="613"/>
      <c r="D912" s="613"/>
      <c r="E912" s="613"/>
      <c r="F912" s="613"/>
      <c r="G912" s="613"/>
      <c r="H912" s="613"/>
      <c r="I912" s="613"/>
      <c r="J912" s="613"/>
      <c r="K912" s="613"/>
      <c r="L912" s="613"/>
      <c r="M912" s="613"/>
      <c r="N912" s="613"/>
      <c r="O912" s="613"/>
      <c r="P912" s="613"/>
      <c r="Q912" s="613"/>
    </row>
    <row r="913" ht="25.15" customHeight="true" x14ac:dyDescent="0.2">
      <c r="C913" s="613"/>
      <c r="D913" s="613"/>
      <c r="E913" s="613"/>
      <c r="F913" s="613"/>
      <c r="G913" s="613"/>
      <c r="H913" s="613"/>
      <c r="I913" s="613"/>
      <c r="J913" s="613"/>
      <c r="K913" s="613"/>
      <c r="L913" s="613"/>
      <c r="M913" s="613"/>
      <c r="N913" s="613"/>
      <c r="O913" s="613"/>
      <c r="P913" s="613"/>
      <c r="Q913" s="613"/>
    </row>
    <row r="914" ht="25.15" customHeight="true" x14ac:dyDescent="0.2">
      <c r="C914" s="613"/>
      <c r="D914" s="613"/>
      <c r="E914" s="613"/>
      <c r="F914" s="613"/>
      <c r="G914" s="613"/>
      <c r="H914" s="613"/>
      <c r="I914" s="613"/>
      <c r="J914" s="613"/>
      <c r="K914" s="613"/>
      <c r="L914" s="613"/>
      <c r="M914" s="613"/>
      <c r="N914" s="613"/>
      <c r="O914" s="613"/>
      <c r="P914" s="613"/>
      <c r="Q914" s="613"/>
    </row>
    <row r="915" ht="25.15" customHeight="true" x14ac:dyDescent="0.2">
      <c r="C915" s="613"/>
      <c r="D915" s="613"/>
      <c r="E915" s="613"/>
      <c r="F915" s="613"/>
      <c r="G915" s="613"/>
      <c r="H915" s="613"/>
      <c r="I915" s="613"/>
      <c r="J915" s="613"/>
      <c r="K915" s="613"/>
      <c r="L915" s="613"/>
      <c r="M915" s="613"/>
      <c r="N915" s="613"/>
      <c r="O915" s="613"/>
      <c r="P915" s="613"/>
      <c r="Q915" s="613"/>
    </row>
    <row r="916" ht="25.15" customHeight="true" x14ac:dyDescent="0.2">
      <c r="C916" s="613"/>
      <c r="D916" s="613"/>
      <c r="E916" s="613"/>
      <c r="F916" s="613"/>
      <c r="G916" s="613"/>
      <c r="H916" s="613"/>
      <c r="I916" s="613"/>
      <c r="J916" s="613"/>
      <c r="K916" s="613"/>
      <c r="L916" s="613"/>
      <c r="M916" s="613"/>
      <c r="N916" s="613"/>
      <c r="O916" s="613"/>
      <c r="P916" s="613"/>
      <c r="Q916" s="613"/>
    </row>
    <row r="917" ht="25.15" customHeight="true" x14ac:dyDescent="0.2">
      <c r="C917" s="613"/>
      <c r="D917" s="613"/>
      <c r="E917" s="613"/>
      <c r="F917" s="613"/>
      <c r="G917" s="613"/>
      <c r="H917" s="613"/>
      <c r="I917" s="613"/>
      <c r="J917" s="613"/>
      <c r="K917" s="613"/>
      <c r="L917" s="613"/>
      <c r="M917" s="613"/>
      <c r="N917" s="613"/>
      <c r="O917" s="613"/>
      <c r="P917" s="613"/>
      <c r="Q917" s="613"/>
    </row>
    <row r="918" ht="25.15" customHeight="true" x14ac:dyDescent="0.2">
      <c r="C918" s="613"/>
      <c r="D918" s="613"/>
      <c r="E918" s="613"/>
      <c r="F918" s="613"/>
      <c r="G918" s="613"/>
      <c r="H918" s="613"/>
      <c r="I918" s="613"/>
      <c r="J918" s="613"/>
      <c r="K918" s="613"/>
      <c r="L918" s="613"/>
      <c r="M918" s="613"/>
      <c r="N918" s="613"/>
      <c r="O918" s="613"/>
      <c r="P918" s="613"/>
      <c r="Q918" s="613"/>
    </row>
    <row r="919" ht="25.15" customHeight="true" x14ac:dyDescent="0.2">
      <c r="C919" s="613"/>
      <c r="D919" s="613"/>
      <c r="E919" s="613"/>
      <c r="F919" s="613"/>
      <c r="G919" s="613"/>
      <c r="H919" s="613"/>
      <c r="I919" s="613"/>
      <c r="J919" s="613"/>
      <c r="K919" s="613"/>
      <c r="L919" s="613"/>
      <c r="M919" s="613"/>
      <c r="N919" s="613"/>
      <c r="O919" s="613"/>
      <c r="P919" s="613"/>
      <c r="Q919" s="613"/>
    </row>
    <row r="920" ht="25.15" customHeight="true" x14ac:dyDescent="0.2">
      <c r="C920" s="613"/>
      <c r="D920" s="613"/>
      <c r="E920" s="613"/>
      <c r="F920" s="613"/>
      <c r="G920" s="613"/>
      <c r="H920" s="613"/>
      <c r="I920" s="613"/>
      <c r="J920" s="613"/>
      <c r="K920" s="613"/>
      <c r="L920" s="613"/>
      <c r="M920" s="613"/>
      <c r="N920" s="613"/>
      <c r="O920" s="613"/>
      <c r="P920" s="613"/>
      <c r="Q920" s="613"/>
    </row>
    <row r="921" ht="25.15" customHeight="true" x14ac:dyDescent="0.2">
      <c r="C921" s="613"/>
      <c r="D921" s="613"/>
      <c r="E921" s="613"/>
      <c r="F921" s="613"/>
      <c r="G921" s="613"/>
      <c r="H921" s="613"/>
      <c r="I921" s="613"/>
      <c r="J921" s="613"/>
      <c r="K921" s="613"/>
      <c r="L921" s="613"/>
      <c r="M921" s="613"/>
      <c r="N921" s="613"/>
      <c r="O921" s="613"/>
      <c r="P921" s="613"/>
      <c r="Q921" s="613"/>
    </row>
    <row r="922" ht="25.15" customHeight="true" x14ac:dyDescent="0.2">
      <c r="C922" s="613"/>
      <c r="D922" s="613"/>
      <c r="E922" s="613"/>
      <c r="F922" s="613"/>
      <c r="G922" s="613"/>
      <c r="H922" s="613"/>
      <c r="I922" s="613"/>
      <c r="J922" s="613"/>
      <c r="K922" s="613"/>
      <c r="L922" s="613"/>
      <c r="M922" s="613"/>
      <c r="N922" s="613"/>
      <c r="O922" s="613"/>
      <c r="P922" s="613"/>
      <c r="Q922" s="613"/>
    </row>
    <row r="923" ht="25.15" customHeight="true" x14ac:dyDescent="0.2">
      <c r="C923" s="613"/>
      <c r="D923" s="613"/>
      <c r="E923" s="613"/>
      <c r="F923" s="613"/>
      <c r="G923" s="613"/>
      <c r="H923" s="613"/>
      <c r="I923" s="613"/>
      <c r="J923" s="613"/>
      <c r="K923" s="613"/>
      <c r="L923" s="613"/>
      <c r="M923" s="613"/>
      <c r="N923" s="613"/>
      <c r="O923" s="613"/>
      <c r="P923" s="613"/>
      <c r="Q923" s="613"/>
    </row>
    <row r="924" ht="25.15" customHeight="true" x14ac:dyDescent="0.2">
      <c r="C924" s="613"/>
      <c r="D924" s="613"/>
      <c r="E924" s="613"/>
      <c r="F924" s="613"/>
      <c r="G924" s="613"/>
      <c r="H924" s="613"/>
      <c r="I924" s="613"/>
      <c r="J924" s="613"/>
      <c r="K924" s="613"/>
      <c r="L924" s="613"/>
      <c r="M924" s="613"/>
      <c r="N924" s="613"/>
      <c r="O924" s="613"/>
      <c r="P924" s="613"/>
      <c r="Q924" s="613"/>
    </row>
    <row r="925" ht="25.15" customHeight="true" x14ac:dyDescent="0.2">
      <c r="C925" s="613"/>
      <c r="D925" s="613"/>
      <c r="E925" s="613"/>
      <c r="F925" s="613"/>
      <c r="G925" s="613"/>
      <c r="H925" s="613"/>
      <c r="I925" s="613"/>
      <c r="J925" s="613"/>
      <c r="K925" s="613"/>
      <c r="L925" s="613"/>
      <c r="M925" s="613"/>
      <c r="N925" s="613"/>
      <c r="O925" s="613"/>
      <c r="P925" s="613"/>
      <c r="Q925" s="613"/>
    </row>
    <row r="926" ht="25.15" customHeight="true" x14ac:dyDescent="0.2">
      <c r="C926" s="613"/>
      <c r="D926" s="613"/>
      <c r="E926" s="613"/>
      <c r="F926" s="613"/>
      <c r="G926" s="613"/>
      <c r="H926" s="613"/>
      <c r="I926" s="613"/>
      <c r="J926" s="613"/>
      <c r="K926" s="613"/>
      <c r="L926" s="613"/>
      <c r="M926" s="613"/>
      <c r="N926" s="613"/>
      <c r="O926" s="613"/>
      <c r="P926" s="613"/>
      <c r="Q926" s="613"/>
    </row>
    <row r="927" ht="25.15" customHeight="true" x14ac:dyDescent="0.2">
      <c r="C927" s="613"/>
      <c r="D927" s="613"/>
      <c r="E927" s="613"/>
      <c r="F927" s="613"/>
      <c r="G927" s="613"/>
      <c r="H927" s="613"/>
      <c r="I927" s="613"/>
      <c r="J927" s="613"/>
      <c r="K927" s="613"/>
      <c r="L927" s="613"/>
      <c r="M927" s="613"/>
      <c r="N927" s="613"/>
      <c r="O927" s="613"/>
      <c r="P927" s="613"/>
      <c r="Q927" s="613"/>
    </row>
    <row r="928" ht="25.15" customHeight="true" x14ac:dyDescent="0.2">
      <c r="C928" s="613"/>
      <c r="D928" s="613"/>
      <c r="E928" s="613"/>
      <c r="F928" s="613"/>
      <c r="G928" s="613"/>
      <c r="H928" s="613"/>
      <c r="I928" s="613"/>
      <c r="J928" s="613"/>
      <c r="K928" s="613"/>
      <c r="L928" s="613"/>
      <c r="M928" s="613"/>
      <c r="N928" s="613"/>
      <c r="O928" s="613"/>
      <c r="P928" s="613"/>
      <c r="Q928" s="613"/>
    </row>
    <row r="929" ht="25.15" customHeight="true" x14ac:dyDescent="0.2">
      <c r="C929" s="613"/>
      <c r="D929" s="613"/>
      <c r="E929" s="613"/>
      <c r="F929" s="613"/>
      <c r="G929" s="613"/>
      <c r="H929" s="613"/>
      <c r="I929" s="613"/>
      <c r="J929" s="613"/>
      <c r="K929" s="613"/>
      <c r="L929" s="613"/>
      <c r="M929" s="613"/>
      <c r="N929" s="613"/>
      <c r="O929" s="613"/>
      <c r="P929" s="613"/>
      <c r="Q929" s="613"/>
    </row>
    <row r="930" ht="25.15" customHeight="true" x14ac:dyDescent="0.2">
      <c r="C930" s="613"/>
      <c r="D930" s="613"/>
      <c r="E930" s="613"/>
      <c r="F930" s="613"/>
      <c r="G930" s="613"/>
      <c r="H930" s="613"/>
      <c r="I930" s="613"/>
      <c r="J930" s="613"/>
      <c r="K930" s="613"/>
      <c r="L930" s="613"/>
      <c r="M930" s="613"/>
      <c r="N930" s="613"/>
      <c r="O930" s="613"/>
      <c r="P930" s="613"/>
      <c r="Q930" s="613"/>
    </row>
    <row r="931" ht="25.15" customHeight="true" x14ac:dyDescent="0.2">
      <c r="C931" s="613"/>
      <c r="D931" s="613"/>
      <c r="E931" s="613"/>
      <c r="F931" s="613"/>
      <c r="G931" s="613"/>
      <c r="H931" s="613"/>
      <c r="I931" s="613"/>
      <c r="J931" s="613"/>
      <c r="K931" s="613"/>
      <c r="L931" s="613"/>
      <c r="M931" s="613"/>
      <c r="N931" s="613"/>
      <c r="O931" s="613"/>
      <c r="P931" s="613"/>
      <c r="Q931" s="613"/>
    </row>
    <row r="932" ht="25.15" customHeight="true" x14ac:dyDescent="0.2">
      <c r="C932" s="613"/>
      <c r="D932" s="613"/>
      <c r="E932" s="613"/>
      <c r="F932" s="613"/>
      <c r="G932" s="613"/>
      <c r="H932" s="613"/>
      <c r="I932" s="613"/>
      <c r="J932" s="613"/>
      <c r="K932" s="613"/>
      <c r="L932" s="613"/>
      <c r="M932" s="613"/>
      <c r="N932" s="613"/>
      <c r="O932" s="613"/>
      <c r="P932" s="613"/>
      <c r="Q932" s="613"/>
    </row>
    <row r="933" ht="25.15" customHeight="true" x14ac:dyDescent="0.2">
      <c r="C933" s="613"/>
      <c r="D933" s="613"/>
      <c r="E933" s="613"/>
      <c r="F933" s="613"/>
      <c r="G933" s="613"/>
      <c r="H933" s="613"/>
      <c r="I933" s="613"/>
      <c r="J933" s="613"/>
      <c r="K933" s="613"/>
      <c r="L933" s="613"/>
      <c r="M933" s="613"/>
      <c r="N933" s="613"/>
      <c r="O933" s="613"/>
      <c r="P933" s="613"/>
      <c r="Q933" s="613"/>
    </row>
    <row r="934" ht="25.15" customHeight="true" x14ac:dyDescent="0.2">
      <c r="C934" s="613"/>
      <c r="D934" s="613"/>
      <c r="E934" s="613"/>
      <c r="F934" s="613"/>
      <c r="G934" s="613"/>
      <c r="H934" s="613"/>
      <c r="I934" s="613"/>
      <c r="J934" s="613"/>
      <c r="K934" s="613"/>
      <c r="L934" s="613"/>
      <c r="M934" s="613"/>
      <c r="N934" s="613"/>
      <c r="O934" s="613"/>
      <c r="P934" s="613"/>
      <c r="Q934" s="613"/>
    </row>
    <row r="935" ht="25.15" customHeight="true" x14ac:dyDescent="0.2">
      <c r="C935" s="613"/>
      <c r="D935" s="613"/>
      <c r="E935" s="613"/>
      <c r="F935" s="613"/>
      <c r="G935" s="613"/>
      <c r="H935" s="613"/>
      <c r="I935" s="613"/>
      <c r="J935" s="613"/>
      <c r="K935" s="613"/>
      <c r="L935" s="613"/>
      <c r="M935" s="613"/>
      <c r="N935" s="613"/>
      <c r="O935" s="613"/>
      <c r="P935" s="613"/>
      <c r="Q935" s="613"/>
    </row>
    <row r="936" ht="25.15" customHeight="true" x14ac:dyDescent="0.2">
      <c r="C936" s="613"/>
      <c r="D936" s="613"/>
      <c r="E936" s="613"/>
      <c r="F936" s="613"/>
      <c r="G936" s="613"/>
      <c r="H936" s="613"/>
      <c r="I936" s="613"/>
      <c r="J936" s="613"/>
      <c r="K936" s="613"/>
      <c r="L936" s="613"/>
      <c r="M936" s="613"/>
      <c r="N936" s="613"/>
      <c r="O936" s="613"/>
      <c r="P936" s="613"/>
      <c r="Q936" s="613"/>
    </row>
    <row r="937" ht="25.15" customHeight="true" x14ac:dyDescent="0.2">
      <c r="C937" s="613"/>
      <c r="D937" s="613"/>
      <c r="E937" s="613"/>
      <c r="F937" s="613"/>
      <c r="G937" s="613"/>
      <c r="H937" s="613"/>
      <c r="I937" s="613"/>
      <c r="J937" s="613"/>
      <c r="K937" s="613"/>
      <c r="L937" s="613"/>
      <c r="M937" s="613"/>
      <c r="N937" s="613"/>
      <c r="O937" s="613"/>
      <c r="P937" s="613"/>
      <c r="Q937" s="613"/>
    </row>
    <row r="938" ht="25.15" customHeight="true" x14ac:dyDescent="0.2">
      <c r="C938" s="613"/>
      <c r="D938" s="613"/>
      <c r="E938" s="613"/>
      <c r="F938" s="613"/>
      <c r="G938" s="613"/>
      <c r="H938" s="613"/>
      <c r="I938" s="613"/>
      <c r="J938" s="613"/>
      <c r="K938" s="613"/>
      <c r="L938" s="613"/>
      <c r="M938" s="613"/>
      <c r="N938" s="613"/>
      <c r="O938" s="613"/>
      <c r="P938" s="613"/>
      <c r="Q938" s="613"/>
    </row>
    <row r="939" ht="25.15" customHeight="true" x14ac:dyDescent="0.2">
      <c r="C939" s="613"/>
      <c r="D939" s="613"/>
      <c r="E939" s="613"/>
      <c r="F939" s="613"/>
      <c r="G939" s="613"/>
      <c r="H939" s="613"/>
      <c r="I939" s="613"/>
      <c r="J939" s="613"/>
      <c r="K939" s="613"/>
      <c r="L939" s="613"/>
      <c r="M939" s="613"/>
      <c r="N939" s="613"/>
      <c r="O939" s="613"/>
      <c r="P939" s="613"/>
      <c r="Q939" s="613"/>
    </row>
    <row r="940" ht="25.15" customHeight="true" x14ac:dyDescent="0.2">
      <c r="C940" s="613"/>
      <c r="D940" s="613"/>
      <c r="E940" s="613"/>
      <c r="F940" s="613"/>
      <c r="G940" s="613"/>
      <c r="H940" s="613"/>
      <c r="I940" s="613"/>
      <c r="J940" s="613"/>
      <c r="K940" s="613"/>
      <c r="L940" s="613"/>
      <c r="M940" s="613"/>
      <c r="N940" s="613"/>
      <c r="O940" s="613"/>
      <c r="P940" s="613"/>
      <c r="Q940" s="613"/>
    </row>
    <row r="941" ht="25.15" customHeight="true" x14ac:dyDescent="0.2">
      <c r="C941" s="613"/>
      <c r="D941" s="613"/>
      <c r="E941" s="613"/>
      <c r="F941" s="613"/>
      <c r="G941" s="613"/>
      <c r="H941" s="613"/>
      <c r="I941" s="613"/>
      <c r="J941" s="613"/>
      <c r="K941" s="613"/>
      <c r="L941" s="613"/>
      <c r="M941" s="613"/>
      <c r="N941" s="613"/>
      <c r="O941" s="613"/>
      <c r="P941" s="613"/>
      <c r="Q941" s="613"/>
    </row>
    <row r="942" ht="25.15" customHeight="true" x14ac:dyDescent="0.2">
      <c r="C942" s="613"/>
      <c r="D942" s="613"/>
      <c r="E942" s="613"/>
      <c r="F942" s="613"/>
      <c r="G942" s="613"/>
      <c r="H942" s="613"/>
      <c r="I942" s="613"/>
      <c r="J942" s="613"/>
      <c r="K942" s="613"/>
      <c r="L942" s="613"/>
      <c r="M942" s="613"/>
      <c r="N942" s="613"/>
      <c r="O942" s="613"/>
      <c r="P942" s="613"/>
      <c r="Q942" s="613"/>
    </row>
    <row r="943" ht="25.15" customHeight="true" x14ac:dyDescent="0.2">
      <c r="C943" s="613"/>
      <c r="D943" s="613"/>
      <c r="E943" s="613"/>
      <c r="F943" s="613"/>
      <c r="G943" s="613"/>
      <c r="H943" s="613"/>
      <c r="I943" s="613"/>
      <c r="J943" s="613"/>
      <c r="K943" s="613"/>
      <c r="L943" s="613"/>
      <c r="M943" s="613"/>
      <c r="N943" s="613"/>
      <c r="O943" s="613"/>
      <c r="P943" s="613"/>
      <c r="Q943" s="613"/>
    </row>
    <row r="944" ht="25.15" customHeight="true" x14ac:dyDescent="0.2">
      <c r="C944" s="613"/>
      <c r="D944" s="613"/>
      <c r="E944" s="613"/>
      <c r="F944" s="613"/>
      <c r="G944" s="613"/>
      <c r="H944" s="613"/>
      <c r="I944" s="613"/>
      <c r="J944" s="613"/>
      <c r="K944" s="613"/>
      <c r="L944" s="613"/>
      <c r="M944" s="613"/>
      <c r="N944" s="613"/>
      <c r="O944" s="613"/>
      <c r="P944" s="613"/>
      <c r="Q944" s="613"/>
    </row>
    <row r="945" ht="25.15" customHeight="true" x14ac:dyDescent="0.2">
      <c r="C945" s="613"/>
      <c r="D945" s="613"/>
      <c r="E945" s="613"/>
      <c r="F945" s="613"/>
      <c r="G945" s="613"/>
      <c r="H945" s="613"/>
      <c r="I945" s="613"/>
      <c r="J945" s="613"/>
      <c r="K945" s="613"/>
      <c r="L945" s="613"/>
      <c r="M945" s="613"/>
      <c r="N945" s="613"/>
      <c r="O945" s="613"/>
      <c r="P945" s="613"/>
      <c r="Q945" s="613"/>
    </row>
    <row r="946" ht="25.15" customHeight="true" x14ac:dyDescent="0.2">
      <c r="C946" s="613"/>
      <c r="D946" s="613"/>
      <c r="E946" s="613"/>
      <c r="F946" s="613"/>
      <c r="G946" s="613"/>
      <c r="H946" s="613"/>
      <c r="I946" s="613"/>
      <c r="J946" s="613"/>
      <c r="K946" s="613"/>
      <c r="L946" s="613"/>
      <c r="M946" s="613"/>
      <c r="N946" s="613"/>
      <c r="O946" s="613"/>
      <c r="P946" s="613"/>
      <c r="Q946" s="613"/>
    </row>
    <row r="947" ht="25.15" customHeight="true" x14ac:dyDescent="0.2">
      <c r="C947" s="613"/>
      <c r="D947" s="613"/>
      <c r="E947" s="613"/>
      <c r="F947" s="613"/>
      <c r="G947" s="613"/>
      <c r="H947" s="613"/>
      <c r="I947" s="613"/>
      <c r="J947" s="613"/>
      <c r="K947" s="613"/>
      <c r="L947" s="613"/>
      <c r="M947" s="613"/>
      <c r="N947" s="613"/>
      <c r="O947" s="613"/>
      <c r="P947" s="613"/>
      <c r="Q947" s="613"/>
    </row>
    <row r="948" ht="25.15" customHeight="true" x14ac:dyDescent="0.2">
      <c r="C948" s="613"/>
      <c r="D948" s="613"/>
      <c r="E948" s="613"/>
      <c r="F948" s="613"/>
      <c r="G948" s="613"/>
      <c r="H948" s="613"/>
      <c r="I948" s="613"/>
      <c r="J948" s="613"/>
      <c r="K948" s="613"/>
      <c r="L948" s="613"/>
      <c r="M948" s="613"/>
      <c r="N948" s="613"/>
      <c r="O948" s="613"/>
      <c r="P948" s="613"/>
      <c r="Q948" s="613"/>
    </row>
    <row r="949" ht="25.15" customHeight="true" x14ac:dyDescent="0.2">
      <c r="C949" s="613"/>
      <c r="D949" s="613"/>
      <c r="E949" s="613"/>
      <c r="F949" s="613"/>
      <c r="G949" s="613"/>
      <c r="H949" s="613"/>
      <c r="I949" s="613"/>
      <c r="J949" s="613"/>
      <c r="K949" s="613"/>
      <c r="L949" s="613"/>
      <c r="M949" s="613"/>
      <c r="N949" s="613"/>
      <c r="O949" s="613"/>
      <c r="P949" s="613"/>
      <c r="Q949" s="613"/>
    </row>
    <row r="950" ht="25.15" customHeight="true" x14ac:dyDescent="0.2">
      <c r="C950" s="613"/>
      <c r="D950" s="613"/>
      <c r="E950" s="613"/>
      <c r="F950" s="613"/>
      <c r="G950" s="613"/>
      <c r="H950" s="613"/>
      <c r="I950" s="613"/>
      <c r="J950" s="613"/>
      <c r="K950" s="613"/>
      <c r="L950" s="613"/>
      <c r="M950" s="613"/>
      <c r="N950" s="613"/>
      <c r="O950" s="613"/>
      <c r="P950" s="613"/>
      <c r="Q950" s="613"/>
    </row>
    <row r="951" ht="25.15" customHeight="true" x14ac:dyDescent="0.2">
      <c r="C951" s="613"/>
      <c r="D951" s="613"/>
      <c r="E951" s="613"/>
      <c r="F951" s="613"/>
      <c r="G951" s="613"/>
      <c r="H951" s="613"/>
      <c r="I951" s="613"/>
      <c r="J951" s="613"/>
      <c r="K951" s="613"/>
      <c r="L951" s="613"/>
      <c r="M951" s="613"/>
      <c r="N951" s="613"/>
      <c r="O951" s="613"/>
      <c r="P951" s="613"/>
      <c r="Q951" s="613"/>
    </row>
    <row r="952" ht="25.15" customHeight="true" x14ac:dyDescent="0.2">
      <c r="C952" s="613"/>
      <c r="D952" s="613"/>
      <c r="E952" s="613"/>
      <c r="F952" s="613"/>
      <c r="G952" s="613"/>
      <c r="H952" s="613"/>
      <c r="I952" s="613"/>
      <c r="J952" s="613"/>
      <c r="K952" s="613"/>
      <c r="L952" s="613"/>
      <c r="M952" s="613"/>
      <c r="N952" s="613"/>
      <c r="O952" s="613"/>
      <c r="P952" s="613"/>
      <c r="Q952" s="613"/>
    </row>
    <row r="953" ht="25.15" customHeight="true" x14ac:dyDescent="0.2">
      <c r="C953" s="613"/>
      <c r="D953" s="613"/>
      <c r="E953" s="613"/>
      <c r="F953" s="613"/>
      <c r="G953" s="613"/>
      <c r="H953" s="613"/>
      <c r="I953" s="613"/>
      <c r="J953" s="613"/>
      <c r="K953" s="613"/>
      <c r="L953" s="613"/>
      <c r="M953" s="613"/>
      <c r="N953" s="613"/>
      <c r="O953" s="613"/>
      <c r="P953" s="613"/>
      <c r="Q953" s="613"/>
    </row>
    <row r="954" ht="25.15" customHeight="true" x14ac:dyDescent="0.2">
      <c r="C954" s="613"/>
      <c r="D954" s="613"/>
      <c r="E954" s="613"/>
      <c r="F954" s="613"/>
      <c r="G954" s="613"/>
      <c r="H954" s="613"/>
      <c r="I954" s="613"/>
      <c r="J954" s="613"/>
      <c r="K954" s="613"/>
      <c r="L954" s="613"/>
      <c r="M954" s="613"/>
      <c r="N954" s="613"/>
      <c r="O954" s="613"/>
      <c r="P954" s="613"/>
      <c r="Q954" s="613"/>
    </row>
    <row r="955" ht="25.15" customHeight="true" x14ac:dyDescent="0.2">
      <c r="C955" s="613"/>
      <c r="D955" s="613"/>
      <c r="E955" s="613"/>
      <c r="F955" s="613"/>
      <c r="G955" s="613"/>
      <c r="H955" s="613"/>
      <c r="I955" s="613"/>
      <c r="J955" s="613"/>
      <c r="K955" s="613"/>
      <c r="L955" s="613"/>
      <c r="M955" s="613"/>
      <c r="N955" s="613"/>
      <c r="O955" s="613"/>
      <c r="P955" s="613"/>
      <c r="Q955" s="613"/>
    </row>
    <row r="956" ht="25.15" customHeight="true" x14ac:dyDescent="0.2">
      <c r="C956" s="613"/>
      <c r="D956" s="613"/>
      <c r="E956" s="613"/>
      <c r="F956" s="613"/>
      <c r="G956" s="613"/>
      <c r="H956" s="613"/>
      <c r="I956" s="613"/>
      <c r="J956" s="613"/>
      <c r="K956" s="613"/>
      <c r="L956" s="613"/>
      <c r="M956" s="613"/>
      <c r="N956" s="613"/>
      <c r="O956" s="613"/>
      <c r="P956" s="613"/>
      <c r="Q956" s="613"/>
    </row>
    <row r="957" ht="25.15" customHeight="true" x14ac:dyDescent="0.2">
      <c r="C957" s="613"/>
      <c r="D957" s="613"/>
      <c r="E957" s="613"/>
      <c r="F957" s="613"/>
      <c r="G957" s="613"/>
      <c r="H957" s="613"/>
      <c r="I957" s="613"/>
      <c r="J957" s="613"/>
      <c r="K957" s="613"/>
      <c r="L957" s="613"/>
      <c r="M957" s="613"/>
      <c r="N957" s="613"/>
      <c r="O957" s="613"/>
      <c r="P957" s="613"/>
      <c r="Q957" s="613"/>
    </row>
    <row r="958" ht="25.15" customHeight="true" x14ac:dyDescent="0.2">
      <c r="C958" s="613"/>
      <c r="D958" s="613"/>
      <c r="E958" s="613"/>
      <c r="F958" s="613"/>
      <c r="G958" s="613"/>
      <c r="H958" s="613"/>
      <c r="I958" s="613"/>
      <c r="J958" s="613"/>
      <c r="K958" s="613"/>
      <c r="L958" s="613"/>
      <c r="M958" s="613"/>
      <c r="N958" s="613"/>
      <c r="O958" s="613"/>
      <c r="P958" s="613"/>
      <c r="Q958" s="613"/>
    </row>
    <row r="959" ht="25.15" customHeight="true" x14ac:dyDescent="0.2">
      <c r="C959" s="613"/>
      <c r="D959" s="613"/>
      <c r="E959" s="613"/>
      <c r="F959" s="613"/>
      <c r="G959" s="613"/>
      <c r="H959" s="613"/>
      <c r="I959" s="613"/>
      <c r="J959" s="613"/>
      <c r="K959" s="613"/>
      <c r="L959" s="613"/>
      <c r="M959" s="613"/>
      <c r="N959" s="613"/>
      <c r="O959" s="613"/>
      <c r="P959" s="613"/>
      <c r="Q959" s="613"/>
    </row>
    <row r="960" ht="25.15" customHeight="true" x14ac:dyDescent="0.2">
      <c r="C960" s="613"/>
      <c r="D960" s="613"/>
      <c r="E960" s="613"/>
      <c r="F960" s="613"/>
      <c r="G960" s="613"/>
      <c r="H960" s="613"/>
      <c r="I960" s="613"/>
      <c r="J960" s="613"/>
      <c r="K960" s="613"/>
      <c r="L960" s="613"/>
      <c r="M960" s="613"/>
      <c r="N960" s="613"/>
      <c r="O960" s="613"/>
      <c r="P960" s="613"/>
      <c r="Q960" s="613"/>
    </row>
    <row r="961" ht="25.15" customHeight="true" x14ac:dyDescent="0.2">
      <c r="C961" s="613"/>
      <c r="D961" s="613"/>
      <c r="E961" s="613"/>
      <c r="F961" s="613"/>
      <c r="G961" s="613"/>
      <c r="H961" s="613"/>
      <c r="I961" s="613"/>
      <c r="J961" s="613"/>
      <c r="K961" s="613"/>
      <c r="L961" s="613"/>
      <c r="M961" s="613"/>
      <c r="N961" s="613"/>
      <c r="O961" s="613"/>
      <c r="P961" s="613"/>
      <c r="Q961" s="613"/>
    </row>
    <row r="962" ht="25.15" customHeight="true" x14ac:dyDescent="0.2">
      <c r="C962" s="613"/>
      <c r="D962" s="613"/>
      <c r="E962" s="613"/>
      <c r="F962" s="613"/>
      <c r="G962" s="613"/>
      <c r="H962" s="613"/>
      <c r="I962" s="613"/>
      <c r="J962" s="613"/>
      <c r="K962" s="613"/>
      <c r="L962" s="613"/>
      <c r="M962" s="613"/>
      <c r="N962" s="613"/>
      <c r="O962" s="613"/>
      <c r="P962" s="613"/>
      <c r="Q962" s="613"/>
    </row>
    <row r="963" ht="25.15" customHeight="true" x14ac:dyDescent="0.2">
      <c r="C963" s="613"/>
      <c r="D963" s="613"/>
      <c r="E963" s="613"/>
      <c r="F963" s="613"/>
      <c r="G963" s="613"/>
      <c r="H963" s="613"/>
      <c r="I963" s="613"/>
      <c r="J963" s="613"/>
      <c r="K963" s="613"/>
      <c r="L963" s="613"/>
      <c r="M963" s="613"/>
      <c r="N963" s="613"/>
      <c r="O963" s="613"/>
      <c r="P963" s="613"/>
      <c r="Q963" s="613"/>
    </row>
    <row r="964" ht="25.15" customHeight="true" x14ac:dyDescent="0.2">
      <c r="C964" s="613"/>
      <c r="D964" s="613"/>
      <c r="E964" s="613"/>
      <c r="F964" s="613"/>
      <c r="G964" s="613"/>
      <c r="H964" s="613"/>
      <c r="I964" s="613"/>
      <c r="J964" s="613"/>
      <c r="K964" s="613"/>
      <c r="L964" s="613"/>
      <c r="M964" s="613"/>
      <c r="N964" s="613"/>
      <c r="O964" s="613"/>
      <c r="P964" s="613"/>
      <c r="Q964" s="613"/>
    </row>
    <row r="965" ht="25.15" customHeight="true" x14ac:dyDescent="0.2">
      <c r="C965" s="613"/>
      <c r="D965" s="613"/>
      <c r="E965" s="613"/>
      <c r="F965" s="613"/>
      <c r="G965" s="613"/>
      <c r="H965" s="613"/>
      <c r="I965" s="613"/>
      <c r="J965" s="613"/>
      <c r="K965" s="613"/>
      <c r="L965" s="613"/>
      <c r="M965" s="613"/>
      <c r="N965" s="613"/>
      <c r="O965" s="613"/>
      <c r="P965" s="613"/>
      <c r="Q965" s="613"/>
    </row>
    <row r="966" ht="25.15" customHeight="true" x14ac:dyDescent="0.2">
      <c r="C966" s="613"/>
      <c r="D966" s="613"/>
      <c r="E966" s="613"/>
      <c r="F966" s="613"/>
      <c r="G966" s="613"/>
      <c r="H966" s="613"/>
      <c r="I966" s="613"/>
      <c r="J966" s="613"/>
      <c r="K966" s="613"/>
      <c r="L966" s="613"/>
      <c r="M966" s="613"/>
      <c r="N966" s="613"/>
      <c r="O966" s="613"/>
      <c r="P966" s="613"/>
      <c r="Q966" s="613"/>
    </row>
    <row r="967" ht="25.15" customHeight="true" x14ac:dyDescent="0.2">
      <c r="C967" s="613"/>
      <c r="D967" s="613"/>
      <c r="E967" s="613"/>
      <c r="F967" s="613"/>
      <c r="G967" s="613"/>
      <c r="H967" s="613"/>
      <c r="I967" s="613"/>
      <c r="J967" s="613"/>
      <c r="K967" s="613"/>
      <c r="L967" s="613"/>
      <c r="M967" s="613"/>
      <c r="N967" s="613"/>
      <c r="O967" s="613"/>
      <c r="P967" s="613"/>
      <c r="Q967" s="613"/>
    </row>
    <row r="968" ht="25.15" customHeight="true" x14ac:dyDescent="0.2">
      <c r="C968" s="613"/>
      <c r="D968" s="613"/>
      <c r="E968" s="613"/>
      <c r="F968" s="613"/>
      <c r="G968" s="613"/>
      <c r="H968" s="613"/>
      <c r="I968" s="613"/>
      <c r="J968" s="613"/>
      <c r="K968" s="613"/>
      <c r="L968" s="613"/>
      <c r="M968" s="613"/>
      <c r="N968" s="613"/>
      <c r="O968" s="613"/>
      <c r="P968" s="613"/>
      <c r="Q968" s="613"/>
    </row>
    <row r="969" ht="25.15" customHeight="true" x14ac:dyDescent="0.2">
      <c r="C969" s="613"/>
      <c r="D969" s="613"/>
      <c r="E969" s="613"/>
      <c r="F969" s="613"/>
      <c r="G969" s="613"/>
      <c r="H969" s="613"/>
      <c r="I969" s="613"/>
      <c r="J969" s="613"/>
      <c r="K969" s="613"/>
      <c r="L969" s="613"/>
      <c r="M969" s="613"/>
      <c r="N969" s="613"/>
      <c r="O969" s="613"/>
      <c r="P969" s="613"/>
      <c r="Q969" s="613"/>
    </row>
    <row r="970" ht="25.15" customHeight="true" x14ac:dyDescent="0.2">
      <c r="C970" s="613"/>
      <c r="D970" s="613"/>
      <c r="E970" s="613"/>
      <c r="F970" s="613"/>
      <c r="G970" s="613"/>
      <c r="H970" s="613"/>
      <c r="I970" s="613"/>
      <c r="J970" s="613"/>
      <c r="K970" s="613"/>
      <c r="L970" s="613"/>
      <c r="M970" s="613"/>
      <c r="N970" s="613"/>
      <c r="O970" s="613"/>
      <c r="P970" s="613"/>
      <c r="Q970" s="613"/>
    </row>
    <row r="971" ht="25.15" customHeight="true" x14ac:dyDescent="0.2">
      <c r="C971" s="613"/>
      <c r="D971" s="613"/>
      <c r="E971" s="613"/>
      <c r="F971" s="613"/>
      <c r="G971" s="613"/>
      <c r="H971" s="613"/>
      <c r="I971" s="613"/>
      <c r="J971" s="613"/>
      <c r="K971" s="613"/>
      <c r="L971" s="613"/>
      <c r="M971" s="613"/>
      <c r="N971" s="613"/>
      <c r="O971" s="613"/>
      <c r="P971" s="613"/>
      <c r="Q971" s="613"/>
    </row>
    <row r="972" ht="25.15" customHeight="true" x14ac:dyDescent="0.2">
      <c r="C972" s="613"/>
      <c r="D972" s="613"/>
      <c r="E972" s="613"/>
      <c r="F972" s="613"/>
      <c r="G972" s="613"/>
      <c r="H972" s="613"/>
      <c r="I972" s="613"/>
      <c r="J972" s="613"/>
      <c r="K972" s="613"/>
      <c r="L972" s="613"/>
      <c r="M972" s="613"/>
      <c r="N972" s="613"/>
      <c r="O972" s="613"/>
      <c r="P972" s="613"/>
      <c r="Q972" s="613"/>
    </row>
    <row r="973" ht="25.15" customHeight="true" x14ac:dyDescent="0.2">
      <c r="C973" s="613"/>
      <c r="D973" s="613"/>
      <c r="E973" s="613"/>
      <c r="F973" s="613"/>
      <c r="G973" s="613"/>
      <c r="H973" s="613"/>
      <c r="I973" s="613"/>
      <c r="J973" s="613"/>
      <c r="K973" s="613"/>
      <c r="L973" s="613"/>
      <c r="M973" s="613"/>
      <c r="N973" s="613"/>
      <c r="O973" s="613"/>
      <c r="P973" s="613"/>
      <c r="Q973" s="613"/>
    </row>
    <row r="974" ht="25.15" customHeight="true" x14ac:dyDescent="0.2">
      <c r="C974" s="613"/>
      <c r="D974" s="613"/>
      <c r="E974" s="613"/>
      <c r="F974" s="613"/>
      <c r="G974" s="613"/>
      <c r="H974" s="613"/>
      <c r="I974" s="613"/>
      <c r="J974" s="613"/>
      <c r="K974" s="613"/>
      <c r="L974" s="613"/>
      <c r="M974" s="613"/>
      <c r="N974" s="613"/>
      <c r="O974" s="613"/>
      <c r="P974" s="613"/>
      <c r="Q974" s="613"/>
    </row>
    <row r="975" ht="25.15" customHeight="true" x14ac:dyDescent="0.2">
      <c r="C975" s="613"/>
      <c r="D975" s="613"/>
      <c r="E975" s="613"/>
      <c r="F975" s="613"/>
      <c r="G975" s="613"/>
      <c r="H975" s="613"/>
      <c r="I975" s="613"/>
      <c r="J975" s="613"/>
      <c r="K975" s="613"/>
      <c r="L975" s="613"/>
      <c r="M975" s="613"/>
      <c r="N975" s="613"/>
      <c r="O975" s="613"/>
      <c r="P975" s="613"/>
      <c r="Q975" s="613"/>
    </row>
    <row r="976" ht="25.15" customHeight="true" x14ac:dyDescent="0.2">
      <c r="C976" s="613"/>
      <c r="D976" s="613"/>
      <c r="E976" s="613"/>
      <c r="F976" s="613"/>
      <c r="G976" s="613"/>
      <c r="H976" s="613"/>
      <c r="I976" s="613"/>
      <c r="J976" s="613"/>
      <c r="K976" s="613"/>
      <c r="L976" s="613"/>
      <c r="M976" s="613"/>
      <c r="N976" s="613"/>
      <c r="O976" s="613"/>
      <c r="P976" s="613"/>
      <c r="Q976" s="613"/>
    </row>
    <row r="977" ht="25.15" customHeight="true" x14ac:dyDescent="0.2">
      <c r="C977" s="613"/>
      <c r="D977" s="613"/>
      <c r="E977" s="613"/>
      <c r="F977" s="613"/>
      <c r="G977" s="613"/>
      <c r="H977" s="613"/>
      <c r="I977" s="613"/>
      <c r="J977" s="613"/>
      <c r="K977" s="613"/>
      <c r="L977" s="613"/>
      <c r="M977" s="613"/>
      <c r="N977" s="613"/>
      <c r="O977" s="613"/>
      <c r="P977" s="613"/>
      <c r="Q977" s="613"/>
    </row>
    <row r="978" ht="25.15" customHeight="true" x14ac:dyDescent="0.2">
      <c r="C978" s="613"/>
      <c r="D978" s="613"/>
      <c r="E978" s="613"/>
      <c r="F978" s="613"/>
      <c r="G978" s="613"/>
      <c r="H978" s="613"/>
      <c r="I978" s="613"/>
      <c r="J978" s="613"/>
      <c r="K978" s="613"/>
      <c r="L978" s="613"/>
      <c r="M978" s="613"/>
      <c r="N978" s="613"/>
      <c r="O978" s="613"/>
      <c r="P978" s="613"/>
      <c r="Q978" s="613"/>
    </row>
    <row r="979" ht="25.15" customHeight="true" x14ac:dyDescent="0.2">
      <c r="C979" s="613"/>
      <c r="D979" s="613"/>
      <c r="E979" s="613"/>
      <c r="F979" s="613"/>
      <c r="G979" s="613"/>
      <c r="H979" s="613"/>
      <c r="I979" s="613"/>
      <c r="J979" s="613"/>
      <c r="K979" s="613"/>
      <c r="L979" s="613"/>
      <c r="M979" s="613"/>
      <c r="N979" s="613"/>
      <c r="O979" s="613"/>
      <c r="P979" s="613"/>
      <c r="Q979" s="613"/>
    </row>
    <row r="980" ht="25.15" customHeight="true" x14ac:dyDescent="0.2">
      <c r="C980" s="613"/>
      <c r="D980" s="613"/>
      <c r="E980" s="613"/>
      <c r="F980" s="613"/>
      <c r="G980" s="613"/>
      <c r="H980" s="613"/>
      <c r="I980" s="613"/>
      <c r="J980" s="613"/>
      <c r="K980" s="613"/>
      <c r="L980" s="613"/>
      <c r="M980" s="613"/>
      <c r="N980" s="613"/>
      <c r="O980" s="613"/>
      <c r="P980" s="613"/>
      <c r="Q980" s="613"/>
    </row>
    <row r="981" ht="25.15" customHeight="true" x14ac:dyDescent="0.2">
      <c r="C981" s="613"/>
      <c r="D981" s="613"/>
      <c r="E981" s="613"/>
      <c r="F981" s="613"/>
      <c r="G981" s="613"/>
      <c r="H981" s="613"/>
      <c r="I981" s="613"/>
      <c r="J981" s="613"/>
      <c r="K981" s="613"/>
      <c r="L981" s="613"/>
      <c r="M981" s="613"/>
      <c r="N981" s="613"/>
      <c r="O981" s="613"/>
      <c r="P981" s="613"/>
      <c r="Q981" s="613"/>
    </row>
    <row r="982" ht="25.15" customHeight="true" x14ac:dyDescent="0.2">
      <c r="C982" s="613"/>
      <c r="D982" s="613"/>
      <c r="E982" s="613"/>
      <c r="F982" s="613"/>
      <c r="G982" s="613"/>
      <c r="H982" s="613"/>
      <c r="I982" s="613"/>
      <c r="J982" s="613"/>
      <c r="K982" s="613"/>
      <c r="L982" s="613"/>
      <c r="M982" s="613"/>
      <c r="N982" s="613"/>
      <c r="O982" s="613"/>
      <c r="P982" s="613"/>
      <c r="Q982" s="613"/>
    </row>
    <row r="983" ht="25.15" customHeight="true" x14ac:dyDescent="0.2">
      <c r="C983" s="613"/>
      <c r="D983" s="613"/>
      <c r="E983" s="613"/>
      <c r="F983" s="613"/>
      <c r="G983" s="613"/>
      <c r="H983" s="613"/>
      <c r="I983" s="613"/>
      <c r="J983" s="613"/>
      <c r="K983" s="613"/>
      <c r="L983" s="613"/>
      <c r="M983" s="613"/>
      <c r="N983" s="613"/>
      <c r="O983" s="613"/>
      <c r="P983" s="613"/>
      <c r="Q983" s="613"/>
    </row>
    <row r="984" ht="25.15" customHeight="true" x14ac:dyDescent="0.2">
      <c r="C984" s="613"/>
      <c r="D984" s="613"/>
      <c r="E984" s="613"/>
      <c r="F984" s="613"/>
      <c r="G984" s="613"/>
      <c r="H984" s="613"/>
      <c r="I984" s="613"/>
      <c r="J984" s="613"/>
      <c r="K984" s="613"/>
      <c r="L984" s="613"/>
      <c r="M984" s="613"/>
      <c r="N984" s="613"/>
      <c r="O984" s="613"/>
      <c r="P984" s="613"/>
      <c r="Q984" s="613"/>
    </row>
    <row r="985" ht="25.15" customHeight="true" x14ac:dyDescent="0.2">
      <c r="C985" s="613"/>
      <c r="D985" s="613"/>
      <c r="E985" s="613"/>
      <c r="F985" s="613"/>
      <c r="G985" s="613"/>
      <c r="H985" s="613"/>
      <c r="I985" s="613"/>
      <c r="J985" s="613"/>
      <c r="K985" s="613"/>
      <c r="L985" s="613"/>
      <c r="M985" s="613"/>
      <c r="N985" s="613"/>
      <c r="O985" s="613"/>
      <c r="P985" s="613"/>
      <c r="Q985" s="613"/>
    </row>
    <row r="986" ht="25.15" customHeight="true" x14ac:dyDescent="0.2">
      <c r="C986" s="613"/>
      <c r="D986" s="613"/>
      <c r="E986" s="613"/>
      <c r="F986" s="613"/>
      <c r="G986" s="613"/>
      <c r="H986" s="613"/>
      <c r="I986" s="613"/>
      <c r="J986" s="613"/>
      <c r="K986" s="613"/>
      <c r="L986" s="613"/>
      <c r="M986" s="613"/>
      <c r="N986" s="613"/>
      <c r="O986" s="613"/>
      <c r="P986" s="613"/>
      <c r="Q986" s="613"/>
    </row>
    <row r="987" ht="25.15" customHeight="true" x14ac:dyDescent="0.2">
      <c r="C987" s="613"/>
      <c r="D987" s="613"/>
      <c r="E987" s="613"/>
      <c r="F987" s="613"/>
      <c r="G987" s="613"/>
      <c r="H987" s="613"/>
      <c r="I987" s="613"/>
      <c r="J987" s="613"/>
      <c r="K987" s="613"/>
      <c r="L987" s="613"/>
      <c r="M987" s="613"/>
      <c r="N987" s="613"/>
      <c r="O987" s="613"/>
      <c r="P987" s="613"/>
      <c r="Q987" s="613"/>
    </row>
    <row r="988" ht="25.15" customHeight="true" x14ac:dyDescent="0.2">
      <c r="C988" s="613"/>
      <c r="D988" s="613"/>
      <c r="E988" s="613"/>
      <c r="F988" s="613"/>
      <c r="G988" s="613"/>
      <c r="H988" s="613"/>
      <c r="I988" s="613"/>
      <c r="J988" s="613"/>
      <c r="K988" s="613"/>
      <c r="L988" s="613"/>
      <c r="M988" s="613"/>
      <c r="N988" s="613"/>
      <c r="O988" s="613"/>
      <c r="P988" s="613"/>
      <c r="Q988" s="613"/>
    </row>
    <row r="989" ht="25.15" customHeight="true" x14ac:dyDescent="0.2">
      <c r="C989" s="613"/>
      <c r="D989" s="613"/>
      <c r="E989" s="613"/>
      <c r="F989" s="613"/>
      <c r="G989" s="613"/>
      <c r="H989" s="613"/>
      <c r="I989" s="613"/>
      <c r="J989" s="613"/>
      <c r="K989" s="613"/>
      <c r="L989" s="613"/>
      <c r="M989" s="613"/>
      <c r="N989" s="613"/>
      <c r="O989" s="613"/>
      <c r="P989" s="613"/>
      <c r="Q989" s="613"/>
    </row>
    <row r="990" ht="25.15" customHeight="true" x14ac:dyDescent="0.2">
      <c r="C990" s="613"/>
      <c r="D990" s="613"/>
      <c r="E990" s="613"/>
      <c r="F990" s="613"/>
      <c r="G990" s="613"/>
      <c r="H990" s="613"/>
      <c r="I990" s="613"/>
      <c r="J990" s="613"/>
      <c r="K990" s="613"/>
      <c r="L990" s="613"/>
      <c r="M990" s="613"/>
      <c r="N990" s="613"/>
      <c r="O990" s="613"/>
      <c r="P990" s="613"/>
      <c r="Q990" s="613"/>
    </row>
    <row r="991" ht="25.15" customHeight="true" x14ac:dyDescent="0.2">
      <c r="C991" s="613"/>
      <c r="D991" s="613"/>
      <c r="E991" s="613"/>
      <c r="F991" s="613"/>
      <c r="G991" s="613"/>
      <c r="H991" s="613"/>
      <c r="I991" s="613"/>
      <c r="J991" s="613"/>
      <c r="K991" s="613"/>
      <c r="L991" s="613"/>
      <c r="M991" s="613"/>
      <c r="N991" s="613"/>
      <c r="O991" s="613"/>
      <c r="P991" s="613"/>
      <c r="Q991" s="613"/>
    </row>
    <row r="992" ht="25.15" customHeight="true" x14ac:dyDescent="0.2">
      <c r="C992" s="613"/>
      <c r="D992" s="613"/>
      <c r="E992" s="613"/>
      <c r="F992" s="613"/>
      <c r="G992" s="613"/>
      <c r="H992" s="613"/>
      <c r="I992" s="613"/>
      <c r="J992" s="613"/>
      <c r="K992" s="613"/>
      <c r="L992" s="613"/>
      <c r="M992" s="613"/>
      <c r="N992" s="613"/>
      <c r="O992" s="613"/>
      <c r="P992" s="613"/>
      <c r="Q992" s="613"/>
    </row>
    <row r="993" ht="25.15" customHeight="true" x14ac:dyDescent="0.2">
      <c r="C993" s="613"/>
      <c r="D993" s="613"/>
      <c r="E993" s="613"/>
      <c r="F993" s="613"/>
      <c r="G993" s="613"/>
      <c r="H993" s="613"/>
      <c r="I993" s="613"/>
      <c r="J993" s="613"/>
      <c r="K993" s="613"/>
      <c r="L993" s="613"/>
      <c r="M993" s="613"/>
      <c r="N993" s="613"/>
      <c r="O993" s="613"/>
      <c r="P993" s="613"/>
      <c r="Q993" s="613"/>
    </row>
    <row r="994" ht="25.15" customHeight="true" x14ac:dyDescent="0.2">
      <c r="C994" s="613"/>
      <c r="D994" s="613"/>
      <c r="E994" s="613"/>
      <c r="F994" s="613"/>
      <c r="G994" s="613"/>
      <c r="H994" s="613"/>
      <c r="I994" s="613"/>
      <c r="J994" s="613"/>
      <c r="K994" s="613"/>
      <c r="L994" s="613"/>
      <c r="M994" s="613"/>
      <c r="N994" s="613"/>
      <c r="O994" s="613"/>
      <c r="P994" s="613"/>
      <c r="Q994" s="613"/>
    </row>
    <row r="995" ht="25.15" customHeight="true" x14ac:dyDescent="0.2">
      <c r="C995" s="613"/>
      <c r="D995" s="613"/>
      <c r="E995" s="613"/>
      <c r="F995" s="613"/>
      <c r="G995" s="613"/>
      <c r="H995" s="613"/>
      <c r="I995" s="613"/>
      <c r="J995" s="613"/>
      <c r="K995" s="613"/>
      <c r="L995" s="613"/>
      <c r="M995" s="613"/>
      <c r="N995" s="613"/>
      <c r="O995" s="613"/>
      <c r="P995" s="613"/>
      <c r="Q995" s="613"/>
    </row>
    <row r="996" ht="25.15" customHeight="true" x14ac:dyDescent="0.2">
      <c r="C996" s="613"/>
      <c r="D996" s="613"/>
      <c r="E996" s="613"/>
      <c r="F996" s="613"/>
      <c r="G996" s="613"/>
      <c r="H996" s="613"/>
      <c r="I996" s="613"/>
      <c r="J996" s="613"/>
      <c r="K996" s="613"/>
      <c r="L996" s="613"/>
      <c r="M996" s="613"/>
      <c r="N996" s="613"/>
      <c r="O996" s="613"/>
      <c r="P996" s="613"/>
      <c r="Q996" s="613"/>
    </row>
    <row r="997" ht="25.15" customHeight="true" x14ac:dyDescent="0.2">
      <c r="C997" s="613"/>
      <c r="D997" s="613"/>
      <c r="E997" s="613"/>
      <c r="F997" s="613"/>
      <c r="G997" s="613"/>
      <c r="H997" s="613"/>
      <c r="I997" s="613"/>
      <c r="J997" s="613"/>
      <c r="K997" s="613"/>
      <c r="L997" s="613"/>
      <c r="M997" s="613"/>
      <c r="N997" s="613"/>
      <c r="O997" s="613"/>
      <c r="P997" s="613"/>
      <c r="Q997" s="613"/>
    </row>
    <row r="998" ht="25.15" customHeight="true" x14ac:dyDescent="0.2">
      <c r="C998" s="613"/>
      <c r="D998" s="613"/>
      <c r="E998" s="613"/>
      <c r="F998" s="613"/>
      <c r="G998" s="613"/>
      <c r="H998" s="613"/>
      <c r="I998" s="613"/>
      <c r="J998" s="613"/>
      <c r="K998" s="613"/>
      <c r="L998" s="613"/>
      <c r="M998" s="613"/>
      <c r="N998" s="613"/>
      <c r="O998" s="613"/>
      <c r="P998" s="613"/>
      <c r="Q998" s="613"/>
    </row>
    <row r="999" ht="25.15" customHeight="true" x14ac:dyDescent="0.2">
      <c r="C999" s="613"/>
      <c r="D999" s="613"/>
      <c r="E999" s="613"/>
      <c r="F999" s="613"/>
      <c r="G999" s="613"/>
      <c r="H999" s="613"/>
      <c r="I999" s="613"/>
      <c r="J999" s="613"/>
      <c r="K999" s="613"/>
      <c r="L999" s="613"/>
      <c r="M999" s="613"/>
      <c r="N999" s="613"/>
      <c r="O999" s="613"/>
      <c r="P999" s="613"/>
      <c r="Q999" s="613"/>
    </row>
    <row r="1000" ht="25.15" customHeight="true" x14ac:dyDescent="0.2">
      <c r="C1000" s="613"/>
      <c r="D1000" s="613"/>
      <c r="E1000" s="613"/>
      <c r="F1000" s="613"/>
      <c r="G1000" s="613"/>
      <c r="H1000" s="613"/>
      <c r="I1000" s="613"/>
      <c r="J1000" s="613"/>
      <c r="K1000" s="613"/>
      <c r="L1000" s="613"/>
      <c r="M1000" s="613"/>
      <c r="N1000" s="613"/>
      <c r="O1000" s="613"/>
      <c r="P1000" s="613"/>
      <c r="Q1000" s="613"/>
    </row>
    <row r="1001" ht="25.15" customHeight="true" x14ac:dyDescent="0.2">
      <c r="C1001" s="613"/>
      <c r="D1001" s="613"/>
      <c r="E1001" s="613"/>
      <c r="F1001" s="613"/>
      <c r="G1001" s="613"/>
      <c r="H1001" s="613"/>
      <c r="I1001" s="613"/>
      <c r="J1001" s="613"/>
      <c r="K1001" s="613"/>
      <c r="L1001" s="613"/>
      <c r="M1001" s="613"/>
      <c r="N1001" s="613"/>
      <c r="O1001" s="613"/>
      <c r="P1001" s="613"/>
      <c r="Q1001" s="613"/>
    </row>
    <row r="1002" ht="25.15" customHeight="true" x14ac:dyDescent="0.2">
      <c r="C1002" s="613"/>
      <c r="D1002" s="613"/>
      <c r="E1002" s="613"/>
      <c r="F1002" s="613"/>
      <c r="G1002" s="613"/>
      <c r="H1002" s="613"/>
      <c r="I1002" s="613"/>
      <c r="J1002" s="613"/>
      <c r="K1002" s="613"/>
      <c r="L1002" s="613"/>
      <c r="M1002" s="613"/>
      <c r="N1002" s="613"/>
      <c r="O1002" s="613"/>
      <c r="P1002" s="613"/>
      <c r="Q1002" s="613"/>
    </row>
    <row r="1003" ht="25.15" customHeight="true" x14ac:dyDescent="0.2">
      <c r="C1003" s="613"/>
      <c r="D1003" s="613"/>
      <c r="E1003" s="613"/>
      <c r="F1003" s="613"/>
      <c r="G1003" s="613"/>
      <c r="H1003" s="613"/>
      <c r="I1003" s="613"/>
      <c r="J1003" s="613"/>
      <c r="K1003" s="613"/>
      <c r="L1003" s="613"/>
      <c r="M1003" s="613"/>
      <c r="N1003" s="613"/>
      <c r="O1003" s="613"/>
      <c r="P1003" s="613"/>
      <c r="Q1003" s="613"/>
    </row>
    <row r="1004" ht="25.15" customHeight="true" x14ac:dyDescent="0.2">
      <c r="C1004" s="613"/>
      <c r="D1004" s="613"/>
      <c r="E1004" s="613"/>
      <c r="F1004" s="613"/>
      <c r="G1004" s="613"/>
      <c r="H1004" s="613"/>
      <c r="I1004" s="613"/>
      <c r="J1004" s="613"/>
      <c r="K1004" s="613"/>
      <c r="L1004" s="613"/>
      <c r="M1004" s="613"/>
      <c r="N1004" s="613"/>
      <c r="O1004" s="613"/>
      <c r="P1004" s="613"/>
      <c r="Q1004" s="613"/>
    </row>
    <row r="1005" ht="25.15" customHeight="true" x14ac:dyDescent="0.2">
      <c r="C1005" s="613"/>
      <c r="D1005" s="613"/>
      <c r="E1005" s="613"/>
      <c r="F1005" s="613"/>
      <c r="G1005" s="613"/>
      <c r="H1005" s="613"/>
      <c r="I1005" s="613"/>
      <c r="J1005" s="613"/>
      <c r="K1005" s="613"/>
      <c r="L1005" s="613"/>
      <c r="M1005" s="613"/>
      <c r="N1005" s="613"/>
      <c r="O1005" s="613"/>
      <c r="P1005" s="613"/>
      <c r="Q1005" s="613"/>
    </row>
    <row r="1006" ht="25.15" customHeight="true" x14ac:dyDescent="0.2">
      <c r="C1006" s="613"/>
      <c r="D1006" s="613"/>
      <c r="E1006" s="613"/>
      <c r="F1006" s="613"/>
      <c r="G1006" s="613"/>
      <c r="H1006" s="613"/>
      <c r="I1006" s="613"/>
      <c r="J1006" s="613"/>
      <c r="K1006" s="613"/>
      <c r="L1006" s="613"/>
      <c r="M1006" s="613"/>
      <c r="N1006" s="613"/>
      <c r="O1006" s="613"/>
      <c r="P1006" s="613"/>
      <c r="Q1006" s="613"/>
    </row>
    <row r="1007" ht="25.15" customHeight="true" x14ac:dyDescent="0.2">
      <c r="C1007" s="613"/>
      <c r="D1007" s="613"/>
      <c r="E1007" s="613"/>
      <c r="F1007" s="613"/>
      <c r="G1007" s="613"/>
      <c r="H1007" s="613"/>
      <c r="I1007" s="613"/>
      <c r="J1007" s="613"/>
      <c r="K1007" s="613"/>
      <c r="L1007" s="613"/>
      <c r="M1007" s="613"/>
      <c r="N1007" s="613"/>
      <c r="O1007" s="613"/>
      <c r="P1007" s="613"/>
      <c r="Q1007" s="613"/>
    </row>
    <row r="1008" ht="25.15" customHeight="true" x14ac:dyDescent="0.2">
      <c r="C1008" s="613"/>
      <c r="D1008" s="613"/>
      <c r="E1008" s="613"/>
      <c r="F1008" s="613"/>
      <c r="G1008" s="613"/>
      <c r="H1008" s="613"/>
      <c r="I1008" s="613"/>
      <c r="J1008" s="613"/>
      <c r="K1008" s="613"/>
      <c r="L1008" s="613"/>
      <c r="M1008" s="613"/>
      <c r="N1008" s="613"/>
      <c r="O1008" s="613"/>
      <c r="P1008" s="613"/>
      <c r="Q1008" s="613"/>
    </row>
    <row r="1009" ht="25.15" customHeight="true" x14ac:dyDescent="0.2">
      <c r="C1009" s="613"/>
      <c r="D1009" s="613"/>
      <c r="E1009" s="613"/>
      <c r="F1009" s="613"/>
      <c r="G1009" s="613"/>
      <c r="H1009" s="613"/>
      <c r="I1009" s="613"/>
      <c r="J1009" s="613"/>
      <c r="K1009" s="613"/>
      <c r="L1009" s="613"/>
      <c r="M1009" s="613"/>
      <c r="N1009" s="613"/>
      <c r="O1009" s="613"/>
      <c r="P1009" s="613"/>
      <c r="Q1009" s="613"/>
    </row>
    <row r="1010" ht="25.15" customHeight="true" x14ac:dyDescent="0.2">
      <c r="C1010" s="613"/>
      <c r="D1010" s="613"/>
      <c r="E1010" s="613"/>
      <c r="F1010" s="613"/>
      <c r="G1010" s="613"/>
      <c r="H1010" s="613"/>
      <c r="I1010" s="613"/>
      <c r="J1010" s="613"/>
      <c r="K1010" s="613"/>
      <c r="L1010" s="613"/>
      <c r="M1010" s="613"/>
      <c r="N1010" s="613"/>
      <c r="O1010" s="613"/>
      <c r="P1010" s="613"/>
      <c r="Q1010" s="613"/>
    </row>
    <row r="1011" ht="25.15" customHeight="true" x14ac:dyDescent="0.2">
      <c r="C1011" s="613"/>
      <c r="D1011" s="613"/>
      <c r="E1011" s="613"/>
      <c r="F1011" s="613"/>
      <c r="G1011" s="613"/>
      <c r="H1011" s="613"/>
      <c r="I1011" s="613"/>
      <c r="J1011" s="613"/>
      <c r="K1011" s="613"/>
      <c r="L1011" s="613"/>
      <c r="M1011" s="613"/>
      <c r="N1011" s="613"/>
      <c r="O1011" s="613"/>
      <c r="P1011" s="613"/>
      <c r="Q1011" s="613"/>
    </row>
    <row r="1012" ht="25.15" customHeight="true" x14ac:dyDescent="0.2">
      <c r="C1012" s="613"/>
      <c r="D1012" s="613"/>
      <c r="E1012" s="613"/>
      <c r="F1012" s="613"/>
      <c r="G1012" s="613"/>
      <c r="H1012" s="613"/>
      <c r="I1012" s="613"/>
      <c r="J1012" s="613"/>
      <c r="K1012" s="613"/>
      <c r="L1012" s="613"/>
      <c r="M1012" s="613"/>
      <c r="N1012" s="613"/>
      <c r="O1012" s="613"/>
      <c r="P1012" s="613"/>
      <c r="Q1012" s="613"/>
    </row>
    <row r="1013" ht="25.15" customHeight="true" x14ac:dyDescent="0.2">
      <c r="C1013" s="613"/>
      <c r="D1013" s="613"/>
      <c r="E1013" s="613"/>
      <c r="F1013" s="613"/>
      <c r="G1013" s="613"/>
      <c r="H1013" s="613"/>
      <c r="I1013" s="613"/>
      <c r="J1013" s="613"/>
      <c r="K1013" s="613"/>
      <c r="L1013" s="613"/>
      <c r="M1013" s="613"/>
      <c r="N1013" s="613"/>
      <c r="O1013" s="613"/>
      <c r="P1013" s="613"/>
      <c r="Q1013" s="613"/>
    </row>
    <row r="1014" ht="25.15" customHeight="true" x14ac:dyDescent="0.2">
      <c r="C1014" s="613"/>
      <c r="D1014" s="613"/>
      <c r="E1014" s="613"/>
      <c r="F1014" s="613"/>
      <c r="G1014" s="613"/>
      <c r="H1014" s="613"/>
      <c r="I1014" s="613"/>
      <c r="J1014" s="613"/>
      <c r="K1014" s="613"/>
      <c r="L1014" s="613"/>
      <c r="M1014" s="613"/>
      <c r="N1014" s="613"/>
      <c r="O1014" s="613"/>
      <c r="P1014" s="613"/>
      <c r="Q1014" s="613"/>
    </row>
    <row r="1015" ht="25.15" customHeight="true" x14ac:dyDescent="0.2">
      <c r="C1015" s="613"/>
      <c r="D1015" s="613"/>
      <c r="E1015" s="613"/>
      <c r="F1015" s="613"/>
      <c r="G1015" s="613"/>
      <c r="H1015" s="613"/>
      <c r="I1015" s="613"/>
      <c r="J1015" s="613"/>
      <c r="K1015" s="613"/>
      <c r="L1015" s="613"/>
      <c r="M1015" s="613"/>
      <c r="N1015" s="613"/>
      <c r="O1015" s="613"/>
      <c r="P1015" s="613"/>
      <c r="Q1015" s="613"/>
    </row>
    <row r="1016" ht="25.15" customHeight="true" x14ac:dyDescent="0.2">
      <c r="C1016" s="613"/>
      <c r="D1016" s="613"/>
      <c r="E1016" s="613"/>
      <c r="F1016" s="613"/>
      <c r="G1016" s="613"/>
      <c r="H1016" s="613"/>
      <c r="I1016" s="613"/>
      <c r="J1016" s="613"/>
      <c r="K1016" s="613"/>
      <c r="L1016" s="613"/>
      <c r="M1016" s="613"/>
      <c r="N1016" s="613"/>
      <c r="O1016" s="613"/>
      <c r="P1016" s="613"/>
      <c r="Q1016" s="613"/>
    </row>
    <row r="1017" ht="25.15" customHeight="true" x14ac:dyDescent="0.2">
      <c r="C1017" s="613"/>
      <c r="D1017" s="613"/>
      <c r="E1017" s="613"/>
      <c r="F1017" s="613"/>
      <c r="G1017" s="613"/>
      <c r="H1017" s="613"/>
      <c r="I1017" s="613"/>
      <c r="J1017" s="613"/>
      <c r="K1017" s="613"/>
      <c r="L1017" s="613"/>
      <c r="M1017" s="613"/>
      <c r="N1017" s="613"/>
      <c r="O1017" s="613"/>
      <c r="P1017" s="613"/>
      <c r="Q1017" s="613"/>
    </row>
    <row r="1018" ht="25.15" customHeight="true" x14ac:dyDescent="0.2">
      <c r="C1018" s="613"/>
      <c r="D1018" s="613"/>
      <c r="E1018" s="613"/>
      <c r="F1018" s="613"/>
      <c r="G1018" s="613"/>
      <c r="H1018" s="613"/>
      <c r="I1018" s="613"/>
      <c r="J1018" s="613"/>
      <c r="K1018" s="613"/>
      <c r="L1018" s="613"/>
      <c r="M1018" s="613"/>
      <c r="N1018" s="613"/>
      <c r="O1018" s="613"/>
      <c r="P1018" s="613"/>
      <c r="Q1018" s="613"/>
    </row>
    <row r="1019" ht="25.15" customHeight="true" x14ac:dyDescent="0.2">
      <c r="C1019" s="613"/>
      <c r="D1019" s="613"/>
      <c r="E1019" s="613"/>
      <c r="F1019" s="613"/>
      <c r="G1019" s="613"/>
      <c r="H1019" s="613"/>
      <c r="I1019" s="613"/>
      <c r="J1019" s="613"/>
      <c r="K1019" s="613"/>
      <c r="L1019" s="613"/>
      <c r="M1019" s="613"/>
      <c r="N1019" s="613"/>
      <c r="O1019" s="613"/>
      <c r="P1019" s="613"/>
      <c r="Q1019" s="613"/>
    </row>
    <row r="1020" ht="25.15" customHeight="true" x14ac:dyDescent="0.2">
      <c r="C1020" s="613"/>
      <c r="D1020" s="613"/>
      <c r="E1020" s="613"/>
      <c r="F1020" s="613"/>
      <c r="G1020" s="613"/>
      <c r="H1020" s="613"/>
      <c r="I1020" s="613"/>
      <c r="J1020" s="613"/>
      <c r="K1020" s="613"/>
      <c r="L1020" s="613"/>
      <c r="M1020" s="613"/>
      <c r="N1020" s="613"/>
      <c r="O1020" s="613"/>
      <c r="P1020" s="613"/>
      <c r="Q1020" s="613"/>
    </row>
    <row r="1021" ht="25.15" customHeight="true" x14ac:dyDescent="0.2">
      <c r="C1021" s="613"/>
      <c r="D1021" s="613"/>
      <c r="E1021" s="613"/>
      <c r="F1021" s="613"/>
      <c r="G1021" s="613"/>
      <c r="H1021" s="613"/>
      <c r="I1021" s="613"/>
      <c r="J1021" s="613"/>
      <c r="K1021" s="613"/>
      <c r="L1021" s="613"/>
      <c r="M1021" s="613"/>
      <c r="N1021" s="613"/>
      <c r="O1021" s="613"/>
      <c r="P1021" s="613"/>
      <c r="Q1021" s="613"/>
    </row>
    <row r="1022" ht="25.15" customHeight="true" x14ac:dyDescent="0.2">
      <c r="C1022" s="613"/>
      <c r="D1022" s="613"/>
      <c r="E1022" s="613"/>
      <c r="F1022" s="613"/>
      <c r="G1022" s="613"/>
      <c r="H1022" s="613"/>
      <c r="I1022" s="613"/>
      <c r="J1022" s="613"/>
      <c r="K1022" s="613"/>
      <c r="L1022" s="613"/>
      <c r="M1022" s="613"/>
      <c r="N1022" s="613"/>
      <c r="O1022" s="613"/>
      <c r="P1022" s="613"/>
      <c r="Q1022" s="613"/>
    </row>
    <row r="1023" ht="25.15" customHeight="true" x14ac:dyDescent="0.2">
      <c r="C1023" s="613"/>
      <c r="D1023" s="613"/>
      <c r="E1023" s="613"/>
      <c r="F1023" s="613"/>
      <c r="G1023" s="613"/>
      <c r="H1023" s="613"/>
      <c r="I1023" s="613"/>
      <c r="J1023" s="613"/>
      <c r="K1023" s="613"/>
      <c r="L1023" s="613"/>
      <c r="M1023" s="613"/>
      <c r="N1023" s="613"/>
      <c r="O1023" s="613"/>
      <c r="P1023" s="613"/>
      <c r="Q1023" s="613"/>
    </row>
    <row r="1024" ht="25.15" customHeight="true" x14ac:dyDescent="0.2">
      <c r="C1024" s="613"/>
      <c r="D1024" s="613"/>
      <c r="E1024" s="613"/>
      <c r="F1024" s="613"/>
      <c r="G1024" s="613"/>
      <c r="H1024" s="613"/>
      <c r="I1024" s="613"/>
      <c r="J1024" s="613"/>
      <c r="K1024" s="613"/>
      <c r="L1024" s="613"/>
      <c r="M1024" s="613"/>
      <c r="N1024" s="613"/>
      <c r="O1024" s="613"/>
      <c r="P1024" s="613"/>
      <c r="Q1024" s="613"/>
    </row>
    <row r="1025" s="506" customFormat="true" ht="21" customHeight="true" x14ac:dyDescent="0.2">
      <c r="A1025" s="1012" t="s">
        <v>178</v>
      </c>
      <c r="B1025" s="1012"/>
      <c r="C1025" s="1012"/>
      <c r="W1025" s="6"/>
      <c r="X1025" s="6"/>
      <c r="Y1025" s="6"/>
      <c r="Z1025" s="6"/>
      <c r="AA1025" s="6"/>
      <c r="AB1025" s="6"/>
      <c r="AC1025" s="6"/>
      <c r="AD1025" s="6"/>
      <c r="AE1025" s="6"/>
      <c r="AF1025" s="6"/>
      <c r="AG1025" s="6"/>
      <c r="AH1025" s="6"/>
      <c r="AI1025" s="6"/>
      <c r="AJ1025" s="6"/>
      <c r="AK1025" s="6"/>
      <c r="AL1025" s="6"/>
      <c r="AM1025" s="6"/>
      <c r="AN1025" s="6"/>
      <c r="AO1025" s="6"/>
      <c r="AP1025" s="6"/>
      <c r="AQ1025" s="6"/>
      <c r="AR1025" s="6"/>
      <c r="AS1025" s="6"/>
      <c r="AT1025" s="6"/>
      <c r="AU1025" s="6"/>
      <c r="AV1025" s="6"/>
      <c r="AW1025" s="6"/>
      <c r="AX1025" s="6"/>
      <c r="AY1025" s="6"/>
      <c r="AZ1025" s="6"/>
      <c r="BA1025" s="354"/>
      <c r="BB1025" s="420"/>
      <c r="BC1025"/>
      <c r="BD1025"/>
      <c r="BE1025"/>
      <c r="BF1025"/>
      <c r="BG1025"/>
      <c r="BH1025"/>
      <c r="BI1025"/>
      <c r="BJ1025"/>
      <c r="BK1025"/>
      <c r="BL1025"/>
      <c r="BM1025"/>
      <c r="BN1025"/>
      <c r="BO1025"/>
      <c r="BP1025"/>
      <c r="BQ1025"/>
      <c r="BR1025"/>
      <c r="BS1025"/>
      <c r="BT1025"/>
      <c r="BU1025"/>
      <c r="BV1025" s="354"/>
      <c r="BW1025" s="355"/>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06" customFormat="true" ht="15.95" customHeight="true" x14ac:dyDescent="0.2">
      <c r="A1026" s="1013" t="s">
        <v>189</v>
      </c>
      <c r="B1026" s="1013"/>
      <c r="C1026" s="527" t="s">
        <v>190</v>
      </c>
      <c r="W1026" s="6"/>
      <c r="X1026" s="6"/>
      <c r="Y1026" s="6"/>
      <c r="Z1026" s="6"/>
      <c r="AA1026" s="6"/>
      <c r="AB1026" s="6"/>
      <c r="AC1026" s="6"/>
      <c r="AD1026" s="6"/>
      <c r="AE1026" s="6"/>
      <c r="AF1026" s="6"/>
      <c r="AG1026" s="6"/>
      <c r="AH1026" s="6"/>
      <c r="AI1026" s="6"/>
      <c r="AJ1026" s="6"/>
      <c r="AK1026" s="6"/>
      <c r="AL1026" s="6"/>
      <c r="AM1026" s="6"/>
      <c r="AN1026" s="6"/>
      <c r="AO1026" s="6"/>
      <c r="AP1026" s="6"/>
      <c r="AQ1026" s="6"/>
      <c r="AR1026" s="6"/>
      <c r="AS1026" s="6"/>
      <c r="AT1026" s="6"/>
      <c r="AU1026" s="6"/>
      <c r="AV1026" s="6"/>
      <c r="AW1026" s="6"/>
      <c r="AX1026" s="6"/>
      <c r="AY1026" s="6"/>
      <c r="AZ1026" s="6"/>
      <c r="BA1026" s="354"/>
      <c r="BB1026" s="420"/>
      <c r="BC1026"/>
      <c r="BD1026"/>
      <c r="BE1026"/>
      <c r="BF1026"/>
      <c r="BG1026"/>
      <c r="BH1026"/>
      <c r="BI1026"/>
      <c r="BJ1026"/>
      <c r="BK1026"/>
      <c r="BL1026"/>
      <c r="BM1026"/>
      <c r="BN1026"/>
      <c r="BO1026"/>
      <c r="BP1026"/>
      <c r="BQ1026"/>
      <c r="BR1026"/>
      <c r="BS1026"/>
      <c r="BT1026"/>
      <c r="BU1026"/>
      <c r="BV1026" s="354"/>
      <c r="BW1026" s="355"/>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06" customFormat="true" ht="17.1" hidden="true" customHeight="true" x14ac:dyDescent="0.2">
      <c r="A1027" s="528" t="s">
        <v>191</v>
      </c>
      <c r="B1027" s="529" t="s">
        <v>278</v>
      </c>
      <c r="C1027" s="530">
        <v>6220</v>
      </c>
      <c r="W1027" s="6"/>
      <c r="X1027" s="6"/>
      <c r="Y1027" s="6"/>
      <c r="Z1027" s="6"/>
      <c r="AA1027" s="6"/>
      <c r="AB1027" s="6"/>
      <c r="AC1027" s="6"/>
      <c r="AD1027" s="6"/>
      <c r="AE1027" s="6"/>
      <c r="AF1027" s="6"/>
      <c r="AG1027" s="6"/>
      <c r="AH1027" s="6"/>
      <c r="AI1027" s="6"/>
      <c r="AJ1027" s="6"/>
      <c r="AK1027" s="6"/>
      <c r="AL1027" s="6"/>
      <c r="AM1027" s="6"/>
      <c r="AN1027" s="6"/>
      <c r="AO1027" s="6"/>
      <c r="AP1027" s="6"/>
      <c r="AQ1027" s="6"/>
      <c r="AR1027" s="6"/>
      <c r="AS1027" s="6"/>
      <c r="AT1027" s="6"/>
      <c r="AU1027" s="6"/>
      <c r="AV1027" s="6"/>
      <c r="AW1027" s="6"/>
      <c r="AX1027" s="6"/>
      <c r="AY1027" s="6"/>
      <c r="AZ1027" s="6"/>
      <c r="BA1027" s="354"/>
      <c r="BB1027" s="420"/>
      <c r="BC1027"/>
      <c r="BD1027"/>
      <c r="BE1027"/>
      <c r="BF1027"/>
      <c r="BG1027"/>
      <c r="BH1027"/>
      <c r="BI1027"/>
      <c r="BJ1027"/>
      <c r="BK1027"/>
      <c r="BL1027"/>
      <c r="BM1027"/>
      <c r="BN1027"/>
      <c r="BO1027"/>
      <c r="BP1027"/>
      <c r="BQ1027"/>
      <c r="BR1027"/>
      <c r="BS1027"/>
      <c r="BT1027"/>
      <c r="BU1027"/>
      <c r="BV1027" s="354"/>
      <c r="BW1027" s="355"/>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06" customFormat="true" ht="17.1" hidden="true" customHeight="true" x14ac:dyDescent="0.2">
      <c r="A1028" s="531" t="s">
        <v>193</v>
      </c>
      <c r="B1028" s="532" t="s">
        <v>192</v>
      </c>
      <c r="C1028" s="533">
        <v>6220</v>
      </c>
      <c r="W1028" s="6"/>
      <c r="X1028" s="6"/>
      <c r="Y1028" s="6"/>
      <c r="Z1028" s="6"/>
      <c r="AA1028" s="6"/>
      <c r="AB1028" s="6"/>
      <c r="AC1028" s="6"/>
      <c r="AD1028" s="6"/>
      <c r="AE1028" s="6"/>
      <c r="AF1028" s="6"/>
      <c r="AG1028" s="6"/>
      <c r="AH1028" s="6"/>
      <c r="AI1028" s="6"/>
      <c r="AJ1028" s="6"/>
      <c r="AK1028" s="6"/>
      <c r="AL1028" s="6"/>
      <c r="AM1028" s="6"/>
      <c r="AN1028" s="6"/>
      <c r="AO1028" s="6"/>
      <c r="AP1028" s="6"/>
      <c r="AQ1028" s="6"/>
      <c r="AR1028" s="6"/>
      <c r="AS1028" s="6"/>
      <c r="AT1028" s="6"/>
      <c r="AU1028" s="6"/>
      <c r="AV1028" s="6"/>
      <c r="AW1028" s="6"/>
      <c r="AX1028" s="6"/>
      <c r="AY1028" s="6"/>
      <c r="AZ1028" s="6"/>
      <c r="BA1028" s="354"/>
      <c r="BB1028" s="420"/>
      <c r="BC1028"/>
      <c r="BD1028"/>
      <c r="BE1028"/>
      <c r="BF1028"/>
      <c r="BG1028"/>
      <c r="BH1028"/>
      <c r="BI1028"/>
      <c r="BJ1028"/>
      <c r="BK1028"/>
      <c r="BL1028"/>
      <c r="BM1028"/>
      <c r="BN1028"/>
      <c r="BO1028"/>
      <c r="BP1028"/>
      <c r="BQ1028"/>
      <c r="BR1028"/>
      <c r="BS1028"/>
      <c r="BT1028"/>
      <c r="BU1028"/>
      <c r="BV1028" s="354"/>
      <c r="BW1028" s="355"/>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06" customFormat="true" ht="17.1" hidden="true" customHeight="true" x14ac:dyDescent="0.2">
      <c r="A1029" s="531" t="s">
        <v>194</v>
      </c>
      <c r="B1029" s="532" t="s">
        <v>192</v>
      </c>
      <c r="C1029" s="533">
        <v>6220</v>
      </c>
      <c r="W1029" s="6"/>
      <c r="X1029" s="6"/>
      <c r="Y1029" s="6"/>
      <c r="Z1029" s="6"/>
      <c r="AA1029" s="6"/>
      <c r="AB1029" s="6"/>
      <c r="AC1029" s="6"/>
      <c r="AD1029" s="6"/>
      <c r="AE1029" s="6"/>
      <c r="AF1029" s="6"/>
      <c r="AG1029" s="6"/>
      <c r="AH1029" s="6"/>
      <c r="AI1029" s="6"/>
      <c r="AJ1029" s="6"/>
      <c r="AK1029" s="6"/>
      <c r="AL1029" s="6"/>
      <c r="AM1029" s="6"/>
      <c r="AN1029" s="6"/>
      <c r="AO1029" s="6"/>
      <c r="AP1029" s="6"/>
      <c r="AQ1029" s="6"/>
      <c r="AR1029" s="6"/>
      <c r="AS1029" s="6"/>
      <c r="AT1029" s="6"/>
      <c r="AU1029" s="6"/>
      <c r="AV1029" s="6"/>
      <c r="AW1029" s="6"/>
      <c r="AX1029" s="6"/>
      <c r="AY1029" s="6"/>
      <c r="AZ1029" s="6"/>
      <c r="BA1029" s="354"/>
      <c r="BB1029" s="420"/>
      <c r="BC1029"/>
      <c r="BD1029"/>
      <c r="BE1029"/>
      <c r="BF1029"/>
      <c r="BG1029"/>
      <c r="BH1029"/>
      <c r="BI1029"/>
      <c r="BJ1029"/>
      <c r="BK1029"/>
      <c r="BL1029"/>
      <c r="BM1029"/>
      <c r="BN1029"/>
      <c r="BO1029"/>
      <c r="BP1029"/>
      <c r="BQ1029"/>
      <c r="BR1029"/>
      <c r="BS1029"/>
      <c r="BT1029"/>
      <c r="BU1029"/>
      <c r="BV1029" s="354"/>
      <c r="BW1029" s="355"/>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06" customFormat="true" ht="17.1" hidden="true" customHeight="true" x14ac:dyDescent="0.2">
      <c r="A1030" s="531" t="s">
        <v>196</v>
      </c>
      <c r="B1030" s="532" t="s">
        <v>192</v>
      </c>
      <c r="C1030" s="533">
        <v>6220</v>
      </c>
      <c r="W1030" s="6"/>
      <c r="X1030" s="6"/>
      <c r="Y1030" s="6"/>
      <c r="Z1030" s="6"/>
      <c r="AA1030" s="6"/>
      <c r="AB1030" s="6"/>
      <c r="AC1030" s="6"/>
      <c r="AD1030" s="6"/>
      <c r="AE1030" s="6"/>
      <c r="AF1030" s="6"/>
      <c r="AG1030" s="6"/>
      <c r="AH1030" s="6"/>
      <c r="AI1030" s="6"/>
      <c r="AJ1030" s="6"/>
      <c r="AK1030" s="6"/>
      <c r="AL1030" s="6"/>
      <c r="AM1030" s="6"/>
      <c r="AN1030" s="6"/>
      <c r="AO1030" s="6"/>
      <c r="AP1030" s="6"/>
      <c r="AQ1030" s="6"/>
      <c r="AR1030" s="6"/>
      <c r="AS1030" s="6"/>
      <c r="AT1030" s="6"/>
      <c r="AU1030" s="6"/>
      <c r="AV1030" s="6"/>
      <c r="AW1030" s="6"/>
      <c r="AX1030" s="6"/>
      <c r="AY1030" s="6"/>
      <c r="AZ1030" s="6"/>
      <c r="BA1030" s="354"/>
      <c r="BB1030" s="420"/>
      <c r="BC1030"/>
      <c r="BD1030"/>
      <c r="BE1030"/>
      <c r="BF1030"/>
      <c r="BG1030"/>
      <c r="BH1030"/>
      <c r="BI1030"/>
      <c r="BJ1030"/>
      <c r="BK1030"/>
      <c r="BL1030"/>
      <c r="BM1030"/>
      <c r="BN1030"/>
      <c r="BO1030"/>
      <c r="BP1030"/>
      <c r="BQ1030"/>
      <c r="BR1030"/>
      <c r="BS1030"/>
      <c r="BT1030"/>
      <c r="BU1030"/>
      <c r="BV1030" s="354"/>
      <c r="BW1030" s="355"/>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06" customFormat="true" ht="17.1" customHeight="true" x14ac:dyDescent="0.2">
      <c r="A1031" s="1014" t="s">
        <v>198</v>
      </c>
      <c r="B1031" s="532" t="s">
        <v>199</v>
      </c>
      <c r="C1031" s="533">
        <v>3547</v>
      </c>
      <c r="W1031" s="6"/>
      <c r="X1031" s="6"/>
      <c r="Y1031" s="6"/>
      <c r="Z1031" s="6"/>
      <c r="AA1031" s="6"/>
      <c r="AB1031" s="6"/>
      <c r="AC1031" s="6"/>
      <c r="AD1031" s="6"/>
      <c r="AE1031" s="6"/>
      <c r="AF1031" s="6"/>
      <c r="AG1031" s="6"/>
      <c r="AH1031" s="6"/>
      <c r="AI1031" s="6"/>
      <c r="AJ1031" s="6"/>
      <c r="AK1031" s="6"/>
      <c r="AL1031" s="6"/>
      <c r="AM1031" s="6"/>
      <c r="AN1031" s="6"/>
      <c r="AO1031" s="6"/>
      <c r="AP1031" s="6"/>
      <c r="AQ1031" s="6"/>
      <c r="AR1031" s="6"/>
      <c r="AS1031" s="6"/>
      <c r="AT1031" s="6"/>
      <c r="AU1031" s="6"/>
      <c r="AV1031" s="6"/>
      <c r="AW1031" s="6"/>
      <c r="AX1031" s="6"/>
      <c r="AY1031" s="6"/>
      <c r="AZ1031" s="6"/>
      <c r="BA1031" s="354"/>
      <c r="BB1031" s="420"/>
      <c r="BC1031"/>
      <c r="BD1031"/>
      <c r="BE1031"/>
      <c r="BF1031"/>
      <c r="BG1031"/>
      <c r="BH1031"/>
      <c r="BI1031"/>
      <c r="BJ1031"/>
      <c r="BK1031"/>
      <c r="BL1031"/>
      <c r="BM1031"/>
      <c r="BN1031"/>
      <c r="BO1031"/>
      <c r="BP1031"/>
      <c r="BQ1031"/>
      <c r="BR1031"/>
      <c r="BS1031"/>
      <c r="BT1031"/>
      <c r="BU1031"/>
      <c r="BV1031" s="354"/>
      <c r="BW1031" s="355"/>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06" customFormat="true" ht="17.1" customHeight="true" x14ac:dyDescent="0.2">
      <c r="A1032" s="1014"/>
      <c r="B1032" s="532" t="s">
        <v>200</v>
      </c>
      <c r="C1032" s="533">
        <v>2673</v>
      </c>
      <c r="W1032" s="6"/>
      <c r="X1032" s="6"/>
      <c r="Y1032" s="6"/>
      <c r="Z1032" s="6"/>
      <c r="AA1032" s="6"/>
      <c r="AB1032" s="6"/>
      <c r="AC1032" s="6"/>
      <c r="AD1032" s="6"/>
      <c r="AE1032" s="6"/>
      <c r="AF1032" s="6"/>
      <c r="AG1032" s="6"/>
      <c r="AH1032" s="6"/>
      <c r="AI1032" s="6"/>
      <c r="AJ1032" s="6"/>
      <c r="AK1032" s="6"/>
      <c r="AL1032" s="6"/>
      <c r="AM1032" s="6"/>
      <c r="AN1032" s="6"/>
      <c r="AO1032" s="6"/>
      <c r="AP1032" s="6"/>
      <c r="AQ1032" s="6"/>
      <c r="AR1032" s="6"/>
      <c r="AS1032" s="6"/>
      <c r="AT1032" s="6"/>
      <c r="AU1032" s="6"/>
      <c r="AV1032" s="6"/>
      <c r="AW1032" s="6"/>
      <c r="AX1032" s="6"/>
      <c r="AY1032" s="6"/>
      <c r="AZ1032" s="6"/>
      <c r="BA1032" s="354"/>
      <c r="BB1032" s="420"/>
      <c r="BC1032"/>
      <c r="BD1032"/>
      <c r="BE1032"/>
      <c r="BF1032"/>
      <c r="BG1032"/>
      <c r="BH1032"/>
      <c r="BI1032"/>
      <c r="BJ1032"/>
      <c r="BK1032"/>
      <c r="BL1032"/>
      <c r="BM1032"/>
      <c r="BN1032"/>
      <c r="BO1032"/>
      <c r="BP1032"/>
      <c r="BQ1032"/>
      <c r="BR1032"/>
      <c r="BS1032"/>
      <c r="BT1032"/>
      <c r="BU1032"/>
      <c r="BV1032" s="354"/>
      <c r="BW1032" s="355"/>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06" customFormat="true" ht="17.1" customHeight="true" x14ac:dyDescent="0.2">
      <c r="A1033" s="1015"/>
      <c r="B1033" s="534" t="s">
        <v>177</v>
      </c>
      <c r="C1033" s="535">
        <v>0</v>
      </c>
      <c r="W1033" s="6"/>
      <c r="X1033" s="6"/>
      <c r="Y1033" s="6"/>
      <c r="Z1033" s="6"/>
      <c r="AA1033" s="6"/>
      <c r="AB1033" s="6"/>
      <c r="AC1033" s="6"/>
      <c r="AD1033" s="6"/>
      <c r="AE1033" s="6"/>
      <c r="AF1033" s="6"/>
      <c r="AG1033" s="6"/>
      <c r="AH1033" s="6"/>
      <c r="AI1033" s="6"/>
      <c r="AJ1033" s="6"/>
      <c r="AK1033" s="6"/>
      <c r="AL1033" s="6"/>
      <c r="AM1033" s="6"/>
      <c r="AN1033" s="6"/>
      <c r="AO1033" s="6"/>
      <c r="AP1033" s="6"/>
      <c r="AQ1033" s="6"/>
      <c r="AR1033" s="6"/>
      <c r="AS1033" s="6"/>
      <c r="AT1033" s="6"/>
      <c r="AU1033" s="6"/>
      <c r="AV1033" s="6"/>
      <c r="AW1033" s="6"/>
      <c r="AX1033" s="6"/>
      <c r="AY1033" s="6"/>
      <c r="AZ1033" s="6"/>
      <c r="BA1033" s="520"/>
      <c r="BB1033" s="312"/>
      <c r="BC1033" s="520"/>
      <c r="BD1033" s="520"/>
      <c r="BE1033" s="520"/>
      <c r="BF1033" s="520"/>
      <c r="BG1033" s="520"/>
      <c r="BH1033" s="520"/>
      <c r="BI1033" s="520"/>
      <c r="BJ1033" s="520"/>
      <c r="BK1033" s="520"/>
      <c r="BL1033" s="520"/>
      <c r="BM1033" s="520"/>
      <c r="BN1033" s="520"/>
      <c r="BO1033" s="520"/>
      <c r="BP1033" s="520"/>
      <c r="BQ1033" s="520"/>
      <c r="BR1033" s="520"/>
      <c r="BS1033" s="520"/>
      <c r="BT1033" s="520"/>
      <c r="BU1033" s="520"/>
      <c r="BV1033" s="520"/>
      <c r="BW1033" s="339"/>
      <c r="BX1033" s="339"/>
      <c r="BY1033" s="339"/>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506" customFormat="true" ht="12.95" customHeight="true" x14ac:dyDescent="0.2">
      <c r="A1034" s="990" t="s">
        <v>279</v>
      </c>
      <c r="B1034" s="990"/>
      <c r="C1034" s="990"/>
      <c r="W1034" s="6"/>
      <c r="X1034" s="6"/>
      <c r="Y1034" s="6"/>
      <c r="Z1034" s="6"/>
      <c r="AA1034" s="6"/>
      <c r="AB1034" s="6"/>
      <c r="AC1034" s="6"/>
      <c r="AD1034" s="6"/>
      <c r="AE1034" s="6"/>
      <c r="AF1034" s="6"/>
      <c r="AG1034" s="6"/>
      <c r="AH1034" s="6"/>
      <c r="AI1034" s="6"/>
      <c r="AJ1034" s="6"/>
      <c r="AK1034" s="6"/>
      <c r="AL1034" s="6"/>
      <c r="AM1034" s="6"/>
      <c r="AN1034" s="6"/>
      <c r="AO1034" s="6"/>
      <c r="AP1034" s="6"/>
      <c r="AQ1034" s="6"/>
      <c r="AR1034" s="6"/>
      <c r="AS1034" s="6"/>
      <c r="AT1034" s="6"/>
      <c r="AU1034" s="6"/>
      <c r="AV1034" s="6"/>
      <c r="AW1034" s="6"/>
      <c r="AX1034" s="6"/>
      <c r="AY1034" s="6"/>
      <c r="AZ1034" s="6"/>
      <c r="BA1034" s="354"/>
      <c r="BB1034" s="420"/>
      <c r="BC1034"/>
      <c r="BD1034"/>
      <c r="BE1034"/>
      <c r="BF1034"/>
      <c r="BG1034"/>
      <c r="BH1034"/>
      <c r="BI1034"/>
      <c r="BJ1034"/>
      <c r="BK1034"/>
      <c r="BL1034"/>
      <c r="BM1034"/>
      <c r="BN1034"/>
      <c r="BO1034"/>
      <c r="BP1034"/>
      <c r="BQ1034"/>
      <c r="BR1034"/>
      <c r="BS1034"/>
      <c r="BT1034"/>
      <c r="BU1034"/>
      <c r="BV1034" s="354"/>
      <c r="BW1034" s="355"/>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6" customFormat="true" ht="15" customHeight="true" x14ac:dyDescent="0.2">
      <c r="B1035" s="507"/>
      <c r="W1035" s="339"/>
      <c r="X1035" s="339"/>
      <c r="Y1035" s="339"/>
      <c r="Z1035" s="339"/>
      <c r="AA1035" s="339"/>
      <c r="AB1035" s="339"/>
      <c r="AC1035" s="339"/>
      <c r="AD1035" s="339"/>
      <c r="AE1035" s="339"/>
      <c r="AF1035" s="339"/>
      <c r="AG1035" s="339"/>
      <c r="AH1035" s="339"/>
      <c r="AI1035" s="339"/>
      <c r="AJ1035" s="339"/>
      <c r="AK1035" s="339"/>
      <c r="AL1035" s="339"/>
      <c r="AM1035" s="339"/>
      <c r="AN1035" s="339"/>
      <c r="AO1035" s="339"/>
      <c r="AP1035" s="339"/>
      <c r="AQ1035" s="339"/>
      <c r="AR1035" s="339"/>
      <c r="AS1035" s="339"/>
      <c r="AT1035" s="339"/>
      <c r="AU1035" s="339"/>
      <c r="AV1035" s="339"/>
      <c r="AW1035" s="339"/>
      <c r="AX1035" s="339"/>
      <c r="AY1035" s="339"/>
      <c r="AZ1035" s="339"/>
      <c r="BA1035" s="505"/>
      <c r="BB1035" s="366"/>
      <c r="BC1035" s="505"/>
      <c r="BD1035" s="505"/>
      <c r="BE1035" s="505"/>
      <c r="BF1035" s="505"/>
      <c r="BG1035" s="505"/>
      <c r="BH1035" s="505"/>
      <c r="BI1035" s="505"/>
      <c r="BJ1035" s="505"/>
      <c r="BK1035" s="505"/>
      <c r="BL1035" s="505"/>
      <c r="BM1035" s="505"/>
      <c r="BN1035" s="505"/>
      <c r="BO1035" s="505"/>
      <c r="BP1035" s="505"/>
      <c r="BQ1035" s="505"/>
      <c r="BR1035" s="505"/>
      <c r="BS1035" s="505"/>
      <c r="BT1035" s="505"/>
      <c r="BU1035" s="505"/>
      <c r="BV1035" s="505"/>
      <c r="BW1035" s="339"/>
      <c r="BX1035" s="339"/>
      <c r="BY1035" s="339"/>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421" t="s">
        <v>121</v>
      </c>
      <c r="B1036" s="294" t="s">
        <v>122</v>
      </c>
    </row>
    <row r="1037" ht="15" customHeight="true" x14ac:dyDescent="0.2">
      <c r="A1037" s="422" t="str">
        <f>R15</f>
        <v>Central</v>
      </c>
      <c r="B1037" s="422">
        <f>BR122+BR123</f>
        <v>4419.1074300000091</v>
      </c>
    </row>
    <row r="1038" ht="15" customHeight="true" x14ac:dyDescent="0.2">
      <c r="A1038" s="422" t="str">
        <f>S15</f>
        <v>Eastern</v>
      </c>
      <c r="B1038" s="422">
        <f>BS122+BS123</f>
        <v>2294.9259370000004</v>
      </c>
    </row>
    <row r="1039" ht="15" customHeight="true" x14ac:dyDescent="0.2">
      <c r="A1039" s="422" t="str">
        <f>T15</f>
        <v>Khangai</v>
      </c>
      <c r="B1039" s="422">
        <f>BT122+BT123</f>
        <v>6298.5490800000043</v>
      </c>
    </row>
    <row r="1040" ht="15" customHeight="true" x14ac:dyDescent="0.2">
      <c r="A1040" s="422" t="str">
        <f>U15</f>
        <v>Ulaanbaatar</v>
      </c>
      <c r="B1040" s="422">
        <f>BU122+BU123</f>
        <v>9213.6922680001098</v>
      </c>
    </row>
    <row r="1041" ht="15" customHeight="true" x14ac:dyDescent="0.2">
      <c r="A1041" s="422" t="str">
        <f>V15</f>
        <v>Western</v>
      </c>
      <c r="B1041" s="422">
        <f>BV122+BV123</f>
        <v>4486.6599960000003</v>
      </c>
    </row>
    <row r="1042" ht="15" customHeight="true" x14ac:dyDescent="0.2">
      <c r="A1042" s="422">
        <f>W15</f>
        <v>0</v>
      </c>
      <c r="B1042" s="422">
        <f>BW122+BW123</f>
        <v>0</v>
      </c>
    </row>
    <row r="1043" ht="15" customHeight="true" x14ac:dyDescent="0.2">
      <c r="A1043" s="422">
        <f>X15</f>
        <v>0</v>
      </c>
      <c r="B1043" s="422">
        <f>BX122+XR123</f>
        <v>0</v>
      </c>
    </row>
    <row r="1044" ht="15" customHeight="true" x14ac:dyDescent="0.2">
      <c r="A1044" s="422">
        <f>Y15</f>
        <v>0</v>
      </c>
      <c r="B1044" s="422">
        <f>BY122+BY123</f>
        <v>0</v>
      </c>
    </row>
    <row r="1045" ht="15" customHeight="true" x14ac:dyDescent="0.2">
      <c r="A1045" s="422">
        <f>Z15</f>
        <v>0</v>
      </c>
      <c r="B1045" s="422">
        <f>BZ122+BZ123</f>
        <v>0</v>
      </c>
    </row>
    <row r="1046" ht="15" customHeight="true" x14ac:dyDescent="0.2">
      <c r="A1046" s="366">
        <f>AA15</f>
        <v>0</v>
      </c>
      <c r="B1046" s="422">
        <f>CA122+CA123</f>
        <v>0</v>
      </c>
    </row>
    <row r="1047" ht="15" customHeight="true" x14ac:dyDescent="0.2">
      <c r="A1047" s="366">
        <f>AB15</f>
        <v>0</v>
      </c>
      <c r="B1047" s="422">
        <f>CB122+CB123</f>
        <v>0</v>
      </c>
    </row>
    <row r="1048" ht="15" customHeight="true" x14ac:dyDescent="0.2">
      <c r="A1048" s="366">
        <f>AC15</f>
        <v>0</v>
      </c>
      <c r="B1048" s="422">
        <f>CC122+CC123</f>
        <v>0</v>
      </c>
    </row>
    <row r="1049" ht="15" customHeight="true" x14ac:dyDescent="0.2">
      <c r="A1049" s="366">
        <f>AD15</f>
        <v>0</v>
      </c>
      <c r="B1049" s="422">
        <f>CD122+CD123</f>
        <v>0</v>
      </c>
    </row>
    <row r="1050" ht="15" customHeight="true" x14ac:dyDescent="0.2">
      <c r="A1050" s="366">
        <f>AE15</f>
        <v>0</v>
      </c>
      <c r="B1050" s="422">
        <f>CE122+CE123</f>
        <v>0</v>
      </c>
    </row>
    <row r="1051" ht="15" customHeight="true" x14ac:dyDescent="0.2">
      <c r="A1051" s="366">
        <f>AF15</f>
        <v>0</v>
      </c>
      <c r="B1051" s="422">
        <f>CF122+CF123</f>
        <v>0</v>
      </c>
    </row>
    <row r="1052" ht="15" customHeight="true" x14ac:dyDescent="0.2">
      <c r="A1052" s="366">
        <f>AG15</f>
        <v>0</v>
      </c>
      <c r="B1052" s="422">
        <f>CG122+CG123</f>
        <v>0</v>
      </c>
    </row>
    <row r="1053" ht="15" customHeight="true" x14ac:dyDescent="0.2">
      <c r="A1053" s="366">
        <f>AH15</f>
        <v>0</v>
      </c>
      <c r="B1053" s="422">
        <f>CH122+CH123</f>
        <v>0</v>
      </c>
    </row>
    <row r="1054" ht="15" customHeight="true" x14ac:dyDescent="0.2">
      <c r="A1054" s="366">
        <f>AI15</f>
        <v>0</v>
      </c>
      <c r="B1054" s="422">
        <f>CI122+CI123</f>
        <v>0</v>
      </c>
    </row>
    <row r="1055" ht="15" customHeight="true" x14ac:dyDescent="0.2">
      <c r="A1055" s="366">
        <f>AJ15</f>
        <v>0</v>
      </c>
      <c r="B1055" s="422">
        <f>CJ122+CJ123</f>
        <v>0</v>
      </c>
    </row>
    <row r="1056" ht="15" customHeight="true" x14ac:dyDescent="0.2">
      <c r="A1056" s="366">
        <f>AK15</f>
        <v>0</v>
      </c>
      <c r="B1056" s="422">
        <f>CK122+CK123</f>
        <v>0</v>
      </c>
    </row>
    <row r="1057" ht="15" customHeight="true" x14ac:dyDescent="0.2">
      <c r="A1057" s="366">
        <f>AL15</f>
        <v>0</v>
      </c>
      <c r="B1057" s="422">
        <f>CL122+CL123</f>
        <v>0</v>
      </c>
    </row>
    <row r="1058" ht="15" customHeight="true" x14ac:dyDescent="0.2">
      <c r="A1058" s="366">
        <f>AM15</f>
        <v>0</v>
      </c>
      <c r="B1058" s="422">
        <f>CM122+CM123</f>
        <v>0</v>
      </c>
    </row>
    <row r="1059" ht="15" customHeight="true" x14ac:dyDescent="0.2">
      <c r="A1059" s="366">
        <f>AN15</f>
        <v>0</v>
      </c>
      <c r="B1059" s="422">
        <f>CN122+CN123</f>
        <v>0</v>
      </c>
    </row>
    <row r="1060" ht="15" customHeight="true" x14ac:dyDescent="0.2">
      <c r="A1060" s="366">
        <f>AO15</f>
        <v>0</v>
      </c>
      <c r="B1060" s="422">
        <f>CO122+CO123</f>
        <v>0</v>
      </c>
    </row>
    <row r="1061" ht="15" customHeight="true" x14ac:dyDescent="0.2">
      <c r="A1061" s="366">
        <f>AP15</f>
        <v>0</v>
      </c>
      <c r="B1061" s="422">
        <f>CP122+CP123</f>
        <v>0</v>
      </c>
    </row>
    <row r="1062" ht="15" customHeight="true" x14ac:dyDescent="0.2">
      <c r="A1062" s="366">
        <f>AQ15</f>
        <v>0</v>
      </c>
      <c r="B1062" s="422">
        <f>CQ122+CQ123</f>
        <v>0</v>
      </c>
    </row>
    <row r="1063" ht="15" customHeight="true" x14ac:dyDescent="0.2">
      <c r="A1063" s="366">
        <f>AR15</f>
        <v>0</v>
      </c>
      <c r="B1063" s="422">
        <f>CR122+CR123</f>
        <v>0</v>
      </c>
    </row>
    <row r="1064" ht="15" customHeight="true" x14ac:dyDescent="0.2">
      <c r="A1064" s="366">
        <f>AS15</f>
        <v>0</v>
      </c>
      <c r="B1064" s="422">
        <f>CS122+CS123</f>
        <v>0</v>
      </c>
    </row>
    <row r="1065" ht="15" customHeight="true" x14ac:dyDescent="0.2">
      <c r="A1065" s="366">
        <f>AT15</f>
        <v>0</v>
      </c>
      <c r="B1065" s="422">
        <f>CT122+CT123</f>
        <v>0</v>
      </c>
    </row>
    <row r="1066" ht="15" customHeight="true" x14ac:dyDescent="0.2">
      <c r="A1066" s="366">
        <f>AU15</f>
        <v>0</v>
      </c>
      <c r="B1066" s="422">
        <f>CU122+CU123</f>
        <v>0</v>
      </c>
    </row>
    <row r="1067" ht="15" customHeight="true" x14ac:dyDescent="0.2">
      <c r="A1067" s="366">
        <f>AV15</f>
        <v>0</v>
      </c>
      <c r="B1067" s="422">
        <f>CV122+CV123</f>
        <v>0</v>
      </c>
    </row>
    <row r="1068" ht="15" customHeight="true" x14ac:dyDescent="0.2">
      <c r="A1068" s="366">
        <f>AW15</f>
        <v>0</v>
      </c>
      <c r="B1068" s="422">
        <f>CW122+CW123</f>
        <v>0</v>
      </c>
    </row>
    <row r="1069" ht="15" customHeight="true" x14ac:dyDescent="0.2">
      <c r="A1069" s="366">
        <f>AX15</f>
        <v>0</v>
      </c>
      <c r="B1069" s="422">
        <f>CX122+CX123</f>
        <v>0</v>
      </c>
    </row>
    <row r="1070" ht="15" customHeight="true" x14ac:dyDescent="0.2">
      <c r="A1070" s="366">
        <f>AY15</f>
        <v>0</v>
      </c>
      <c r="B1070" s="422">
        <f>CY122+CY123</f>
        <v>0</v>
      </c>
    </row>
    <row r="1071" ht="15" customHeight="true" x14ac:dyDescent="0.2">
      <c r="A1071" s="366"/>
      <c r="B1071" s="422"/>
    </row>
    <row r="1072" ht="15" customHeight="true" x14ac:dyDescent="0.2">
      <c r="A1072" s="422">
        <f>34-COUNTIF(A1037:A1071,"0")</f>
        <v>5</v>
      </c>
      <c r="B1072" s="366" t="s">
        <v>142</v>
      </c>
    </row>
    <row r="1100" s="786" customFormat="true" ht="17.1" customHeight="true" x14ac:dyDescent="0.2">
      <c r="A1100" s="802"/>
      <c r="B1100" s="791"/>
      <c r="BA1100" s="505"/>
      <c r="BB1100" s="366"/>
      <c r="BC1100" s="505"/>
      <c r="BD1100" s="505"/>
      <c r="BE1100" s="505"/>
      <c r="BF1100" s="505"/>
      <c r="BG1100" s="505"/>
      <c r="BH1100" s="505"/>
      <c r="BI1100" s="505"/>
      <c r="BJ1100" s="505"/>
      <c r="BK1100" s="505"/>
      <c r="BL1100" s="505"/>
      <c r="BM1100" s="505"/>
      <c r="BN1100" s="505"/>
      <c r="BO1100" s="505"/>
      <c r="BP1100" s="505"/>
      <c r="BQ1100" s="505"/>
      <c r="BR1100" s="505"/>
      <c r="BS1100" s="505"/>
      <c r="BT1100" s="505"/>
      <c r="BU1100" s="505"/>
      <c r="BV1100" s="505"/>
      <c r="BW1100" s="339"/>
      <c r="BX1100" s="339"/>
      <c r="BY1100" s="339"/>
      <c r="BZ1100" s="339"/>
      <c r="CA1100" s="339"/>
      <c r="CB1100" s="339"/>
      <c r="CC1100" s="339"/>
      <c r="CD1100" s="339"/>
      <c r="CE1100" s="339"/>
      <c r="CF1100" s="339"/>
      <c r="CG1100" s="339"/>
      <c r="CH1100" s="339"/>
      <c r="CI1100" s="339"/>
      <c r="CJ1100" s="339"/>
      <c r="CK1100" s="339"/>
      <c r="CL1100" s="339"/>
      <c r="CM1100" s="339"/>
      <c r="CN1100" s="339"/>
      <c r="CO1100" s="339"/>
      <c r="CP1100" s="339"/>
      <c r="CQ1100" s="339"/>
      <c r="CR1100" s="339"/>
      <c r="CS1100" s="339"/>
      <c r="CT1100" s="339"/>
      <c r="CU1100" s="339"/>
      <c r="CV1100" s="339"/>
      <c r="CW1100" s="339"/>
      <c r="CX1100" s="339"/>
      <c r="CY1100" s="339"/>
      <c r="CZ1100" s="339"/>
    </row>
    <row r="1101" s="786" customFormat="true" ht="17.1" customHeight="true" x14ac:dyDescent="0.2">
      <c r="A1101" s="803"/>
      <c r="B1101" s="792"/>
      <c r="BA1101" s="505"/>
      <c r="BB1101" s="366"/>
      <c r="BC1101" s="505"/>
      <c r="BD1101" s="505"/>
      <c r="BE1101" s="505"/>
      <c r="BF1101" s="505"/>
      <c r="BG1101" s="505"/>
      <c r="BH1101" s="505"/>
      <c r="BI1101" s="505"/>
      <c r="BJ1101" s="505"/>
      <c r="BK1101" s="505"/>
      <c r="BL1101" s="505"/>
      <c r="BM1101" s="505"/>
      <c r="BN1101" s="505"/>
      <c r="BO1101" s="505"/>
      <c r="BP1101" s="505"/>
      <c r="BQ1101" s="505"/>
      <c r="BR1101" s="505"/>
      <c r="BS1101" s="505"/>
      <c r="BT1101" s="505"/>
      <c r="BU1101" s="505"/>
      <c r="BV1101" s="505"/>
      <c r="BW1101" s="339"/>
      <c r="BX1101" s="339"/>
      <c r="BY1101" s="339"/>
      <c r="BZ1101" s="339"/>
      <c r="CA1101" s="339"/>
      <c r="CB1101" s="339"/>
      <c r="CC1101" s="339"/>
      <c r="CD1101" s="339"/>
      <c r="CE1101" s="339"/>
      <c r="CF1101" s="339"/>
      <c r="CG1101" s="339"/>
      <c r="CH1101" s="339"/>
      <c r="CI1101" s="339"/>
      <c r="CJ1101" s="339"/>
      <c r="CK1101" s="339"/>
      <c r="CL1101" s="339"/>
      <c r="CM1101" s="339"/>
      <c r="CN1101" s="339"/>
      <c r="CO1101" s="339"/>
      <c r="CP1101" s="339"/>
      <c r="CQ1101" s="339"/>
      <c r="CR1101" s="339"/>
      <c r="CS1101" s="339"/>
      <c r="CT1101" s="339"/>
      <c r="CU1101" s="339"/>
      <c r="CV1101" s="339"/>
      <c r="CW1101" s="339"/>
      <c r="CX1101" s="339"/>
      <c r="CY1101" s="339"/>
      <c r="CZ1101" s="339"/>
    </row>
    <row r="1102" s="339" customFormat="true" ht="15" customHeight="true" x14ac:dyDescent="0.2">
      <c r="BA1102" s="505"/>
      <c r="BB1102" s="366"/>
      <c r="BC1102" s="505"/>
      <c r="BD1102" s="505"/>
      <c r="BE1102" s="505"/>
      <c r="BF1102" s="505"/>
      <c r="BG1102" s="505"/>
      <c r="BH1102" s="505"/>
      <c r="BI1102" s="505"/>
      <c r="BJ1102" s="505"/>
      <c r="BK1102" s="505"/>
      <c r="BL1102" s="505"/>
      <c r="BM1102" s="505"/>
      <c r="BN1102" s="505"/>
      <c r="BO1102" s="505"/>
      <c r="BP1102" s="505"/>
      <c r="BQ1102" s="505"/>
      <c r="BR1102" s="505"/>
      <c r="BS1102" s="505"/>
      <c r="BT1102" s="505"/>
      <c r="BU1102" s="505"/>
      <c r="BV1102" s="505"/>
    </row>
    <row r="1103" s="339" customFormat="true" ht="15" customHeight="true" x14ac:dyDescent="0.2">
      <c r="BA1103" s="505"/>
      <c r="BB1103" s="366"/>
      <c r="BC1103" s="505"/>
      <c r="BD1103" s="505"/>
      <c r="BE1103" s="505"/>
      <c r="BF1103" s="505"/>
      <c r="BG1103" s="505"/>
      <c r="BH1103" s="505"/>
      <c r="BI1103" s="505"/>
      <c r="BJ1103" s="505"/>
      <c r="BK1103" s="505"/>
      <c r="BL1103" s="505"/>
      <c r="BM1103" s="505"/>
      <c r="BN1103" s="505"/>
      <c r="BO1103" s="505"/>
      <c r="BP1103" s="505"/>
      <c r="BQ1103" s="505"/>
      <c r="BR1103" s="505"/>
      <c r="BS1103" s="505"/>
      <c r="BT1103" s="505"/>
      <c r="BU1103" s="505"/>
      <c r="BV1103" s="505"/>
    </row>
    <row r="1104" s="339" customFormat="true" ht="15" customHeight="true" x14ac:dyDescent="0.2">
      <c r="BA1104" s="505"/>
      <c r="BB1104" s="366"/>
      <c r="BC1104" s="505"/>
      <c r="BD1104" s="505"/>
      <c r="BE1104" s="505"/>
      <c r="BF1104" s="505"/>
      <c r="BG1104" s="505"/>
      <c r="BH1104" s="505"/>
      <c r="BI1104" s="505"/>
      <c r="BJ1104" s="505"/>
      <c r="BK1104" s="505"/>
      <c r="BL1104" s="505"/>
      <c r="BM1104" s="505"/>
      <c r="BN1104" s="505"/>
      <c r="BO1104" s="505"/>
      <c r="BP1104" s="505"/>
      <c r="BQ1104" s="505"/>
      <c r="BR1104" s="505"/>
      <c r="BS1104" s="505"/>
      <c r="BT1104" s="505"/>
      <c r="BU1104" s="505"/>
      <c r="BV1104" s="505"/>
    </row>
    <row r="1105" s="339" customFormat="true" ht="15" customHeight="true" x14ac:dyDescent="0.2">
      <c r="BA1105" s="505"/>
      <c r="BB1105" s="366"/>
      <c r="BC1105" s="505"/>
      <c r="BD1105" s="505"/>
      <c r="BE1105" s="505"/>
      <c r="BF1105" s="505"/>
      <c r="BG1105" s="505"/>
      <c r="BH1105" s="505"/>
      <c r="BI1105" s="505"/>
      <c r="BJ1105" s="505"/>
      <c r="BK1105" s="505"/>
      <c r="BL1105" s="505"/>
      <c r="BM1105" s="505"/>
      <c r="BN1105" s="505"/>
      <c r="BO1105" s="505"/>
      <c r="BP1105" s="505"/>
      <c r="BQ1105" s="505"/>
      <c r="BR1105" s="505"/>
      <c r="BS1105" s="505"/>
      <c r="BT1105" s="505"/>
      <c r="BU1105" s="505"/>
      <c r="BV1105" s="505"/>
    </row>
    <row r="1106" s="339" customFormat="true" ht="15" customHeight="true" x14ac:dyDescent="0.2">
      <c r="BA1106" s="505"/>
      <c r="BB1106" s="366"/>
      <c r="BC1106" s="505"/>
      <c r="BD1106" s="505"/>
      <c r="BE1106" s="505"/>
      <c r="BF1106" s="505"/>
      <c r="BG1106" s="505"/>
      <c r="BH1106" s="505"/>
      <c r="BI1106" s="505"/>
      <c r="BJ1106" s="505"/>
      <c r="BK1106" s="505"/>
      <c r="BL1106" s="505"/>
      <c r="BM1106" s="505"/>
      <c r="BN1106" s="505"/>
      <c r="BO1106" s="505"/>
      <c r="BP1106" s="505"/>
      <c r="BQ1106" s="505"/>
      <c r="BR1106" s="505"/>
      <c r="BS1106" s="505"/>
      <c r="BT1106" s="505"/>
      <c r="BU1106" s="505"/>
      <c r="BV1106" s="505"/>
    </row>
    <row r="1107" s="339" customFormat="true" ht="15" customHeight="true" x14ac:dyDescent="0.2">
      <c r="BA1107" s="505"/>
      <c r="BB1107" s="366"/>
      <c r="BC1107" s="505"/>
      <c r="BD1107" s="505"/>
      <c r="BE1107" s="505"/>
      <c r="BF1107" s="505"/>
      <c r="BG1107" s="505"/>
      <c r="BH1107" s="505"/>
      <c r="BI1107" s="505"/>
      <c r="BJ1107" s="505"/>
      <c r="BK1107" s="505"/>
      <c r="BL1107" s="505"/>
      <c r="BM1107" s="505"/>
      <c r="BN1107" s="505"/>
      <c r="BO1107" s="505"/>
      <c r="BP1107" s="505"/>
      <c r="BQ1107" s="505"/>
      <c r="BR1107" s="505"/>
      <c r="BS1107" s="505"/>
      <c r="BT1107" s="505"/>
      <c r="BU1107" s="505"/>
      <c r="BV1107" s="505"/>
    </row>
    <row r="1108" s="339" customFormat="true" ht="15" customHeight="true" x14ac:dyDescent="0.2">
      <c r="BA1108" s="505"/>
      <c r="BB1108" s="366"/>
      <c r="BC1108" s="505"/>
      <c r="BD1108" s="505"/>
      <c r="BE1108" s="505"/>
      <c r="BF1108" s="505"/>
      <c r="BG1108" s="505"/>
      <c r="BH1108" s="505"/>
      <c r="BI1108" s="505"/>
      <c r="BJ1108" s="505"/>
      <c r="BK1108" s="505"/>
      <c r="BL1108" s="505"/>
      <c r="BM1108" s="505"/>
      <c r="BN1108" s="505"/>
      <c r="BO1108" s="505"/>
      <c r="BP1108" s="505"/>
      <c r="BQ1108" s="505"/>
      <c r="BR1108" s="505"/>
      <c r="BS1108" s="505"/>
      <c r="BT1108" s="505"/>
      <c r="BU1108" s="505"/>
      <c r="BV1108" s="505"/>
    </row>
    <row r="1109" s="339" customFormat="true" ht="15" customHeight="true" x14ac:dyDescent="0.2">
      <c r="BA1109" s="505"/>
      <c r="BB1109" s="366"/>
      <c r="BC1109" s="505"/>
      <c r="BD1109" s="505"/>
      <c r="BE1109" s="505"/>
      <c r="BF1109" s="505"/>
      <c r="BG1109" s="505"/>
      <c r="BH1109" s="505"/>
      <c r="BI1109" s="505"/>
      <c r="BJ1109" s="505"/>
      <c r="BK1109" s="505"/>
      <c r="BL1109" s="505"/>
      <c r="BM1109" s="505"/>
      <c r="BN1109" s="505"/>
      <c r="BO1109" s="505"/>
      <c r="BP1109" s="505"/>
      <c r="BQ1109" s="505"/>
      <c r="BR1109" s="505"/>
      <c r="BS1109" s="505"/>
      <c r="BT1109" s="505"/>
      <c r="BU1109" s="505"/>
      <c r="BV1109" s="505"/>
    </row>
    <row r="1110" s="339" customFormat="true" ht="15" customHeight="true" x14ac:dyDescent="0.2">
      <c r="BA1110" s="505"/>
      <c r="BB1110" s="366"/>
      <c r="BC1110" s="505"/>
      <c r="BD1110" s="505"/>
      <c r="BE1110" s="505"/>
      <c r="BF1110" s="505"/>
      <c r="BG1110" s="505"/>
      <c r="BH1110" s="505"/>
      <c r="BI1110" s="505"/>
      <c r="BJ1110" s="505"/>
      <c r="BK1110" s="505"/>
      <c r="BL1110" s="505"/>
      <c r="BM1110" s="505"/>
      <c r="BN1110" s="505"/>
      <c r="BO1110" s="505"/>
      <c r="BP1110" s="505"/>
      <c r="BQ1110" s="505"/>
      <c r="BR1110" s="505"/>
      <c r="BS1110" s="505"/>
      <c r="BT1110" s="505"/>
      <c r="BU1110" s="505"/>
      <c r="BV1110" s="505"/>
    </row>
    <row r="1111" s="339" customFormat="true" ht="15" customHeight="true" x14ac:dyDescent="0.2">
      <c r="BA1111" s="505"/>
      <c r="BB1111" s="366"/>
      <c r="BC1111" s="505"/>
      <c r="BD1111" s="505"/>
      <c r="BE1111" s="505"/>
      <c r="BF1111" s="505"/>
      <c r="BG1111" s="505"/>
      <c r="BH1111" s="505"/>
      <c r="BI1111" s="505"/>
      <c r="BJ1111" s="505"/>
      <c r="BK1111" s="505"/>
      <c r="BL1111" s="505"/>
      <c r="BM1111" s="505"/>
      <c r="BN1111" s="505"/>
      <c r="BO1111" s="505"/>
      <c r="BP1111" s="505"/>
      <c r="BQ1111" s="505"/>
      <c r="BR1111" s="505"/>
      <c r="BS1111" s="505"/>
      <c r="BT1111" s="505"/>
      <c r="BU1111" s="505"/>
      <c r="BV1111" s="505"/>
    </row>
    <row r="1112" s="339" customFormat="true" ht="15" customHeight="true" x14ac:dyDescent="0.2">
      <c r="BA1112" s="505"/>
      <c r="BB1112" s="366"/>
      <c r="BC1112" s="505"/>
      <c r="BD1112" s="505"/>
      <c r="BE1112" s="505"/>
      <c r="BF1112" s="505"/>
      <c r="BG1112" s="505"/>
      <c r="BH1112" s="505"/>
      <c r="BI1112" s="505"/>
      <c r="BJ1112" s="505"/>
      <c r="BK1112" s="505"/>
      <c r="BL1112" s="505"/>
      <c r="BM1112" s="505"/>
      <c r="BN1112" s="505"/>
      <c r="BO1112" s="505"/>
      <c r="BP1112" s="505"/>
      <c r="BQ1112" s="505"/>
      <c r="BR1112" s="505"/>
      <c r="BS1112" s="505"/>
      <c r="BT1112" s="505"/>
      <c r="BU1112" s="505"/>
      <c r="BV1112" s="505"/>
    </row>
    <row r="1113" s="339" customFormat="true" ht="15" customHeight="true" x14ac:dyDescent="0.2">
      <c r="BA1113" s="505"/>
      <c r="BB1113" s="366"/>
      <c r="BC1113" s="505"/>
      <c r="BD1113" s="505"/>
      <c r="BE1113" s="505"/>
      <c r="BF1113" s="505"/>
      <c r="BG1113" s="505"/>
      <c r="BH1113" s="505"/>
      <c r="BI1113" s="505"/>
      <c r="BJ1113" s="505"/>
      <c r="BK1113" s="505"/>
      <c r="BL1113" s="505"/>
      <c r="BM1113" s="505"/>
      <c r="BN1113" s="505"/>
      <c r="BO1113" s="505"/>
      <c r="BP1113" s="505"/>
      <c r="BQ1113" s="505"/>
      <c r="BR1113" s="505"/>
      <c r="BS1113" s="505"/>
      <c r="BT1113" s="505"/>
      <c r="BU1113" s="505"/>
      <c r="BV1113" s="505"/>
    </row>
    <row r="1114" s="786" customFormat="true" ht="17.1" customHeight="true" x14ac:dyDescent="0.2">
      <c r="A1114" s="803"/>
      <c r="B1114" s="792"/>
      <c r="C1114" s="793"/>
      <c r="D1114" s="794"/>
      <c r="E1114" s="794"/>
      <c r="F1114" s="794"/>
      <c r="G1114" s="795"/>
      <c r="H1114" s="794"/>
      <c r="I1114" s="794"/>
      <c r="J1114" s="794"/>
      <c r="K1114" s="794"/>
      <c r="L1114" s="795"/>
      <c r="M1114" s="794"/>
      <c r="N1114" s="794"/>
      <c r="O1114" s="794"/>
      <c r="P1114" s="794"/>
      <c r="Q1114" s="795"/>
      <c r="R1114" s="794"/>
      <c r="S1114" s="794"/>
      <c r="T1114" s="794"/>
      <c r="U1114" s="794"/>
      <c r="V1114" s="796"/>
      <c r="BA1114" s="505"/>
      <c r="BB1114" s="366"/>
      <c r="BC1114" s="505"/>
      <c r="BD1114" s="505"/>
      <c r="BE1114" s="505"/>
      <c r="BF1114" s="505"/>
      <c r="BG1114" s="505"/>
      <c r="BH1114" s="505"/>
      <c r="BI1114" s="505"/>
      <c r="BJ1114" s="505"/>
      <c r="BK1114" s="505"/>
      <c r="BL1114" s="505"/>
      <c r="BM1114" s="505"/>
      <c r="BN1114" s="505"/>
      <c r="BO1114" s="505"/>
      <c r="BP1114" s="505"/>
      <c r="BQ1114" s="505"/>
      <c r="BR1114" s="505"/>
      <c r="BS1114" s="505"/>
      <c r="BT1114" s="505"/>
      <c r="BU1114" s="505"/>
      <c r="BV1114" s="505"/>
      <c r="BW1114" s="339"/>
      <c r="BX1114" s="339"/>
      <c r="BY1114" s="339"/>
      <c r="BZ1114" s="339"/>
      <c r="CA1114" s="339"/>
      <c r="CB1114" s="339"/>
      <c r="CC1114" s="339"/>
      <c r="CD1114" s="339"/>
      <c r="CE1114" s="339"/>
      <c r="CF1114" s="339"/>
      <c r="CG1114" s="339"/>
      <c r="CH1114" s="339"/>
      <c r="CI1114" s="339"/>
      <c r="CJ1114" s="339"/>
      <c r="CK1114" s="339"/>
      <c r="CL1114" s="339"/>
      <c r="CM1114" s="339"/>
      <c r="CN1114" s="339"/>
      <c r="CO1114" s="339"/>
      <c r="CP1114" s="339"/>
      <c r="CQ1114" s="339"/>
      <c r="CR1114" s="339"/>
      <c r="CS1114" s="339"/>
      <c r="CT1114" s="339"/>
      <c r="CU1114" s="339"/>
      <c r="CV1114" s="339"/>
      <c r="CW1114" s="339"/>
      <c r="CX1114" s="339"/>
      <c r="CY1114" s="339"/>
      <c r="CZ1114" s="339"/>
    </row>
    <row r="1115" s="786" customFormat="true" ht="17.1" customHeight="true" x14ac:dyDescent="0.2">
      <c r="A1115" s="803"/>
      <c r="B1115" s="792"/>
      <c r="C1115" s="793"/>
      <c r="D1115" s="794"/>
      <c r="E1115" s="794"/>
      <c r="F1115" s="794"/>
      <c r="G1115" s="795"/>
      <c r="H1115" s="794"/>
      <c r="I1115" s="794"/>
      <c r="J1115" s="794"/>
      <c r="K1115" s="794"/>
      <c r="L1115" s="795"/>
      <c r="M1115" s="794"/>
      <c r="N1115" s="794"/>
      <c r="O1115" s="794"/>
      <c r="P1115" s="794"/>
      <c r="Q1115" s="795"/>
      <c r="R1115" s="794"/>
      <c r="S1115" s="794"/>
      <c r="T1115" s="794"/>
      <c r="U1115" s="794"/>
      <c r="V1115" s="796"/>
      <c r="BA1115" s="505"/>
      <c r="BB1115" s="366"/>
      <c r="BC1115" s="505"/>
      <c r="BD1115" s="505"/>
      <c r="BE1115" s="505"/>
      <c r="BF1115" s="505"/>
      <c r="BG1115" s="505"/>
      <c r="BH1115" s="505"/>
      <c r="BI1115" s="505"/>
      <c r="BJ1115" s="505"/>
      <c r="BK1115" s="505"/>
      <c r="BL1115" s="505"/>
      <c r="BM1115" s="505"/>
      <c r="BN1115" s="505"/>
      <c r="BO1115" s="505"/>
      <c r="BP1115" s="505"/>
      <c r="BQ1115" s="505"/>
      <c r="BR1115" s="505"/>
      <c r="BS1115" s="505"/>
      <c r="BT1115" s="505"/>
      <c r="BU1115" s="505"/>
      <c r="BV1115" s="505"/>
      <c r="BW1115" s="339"/>
      <c r="BX1115" s="339"/>
      <c r="BY1115" s="339"/>
      <c r="BZ1115" s="339"/>
      <c r="CA1115" s="339"/>
      <c r="CB1115" s="339"/>
      <c r="CC1115" s="339"/>
      <c r="CD1115" s="339"/>
      <c r="CE1115" s="339"/>
      <c r="CF1115" s="339"/>
      <c r="CG1115" s="339"/>
      <c r="CH1115" s="339"/>
      <c r="CI1115" s="339"/>
      <c r="CJ1115" s="339"/>
      <c r="CK1115" s="339"/>
      <c r="CL1115" s="339"/>
      <c r="CM1115" s="339"/>
      <c r="CN1115" s="339"/>
      <c r="CO1115" s="339"/>
      <c r="CP1115" s="339"/>
      <c r="CQ1115" s="339"/>
      <c r="CR1115" s="339"/>
      <c r="CS1115" s="339"/>
      <c r="CT1115" s="339"/>
      <c r="CU1115" s="339"/>
      <c r="CV1115" s="339"/>
      <c r="CW1115" s="339"/>
      <c r="CX1115" s="339"/>
      <c r="CY1115" s="339"/>
      <c r="CZ1115" s="339"/>
    </row>
    <row r="1116" s="786" customFormat="true" ht="17.1" customHeight="true" x14ac:dyDescent="0.2">
      <c r="A1116" s="803"/>
      <c r="B1116" s="792"/>
      <c r="C1116" s="793"/>
      <c r="D1116" s="794"/>
      <c r="E1116" s="794"/>
      <c r="F1116" s="794"/>
      <c r="G1116" s="795"/>
      <c r="H1116" s="794"/>
      <c r="I1116" s="794"/>
      <c r="J1116" s="794"/>
      <c r="K1116" s="794"/>
      <c r="L1116" s="795"/>
      <c r="M1116" s="794"/>
      <c r="N1116" s="794"/>
      <c r="O1116" s="794"/>
      <c r="P1116" s="794"/>
      <c r="Q1116" s="795"/>
      <c r="R1116" s="794"/>
      <c r="S1116" s="794"/>
      <c r="T1116" s="794"/>
      <c r="U1116" s="794"/>
      <c r="V1116" s="796"/>
      <c r="BA1116" s="505"/>
      <c r="BB1116" s="366"/>
      <c r="BC1116" s="505"/>
      <c r="BD1116" s="505"/>
      <c r="BE1116" s="505"/>
      <c r="BF1116" s="505"/>
      <c r="BG1116" s="505"/>
      <c r="BH1116" s="505"/>
      <c r="BI1116" s="505"/>
      <c r="BJ1116" s="505"/>
      <c r="BK1116" s="505"/>
      <c r="BL1116" s="505"/>
      <c r="BM1116" s="505"/>
      <c r="BN1116" s="505"/>
      <c r="BO1116" s="505"/>
      <c r="BP1116" s="505"/>
      <c r="BQ1116" s="505"/>
      <c r="BR1116" s="505"/>
      <c r="BS1116" s="505"/>
      <c r="BT1116" s="505"/>
      <c r="BU1116" s="505"/>
      <c r="BV1116" s="505"/>
      <c r="BW1116" s="339"/>
      <c r="BX1116" s="339"/>
      <c r="BY1116" s="339"/>
      <c r="BZ1116" s="339"/>
      <c r="CA1116" s="339"/>
      <c r="CB1116" s="339"/>
      <c r="CC1116" s="339"/>
      <c r="CD1116" s="339"/>
      <c r="CE1116" s="339"/>
      <c r="CF1116" s="339"/>
      <c r="CG1116" s="339"/>
      <c r="CH1116" s="339"/>
      <c r="CI1116" s="339"/>
      <c r="CJ1116" s="339"/>
      <c r="CK1116" s="339"/>
      <c r="CL1116" s="339"/>
      <c r="CM1116" s="339"/>
      <c r="CN1116" s="339"/>
      <c r="CO1116" s="339"/>
      <c r="CP1116" s="339"/>
      <c r="CQ1116" s="339"/>
      <c r="CR1116" s="339"/>
      <c r="CS1116" s="339"/>
      <c r="CT1116" s="339"/>
      <c r="CU1116" s="339"/>
      <c r="CV1116" s="339"/>
      <c r="CW1116" s="339"/>
      <c r="CX1116" s="339"/>
      <c r="CY1116" s="339"/>
      <c r="CZ1116" s="339"/>
    </row>
    <row r="1117" s="786" customFormat="true" ht="17.1" customHeight="true" x14ac:dyDescent="0.2">
      <c r="A1117" s="804"/>
      <c r="B1117" s="797"/>
      <c r="C1117" s="798"/>
      <c r="D1117" s="799"/>
      <c r="E1117" s="799"/>
      <c r="F1117" s="799"/>
      <c r="G1117" s="800"/>
      <c r="H1117" s="799"/>
      <c r="I1117" s="799"/>
      <c r="J1117" s="799"/>
      <c r="K1117" s="799"/>
      <c r="L1117" s="800"/>
      <c r="M1117" s="799"/>
      <c r="N1117" s="799"/>
      <c r="O1117" s="799"/>
      <c r="P1117" s="799"/>
      <c r="Q1117" s="800"/>
      <c r="R1117" s="799"/>
      <c r="S1117" s="799"/>
      <c r="T1117" s="799"/>
      <c r="U1117" s="799"/>
      <c r="V1117" s="801"/>
      <c r="BA1117" s="505"/>
      <c r="BB1117" s="366"/>
      <c r="BC1117" s="505"/>
      <c r="BD1117" s="505"/>
      <c r="BE1117" s="505"/>
      <c r="BF1117" s="505"/>
      <c r="BG1117" s="505"/>
      <c r="BH1117" s="505"/>
      <c r="BI1117" s="505"/>
      <c r="BJ1117" s="505"/>
      <c r="BK1117" s="505"/>
      <c r="BL1117" s="505"/>
      <c r="BM1117" s="505"/>
      <c r="BN1117" s="505"/>
      <c r="BO1117" s="505"/>
      <c r="BP1117" s="505"/>
      <c r="BQ1117" s="505"/>
      <c r="BR1117" s="505"/>
      <c r="BS1117" s="505"/>
      <c r="BT1117" s="505"/>
      <c r="BU1117" s="505"/>
      <c r="BV1117" s="505"/>
      <c r="BW1117" s="339"/>
      <c r="BX1117" s="339"/>
      <c r="BY1117" s="339"/>
      <c r="BZ1117" s="339"/>
      <c r="CA1117" s="339"/>
      <c r="CB1117" s="339"/>
      <c r="CC1117" s="339"/>
      <c r="CD1117" s="339"/>
      <c r="CE1117" s="339"/>
      <c r="CF1117" s="339"/>
      <c r="CG1117" s="339"/>
      <c r="CH1117" s="339"/>
      <c r="CI1117" s="339"/>
      <c r="CJ1117" s="339"/>
      <c r="CK1117" s="339"/>
      <c r="CL1117" s="339"/>
      <c r="CM1117" s="339"/>
      <c r="CN1117" s="339"/>
      <c r="CO1117" s="339"/>
      <c r="CP1117" s="339"/>
      <c r="CQ1117" s="339"/>
      <c r="CR1117" s="339"/>
      <c r="CS1117" s="339"/>
      <c r="CT1117" s="339"/>
      <c r="CU1117" s="339"/>
      <c r="CV1117" s="339"/>
      <c r="CW1117" s="339"/>
      <c r="CX1117" s="339"/>
      <c r="CY1117" s="339"/>
      <c r="CZ1117" s="339"/>
    </row>
    <row r="1118" s="339" customFormat="true" ht="15" customHeight="true" x14ac:dyDescent="0.2">
      <c r="BA1118" s="505"/>
      <c r="BB1118" s="366"/>
      <c r="BC1118" s="505"/>
      <c r="BD1118" s="505"/>
      <c r="BE1118" s="505"/>
      <c r="BF1118" s="505"/>
      <c r="BG1118" s="505"/>
      <c r="BH1118" s="505"/>
      <c r="BI1118" s="505"/>
      <c r="BJ1118" s="505"/>
      <c r="BK1118" s="505"/>
      <c r="BL1118" s="505"/>
      <c r="BM1118" s="505"/>
      <c r="BN1118" s="505"/>
      <c r="BO1118" s="505"/>
      <c r="BP1118" s="505"/>
      <c r="BQ1118" s="505"/>
      <c r="BR1118" s="505"/>
      <c r="BS1118" s="505"/>
      <c r="BT1118" s="505"/>
      <c r="BU1118" s="505"/>
      <c r="BV1118" s="505"/>
    </row>
    <row r="1119" s="339" customFormat="true" ht="15" customHeight="true" x14ac:dyDescent="0.2">
      <c r="BA1119" s="505"/>
      <c r="BB1119" s="366"/>
      <c r="BC1119" s="505"/>
      <c r="BD1119" s="505"/>
      <c r="BE1119" s="505"/>
      <c r="BF1119" s="505"/>
      <c r="BG1119" s="505"/>
      <c r="BH1119" s="505"/>
      <c r="BI1119" s="505"/>
      <c r="BJ1119" s="505"/>
      <c r="BK1119" s="505"/>
      <c r="BL1119" s="505"/>
      <c r="BM1119" s="505"/>
      <c r="BN1119" s="505"/>
      <c r="BO1119" s="505"/>
      <c r="BP1119" s="505"/>
      <c r="BQ1119" s="505"/>
      <c r="BR1119" s="505"/>
      <c r="BS1119" s="505"/>
      <c r="BT1119" s="505"/>
      <c r="BU1119" s="505"/>
      <c r="BV1119" s="505"/>
    </row>
    <row r="1120" s="339" customFormat="true" ht="15" customHeight="true" x14ac:dyDescent="0.2">
      <c r="BA1120" s="505"/>
      <c r="BB1120" s="366"/>
      <c r="BC1120" s="505"/>
      <c r="BD1120" s="505"/>
      <c r="BE1120" s="505"/>
      <c r="BF1120" s="505"/>
      <c r="BG1120" s="505"/>
      <c r="BH1120" s="505"/>
      <c r="BI1120" s="505"/>
      <c r="BJ1120" s="505"/>
      <c r="BK1120" s="505"/>
      <c r="BL1120" s="505"/>
      <c r="BM1120" s="505"/>
      <c r="BN1120" s="505"/>
      <c r="BO1120" s="505"/>
      <c r="BP1120" s="505"/>
      <c r="BQ1120" s="505"/>
      <c r="BR1120" s="505"/>
      <c r="BS1120" s="505"/>
      <c r="BT1120" s="505"/>
      <c r="BU1120" s="505"/>
      <c r="BV1120" s="505"/>
    </row>
    <row r="1121" s="339" customFormat="true" ht="15" customHeight="true" x14ac:dyDescent="0.2">
      <c r="BA1121" s="505"/>
      <c r="BB1121" s="366"/>
      <c r="BC1121" s="505"/>
      <c r="BD1121" s="505"/>
      <c r="BE1121" s="505"/>
      <c r="BF1121" s="505"/>
      <c r="BG1121" s="505"/>
      <c r="BH1121" s="505"/>
      <c r="BI1121" s="505"/>
      <c r="BJ1121" s="505"/>
      <c r="BK1121" s="505"/>
      <c r="BL1121" s="505"/>
      <c r="BM1121" s="505"/>
      <c r="BN1121" s="505"/>
      <c r="BO1121" s="505"/>
      <c r="BP1121" s="505"/>
      <c r="BQ1121" s="505"/>
      <c r="BR1121" s="505"/>
      <c r="BS1121" s="505"/>
      <c r="BT1121" s="505"/>
      <c r="BU1121" s="505"/>
      <c r="BV1121" s="505"/>
    </row>
    <row r="1122" s="339" customFormat="true" ht="15" customHeight="true" x14ac:dyDescent="0.2">
      <c r="BA1122" s="505"/>
      <c r="BB1122" s="366"/>
      <c r="BC1122" s="505"/>
      <c r="BD1122" s="505"/>
      <c r="BE1122" s="505"/>
      <c r="BF1122" s="505"/>
      <c r="BG1122" s="505"/>
      <c r="BH1122" s="505"/>
      <c r="BI1122" s="505"/>
      <c r="BJ1122" s="505"/>
      <c r="BK1122" s="505"/>
      <c r="BL1122" s="505"/>
      <c r="BM1122" s="505"/>
      <c r="BN1122" s="505"/>
      <c r="BO1122" s="505"/>
      <c r="BP1122" s="505"/>
      <c r="BQ1122" s="505"/>
      <c r="BR1122" s="505"/>
      <c r="BS1122" s="505"/>
      <c r="BT1122" s="505"/>
      <c r="BU1122" s="505"/>
      <c r="BV1122" s="505"/>
    </row>
    <row r="1123" s="339" customFormat="true" ht="15" customHeight="true" x14ac:dyDescent="0.2">
      <c r="BA1123" s="505"/>
      <c r="BB1123" s="366"/>
      <c r="BC1123" s="505"/>
      <c r="BD1123" s="505"/>
      <c r="BE1123" s="505"/>
      <c r="BF1123" s="505"/>
      <c r="BG1123" s="505"/>
      <c r="BH1123" s="505"/>
      <c r="BI1123" s="505"/>
      <c r="BJ1123" s="505"/>
      <c r="BK1123" s="505"/>
      <c r="BL1123" s="505"/>
      <c r="BM1123" s="505"/>
      <c r="BN1123" s="505"/>
      <c r="BO1123" s="505"/>
      <c r="BP1123" s="505"/>
      <c r="BQ1123" s="505"/>
      <c r="BR1123" s="505"/>
      <c r="BS1123" s="505"/>
      <c r="BT1123" s="505"/>
      <c r="BU1123" s="505"/>
      <c r="BV1123" s="505"/>
    </row>
    <row r="1124" s="339" customFormat="true" ht="15" customHeight="true" x14ac:dyDescent="0.2">
      <c r="BA1124" s="505"/>
      <c r="BB1124" s="366"/>
      <c r="BC1124" s="505"/>
      <c r="BD1124" s="505"/>
      <c r="BE1124" s="505"/>
      <c r="BF1124" s="505"/>
      <c r="BG1124" s="505"/>
      <c r="BH1124" s="505"/>
      <c r="BI1124" s="505"/>
      <c r="BJ1124" s="505"/>
      <c r="BK1124" s="505"/>
      <c r="BL1124" s="505"/>
      <c r="BM1124" s="505"/>
      <c r="BN1124" s="505"/>
      <c r="BO1124" s="505"/>
      <c r="BP1124" s="505"/>
      <c r="BQ1124" s="505"/>
      <c r="BR1124" s="505"/>
      <c r="BS1124" s="505"/>
      <c r="BT1124" s="505"/>
      <c r="BU1124" s="505"/>
      <c r="BV1124" s="505"/>
    </row>
    <row r="1125" s="339" customFormat="true" ht="15" customHeight="true" x14ac:dyDescent="0.2">
      <c r="BA1125" s="505"/>
      <c r="BB1125" s="366"/>
      <c r="BC1125" s="505"/>
      <c r="BD1125" s="505"/>
      <c r="BE1125" s="505"/>
      <c r="BF1125" s="505"/>
      <c r="BG1125" s="505"/>
      <c r="BH1125" s="505"/>
      <c r="BI1125" s="505"/>
      <c r="BJ1125" s="505"/>
      <c r="BK1125" s="505"/>
      <c r="BL1125" s="505"/>
      <c r="BM1125" s="505"/>
      <c r="BN1125" s="505"/>
      <c r="BO1125" s="505"/>
      <c r="BP1125" s="505"/>
      <c r="BQ1125" s="505"/>
      <c r="BR1125" s="505"/>
      <c r="BS1125" s="505"/>
      <c r="BT1125" s="505"/>
      <c r="BU1125" s="505"/>
      <c r="BV1125" s="505"/>
    </row>
    <row r="1126" s="339" customFormat="true" ht="15" customHeight="true" x14ac:dyDescent="0.2">
      <c r="BA1126" s="505"/>
      <c r="BB1126" s="366"/>
      <c r="BC1126" s="505"/>
      <c r="BD1126" s="505"/>
      <c r="BE1126" s="505"/>
      <c r="BF1126" s="505"/>
      <c r="BG1126" s="505"/>
      <c r="BH1126" s="505"/>
      <c r="BI1126" s="505"/>
      <c r="BJ1126" s="505"/>
      <c r="BK1126" s="505"/>
      <c r="BL1126" s="505"/>
      <c r="BM1126" s="505"/>
      <c r="BN1126" s="505"/>
      <c r="BO1126" s="505"/>
      <c r="BP1126" s="505"/>
      <c r="BQ1126" s="505"/>
      <c r="BR1126" s="505"/>
      <c r="BS1126" s="505"/>
      <c r="BT1126" s="505"/>
      <c r="BU1126" s="505"/>
      <c r="BV1126" s="505"/>
    </row>
    <row r="1127" s="339" customFormat="true" ht="15" customHeight="true" x14ac:dyDescent="0.2">
      <c r="BA1127" s="505"/>
      <c r="BB1127" s="366"/>
      <c r="BC1127" s="505"/>
      <c r="BD1127" s="505"/>
      <c r="BE1127" s="505"/>
      <c r="BF1127" s="505"/>
      <c r="BG1127" s="505"/>
      <c r="BH1127" s="505"/>
      <c r="BI1127" s="505"/>
      <c r="BJ1127" s="505"/>
      <c r="BK1127" s="505"/>
      <c r="BL1127" s="505"/>
      <c r="BM1127" s="505"/>
      <c r="BN1127" s="505"/>
      <c r="BO1127" s="505"/>
      <c r="BP1127" s="505"/>
      <c r="BQ1127" s="505"/>
      <c r="BR1127" s="505"/>
      <c r="BS1127" s="505"/>
      <c r="BT1127" s="505"/>
      <c r="BU1127" s="505"/>
      <c r="BV1127" s="505"/>
    </row>
    <row r="1128" s="339" customFormat="true" ht="15" customHeight="true" x14ac:dyDescent="0.2">
      <c r="BA1128" s="505"/>
      <c r="BB1128" s="366"/>
      <c r="BC1128" s="505"/>
      <c r="BD1128" s="505"/>
      <c r="BE1128" s="505"/>
      <c r="BF1128" s="505"/>
      <c r="BG1128" s="505"/>
      <c r="BH1128" s="505"/>
      <c r="BI1128" s="505"/>
      <c r="BJ1128" s="505"/>
      <c r="BK1128" s="505"/>
      <c r="BL1128" s="505"/>
      <c r="BM1128" s="505"/>
      <c r="BN1128" s="505"/>
      <c r="BO1128" s="505"/>
      <c r="BP1128" s="505"/>
      <c r="BQ1128" s="505"/>
      <c r="BR1128" s="505"/>
      <c r="BS1128" s="505"/>
      <c r="BT1128" s="505"/>
      <c r="BU1128" s="505"/>
      <c r="BV1128" s="505"/>
    </row>
    <row r="1129" s="339" customFormat="true" ht="15" customHeight="true" x14ac:dyDescent="0.2">
      <c r="BA1129" s="505"/>
      <c r="BB1129" s="366"/>
      <c r="BC1129" s="505"/>
      <c r="BD1129" s="505"/>
      <c r="BE1129" s="505"/>
      <c r="BF1129" s="505"/>
      <c r="BG1129" s="505"/>
      <c r="BH1129" s="505"/>
      <c r="BI1129" s="505"/>
      <c r="BJ1129" s="505"/>
      <c r="BK1129" s="505"/>
      <c r="BL1129" s="505"/>
      <c r="BM1129" s="505"/>
      <c r="BN1129" s="505"/>
      <c r="BO1129" s="505"/>
      <c r="BP1129" s="505"/>
      <c r="BQ1129" s="505"/>
      <c r="BR1129" s="505"/>
      <c r="BS1129" s="505"/>
      <c r="BT1129" s="505"/>
      <c r="BU1129" s="505"/>
      <c r="BV1129" s="505"/>
    </row>
    <row r="1130" s="339" customFormat="true" ht="15" customHeight="true" x14ac:dyDescent="0.2">
      <c r="BA1130" s="505"/>
      <c r="BB1130" s="366"/>
      <c r="BC1130" s="505"/>
      <c r="BD1130" s="505"/>
      <c r="BE1130" s="505"/>
      <c r="BF1130" s="505"/>
      <c r="BG1130" s="505"/>
      <c r="BH1130" s="505"/>
      <c r="BI1130" s="505"/>
      <c r="BJ1130" s="505"/>
      <c r="BK1130" s="505"/>
      <c r="BL1130" s="505"/>
      <c r="BM1130" s="505"/>
      <c r="BN1130" s="505"/>
      <c r="BO1130" s="505"/>
      <c r="BP1130" s="505"/>
      <c r="BQ1130" s="505"/>
      <c r="BR1130" s="505"/>
      <c r="BS1130" s="505"/>
      <c r="BT1130" s="505"/>
      <c r="BU1130" s="505"/>
      <c r="BV1130" s="505"/>
    </row>
    <row r="1131" s="339" customFormat="true" ht="15" customHeight="true" x14ac:dyDescent="0.2">
      <c r="BA1131" s="505"/>
      <c r="BB1131" s="366"/>
      <c r="BC1131" s="505"/>
      <c r="BD1131" s="505"/>
      <c r="BE1131" s="505"/>
      <c r="BF1131" s="505"/>
      <c r="BG1131" s="505"/>
      <c r="BH1131" s="505"/>
      <c r="BI1131" s="505"/>
      <c r="BJ1131" s="505"/>
      <c r="BK1131" s="505"/>
      <c r="BL1131" s="505"/>
      <c r="BM1131" s="505"/>
      <c r="BN1131" s="505"/>
      <c r="BO1131" s="505"/>
      <c r="BP1131" s="505"/>
      <c r="BQ1131" s="505"/>
      <c r="BR1131" s="505"/>
      <c r="BS1131" s="505"/>
      <c r="BT1131" s="505"/>
      <c r="BU1131" s="505"/>
      <c r="BV1131" s="505"/>
    </row>
    <row r="1132" s="339" customFormat="true" ht="15" customHeight="true" x14ac:dyDescent="0.2">
      <c r="BA1132" s="505"/>
      <c r="BB1132" s="366"/>
      <c r="BC1132" s="505"/>
      <c r="BD1132" s="505"/>
      <c r="BE1132" s="505"/>
      <c r="BF1132" s="505"/>
      <c r="BG1132" s="505"/>
      <c r="BH1132" s="505"/>
      <c r="BI1132" s="505"/>
      <c r="BJ1132" s="505"/>
      <c r="BK1132" s="505"/>
      <c r="BL1132" s="505"/>
      <c r="BM1132" s="505"/>
      <c r="BN1132" s="505"/>
      <c r="BO1132" s="505"/>
      <c r="BP1132" s="505"/>
      <c r="BQ1132" s="505"/>
      <c r="BR1132" s="505"/>
      <c r="BS1132" s="505"/>
      <c r="BT1132" s="505"/>
      <c r="BU1132" s="505"/>
      <c r="BV1132" s="505"/>
    </row>
    <row r="1133" s="339" customFormat="true" ht="15" customHeight="true" x14ac:dyDescent="0.2">
      <c r="BA1133" s="505"/>
      <c r="BB1133" s="366"/>
      <c r="BC1133" s="505"/>
      <c r="BD1133" s="505"/>
      <c r="BE1133" s="505"/>
      <c r="BF1133" s="505"/>
      <c r="BG1133" s="505"/>
      <c r="BH1133" s="505"/>
      <c r="BI1133" s="505"/>
      <c r="BJ1133" s="505"/>
      <c r="BK1133" s="505"/>
      <c r="BL1133" s="505"/>
      <c r="BM1133" s="505"/>
      <c r="BN1133" s="505"/>
      <c r="BO1133" s="505"/>
      <c r="BP1133" s="505"/>
      <c r="BQ1133" s="505"/>
      <c r="BR1133" s="505"/>
      <c r="BS1133" s="505"/>
      <c r="BT1133" s="505"/>
      <c r="BU1133" s="505"/>
      <c r="BV1133" s="505"/>
    </row>
    <row r="1134" s="339" customFormat="true" ht="15" customHeight="true" x14ac:dyDescent="0.2">
      <c r="BA1134" s="505"/>
      <c r="BB1134" s="366"/>
      <c r="BC1134" s="505"/>
      <c r="BD1134" s="505"/>
      <c r="BE1134" s="505"/>
      <c r="BF1134" s="505"/>
      <c r="BG1134" s="505"/>
      <c r="BH1134" s="505"/>
      <c r="BI1134" s="505"/>
      <c r="BJ1134" s="505"/>
      <c r="BK1134" s="505"/>
      <c r="BL1134" s="505"/>
      <c r="BM1134" s="505"/>
      <c r="BN1134" s="505"/>
      <c r="BO1134" s="505"/>
      <c r="BP1134" s="505"/>
      <c r="BQ1134" s="505"/>
      <c r="BR1134" s="505"/>
      <c r="BS1134" s="505"/>
      <c r="BT1134" s="505"/>
      <c r="BU1134" s="505"/>
      <c r="BV1134" s="505"/>
    </row>
    <row r="1135" s="339" customFormat="true" ht="15" customHeight="true" x14ac:dyDescent="0.2">
      <c r="BA1135" s="505"/>
      <c r="BB1135" s="366"/>
      <c r="BC1135" s="505"/>
      <c r="BD1135" s="505"/>
      <c r="BE1135" s="505"/>
      <c r="BF1135" s="505"/>
      <c r="BG1135" s="505"/>
      <c r="BH1135" s="505"/>
      <c r="BI1135" s="505"/>
      <c r="BJ1135" s="505"/>
      <c r="BK1135" s="505"/>
      <c r="BL1135" s="505"/>
      <c r="BM1135" s="505"/>
      <c r="BN1135" s="505"/>
      <c r="BO1135" s="505"/>
      <c r="BP1135" s="505"/>
      <c r="BQ1135" s="505"/>
      <c r="BR1135" s="505"/>
      <c r="BS1135" s="505"/>
      <c r="BT1135" s="505"/>
      <c r="BU1135" s="505"/>
      <c r="BV1135" s="505"/>
    </row>
    <row r="1136" s="339" customFormat="true" ht="15" customHeight="true" x14ac:dyDescent="0.2">
      <c r="BA1136" s="505"/>
      <c r="BB1136" s="366"/>
      <c r="BC1136" s="505"/>
      <c r="BD1136" s="505"/>
      <c r="BE1136" s="505"/>
      <c r="BF1136" s="505"/>
      <c r="BG1136" s="505"/>
      <c r="BH1136" s="505"/>
      <c r="BI1136" s="505"/>
      <c r="BJ1136" s="505"/>
      <c r="BK1136" s="505"/>
      <c r="BL1136" s="505"/>
      <c r="BM1136" s="505"/>
      <c r="BN1136" s="505"/>
      <c r="BO1136" s="505"/>
      <c r="BP1136" s="505"/>
      <c r="BQ1136" s="505"/>
      <c r="BR1136" s="505"/>
      <c r="BS1136" s="505"/>
      <c r="BT1136" s="505"/>
      <c r="BU1136" s="505"/>
      <c r="BV1136" s="505"/>
    </row>
    <row r="1137" s="339" customFormat="true" ht="15" customHeight="true" x14ac:dyDescent="0.2">
      <c r="BA1137" s="505"/>
      <c r="BB1137" s="366"/>
      <c r="BC1137" s="505"/>
      <c r="BD1137" s="505"/>
      <c r="BE1137" s="505"/>
      <c r="BF1137" s="505"/>
      <c r="BG1137" s="505"/>
      <c r="BH1137" s="505"/>
      <c r="BI1137" s="505"/>
      <c r="BJ1137" s="505"/>
      <c r="BK1137" s="505"/>
      <c r="BL1137" s="505"/>
      <c r="BM1137" s="505"/>
      <c r="BN1137" s="505"/>
      <c r="BO1137" s="505"/>
      <c r="BP1137" s="505"/>
      <c r="BQ1137" s="505"/>
      <c r="BR1137" s="505"/>
      <c r="BS1137" s="505"/>
      <c r="BT1137" s="505"/>
      <c r="BU1137" s="505"/>
      <c r="BV1137" s="505"/>
    </row>
    <row r="1138" s="339" customFormat="true" ht="15" customHeight="true" x14ac:dyDescent="0.2">
      <c r="BA1138" s="505"/>
      <c r="BB1138" s="366"/>
      <c r="BC1138" s="505"/>
      <c r="BD1138" s="505"/>
      <c r="BE1138" s="505"/>
      <c r="BF1138" s="505"/>
      <c r="BG1138" s="505"/>
      <c r="BH1138" s="505"/>
      <c r="BI1138" s="505"/>
      <c r="BJ1138" s="505"/>
      <c r="BK1138" s="505"/>
      <c r="BL1138" s="505"/>
      <c r="BM1138" s="505"/>
      <c r="BN1138" s="505"/>
      <c r="BO1138" s="505"/>
      <c r="BP1138" s="505"/>
      <c r="BQ1138" s="505"/>
      <c r="BR1138" s="505"/>
      <c r="BS1138" s="505"/>
      <c r="BT1138" s="505"/>
      <c r="BU1138" s="505"/>
      <c r="BV1138" s="505"/>
    </row>
    <row r="1139" s="339" customFormat="true" ht="15" customHeight="true" x14ac:dyDescent="0.2">
      <c r="BA1139" s="505"/>
      <c r="BB1139" s="366"/>
      <c r="BC1139" s="505"/>
      <c r="BD1139" s="505"/>
      <c r="BE1139" s="505"/>
      <c r="BF1139" s="505"/>
      <c r="BG1139" s="505"/>
      <c r="BH1139" s="505"/>
      <c r="BI1139" s="505"/>
      <c r="BJ1139" s="505"/>
      <c r="BK1139" s="505"/>
      <c r="BL1139" s="505"/>
      <c r="BM1139" s="505"/>
      <c r="BN1139" s="505"/>
      <c r="BO1139" s="505"/>
      <c r="BP1139" s="505"/>
      <c r="BQ1139" s="505"/>
      <c r="BR1139" s="505"/>
      <c r="BS1139" s="505"/>
      <c r="BT1139" s="505"/>
      <c r="BU1139" s="505"/>
      <c r="BV1139" s="505"/>
    </row>
    <row r="1140" s="339" customFormat="true" ht="15" customHeight="true" x14ac:dyDescent="0.2">
      <c r="BA1140" s="505"/>
      <c r="BB1140" s="366"/>
      <c r="BC1140" s="505"/>
      <c r="BD1140" s="505"/>
      <c r="BE1140" s="505"/>
      <c r="BF1140" s="505"/>
      <c r="BG1140" s="505"/>
      <c r="BH1140" s="505"/>
      <c r="BI1140" s="505"/>
      <c r="BJ1140" s="505"/>
      <c r="BK1140" s="505"/>
      <c r="BL1140" s="505"/>
      <c r="BM1140" s="505"/>
      <c r="BN1140" s="505"/>
      <c r="BO1140" s="505"/>
      <c r="BP1140" s="505"/>
      <c r="BQ1140" s="505"/>
      <c r="BR1140" s="505"/>
      <c r="BS1140" s="505"/>
      <c r="BT1140" s="505"/>
      <c r="BU1140" s="505"/>
      <c r="BV1140" s="505"/>
    </row>
    <row r="1141" s="339" customFormat="true" ht="15" customHeight="true" x14ac:dyDescent="0.2">
      <c r="BA1141" s="505"/>
      <c r="BB1141" s="366"/>
      <c r="BC1141" s="505"/>
      <c r="BD1141" s="505"/>
      <c r="BE1141" s="505"/>
      <c r="BF1141" s="505"/>
      <c r="BG1141" s="505"/>
      <c r="BH1141" s="505"/>
      <c r="BI1141" s="505"/>
      <c r="BJ1141" s="505"/>
      <c r="BK1141" s="505"/>
      <c r="BL1141" s="505"/>
      <c r="BM1141" s="505"/>
      <c r="BN1141" s="505"/>
      <c r="BO1141" s="505"/>
      <c r="BP1141" s="505"/>
      <c r="BQ1141" s="505"/>
      <c r="BR1141" s="505"/>
      <c r="BS1141" s="505"/>
      <c r="BT1141" s="505"/>
      <c r="BU1141" s="505"/>
      <c r="BV1141" s="505"/>
    </row>
    <row r="1142" s="339" customFormat="true" ht="15" customHeight="true" x14ac:dyDescent="0.2">
      <c r="BA1142" s="505"/>
      <c r="BB1142" s="366"/>
      <c r="BC1142" s="505"/>
      <c r="BD1142" s="505"/>
      <c r="BE1142" s="505"/>
      <c r="BF1142" s="505"/>
      <c r="BG1142" s="505"/>
      <c r="BH1142" s="505"/>
      <c r="BI1142" s="505"/>
      <c r="BJ1142" s="505"/>
      <c r="BK1142" s="505"/>
      <c r="BL1142" s="505"/>
      <c r="BM1142" s="505"/>
      <c r="BN1142" s="505"/>
      <c r="BO1142" s="505"/>
      <c r="BP1142" s="505"/>
      <c r="BQ1142" s="505"/>
      <c r="BR1142" s="505"/>
      <c r="BS1142" s="505"/>
      <c r="BT1142" s="505"/>
      <c r="BU1142" s="505"/>
      <c r="BV1142" s="505"/>
    </row>
    <row r="1143" s="339" customFormat="true" ht="15" customHeight="true" x14ac:dyDescent="0.2">
      <c r="BA1143" s="505"/>
      <c r="BB1143" s="366"/>
      <c r="BC1143" s="505"/>
      <c r="BD1143" s="505"/>
      <c r="BE1143" s="505"/>
      <c r="BF1143" s="505"/>
      <c r="BG1143" s="505"/>
      <c r="BH1143" s="505"/>
      <c r="BI1143" s="505"/>
      <c r="BJ1143" s="505"/>
      <c r="BK1143" s="505"/>
      <c r="BL1143" s="505"/>
      <c r="BM1143" s="505"/>
      <c r="BN1143" s="505"/>
      <c r="BO1143" s="505"/>
      <c r="BP1143" s="505"/>
      <c r="BQ1143" s="505"/>
      <c r="BR1143" s="505"/>
      <c r="BS1143" s="505"/>
      <c r="BT1143" s="505"/>
      <c r="BU1143" s="505"/>
      <c r="BV1143" s="505"/>
    </row>
    <row r="1144" s="339" customFormat="true" ht="15" customHeight="true" x14ac:dyDescent="0.2">
      <c r="BA1144" s="505"/>
      <c r="BB1144" s="366"/>
      <c r="BC1144" s="505"/>
      <c r="BD1144" s="505"/>
      <c r="BE1144" s="505"/>
      <c r="BF1144" s="505"/>
      <c r="BG1144" s="505"/>
      <c r="BH1144" s="505"/>
      <c r="BI1144" s="505"/>
      <c r="BJ1144" s="505"/>
      <c r="BK1144" s="505"/>
      <c r="BL1144" s="505"/>
      <c r="BM1144" s="505"/>
      <c r="BN1144" s="505"/>
      <c r="BO1144" s="505"/>
      <c r="BP1144" s="505"/>
      <c r="BQ1144" s="505"/>
      <c r="BR1144" s="505"/>
      <c r="BS1144" s="505"/>
      <c r="BT1144" s="505"/>
      <c r="BU1144" s="505"/>
      <c r="BV1144" s="505"/>
    </row>
    <row r="1145" s="339" customFormat="true" ht="15" customHeight="true" x14ac:dyDescent="0.2">
      <c r="BA1145" s="505"/>
      <c r="BB1145" s="366"/>
      <c r="BC1145" s="505"/>
      <c r="BD1145" s="505"/>
      <c r="BE1145" s="505"/>
      <c r="BF1145" s="505"/>
      <c r="BG1145" s="505"/>
      <c r="BH1145" s="505"/>
      <c r="BI1145" s="505"/>
      <c r="BJ1145" s="505"/>
      <c r="BK1145" s="505"/>
      <c r="BL1145" s="505"/>
      <c r="BM1145" s="505"/>
      <c r="BN1145" s="505"/>
      <c r="BO1145" s="505"/>
      <c r="BP1145" s="505"/>
      <c r="BQ1145" s="505"/>
      <c r="BR1145" s="505"/>
      <c r="BS1145" s="505"/>
      <c r="BT1145" s="505"/>
      <c r="BU1145" s="505"/>
      <c r="BV1145" s="505"/>
    </row>
    <row r="1146" s="339" customFormat="true" ht="15" customHeight="true" x14ac:dyDescent="0.2">
      <c r="BA1146" s="505"/>
      <c r="BB1146" s="366"/>
      <c r="BC1146" s="505"/>
      <c r="BD1146" s="505"/>
      <c r="BE1146" s="505"/>
      <c r="BF1146" s="505"/>
      <c r="BG1146" s="505"/>
      <c r="BH1146" s="505"/>
      <c r="BI1146" s="505"/>
      <c r="BJ1146" s="505"/>
      <c r="BK1146" s="505"/>
      <c r="BL1146" s="505"/>
      <c r="BM1146" s="505"/>
      <c r="BN1146" s="505"/>
      <c r="BO1146" s="505"/>
      <c r="BP1146" s="505"/>
      <c r="BQ1146" s="505"/>
      <c r="BR1146" s="505"/>
      <c r="BS1146" s="505"/>
      <c r="BT1146" s="505"/>
      <c r="BU1146" s="505"/>
      <c r="BV1146" s="505"/>
    </row>
    <row r="1147" s="339" customFormat="true" ht="15" customHeight="true" x14ac:dyDescent="0.2">
      <c r="BA1147" s="505"/>
      <c r="BB1147" s="366"/>
      <c r="BC1147" s="505"/>
      <c r="BD1147" s="505"/>
      <c r="BE1147" s="505"/>
      <c r="BF1147" s="505"/>
      <c r="BG1147" s="505"/>
      <c r="BH1147" s="505"/>
      <c r="BI1147" s="505"/>
      <c r="BJ1147" s="505"/>
      <c r="BK1147" s="505"/>
      <c r="BL1147" s="505"/>
      <c r="BM1147" s="505"/>
      <c r="BN1147" s="505"/>
      <c r="BO1147" s="505"/>
      <c r="BP1147" s="505"/>
      <c r="BQ1147" s="505"/>
      <c r="BR1147" s="505"/>
      <c r="BS1147" s="505"/>
      <c r="BT1147" s="505"/>
      <c r="BU1147" s="505"/>
      <c r="BV1147" s="505"/>
    </row>
    <row r="1148" s="339" customFormat="true" ht="15" customHeight="true" x14ac:dyDescent="0.2">
      <c r="BA1148" s="505"/>
      <c r="BB1148" s="366"/>
      <c r="BC1148" s="505"/>
      <c r="BD1148" s="505"/>
      <c r="BE1148" s="505"/>
      <c r="BF1148" s="505"/>
      <c r="BG1148" s="505"/>
      <c r="BH1148" s="505"/>
      <c r="BI1148" s="505"/>
      <c r="BJ1148" s="505"/>
      <c r="BK1148" s="505"/>
      <c r="BL1148" s="505"/>
      <c r="BM1148" s="505"/>
      <c r="BN1148" s="505"/>
      <c r="BO1148" s="505"/>
      <c r="BP1148" s="505"/>
      <c r="BQ1148" s="505"/>
      <c r="BR1148" s="505"/>
      <c r="BS1148" s="505"/>
      <c r="BT1148" s="505"/>
      <c r="BU1148" s="505"/>
      <c r="BV1148" s="505"/>
    </row>
    <row r="1149" s="339" customFormat="true" ht="15" customHeight="true" x14ac:dyDescent="0.2">
      <c r="BA1149" s="505"/>
      <c r="BB1149" s="366"/>
      <c r="BC1149" s="505"/>
      <c r="BD1149" s="505"/>
      <c r="BE1149" s="505"/>
      <c r="BF1149" s="505"/>
      <c r="BG1149" s="505"/>
      <c r="BH1149" s="505"/>
      <c r="BI1149" s="505"/>
      <c r="BJ1149" s="505"/>
      <c r="BK1149" s="505"/>
      <c r="BL1149" s="505"/>
      <c r="BM1149" s="505"/>
      <c r="BN1149" s="505"/>
      <c r="BO1149" s="505"/>
      <c r="BP1149" s="505"/>
      <c r="BQ1149" s="505"/>
      <c r="BR1149" s="505"/>
      <c r="BS1149" s="505"/>
      <c r="BT1149" s="505"/>
      <c r="BU1149" s="505"/>
      <c r="BV1149" s="505"/>
    </row>
    <row r="1150" s="339" customFormat="true" ht="15" customHeight="true" x14ac:dyDescent="0.2">
      <c r="BA1150" s="505"/>
      <c r="BB1150" s="366"/>
      <c r="BC1150" s="505"/>
      <c r="BD1150" s="505"/>
      <c r="BE1150" s="505"/>
      <c r="BF1150" s="505"/>
      <c r="BG1150" s="505"/>
      <c r="BH1150" s="505"/>
      <c r="BI1150" s="505"/>
      <c r="BJ1150" s="505"/>
      <c r="BK1150" s="505"/>
      <c r="BL1150" s="505"/>
      <c r="BM1150" s="505"/>
      <c r="BN1150" s="505"/>
      <c r="BO1150" s="505"/>
      <c r="BP1150" s="505"/>
      <c r="BQ1150" s="505"/>
      <c r="BR1150" s="505"/>
      <c r="BS1150" s="505"/>
      <c r="BT1150" s="505"/>
      <c r="BU1150" s="505"/>
      <c r="BV1150" s="505"/>
    </row>
    <row r="1151" s="339" customFormat="true" ht="15" customHeight="true" x14ac:dyDescent="0.2">
      <c r="BA1151" s="505"/>
      <c r="BB1151" s="366"/>
      <c r="BC1151" s="505"/>
      <c r="BD1151" s="505"/>
      <c r="BE1151" s="505"/>
      <c r="BF1151" s="505"/>
      <c r="BG1151" s="505"/>
      <c r="BH1151" s="505"/>
      <c r="BI1151" s="505"/>
      <c r="BJ1151" s="505"/>
      <c r="BK1151" s="505"/>
      <c r="BL1151" s="505"/>
      <c r="BM1151" s="505"/>
      <c r="BN1151" s="505"/>
      <c r="BO1151" s="505"/>
      <c r="BP1151" s="505"/>
      <c r="BQ1151" s="505"/>
      <c r="BR1151" s="505"/>
      <c r="BS1151" s="505"/>
      <c r="BT1151" s="505"/>
      <c r="BU1151" s="505"/>
      <c r="BV1151" s="505"/>
    </row>
    <row r="1152" s="339" customFormat="true" ht="15" customHeight="true" x14ac:dyDescent="0.2">
      <c r="BA1152" s="505"/>
      <c r="BB1152" s="366"/>
      <c r="BC1152" s="505"/>
      <c r="BD1152" s="505"/>
      <c r="BE1152" s="505"/>
      <c r="BF1152" s="505"/>
      <c r="BG1152" s="505"/>
      <c r="BH1152" s="505"/>
      <c r="BI1152" s="505"/>
      <c r="BJ1152" s="505"/>
      <c r="BK1152" s="505"/>
      <c r="BL1152" s="505"/>
      <c r="BM1152" s="505"/>
      <c r="BN1152" s="505"/>
      <c r="BO1152" s="505"/>
      <c r="BP1152" s="505"/>
      <c r="BQ1152" s="505"/>
      <c r="BR1152" s="505"/>
      <c r="BS1152" s="505"/>
      <c r="BT1152" s="505"/>
      <c r="BU1152" s="505"/>
      <c r="BV1152" s="505"/>
    </row>
    <row r="1153" s="339" customFormat="true" ht="15" customHeight="true" x14ac:dyDescent="0.2">
      <c r="BA1153" s="505"/>
      <c r="BB1153" s="366"/>
      <c r="BC1153" s="505"/>
      <c r="BD1153" s="505"/>
      <c r="BE1153" s="505"/>
      <c r="BF1153" s="505"/>
      <c r="BG1153" s="505"/>
      <c r="BH1153" s="505"/>
      <c r="BI1153" s="505"/>
      <c r="BJ1153" s="505"/>
      <c r="BK1153" s="505"/>
      <c r="BL1153" s="505"/>
      <c r="BM1153" s="505"/>
      <c r="BN1153" s="505"/>
      <c r="BO1153" s="505"/>
      <c r="BP1153" s="505"/>
      <c r="BQ1153" s="505"/>
      <c r="BR1153" s="505"/>
      <c r="BS1153" s="505"/>
      <c r="BT1153" s="505"/>
      <c r="BU1153" s="505"/>
      <c r="BV1153" s="505"/>
    </row>
    <row r="1154" s="339" customFormat="true" ht="15" customHeight="true" x14ac:dyDescent="0.2">
      <c r="BA1154" s="505"/>
      <c r="BB1154" s="366"/>
      <c r="BC1154" s="505"/>
      <c r="BD1154" s="505"/>
      <c r="BE1154" s="505"/>
      <c r="BF1154" s="505"/>
      <c r="BG1154" s="505"/>
      <c r="BH1154" s="505"/>
      <c r="BI1154" s="505"/>
      <c r="BJ1154" s="505"/>
      <c r="BK1154" s="505"/>
      <c r="BL1154" s="505"/>
      <c r="BM1154" s="505"/>
      <c r="BN1154" s="505"/>
      <c r="BO1154" s="505"/>
      <c r="BP1154" s="505"/>
      <c r="BQ1154" s="505"/>
      <c r="BR1154" s="505"/>
      <c r="BS1154" s="505"/>
      <c r="BT1154" s="505"/>
      <c r="BU1154" s="505"/>
      <c r="BV1154" s="505"/>
    </row>
    <row r="1155" s="339" customFormat="true" ht="15" customHeight="true" x14ac:dyDescent="0.2">
      <c r="BA1155" s="505"/>
      <c r="BB1155" s="366"/>
      <c r="BC1155" s="505"/>
      <c r="BD1155" s="505"/>
      <c r="BE1155" s="505"/>
      <c r="BF1155" s="505"/>
      <c r="BG1155" s="505"/>
      <c r="BH1155" s="505"/>
      <c r="BI1155" s="505"/>
      <c r="BJ1155" s="505"/>
      <c r="BK1155" s="505"/>
      <c r="BL1155" s="505"/>
      <c r="BM1155" s="505"/>
      <c r="BN1155" s="505"/>
      <c r="BO1155" s="505"/>
      <c r="BP1155" s="505"/>
      <c r="BQ1155" s="505"/>
      <c r="BR1155" s="505"/>
      <c r="BS1155" s="505"/>
      <c r="BT1155" s="505"/>
      <c r="BU1155" s="505"/>
      <c r="BV1155" s="505"/>
    </row>
    <row r="1156" s="339" customFormat="true" ht="15" customHeight="true" x14ac:dyDescent="0.2">
      <c r="BA1156" s="505"/>
      <c r="BB1156" s="366"/>
      <c r="BC1156" s="505"/>
      <c r="BD1156" s="505"/>
      <c r="BE1156" s="505"/>
      <c r="BF1156" s="505"/>
      <c r="BG1156" s="505"/>
      <c r="BH1156" s="505"/>
      <c r="BI1156" s="505"/>
      <c r="BJ1156" s="505"/>
      <c r="BK1156" s="505"/>
      <c r="BL1156" s="505"/>
      <c r="BM1156" s="505"/>
      <c r="BN1156" s="505"/>
      <c r="BO1156" s="505"/>
      <c r="BP1156" s="505"/>
      <c r="BQ1156" s="505"/>
      <c r="BR1156" s="505"/>
      <c r="BS1156" s="505"/>
      <c r="BT1156" s="505"/>
      <c r="BU1156" s="505"/>
      <c r="BV1156" s="505"/>
    </row>
    <row r="1157" s="339" customFormat="true" ht="15" customHeight="true" x14ac:dyDescent="0.2">
      <c r="BA1157" s="505"/>
      <c r="BB1157" s="366"/>
      <c r="BC1157" s="505"/>
      <c r="BD1157" s="505"/>
      <c r="BE1157" s="505"/>
      <c r="BF1157" s="505"/>
      <c r="BG1157" s="505"/>
      <c r="BH1157" s="505"/>
      <c r="BI1157" s="505"/>
      <c r="BJ1157" s="505"/>
      <c r="BK1157" s="505"/>
      <c r="BL1157" s="505"/>
      <c r="BM1157" s="505"/>
      <c r="BN1157" s="505"/>
      <c r="BO1157" s="505"/>
      <c r="BP1157" s="505"/>
      <c r="BQ1157" s="505"/>
      <c r="BR1157" s="505"/>
      <c r="BS1157" s="505"/>
      <c r="BT1157" s="505"/>
      <c r="BU1157" s="505"/>
      <c r="BV1157" s="505"/>
    </row>
    <row r="1158" s="339" customFormat="true" ht="15" customHeight="true" x14ac:dyDescent="0.2">
      <c r="BA1158" s="505"/>
      <c r="BB1158" s="366"/>
      <c r="BC1158" s="505"/>
      <c r="BD1158" s="505"/>
      <c r="BE1158" s="505"/>
      <c r="BF1158" s="505"/>
      <c r="BG1158" s="505"/>
      <c r="BH1158" s="505"/>
      <c r="BI1158" s="505"/>
      <c r="BJ1158" s="505"/>
      <c r="BK1158" s="505"/>
      <c r="BL1158" s="505"/>
      <c r="BM1158" s="505"/>
      <c r="BN1158" s="505"/>
      <c r="BO1158" s="505"/>
      <c r="BP1158" s="505"/>
      <c r="BQ1158" s="505"/>
      <c r="BR1158" s="505"/>
      <c r="BS1158" s="505"/>
      <c r="BT1158" s="505"/>
      <c r="BU1158" s="505"/>
      <c r="BV1158" s="505"/>
    </row>
    <row r="1159" s="339" customFormat="true" ht="15" customHeight="true" x14ac:dyDescent="0.2">
      <c r="BA1159" s="505"/>
      <c r="BB1159" s="366"/>
      <c r="BC1159" s="505"/>
      <c r="BD1159" s="505"/>
      <c r="BE1159" s="505"/>
      <c r="BF1159" s="505"/>
      <c r="BG1159" s="505"/>
      <c r="BH1159" s="505"/>
      <c r="BI1159" s="505"/>
      <c r="BJ1159" s="505"/>
      <c r="BK1159" s="505"/>
      <c r="BL1159" s="505"/>
      <c r="BM1159" s="505"/>
      <c r="BN1159" s="505"/>
      <c r="BO1159" s="505"/>
      <c r="BP1159" s="505"/>
      <c r="BQ1159" s="505"/>
      <c r="BR1159" s="505"/>
      <c r="BS1159" s="505"/>
      <c r="BT1159" s="505"/>
      <c r="BU1159" s="505"/>
      <c r="BV1159" s="505"/>
    </row>
    <row r="1160" s="339" customFormat="true" ht="15" customHeight="true" x14ac:dyDescent="0.2">
      <c r="BA1160" s="505"/>
      <c r="BB1160" s="366"/>
      <c r="BC1160" s="505"/>
      <c r="BD1160" s="505"/>
      <c r="BE1160" s="505"/>
      <c r="BF1160" s="505"/>
      <c r="BG1160" s="505"/>
      <c r="BH1160" s="505"/>
      <c r="BI1160" s="505"/>
      <c r="BJ1160" s="505"/>
      <c r="BK1160" s="505"/>
      <c r="BL1160" s="505"/>
      <c r="BM1160" s="505"/>
      <c r="BN1160" s="505"/>
      <c r="BO1160" s="505"/>
      <c r="BP1160" s="505"/>
      <c r="BQ1160" s="505"/>
      <c r="BR1160" s="505"/>
      <c r="BS1160" s="505"/>
      <c r="BT1160" s="505"/>
      <c r="BU1160" s="505"/>
      <c r="BV1160" s="505"/>
    </row>
    <row r="1161" s="339" customFormat="true" ht="15" customHeight="true" x14ac:dyDescent="0.2">
      <c r="BA1161" s="505"/>
      <c r="BB1161" s="366"/>
      <c r="BC1161" s="505"/>
      <c r="BD1161" s="505"/>
      <c r="BE1161" s="505"/>
      <c r="BF1161" s="505"/>
      <c r="BG1161" s="505"/>
      <c r="BH1161" s="505"/>
      <c r="BI1161" s="505"/>
      <c r="BJ1161" s="505"/>
      <c r="BK1161" s="505"/>
      <c r="BL1161" s="505"/>
      <c r="BM1161" s="505"/>
      <c r="BN1161" s="505"/>
      <c r="BO1161" s="505"/>
      <c r="BP1161" s="505"/>
      <c r="BQ1161" s="505"/>
      <c r="BR1161" s="505"/>
      <c r="BS1161" s="505"/>
      <c r="BT1161" s="505"/>
      <c r="BU1161" s="505"/>
      <c r="BV1161" s="505"/>
    </row>
    <row r="1162" s="339" customFormat="true" ht="15" customHeight="true" x14ac:dyDescent="0.2">
      <c r="BA1162" s="505"/>
      <c r="BB1162" s="366"/>
      <c r="BC1162" s="505"/>
      <c r="BD1162" s="505"/>
      <c r="BE1162" s="505"/>
      <c r="BF1162" s="505"/>
      <c r="BG1162" s="505"/>
      <c r="BH1162" s="505"/>
      <c r="BI1162" s="505"/>
      <c r="BJ1162" s="505"/>
      <c r="BK1162" s="505"/>
      <c r="BL1162" s="505"/>
      <c r="BM1162" s="505"/>
      <c r="BN1162" s="505"/>
      <c r="BO1162" s="505"/>
      <c r="BP1162" s="505"/>
      <c r="BQ1162" s="505"/>
      <c r="BR1162" s="505"/>
      <c r="BS1162" s="505"/>
      <c r="BT1162" s="505"/>
      <c r="BU1162" s="505"/>
      <c r="BV1162" s="505"/>
    </row>
    <row r="1163" s="339" customFormat="true" ht="15" customHeight="true" x14ac:dyDescent="0.2">
      <c r="BA1163" s="505"/>
      <c r="BB1163" s="366"/>
      <c r="BC1163" s="505"/>
      <c r="BD1163" s="505"/>
      <c r="BE1163" s="505"/>
      <c r="BF1163" s="505"/>
      <c r="BG1163" s="505"/>
      <c r="BH1163" s="505"/>
      <c r="BI1163" s="505"/>
      <c r="BJ1163" s="505"/>
      <c r="BK1163" s="505"/>
      <c r="BL1163" s="505"/>
      <c r="BM1163" s="505"/>
      <c r="BN1163" s="505"/>
      <c r="BO1163" s="505"/>
      <c r="BP1163" s="505"/>
      <c r="BQ1163" s="505"/>
      <c r="BR1163" s="505"/>
      <c r="BS1163" s="505"/>
      <c r="BT1163" s="505"/>
      <c r="BU1163" s="505"/>
      <c r="BV1163" s="505"/>
    </row>
    <row r="1164" s="339" customFormat="true" ht="15" customHeight="true" x14ac:dyDescent="0.2">
      <c r="BA1164" s="505"/>
      <c r="BB1164" s="366"/>
      <c r="BC1164" s="505"/>
      <c r="BD1164" s="505"/>
      <c r="BE1164" s="505"/>
      <c r="BF1164" s="505"/>
      <c r="BG1164" s="505"/>
      <c r="BH1164" s="505"/>
      <c r="BI1164" s="505"/>
      <c r="BJ1164" s="505"/>
      <c r="BK1164" s="505"/>
      <c r="BL1164" s="505"/>
      <c r="BM1164" s="505"/>
      <c r="BN1164" s="505"/>
      <c r="BO1164" s="505"/>
      <c r="BP1164" s="505"/>
      <c r="BQ1164" s="505"/>
      <c r="BR1164" s="505"/>
      <c r="BS1164" s="505"/>
      <c r="BT1164" s="505"/>
      <c r="BU1164" s="505"/>
      <c r="BV1164" s="505"/>
    </row>
    <row r="1165" s="339" customFormat="true" ht="15" customHeight="true" x14ac:dyDescent="0.2">
      <c r="BA1165" s="505"/>
      <c r="BB1165" s="366"/>
      <c r="BC1165" s="505"/>
      <c r="BD1165" s="505"/>
      <c r="BE1165" s="505"/>
      <c r="BF1165" s="505"/>
      <c r="BG1165" s="505"/>
      <c r="BH1165" s="505"/>
      <c r="BI1165" s="505"/>
      <c r="BJ1165" s="505"/>
      <c r="BK1165" s="505"/>
      <c r="BL1165" s="505"/>
      <c r="BM1165" s="505"/>
      <c r="BN1165" s="505"/>
      <c r="BO1165" s="505"/>
      <c r="BP1165" s="505"/>
      <c r="BQ1165" s="505"/>
      <c r="BR1165" s="505"/>
      <c r="BS1165" s="505"/>
      <c r="BT1165" s="505"/>
      <c r="BU1165" s="505"/>
      <c r="BV1165" s="505"/>
    </row>
    <row r="1166" s="339" customFormat="true" ht="15" customHeight="true" x14ac:dyDescent="0.2">
      <c r="BA1166" s="505"/>
      <c r="BB1166" s="366"/>
      <c r="BC1166" s="505"/>
      <c r="BD1166" s="505"/>
      <c r="BE1166" s="505"/>
      <c r="BF1166" s="505"/>
      <c r="BG1166" s="505"/>
      <c r="BH1166" s="505"/>
      <c r="BI1166" s="505"/>
      <c r="BJ1166" s="505"/>
      <c r="BK1166" s="505"/>
      <c r="BL1166" s="505"/>
      <c r="BM1166" s="505"/>
      <c r="BN1166" s="505"/>
      <c r="BO1166" s="505"/>
      <c r="BP1166" s="505"/>
      <c r="BQ1166" s="505"/>
      <c r="BR1166" s="505"/>
      <c r="BS1166" s="505"/>
      <c r="BT1166" s="505"/>
      <c r="BU1166" s="505"/>
      <c r="BV1166" s="505"/>
    </row>
    <row r="1167" s="339" customFormat="true" ht="15" customHeight="true" x14ac:dyDescent="0.2">
      <c r="BA1167" s="505"/>
      <c r="BB1167" s="366"/>
      <c r="BC1167" s="505"/>
      <c r="BD1167" s="505"/>
      <c r="BE1167" s="505"/>
      <c r="BF1167" s="505"/>
      <c r="BG1167" s="505"/>
      <c r="BH1167" s="505"/>
      <c r="BI1167" s="505"/>
      <c r="BJ1167" s="505"/>
      <c r="BK1167" s="505"/>
      <c r="BL1167" s="505"/>
      <c r="BM1167" s="505"/>
      <c r="BN1167" s="505"/>
      <c r="BO1167" s="505"/>
      <c r="BP1167" s="505"/>
      <c r="BQ1167" s="505"/>
      <c r="BR1167" s="505"/>
      <c r="BS1167" s="505"/>
      <c r="BT1167" s="505"/>
      <c r="BU1167" s="505"/>
      <c r="BV1167" s="505"/>
    </row>
    <row r="1168" s="339" customFormat="true" ht="15" customHeight="true" x14ac:dyDescent="0.2">
      <c r="BA1168" s="505"/>
      <c r="BB1168" s="366"/>
      <c r="BC1168" s="505"/>
      <c r="BD1168" s="505"/>
      <c r="BE1168" s="505"/>
      <c r="BF1168" s="505"/>
      <c r="BG1168" s="505"/>
      <c r="BH1168" s="505"/>
      <c r="BI1168" s="505"/>
      <c r="BJ1168" s="505"/>
      <c r="BK1168" s="505"/>
      <c r="BL1168" s="505"/>
      <c r="BM1168" s="505"/>
      <c r="BN1168" s="505"/>
      <c r="BO1168" s="505"/>
      <c r="BP1168" s="505"/>
      <c r="BQ1168" s="505"/>
      <c r="BR1168" s="505"/>
      <c r="BS1168" s="505"/>
      <c r="BT1168" s="505"/>
      <c r="BU1168" s="505"/>
      <c r="BV1168" s="505"/>
    </row>
    <row r="1169" s="339" customFormat="true" ht="15" customHeight="true" x14ac:dyDescent="0.2">
      <c r="BA1169" s="505"/>
      <c r="BB1169" s="366"/>
      <c r="BC1169" s="505"/>
      <c r="BD1169" s="505"/>
      <c r="BE1169" s="505"/>
      <c r="BF1169" s="505"/>
      <c r="BG1169" s="505"/>
      <c r="BH1169" s="505"/>
      <c r="BI1169" s="505"/>
      <c r="BJ1169" s="505"/>
      <c r="BK1169" s="505"/>
      <c r="BL1169" s="505"/>
      <c r="BM1169" s="505"/>
      <c r="BN1169" s="505"/>
      <c r="BO1169" s="505"/>
      <c r="BP1169" s="505"/>
      <c r="BQ1169" s="505"/>
      <c r="BR1169" s="505"/>
      <c r="BS1169" s="505"/>
      <c r="BT1169" s="505"/>
      <c r="BU1169" s="505"/>
      <c r="BV1169" s="505"/>
    </row>
    <row r="1170" s="339" customFormat="true" ht="15" customHeight="true" x14ac:dyDescent="0.2">
      <c r="A1170" s="435"/>
      <c r="B1170" s="781"/>
      <c r="C1170" s="782"/>
      <c r="D1170" s="782"/>
      <c r="E1170" s="782"/>
      <c r="F1170" s="782"/>
      <c r="G1170" s="782"/>
      <c r="H1170" s="782"/>
      <c r="I1170" s="782"/>
      <c r="J1170" s="782"/>
      <c r="K1170" s="782"/>
      <c r="L1170" s="782"/>
      <c r="M1170" s="782"/>
      <c r="N1170" s="782"/>
      <c r="O1170" s="782"/>
      <c r="P1170" s="782"/>
      <c r="Q1170" s="782"/>
      <c r="R1170" s="782"/>
      <c r="S1170" s="782"/>
      <c r="T1170" s="782"/>
      <c r="U1170" s="782"/>
      <c r="V1170" s="782"/>
      <c r="BA1170" s="505"/>
      <c r="BB1170" s="366"/>
      <c r="BC1170" s="505"/>
      <c r="BD1170" s="505"/>
      <c r="BE1170" s="505"/>
      <c r="BF1170" s="505"/>
      <c r="BG1170" s="505"/>
      <c r="BH1170" s="505"/>
      <c r="BI1170" s="505"/>
      <c r="BJ1170" s="505"/>
      <c r="BK1170" s="505"/>
      <c r="BL1170" s="505"/>
      <c r="BM1170" s="505"/>
      <c r="BN1170" s="505"/>
      <c r="BO1170" s="505"/>
      <c r="BP1170" s="505"/>
      <c r="BQ1170" s="505"/>
      <c r="BR1170" s="505"/>
      <c r="BS1170" s="505"/>
      <c r="BT1170" s="505"/>
      <c r="BU1170" s="505"/>
      <c r="BV1170" s="505"/>
    </row>
    <row r="1171" s="339" customFormat="true" ht="15" customHeight="true" x14ac:dyDescent="0.2">
      <c r="A1171" s="435"/>
      <c r="B1171" s="781"/>
      <c r="C1171" s="782"/>
      <c r="D1171" s="782"/>
      <c r="E1171" s="782"/>
      <c r="F1171" s="782"/>
      <c r="G1171" s="782"/>
      <c r="H1171" s="782"/>
      <c r="I1171" s="782"/>
      <c r="J1171" s="782"/>
      <c r="K1171" s="782"/>
      <c r="L1171" s="782"/>
      <c r="M1171" s="782"/>
      <c r="N1171" s="782"/>
      <c r="O1171" s="782"/>
      <c r="P1171" s="782"/>
      <c r="Q1171" s="782"/>
      <c r="R1171" s="782"/>
      <c r="S1171" s="782"/>
      <c r="T1171" s="782"/>
      <c r="U1171" s="782"/>
      <c r="V1171" s="782"/>
      <c r="BA1171" s="505"/>
      <c r="BB1171" s="366"/>
      <c r="BC1171" s="505"/>
      <c r="BD1171" s="505"/>
      <c r="BE1171" s="505"/>
      <c r="BF1171" s="505"/>
      <c r="BG1171" s="505"/>
      <c r="BH1171" s="505"/>
      <c r="BI1171" s="505"/>
      <c r="BJ1171" s="505"/>
      <c r="BK1171" s="505"/>
      <c r="BL1171" s="505"/>
      <c r="BM1171" s="505"/>
      <c r="BN1171" s="505"/>
      <c r="BO1171" s="505"/>
      <c r="BP1171" s="505"/>
      <c r="BQ1171" s="505"/>
      <c r="BR1171" s="505"/>
      <c r="BS1171" s="505"/>
      <c r="BT1171" s="505"/>
      <c r="BU1171" s="505"/>
      <c r="BV1171" s="505"/>
    </row>
    <row r="1172" s="339" customFormat="true" ht="15" customHeight="true" x14ac:dyDescent="0.2">
      <c r="A1172" s="435"/>
      <c r="B1172" s="781"/>
      <c r="C1172" s="782"/>
      <c r="D1172" s="782"/>
      <c r="E1172" s="782"/>
      <c r="F1172" s="782"/>
      <c r="G1172" s="782"/>
      <c r="H1172" s="782"/>
      <c r="I1172" s="782"/>
      <c r="J1172" s="782"/>
      <c r="K1172" s="782"/>
      <c r="L1172" s="782"/>
      <c r="M1172" s="782"/>
      <c r="N1172" s="782"/>
      <c r="O1172" s="782"/>
      <c r="P1172" s="782"/>
      <c r="Q1172" s="782"/>
      <c r="R1172" s="782"/>
      <c r="S1172" s="782"/>
      <c r="T1172" s="782"/>
      <c r="U1172" s="782"/>
      <c r="V1172" s="782"/>
      <c r="BA1172" s="505"/>
      <c r="BB1172" s="366"/>
      <c r="BC1172" s="505"/>
      <c r="BD1172" s="505"/>
      <c r="BE1172" s="505"/>
      <c r="BF1172" s="505"/>
      <c r="BG1172" s="505"/>
      <c r="BH1172" s="505"/>
      <c r="BI1172" s="505"/>
      <c r="BJ1172" s="505"/>
      <c r="BK1172" s="505"/>
      <c r="BL1172" s="505"/>
      <c r="BM1172" s="505"/>
      <c r="BN1172" s="505"/>
      <c r="BO1172" s="505"/>
      <c r="BP1172" s="505"/>
      <c r="BQ1172" s="505"/>
      <c r="BR1172" s="505"/>
      <c r="BS1172" s="505"/>
      <c r="BT1172" s="505"/>
      <c r="BU1172" s="505"/>
      <c r="BV1172" s="505"/>
    </row>
    <row r="1173" s="339" customFormat="true" ht="15" customHeight="true" x14ac:dyDescent="0.2">
      <c r="A1173" s="435"/>
      <c r="B1173" s="781"/>
      <c r="C1173" s="782"/>
      <c r="D1173" s="782"/>
      <c r="E1173" s="782"/>
      <c r="F1173" s="782"/>
      <c r="G1173" s="782"/>
      <c r="H1173" s="782"/>
      <c r="I1173" s="782"/>
      <c r="J1173" s="782"/>
      <c r="K1173" s="782"/>
      <c r="L1173" s="782"/>
      <c r="M1173" s="782"/>
      <c r="N1173" s="782"/>
      <c r="O1173" s="782"/>
      <c r="P1173" s="782"/>
      <c r="Q1173" s="782"/>
      <c r="R1173" s="782"/>
      <c r="S1173" s="782"/>
      <c r="T1173" s="782"/>
      <c r="U1173" s="782"/>
      <c r="V1173" s="782"/>
      <c r="BA1173" s="505"/>
      <c r="BB1173" s="366"/>
      <c r="BC1173" s="505"/>
      <c r="BD1173" s="505"/>
      <c r="BE1173" s="505"/>
      <c r="BF1173" s="505"/>
      <c r="BG1173" s="505"/>
      <c r="BH1173" s="505"/>
      <c r="BI1173" s="505"/>
      <c r="BJ1173" s="505"/>
      <c r="BK1173" s="505"/>
      <c r="BL1173" s="505"/>
      <c r="BM1173" s="505"/>
      <c r="BN1173" s="505"/>
      <c r="BO1173" s="505"/>
      <c r="BP1173" s="505"/>
      <c r="BQ1173" s="505"/>
      <c r="BR1173" s="505"/>
      <c r="BS1173" s="505"/>
      <c r="BT1173" s="505"/>
      <c r="BU1173" s="505"/>
      <c r="BV1173" s="505"/>
    </row>
    <row r="1174" s="339" customFormat="true" ht="15" customHeight="true" x14ac:dyDescent="0.2">
      <c r="A1174" s="435"/>
      <c r="B1174" s="781"/>
      <c r="C1174" s="782"/>
      <c r="D1174" s="782"/>
      <c r="E1174" s="782"/>
      <c r="F1174" s="782"/>
      <c r="G1174" s="782"/>
      <c r="H1174" s="782"/>
      <c r="I1174" s="782"/>
      <c r="J1174" s="782"/>
      <c r="K1174" s="782"/>
      <c r="L1174" s="782"/>
      <c r="M1174" s="782"/>
      <c r="N1174" s="782"/>
      <c r="O1174" s="782"/>
      <c r="P1174" s="782"/>
      <c r="Q1174" s="782"/>
      <c r="R1174" s="782"/>
      <c r="S1174" s="782"/>
      <c r="T1174" s="782"/>
      <c r="U1174" s="782"/>
      <c r="V1174" s="782"/>
      <c r="BA1174" s="505"/>
      <c r="BB1174" s="366"/>
      <c r="BC1174" s="505"/>
      <c r="BD1174" s="505"/>
      <c r="BE1174" s="505"/>
      <c r="BF1174" s="505"/>
      <c r="BG1174" s="505"/>
      <c r="BH1174" s="505"/>
      <c r="BI1174" s="505"/>
      <c r="BJ1174" s="505"/>
      <c r="BK1174" s="505"/>
      <c r="BL1174" s="505"/>
      <c r="BM1174" s="505"/>
      <c r="BN1174" s="505"/>
      <c r="BO1174" s="505"/>
      <c r="BP1174" s="505"/>
      <c r="BQ1174" s="505"/>
      <c r="BR1174" s="505"/>
      <c r="BS1174" s="505"/>
      <c r="BT1174" s="505"/>
      <c r="BU1174" s="505"/>
      <c r="BV1174" s="505"/>
    </row>
    <row r="1175" s="339" customFormat="true" ht="15" customHeight="true" x14ac:dyDescent="0.2">
      <c r="A1175" s="435"/>
      <c r="B1175" s="781"/>
      <c r="C1175" s="782"/>
      <c r="D1175" s="782"/>
      <c r="E1175" s="782"/>
      <c r="F1175" s="782"/>
      <c r="G1175" s="782"/>
      <c r="H1175" s="782"/>
      <c r="I1175" s="782"/>
      <c r="J1175" s="782"/>
      <c r="K1175" s="782"/>
      <c r="L1175" s="782"/>
      <c r="M1175" s="782"/>
      <c r="N1175" s="782"/>
      <c r="O1175" s="782"/>
      <c r="P1175" s="782"/>
      <c r="Q1175" s="782"/>
      <c r="R1175" s="782"/>
      <c r="S1175" s="782"/>
      <c r="T1175" s="782"/>
      <c r="U1175" s="782"/>
      <c r="V1175" s="782"/>
      <c r="BA1175" s="505"/>
      <c r="BB1175" s="366"/>
      <c r="BC1175" s="505"/>
      <c r="BD1175" s="505"/>
      <c r="BE1175" s="505"/>
      <c r="BF1175" s="505"/>
      <c r="BG1175" s="505"/>
      <c r="BH1175" s="505"/>
      <c r="BI1175" s="505"/>
      <c r="BJ1175" s="505"/>
      <c r="BK1175" s="505"/>
      <c r="BL1175" s="505"/>
      <c r="BM1175" s="505"/>
      <c r="BN1175" s="505"/>
      <c r="BO1175" s="505"/>
      <c r="BP1175" s="505"/>
      <c r="BQ1175" s="505"/>
      <c r="BR1175" s="505"/>
      <c r="BS1175" s="505"/>
      <c r="BT1175" s="505"/>
      <c r="BU1175" s="505"/>
      <c r="BV1175" s="505"/>
    </row>
    <row r="1176" s="339" customFormat="true" ht="15" customHeight="true" x14ac:dyDescent="0.2">
      <c r="A1176" s="783"/>
      <c r="B1176" s="435"/>
      <c r="C1176" s="784"/>
      <c r="D1176" s="785"/>
      <c r="E1176" s="785"/>
      <c r="F1176" s="785"/>
      <c r="G1176" s="785"/>
      <c r="H1176" s="784"/>
      <c r="I1176" s="785"/>
      <c r="J1176" s="785"/>
      <c r="K1176" s="785"/>
      <c r="L1176" s="785"/>
      <c r="M1176" s="784"/>
      <c r="N1176" s="785"/>
      <c r="O1176" s="785"/>
      <c r="P1176" s="785"/>
      <c r="Q1176" s="785"/>
      <c r="R1176" s="784"/>
      <c r="S1176" s="785"/>
      <c r="T1176" s="785"/>
      <c r="U1176" s="785"/>
      <c r="BA1176" s="505"/>
      <c r="BB1176" s="366"/>
      <c r="BC1176" s="505"/>
      <c r="BD1176" s="505"/>
      <c r="BE1176" s="505"/>
      <c r="BF1176" s="505"/>
      <c r="BG1176" s="505"/>
      <c r="BH1176" s="505"/>
      <c r="BI1176" s="505"/>
      <c r="BJ1176" s="505"/>
      <c r="BK1176" s="505"/>
      <c r="BL1176" s="505"/>
      <c r="BM1176" s="505"/>
      <c r="BN1176" s="505"/>
      <c r="BO1176" s="505"/>
      <c r="BP1176" s="505"/>
      <c r="BQ1176" s="505"/>
      <c r="BR1176" s="505"/>
      <c r="BS1176" s="505"/>
      <c r="BT1176" s="505"/>
      <c r="BU1176" s="505"/>
      <c r="BV1176" s="505"/>
    </row>
    <row r="1177" s="339" customFormat="true" ht="15" customHeight="true" x14ac:dyDescent="0.2">
      <c r="A1177" s="785"/>
      <c r="B1177" s="785"/>
      <c r="C1177" s="784"/>
      <c r="D1177" s="784"/>
      <c r="E1177" s="784"/>
      <c r="F1177" s="784"/>
      <c r="G1177" s="784"/>
      <c r="H1177" s="784"/>
      <c r="I1177" s="784"/>
      <c r="J1177" s="784"/>
      <c r="K1177" s="784"/>
      <c r="L1177" s="784"/>
      <c r="M1177" s="784"/>
      <c r="N1177" s="784"/>
      <c r="O1177" s="784"/>
      <c r="P1177" s="784"/>
      <c r="Q1177" s="784"/>
      <c r="R1177" s="784"/>
      <c r="S1177" s="784"/>
      <c r="T1177" s="784"/>
      <c r="U1177" s="784"/>
      <c r="BA1177" s="505"/>
      <c r="BB1177" s="366"/>
      <c r="BC1177" s="505"/>
      <c r="BD1177" s="505"/>
      <c r="BE1177" s="505"/>
      <c r="BF1177" s="505"/>
      <c r="BG1177" s="505"/>
      <c r="BH1177" s="505"/>
      <c r="BI1177" s="505"/>
      <c r="BJ1177" s="505"/>
      <c r="BK1177" s="505"/>
      <c r="BL1177" s="505"/>
      <c r="BM1177" s="505"/>
      <c r="BN1177" s="505"/>
      <c r="BO1177" s="505"/>
      <c r="BP1177" s="505"/>
      <c r="BQ1177" s="505"/>
      <c r="BR1177" s="505"/>
      <c r="BS1177" s="505"/>
      <c r="BT1177" s="505"/>
      <c r="BU1177" s="505"/>
      <c r="BV1177" s="505"/>
    </row>
    <row r="1178" s="339" customFormat="true" ht="15" customHeight="true" x14ac:dyDescent="0.2">
      <c r="BA1178" s="505"/>
      <c r="BB1178" s="366"/>
      <c r="BC1178" s="505"/>
      <c r="BD1178" s="505"/>
      <c r="BE1178" s="505"/>
      <c r="BF1178" s="505"/>
      <c r="BG1178" s="505"/>
      <c r="BH1178" s="505"/>
      <c r="BI1178" s="505"/>
      <c r="BJ1178" s="505"/>
      <c r="BK1178" s="505"/>
      <c r="BL1178" s="505"/>
      <c r="BM1178" s="505"/>
      <c r="BN1178" s="505"/>
      <c r="BO1178" s="505"/>
      <c r="BP1178" s="505"/>
      <c r="BQ1178" s="505"/>
      <c r="BR1178" s="505"/>
      <c r="BS1178" s="505"/>
      <c r="BT1178" s="505"/>
      <c r="BU1178" s="505"/>
      <c r="BV1178" s="505"/>
    </row>
    <row r="1179" s="339" customFormat="true" ht="15" customHeight="true" x14ac:dyDescent="0.2">
      <c r="BA1179" s="505"/>
      <c r="BB1179" s="366"/>
      <c r="BC1179" s="505"/>
      <c r="BD1179" s="505"/>
      <c r="BE1179" s="505"/>
      <c r="BF1179" s="505"/>
      <c r="BG1179" s="505"/>
      <c r="BH1179" s="505"/>
      <c r="BI1179" s="505"/>
      <c r="BJ1179" s="505"/>
      <c r="BK1179" s="505"/>
      <c r="BL1179" s="505"/>
      <c r="BM1179" s="505"/>
      <c r="BN1179" s="505"/>
      <c r="BO1179" s="505"/>
      <c r="BP1179" s="505"/>
      <c r="BQ1179" s="505"/>
      <c r="BR1179" s="505"/>
      <c r="BS1179" s="505"/>
      <c r="BT1179" s="505"/>
      <c r="BU1179" s="505"/>
      <c r="BV1179" s="505"/>
    </row>
    <row r="1180" s="339" customFormat="true" ht="15" customHeight="true" x14ac:dyDescent="0.2">
      <c r="BA1180" s="505"/>
      <c r="BB1180" s="366"/>
      <c r="BC1180" s="505"/>
      <c r="BD1180" s="505"/>
      <c r="BE1180" s="505"/>
      <c r="BF1180" s="505"/>
      <c r="BG1180" s="505"/>
      <c r="BH1180" s="505"/>
      <c r="BI1180" s="505"/>
      <c r="BJ1180" s="505"/>
      <c r="BK1180" s="505"/>
      <c r="BL1180" s="505"/>
      <c r="BM1180" s="505"/>
      <c r="BN1180" s="505"/>
      <c r="BO1180" s="505"/>
      <c r="BP1180" s="505"/>
      <c r="BQ1180" s="505"/>
      <c r="BR1180" s="505"/>
      <c r="BS1180" s="505"/>
      <c r="BT1180" s="505"/>
      <c r="BU1180" s="505"/>
      <c r="BV1180" s="505"/>
    </row>
    <row r="1181" s="339" customFormat="true" ht="15" customHeight="true" x14ac:dyDescent="0.2">
      <c r="BA1181" s="505"/>
      <c r="BB1181" s="366"/>
      <c r="BC1181" s="505"/>
      <c r="BD1181" s="505"/>
      <c r="BE1181" s="505"/>
      <c r="BF1181" s="505"/>
      <c r="BG1181" s="505"/>
      <c r="BH1181" s="505"/>
      <c r="BI1181" s="505"/>
      <c r="BJ1181" s="505"/>
      <c r="BK1181" s="505"/>
      <c r="BL1181" s="505"/>
      <c r="BM1181" s="505"/>
      <c r="BN1181" s="505"/>
      <c r="BO1181" s="505"/>
      <c r="BP1181" s="505"/>
      <c r="BQ1181" s="505"/>
      <c r="BR1181" s="505"/>
      <c r="BS1181" s="505"/>
      <c r="BT1181" s="505"/>
      <c r="BU1181" s="505"/>
      <c r="BV1181" s="505"/>
    </row>
    <row r="1182" s="339" customFormat="true" ht="15" customHeight="true" x14ac:dyDescent="0.2">
      <c r="BA1182" s="505"/>
      <c r="BB1182" s="366"/>
      <c r="BC1182" s="505"/>
      <c r="BD1182" s="505"/>
      <c r="BE1182" s="505"/>
      <c r="BF1182" s="505"/>
      <c r="BG1182" s="505"/>
      <c r="BH1182" s="505"/>
      <c r="BI1182" s="505"/>
      <c r="BJ1182" s="505"/>
      <c r="BK1182" s="505"/>
      <c r="BL1182" s="505"/>
      <c r="BM1182" s="505"/>
      <c r="BN1182" s="505"/>
      <c r="BO1182" s="505"/>
      <c r="BP1182" s="505"/>
      <c r="BQ1182" s="505"/>
      <c r="BR1182" s="505"/>
      <c r="BS1182" s="505"/>
      <c r="BT1182" s="505"/>
      <c r="BU1182" s="505"/>
      <c r="BV1182" s="505"/>
    </row>
    <row r="1183" s="339" customFormat="true" ht="15" customHeight="true" x14ac:dyDescent="0.2">
      <c r="BA1183" s="505"/>
      <c r="BB1183" s="366"/>
      <c r="BC1183" s="505"/>
      <c r="BD1183" s="505"/>
      <c r="BE1183" s="505"/>
      <c r="BF1183" s="505"/>
      <c r="BG1183" s="505"/>
      <c r="BH1183" s="505"/>
      <c r="BI1183" s="505"/>
      <c r="BJ1183" s="505"/>
      <c r="BK1183" s="505"/>
      <c r="BL1183" s="505"/>
      <c r="BM1183" s="505"/>
      <c r="BN1183" s="505"/>
      <c r="BO1183" s="505"/>
      <c r="BP1183" s="505"/>
      <c r="BQ1183" s="505"/>
      <c r="BR1183" s="505"/>
      <c r="BS1183" s="505"/>
      <c r="BT1183" s="505"/>
      <c r="BU1183" s="505"/>
      <c r="BV1183" s="505"/>
    </row>
    <row r="1184" s="339" customFormat="true" ht="15" customHeight="true" x14ac:dyDescent="0.2">
      <c r="BA1184" s="505"/>
      <c r="BB1184" s="366"/>
      <c r="BC1184" s="505"/>
      <c r="BD1184" s="505"/>
      <c r="BE1184" s="505"/>
      <c r="BF1184" s="505"/>
      <c r="BG1184" s="505"/>
      <c r="BH1184" s="505"/>
      <c r="BI1184" s="505"/>
      <c r="BJ1184" s="505"/>
      <c r="BK1184" s="505"/>
      <c r="BL1184" s="505"/>
      <c r="BM1184" s="505"/>
      <c r="BN1184" s="505"/>
      <c r="BO1184" s="505"/>
      <c r="BP1184" s="505"/>
      <c r="BQ1184" s="505"/>
      <c r="BR1184" s="505"/>
      <c r="BS1184" s="505"/>
      <c r="BT1184" s="505"/>
      <c r="BU1184" s="505"/>
      <c r="BV1184" s="505"/>
    </row>
    <row r="1185" s="339" customFormat="true" ht="15" customHeight="true" x14ac:dyDescent="0.2">
      <c r="BA1185" s="505"/>
      <c r="BB1185" s="366"/>
      <c r="BC1185" s="505"/>
      <c r="BD1185" s="505"/>
      <c r="BE1185" s="505"/>
      <c r="BF1185" s="505"/>
      <c r="BG1185" s="505"/>
      <c r="BH1185" s="505"/>
      <c r="BI1185" s="505"/>
      <c r="BJ1185" s="505"/>
      <c r="BK1185" s="505"/>
      <c r="BL1185" s="505"/>
      <c r="BM1185" s="505"/>
      <c r="BN1185" s="505"/>
      <c r="BO1185" s="505"/>
      <c r="BP1185" s="505"/>
      <c r="BQ1185" s="505"/>
      <c r="BR1185" s="505"/>
      <c r="BS1185" s="505"/>
      <c r="BT1185" s="505"/>
      <c r="BU1185" s="505"/>
      <c r="BV1185" s="505"/>
    </row>
    <row r="1186" s="339" customFormat="true" ht="15" customHeight="true" x14ac:dyDescent="0.2">
      <c r="BA1186" s="505"/>
      <c r="BB1186" s="366"/>
      <c r="BC1186" s="505"/>
      <c r="BD1186" s="505"/>
      <c r="BE1186" s="505"/>
      <c r="BF1186" s="505"/>
      <c r="BG1186" s="505"/>
      <c r="BH1186" s="505"/>
      <c r="BI1186" s="505"/>
      <c r="BJ1186" s="505"/>
      <c r="BK1186" s="505"/>
      <c r="BL1186" s="505"/>
      <c r="BM1186" s="505"/>
      <c r="BN1186" s="505"/>
      <c r="BO1186" s="505"/>
      <c r="BP1186" s="505"/>
      <c r="BQ1186" s="505"/>
      <c r="BR1186" s="505"/>
      <c r="BS1186" s="505"/>
      <c r="BT1186" s="505"/>
      <c r="BU1186" s="505"/>
      <c r="BV1186" s="505"/>
    </row>
    <row r="1187" s="339" customFormat="true" ht="15" customHeight="true" x14ac:dyDescent="0.2">
      <c r="BA1187" s="505"/>
      <c r="BB1187" s="366"/>
      <c r="BC1187" s="505"/>
      <c r="BD1187" s="505"/>
      <c r="BE1187" s="505"/>
      <c r="BF1187" s="505"/>
      <c r="BG1187" s="505"/>
      <c r="BH1187" s="505"/>
      <c r="BI1187" s="505"/>
      <c r="BJ1187" s="505"/>
      <c r="BK1187" s="505"/>
      <c r="BL1187" s="505"/>
      <c r="BM1187" s="505"/>
      <c r="BN1187" s="505"/>
      <c r="BO1187" s="505"/>
      <c r="BP1187" s="505"/>
      <c r="BQ1187" s="505"/>
      <c r="BR1187" s="505"/>
      <c r="BS1187" s="505"/>
      <c r="BT1187" s="505"/>
      <c r="BU1187" s="505"/>
      <c r="BV1187" s="505"/>
    </row>
    <row r="1188" s="339" customFormat="true" ht="15" customHeight="true" x14ac:dyDescent="0.2">
      <c r="BA1188" s="505"/>
      <c r="BB1188" s="366"/>
      <c r="BC1188" s="505"/>
      <c r="BD1188" s="505"/>
      <c r="BE1188" s="505"/>
      <c r="BF1188" s="505"/>
      <c r="BG1188" s="505"/>
      <c r="BH1188" s="505"/>
      <c r="BI1188" s="505"/>
      <c r="BJ1188" s="505"/>
      <c r="BK1188" s="505"/>
      <c r="BL1188" s="505"/>
      <c r="BM1188" s="505"/>
      <c r="BN1188" s="505"/>
      <c r="BO1188" s="505"/>
      <c r="BP1188" s="505"/>
      <c r="BQ1188" s="505"/>
      <c r="BR1188" s="505"/>
      <c r="BS1188" s="505"/>
      <c r="BT1188" s="505"/>
      <c r="BU1188" s="505"/>
      <c r="BV1188" s="505"/>
    </row>
    <row r="1189" s="339" customFormat="true" ht="15" customHeight="true" x14ac:dyDescent="0.2">
      <c r="BA1189" s="505"/>
      <c r="BB1189" s="366"/>
      <c r="BC1189" s="505"/>
      <c r="BD1189" s="505"/>
      <c r="BE1189" s="505"/>
      <c r="BF1189" s="505"/>
      <c r="BG1189" s="505"/>
      <c r="BH1189" s="505"/>
      <c r="BI1189" s="505"/>
      <c r="BJ1189" s="505"/>
      <c r="BK1189" s="505"/>
      <c r="BL1189" s="505"/>
      <c r="BM1189" s="505"/>
      <c r="BN1189" s="505"/>
      <c r="BO1189" s="505"/>
      <c r="BP1189" s="505"/>
      <c r="BQ1189" s="505"/>
      <c r="BR1189" s="505"/>
      <c r="BS1189" s="505"/>
      <c r="BT1189" s="505"/>
      <c r="BU1189" s="505"/>
      <c r="BV1189" s="505"/>
    </row>
    <row r="1190" s="339" customFormat="true" ht="15" customHeight="true" x14ac:dyDescent="0.2">
      <c r="BA1190" s="505"/>
      <c r="BB1190" s="366"/>
      <c r="BC1190" s="505"/>
      <c r="BD1190" s="505"/>
      <c r="BE1190" s="505"/>
      <c r="BF1190" s="505"/>
      <c r="BG1190" s="505"/>
      <c r="BH1190" s="505"/>
      <c r="BI1190" s="505"/>
      <c r="BJ1190" s="505"/>
      <c r="BK1190" s="505"/>
      <c r="BL1190" s="505"/>
      <c r="BM1190" s="505"/>
      <c r="BN1190" s="505"/>
      <c r="BO1190" s="505"/>
      <c r="BP1190" s="505"/>
      <c r="BQ1190" s="505"/>
      <c r="BR1190" s="505"/>
      <c r="BS1190" s="505"/>
      <c r="BT1190" s="505"/>
      <c r="BU1190" s="505"/>
      <c r="BV1190" s="505"/>
    </row>
    <row r="1191" s="339" customFormat="true" ht="15" customHeight="true" x14ac:dyDescent="0.2">
      <c r="BA1191" s="505"/>
      <c r="BB1191" s="366"/>
      <c r="BC1191" s="505"/>
      <c r="BD1191" s="505"/>
      <c r="BE1191" s="505"/>
      <c r="BF1191" s="505"/>
      <c r="BG1191" s="505"/>
      <c r="BH1191" s="505"/>
      <c r="BI1191" s="505"/>
      <c r="BJ1191" s="505"/>
      <c r="BK1191" s="505"/>
      <c r="BL1191" s="505"/>
      <c r="BM1191" s="505"/>
      <c r="BN1191" s="505"/>
      <c r="BO1191" s="505"/>
      <c r="BP1191" s="505"/>
      <c r="BQ1191" s="505"/>
      <c r="BR1191" s="505"/>
      <c r="BS1191" s="505"/>
      <c r="BT1191" s="505"/>
      <c r="BU1191" s="505"/>
      <c r="BV1191" s="505"/>
    </row>
    <row r="1192" s="339" customFormat="true" ht="15" customHeight="true" x14ac:dyDescent="0.2">
      <c r="BA1192" s="505"/>
      <c r="BB1192" s="366"/>
      <c r="BC1192" s="505"/>
      <c r="BD1192" s="505"/>
      <c r="BE1192" s="505"/>
      <c r="BF1192" s="505"/>
      <c r="BG1192" s="505"/>
      <c r="BH1192" s="505"/>
      <c r="BI1192" s="505"/>
      <c r="BJ1192" s="505"/>
      <c r="BK1192" s="505"/>
      <c r="BL1192" s="505"/>
      <c r="BM1192" s="505"/>
      <c r="BN1192" s="505"/>
      <c r="BO1192" s="505"/>
      <c r="BP1192" s="505"/>
      <c r="BQ1192" s="505"/>
      <c r="BR1192" s="505"/>
      <c r="BS1192" s="505"/>
      <c r="BT1192" s="505"/>
      <c r="BU1192" s="505"/>
      <c r="BV1192" s="505"/>
    </row>
    <row r="1193" s="339" customFormat="true" ht="15" customHeight="true" x14ac:dyDescent="0.2">
      <c r="BA1193" s="505"/>
      <c r="BB1193" s="366"/>
      <c r="BC1193" s="505"/>
      <c r="BD1193" s="505"/>
      <c r="BE1193" s="505"/>
      <c r="BF1193" s="505"/>
      <c r="BG1193" s="505"/>
      <c r="BH1193" s="505"/>
      <c r="BI1193" s="505"/>
      <c r="BJ1193" s="505"/>
      <c r="BK1193" s="505"/>
      <c r="BL1193" s="505"/>
      <c r="BM1193" s="505"/>
      <c r="BN1193" s="505"/>
      <c r="BO1193" s="505"/>
      <c r="BP1193" s="505"/>
      <c r="BQ1193" s="505"/>
      <c r="BR1193" s="505"/>
      <c r="BS1193" s="505"/>
      <c r="BT1193" s="505"/>
      <c r="BU1193" s="505"/>
      <c r="BV1193" s="505"/>
    </row>
    <row r="1194" s="339" customFormat="true" ht="15" customHeight="true" x14ac:dyDescent="0.2">
      <c r="BA1194" s="505"/>
      <c r="BB1194" s="366"/>
      <c r="BC1194" s="505"/>
      <c r="BD1194" s="505"/>
      <c r="BE1194" s="505"/>
      <c r="BF1194" s="505"/>
      <c r="BG1194" s="505"/>
      <c r="BH1194" s="505"/>
      <c r="BI1194" s="505"/>
      <c r="BJ1194" s="505"/>
      <c r="BK1194" s="505"/>
      <c r="BL1194" s="505"/>
      <c r="BM1194" s="505"/>
      <c r="BN1194" s="505"/>
      <c r="BO1194" s="505"/>
      <c r="BP1194" s="505"/>
      <c r="BQ1194" s="505"/>
      <c r="BR1194" s="505"/>
      <c r="BS1194" s="505"/>
      <c r="BT1194" s="505"/>
      <c r="BU1194" s="505"/>
      <c r="BV1194" s="505"/>
    </row>
    <row r="1195" s="339" customFormat="true" ht="15" customHeight="true" x14ac:dyDescent="0.2">
      <c r="BA1195" s="505"/>
      <c r="BB1195" s="366"/>
      <c r="BC1195" s="505"/>
      <c r="BD1195" s="505"/>
      <c r="BE1195" s="505"/>
      <c r="BF1195" s="505"/>
      <c r="BG1195" s="505"/>
      <c r="BH1195" s="505"/>
      <c r="BI1195" s="505"/>
      <c r="BJ1195" s="505"/>
      <c r="BK1195" s="505"/>
      <c r="BL1195" s="505"/>
      <c r="BM1195" s="505"/>
      <c r="BN1195" s="505"/>
      <c r="BO1195" s="505"/>
      <c r="BP1195" s="505"/>
      <c r="BQ1195" s="505"/>
      <c r="BR1195" s="505"/>
      <c r="BS1195" s="505"/>
      <c r="BT1195" s="505"/>
      <c r="BU1195" s="505"/>
      <c r="BV1195" s="505"/>
    </row>
    <row r="1196" s="339" customFormat="true" ht="15" customHeight="true" x14ac:dyDescent="0.2">
      <c r="BA1196" s="505"/>
      <c r="BB1196" s="366"/>
      <c r="BC1196" s="505"/>
      <c r="BD1196" s="505"/>
      <c r="BE1196" s="505"/>
      <c r="BF1196" s="505"/>
      <c r="BG1196" s="505"/>
      <c r="BH1196" s="505"/>
      <c r="BI1196" s="505"/>
      <c r="BJ1196" s="505"/>
      <c r="BK1196" s="505"/>
      <c r="BL1196" s="505"/>
      <c r="BM1196" s="505"/>
      <c r="BN1196" s="505"/>
      <c r="BO1196" s="505"/>
      <c r="BP1196" s="505"/>
      <c r="BQ1196" s="505"/>
      <c r="BR1196" s="505"/>
      <c r="BS1196" s="505"/>
      <c r="BT1196" s="505"/>
      <c r="BU1196" s="505"/>
      <c r="BV1196" s="505"/>
    </row>
    <row r="1197" s="339" customFormat="true" ht="15" customHeight="true" x14ac:dyDescent="0.2">
      <c r="BA1197" s="505"/>
      <c r="BB1197" s="366"/>
      <c r="BC1197" s="505"/>
      <c r="BD1197" s="505"/>
      <c r="BE1197" s="505"/>
      <c r="BF1197" s="505"/>
      <c r="BG1197" s="505"/>
      <c r="BH1197" s="505"/>
      <c r="BI1197" s="505"/>
      <c r="BJ1197" s="505"/>
      <c r="BK1197" s="505"/>
      <c r="BL1197" s="505"/>
      <c r="BM1197" s="505"/>
      <c r="BN1197" s="505"/>
      <c r="BO1197" s="505"/>
      <c r="BP1197" s="505"/>
      <c r="BQ1197" s="505"/>
      <c r="BR1197" s="505"/>
      <c r="BS1197" s="505"/>
      <c r="BT1197" s="505"/>
      <c r="BU1197" s="505"/>
      <c r="BV1197" s="505"/>
    </row>
    <row r="1198" s="339" customFormat="true" ht="15" customHeight="true" x14ac:dyDescent="0.2">
      <c r="BA1198" s="505"/>
      <c r="BB1198" s="366"/>
      <c r="BC1198" s="505"/>
      <c r="BD1198" s="505"/>
      <c r="BE1198" s="505"/>
      <c r="BF1198" s="505"/>
      <c r="BG1198" s="505"/>
      <c r="BH1198" s="505"/>
      <c r="BI1198" s="505"/>
      <c r="BJ1198" s="505"/>
      <c r="BK1198" s="505"/>
      <c r="BL1198" s="505"/>
      <c r="BM1198" s="505"/>
      <c r="BN1198" s="505"/>
      <c r="BO1198" s="505"/>
      <c r="BP1198" s="505"/>
      <c r="BQ1198" s="505"/>
      <c r="BR1198" s="505"/>
      <c r="BS1198" s="505"/>
      <c r="BT1198" s="505"/>
      <c r="BU1198" s="505"/>
      <c r="BV1198" s="505"/>
    </row>
    <row r="1199" s="339" customFormat="true" ht="15" customHeight="true" x14ac:dyDescent="0.2">
      <c r="BA1199" s="505"/>
      <c r="BB1199" s="366"/>
      <c r="BC1199" s="505"/>
      <c r="BD1199" s="505"/>
      <c r="BE1199" s="505"/>
      <c r="BF1199" s="505"/>
      <c r="BG1199" s="505"/>
      <c r="BH1199" s="505"/>
      <c r="BI1199" s="505"/>
      <c r="BJ1199" s="505"/>
      <c r="BK1199" s="505"/>
      <c r="BL1199" s="505"/>
      <c r="BM1199" s="505"/>
      <c r="BN1199" s="505"/>
      <c r="BO1199" s="505"/>
      <c r="BP1199" s="505"/>
      <c r="BQ1199" s="505"/>
      <c r="BR1199" s="505"/>
      <c r="BS1199" s="505"/>
      <c r="BT1199" s="505"/>
      <c r="BU1199" s="505"/>
      <c r="BV1199" s="505"/>
    </row>
    <row r="1200" s="339" customFormat="true" ht="15" customHeight="true" x14ac:dyDescent="0.2">
      <c r="BA1200" s="505"/>
      <c r="BB1200" s="366"/>
      <c r="BC1200" s="505"/>
      <c r="BD1200" s="505"/>
      <c r="BE1200" s="505"/>
      <c r="BF1200" s="505"/>
      <c r="BG1200" s="505"/>
      <c r="BH1200" s="505"/>
      <c r="BI1200" s="505"/>
      <c r="BJ1200" s="505"/>
      <c r="BK1200" s="505"/>
      <c r="BL1200" s="505"/>
      <c r="BM1200" s="505"/>
      <c r="BN1200" s="505"/>
      <c r="BO1200" s="505"/>
      <c r="BP1200" s="505"/>
      <c r="BQ1200" s="505"/>
      <c r="BR1200" s="505"/>
      <c r="BS1200" s="505"/>
      <c r="BT1200" s="505"/>
      <c r="BU1200" s="505"/>
      <c r="BV1200" s="505"/>
    </row>
  </sheetData>
  <mergeCells count="1314">
    <mergeCell ref="BA341:BA342"/>
    <mergeCell ref="BA343:BA344"/>
    <mergeCell ref="BA345:BA346"/>
    <mergeCell ref="BA347:BA348"/>
    <mergeCell ref="BA349:BA350"/>
    <mergeCell ref="BA351:BA352"/>
    <mergeCell ref="BA353:BA354"/>
    <mergeCell ref="BA153:BA162"/>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A18:A21"/>
    <mergeCell ref="A22:A23"/>
    <mergeCell ref="A24:A26"/>
    <mergeCell ref="A122:A123"/>
    <mergeCell ref="A124:A127"/>
    <mergeCell ref="A128:A129"/>
    <mergeCell ref="A130:A132"/>
    <mergeCell ref="C133:G133"/>
    <mergeCell ref="A58:A69"/>
    <mergeCell ref="A108:B108"/>
    <mergeCell ref="C120:G120"/>
    <mergeCell ref="H120:L120"/>
    <mergeCell ref="M120:Q120"/>
    <mergeCell ref="C56:G56"/>
    <mergeCell ref="H56:L56"/>
    <mergeCell ref="M56:Q56"/>
    <mergeCell ref="A47:A49"/>
    <mergeCell ref="A50:A52"/>
    <mergeCell ref="A208:B208"/>
    <mergeCell ref="H133:L133"/>
    <mergeCell ref="M133:Q133"/>
    <mergeCell ref="A135:A139"/>
    <mergeCell ref="A153:A161"/>
    <mergeCell ref="A151:A152"/>
    <mergeCell ref="A1025:C1025"/>
    <mergeCell ref="A1026:B1026"/>
    <mergeCell ref="A1031:A1033"/>
    <mergeCell ref="A1034:C1034"/>
    <mergeCell ref="C399:F399"/>
    <mergeCell ref="H399:K399"/>
    <mergeCell ref="C220:G220"/>
    <mergeCell ref="H220:L220"/>
    <mergeCell ref="M220:Q220"/>
    <mergeCell ref="A222:A224"/>
    <mergeCell ref="B402:B445"/>
    <mergeCell ref="C403:D403"/>
    <mergeCell ref="H403:I403"/>
    <mergeCell ref="M403:N403"/>
    <mergeCell ref="C404:D404"/>
    <mergeCell ref="H404:I404"/>
    <mergeCell ref="M404:N404"/>
    <mergeCell ref="C405:D405"/>
    <mergeCell ref="H405:I405"/>
    <mergeCell ref="M405:N405"/>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0:E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4:D464"/>
    <mergeCell ref="H464:I464"/>
    <mergeCell ref="M464:N464"/>
    <mergeCell ref="C465:D465"/>
    <mergeCell ref="H465:I465"/>
    <mergeCell ref="M465:N465"/>
    <mergeCell ref="C462:D462"/>
    <mergeCell ref="H462:I462"/>
    <mergeCell ref="M462:O462"/>
    <mergeCell ref="C463:D463"/>
    <mergeCell ref="H463:I463"/>
    <mergeCell ref="M463:N463"/>
    <mergeCell ref="C460:D460"/>
    <mergeCell ref="H460:I460"/>
    <mergeCell ref="M460:N460"/>
    <mergeCell ref="C461:D461"/>
    <mergeCell ref="H461:I461"/>
    <mergeCell ref="M461:N461"/>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J466"/>
    <mergeCell ref="M466:N466"/>
    <mergeCell ref="C467:D467"/>
    <mergeCell ref="H467:I467"/>
    <mergeCell ref="M467:N467"/>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83:D483"/>
    <mergeCell ref="H483:I483"/>
    <mergeCell ref="M483:N483"/>
    <mergeCell ref="C484:E484"/>
    <mergeCell ref="H484:I484"/>
    <mergeCell ref="M484:N484"/>
    <mergeCell ref="C481:D481"/>
    <mergeCell ref="H481:I481"/>
    <mergeCell ref="M481:N481"/>
    <mergeCell ref="C482:D482"/>
    <mergeCell ref="H482:I482"/>
    <mergeCell ref="M482:N482"/>
    <mergeCell ref="C478:G478"/>
    <mergeCell ref="H478:I478"/>
    <mergeCell ref="M478:N478"/>
    <mergeCell ref="C479:D480"/>
    <mergeCell ref="E479:G479"/>
    <mergeCell ref="H479:I479"/>
    <mergeCell ref="M479:N479"/>
    <mergeCell ref="H480:I480"/>
    <mergeCell ref="M480:N480"/>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5:D486"/>
    <mergeCell ref="H485:I485"/>
    <mergeCell ref="M485:N485"/>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7:D527"/>
    <mergeCell ref="H527:I527"/>
    <mergeCell ref="M527:N527"/>
    <mergeCell ref="C528:D528"/>
    <mergeCell ref="H528:I528"/>
    <mergeCell ref="M528:O528"/>
    <mergeCell ref="C525:D525"/>
    <mergeCell ref="H525:I525"/>
    <mergeCell ref="M525:N525"/>
    <mergeCell ref="C526:D526"/>
    <mergeCell ref="H526:I526"/>
    <mergeCell ref="M526:N526"/>
    <mergeCell ref="C522:D522"/>
    <mergeCell ref="H522:I522"/>
    <mergeCell ref="M522:Q522"/>
    <mergeCell ref="C523:E523"/>
    <mergeCell ref="H523:I523"/>
    <mergeCell ref="M523:N524"/>
    <mergeCell ref="O523:Q523"/>
    <mergeCell ref="C524:D524"/>
    <mergeCell ref="H524:I524"/>
    <mergeCell ref="M532:N532"/>
    <mergeCell ref="C533:D533"/>
    <mergeCell ref="H533:I533"/>
    <mergeCell ref="M533:N533"/>
    <mergeCell ref="C534:D534"/>
    <mergeCell ref="H534:I534"/>
    <mergeCell ref="M534:N534"/>
    <mergeCell ref="C529:D529"/>
    <mergeCell ref="H529:I529"/>
    <mergeCell ref="M529:N530"/>
    <mergeCell ref="C530:D530"/>
    <mergeCell ref="H530:L530"/>
    <mergeCell ref="C531:D531"/>
    <mergeCell ref="H531:I532"/>
    <mergeCell ref="J531:L531"/>
    <mergeCell ref="M531:N531"/>
    <mergeCell ref="C532:D532"/>
    <mergeCell ref="C540:D540"/>
    <mergeCell ref="H540:I540"/>
    <mergeCell ref="M540:N540"/>
    <mergeCell ref="C541:D541"/>
    <mergeCell ref="H541:I541"/>
    <mergeCell ref="M541:N541"/>
    <mergeCell ref="C537:D537"/>
    <mergeCell ref="H537:I538"/>
    <mergeCell ref="M537:N537"/>
    <mergeCell ref="C538:D538"/>
    <mergeCell ref="M538:N538"/>
    <mergeCell ref="C539:D539"/>
    <mergeCell ref="H539:I539"/>
    <mergeCell ref="M539:N539"/>
    <mergeCell ref="C535:D535"/>
    <mergeCell ref="H535:I535"/>
    <mergeCell ref="M535:N535"/>
    <mergeCell ref="C536:D536"/>
    <mergeCell ref="H536:J536"/>
    <mergeCell ref="M536:N536"/>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O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J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76200</xdr:rowOff>
                  </from>
                  <to>
                    <xdr:col>1</xdr:col>
                    <xdr:colOff>1704975</xdr:colOff>
                    <xdr:row>400</xdr:row>
                    <xdr:rowOff>76200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173C9-EFF6-418D-AA76-D65A3B845445}">
  <sheetPr codeName="Feuil9"/>
  <dimension ref="A1:CZ1200"/>
  <sheetViews>
    <sheetView showGridLines="false" workbookViewId="0"/>
  </sheetViews>
  <sheetFormatPr defaultColWidth="9.140625" defaultRowHeight="15" customHeight="true" x14ac:dyDescent="0.2"/>
  <cols>
    <col min="1" max="1" width="31.5703125" style="504" customWidth="true"/>
    <col min="2" max="2" width="41.5703125" style="504" customWidth="true"/>
    <col min="3" max="17" width="10.7109375" style="504" customWidth="true"/>
    <col min="18" max="22" width="12.5703125" style="504" customWidth="true"/>
    <col min="23" max="52" width="12.5703125" style="339" customWidth="true"/>
    <col min="53" max="53" width="31.5703125" style="505" customWidth="true"/>
    <col min="54" max="54" width="41.5703125" style="366" customWidth="true"/>
    <col min="55" max="69" width="9.140625" style="505"/>
    <col min="70" max="74" width="12.5703125" style="505" customWidth="true"/>
    <col min="75" max="104" width="12.5703125" style="339" customWidth="true"/>
    <col min="105" max="16384" width="9.140625" style="504"/>
  </cols>
  <sheetData>
    <row r="1" s="287" customFormat="true" ht="18" customHeight="true" x14ac:dyDescent="0.2">
      <c r="W1" s="339"/>
      <c r="X1" s="339"/>
      <c r="Y1" s="339"/>
      <c r="Z1" s="339"/>
      <c r="AA1" s="339"/>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AZ1" s="339"/>
      <c r="BB1" s="310"/>
      <c r="BW1" s="339"/>
      <c r="BX1" s="339"/>
      <c r="BY1" s="33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87" customFormat="true" ht="22.5" customHeight="true" x14ac:dyDescent="0.35">
      <c r="A2" s="356" t="str">
        <f>A1026</f>
        <v>Mongolia</v>
      </c>
      <c r="B2" s="357"/>
      <c r="W2" s="339"/>
      <c r="X2" s="339"/>
      <c r="Y2" s="339"/>
      <c r="Z2" s="339"/>
      <c r="AA2" s="339"/>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AZ2" s="339"/>
      <c r="BB2" s="310"/>
      <c r="BW2" s="339"/>
      <c r="BX2" s="339"/>
      <c r="BY2" s="33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87" customFormat="true" ht="22.5" customHeight="true" x14ac:dyDescent="0.35">
      <c r="A3" s="314" t="str">
        <f>A1034</f>
        <v>2010</v>
      </c>
      <c r="B3" s="359"/>
      <c r="W3" s="339"/>
      <c r="X3" s="339"/>
      <c r="Y3" s="339"/>
      <c r="Z3" s="339"/>
      <c r="AA3" s="339"/>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AZ3" s="339"/>
      <c r="BB3" s="310"/>
      <c r="BW3" s="339"/>
      <c r="BX3" s="339"/>
      <c r="BY3" s="33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87" customFormat="true" ht="22.5" customHeight="true" x14ac:dyDescent="0.35">
      <c r="A4" s="358" t="s">
        <v>96</v>
      </c>
      <c r="B4" s="359"/>
      <c r="W4" s="339"/>
      <c r="X4" s="339"/>
      <c r="Y4" s="339"/>
      <c r="Z4" s="339"/>
      <c r="AA4" s="339"/>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AZ4" s="339"/>
      <c r="BB4" s="310"/>
      <c r="BW4" s="339"/>
      <c r="BX4" s="339"/>
      <c r="BY4" s="33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87" customFormat="true" ht="20.1" customHeight="true" x14ac:dyDescent="0.35">
      <c r="A5" s="358" t="s">
        <v>97</v>
      </c>
      <c r="B5" s="359"/>
      <c r="W5" s="339"/>
      <c r="X5" s="339"/>
      <c r="Y5" s="339"/>
      <c r="Z5" s="339"/>
      <c r="AA5" s="339"/>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AZ5" s="339"/>
      <c r="BB5" s="310"/>
      <c r="BW5" s="339"/>
      <c r="BX5" s="339"/>
      <c r="BY5" s="33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87" customFormat="true" ht="15" customHeight="true" x14ac:dyDescent="0.2">
      <c r="A6" s="360" t="s">
        <v>98</v>
      </c>
      <c r="B6" s="361"/>
      <c r="W6" s="339"/>
      <c r="X6" s="339"/>
      <c r="Y6" s="339"/>
      <c r="Z6" s="339"/>
      <c r="AA6" s="339"/>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AZ6" s="339"/>
      <c r="BB6" s="310"/>
      <c r="BW6" s="339"/>
      <c r="BX6" s="339"/>
      <c r="BY6" s="33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87" customFormat="true" ht="15" customHeight="true" x14ac:dyDescent="0.2">
      <c r="A7" s="362" t="s">
        <v>40</v>
      </c>
      <c r="B7" s="363"/>
      <c r="W7" s="339"/>
      <c r="X7" s="339"/>
      <c r="Y7" s="339"/>
      <c r="Z7" s="339"/>
      <c r="AA7" s="339"/>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AZ7" s="339"/>
      <c r="BB7" s="310"/>
      <c r="BW7" s="339"/>
      <c r="BX7" s="339"/>
      <c r="BY7" s="33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87" customFormat="true" ht="15" customHeight="true" x14ac:dyDescent="0.2">
      <c r="A8" s="362" t="s">
        <v>39</v>
      </c>
      <c r="B8" s="363"/>
      <c r="W8" s="339"/>
      <c r="X8" s="339"/>
      <c r="Y8" s="339"/>
      <c r="Z8" s="339"/>
      <c r="AA8" s="339"/>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AZ8" s="339"/>
      <c r="BB8" s="310"/>
      <c r="BW8" s="339"/>
      <c r="BX8" s="339"/>
      <c r="BY8" s="33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87" customFormat="true" ht="15" customHeight="true" x14ac:dyDescent="0.2">
      <c r="A9" s="362" t="s">
        <v>136</v>
      </c>
      <c r="B9" s="364" t="str">
        <f>A1025</f>
        <v>MICS10</v>
      </c>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B9" s="310"/>
      <c r="BW9" s="339"/>
      <c r="BX9" s="339"/>
      <c r="BY9" s="33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87" customFormat="true" ht="15" customHeight="true" x14ac:dyDescent="0.2">
      <c r="A10" s="176" t="str">
        <f>B1028</f>
        <v/>
      </c>
      <c r="B10" s="175"/>
      <c r="W10" s="339"/>
      <c r="X10" s="339"/>
      <c r="Y10" s="339"/>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B10" s="310"/>
      <c r="BW10" s="339"/>
      <c r="BX10" s="339"/>
      <c r="BY10" s="33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87" customFormat="true" ht="15" customHeight="true" x14ac:dyDescent="0.2">
      <c r="A11" s="176" t="str">
        <f>B1027</f>
        <v/>
      </c>
      <c r="B11" s="174"/>
      <c r="W11" s="339"/>
      <c r="X11" s="339"/>
      <c r="Y11" s="339"/>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39"/>
      <c r="BB11" s="310"/>
      <c r="BW11" s="339"/>
      <c r="BX11" s="339"/>
      <c r="BY11" s="33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87" customFormat="true" ht="18" customHeight="true" x14ac:dyDescent="0.2">
      <c r="A12" s="173"/>
      <c r="B12" s="175"/>
      <c r="W12" s="339"/>
      <c r="X12" s="339"/>
      <c r="Y12" s="339"/>
      <c r="Z12" s="339"/>
      <c r="AA12" s="339"/>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AZ12" s="339"/>
      <c r="BB12" s="310"/>
      <c r="BW12" s="339"/>
      <c r="BX12" s="339"/>
      <c r="BY12" s="33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87" customFormat="true" ht="18" customHeight="true" x14ac:dyDescent="0.2">
      <c r="A13" s="172"/>
      <c r="B13" s="171"/>
      <c r="W13" s="339"/>
      <c r="X13" s="339"/>
      <c r="Y13" s="339"/>
      <c r="Z13" s="339"/>
      <c r="AA13" s="339"/>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AZ13" s="339"/>
      <c r="BB13" s="310"/>
      <c r="BW13" s="339"/>
      <c r="BX13" s="339"/>
      <c r="BY13" s="33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311" customFormat="true" ht="15" customHeight="true" x14ac:dyDescent="0.2">
      <c r="A14" s="291" t="s">
        <v>96</v>
      </c>
      <c r="B14" s="336"/>
      <c r="C14" s="1004" t="s">
        <v>115</v>
      </c>
      <c r="D14" s="1005"/>
      <c r="E14" s="1005"/>
      <c r="F14" s="1005"/>
      <c r="G14" s="1006"/>
      <c r="H14" s="993" t="s">
        <v>38</v>
      </c>
      <c r="I14" s="994"/>
      <c r="J14" s="994"/>
      <c r="K14" s="994"/>
      <c r="L14" s="995"/>
      <c r="M14" s="996" t="s">
        <v>37</v>
      </c>
      <c r="N14" s="997"/>
      <c r="O14" s="997"/>
      <c r="P14" s="997"/>
      <c r="Q14" s="998"/>
      <c r="R14" s="424" t="s">
        <v>320</v>
      </c>
      <c r="S14" s="424"/>
      <c r="T14" s="424"/>
      <c r="U14" s="424"/>
      <c r="V14" s="424"/>
      <c r="W14" s="435"/>
      <c r="X14" s="435"/>
      <c r="Y14" s="435"/>
      <c r="Z14" s="435"/>
      <c r="AA14" s="435"/>
      <c r="AB14" s="435"/>
      <c r="AC14" s="435"/>
      <c r="AD14" s="435"/>
      <c r="AE14" s="435"/>
      <c r="AF14" s="435"/>
      <c r="AG14" s="435"/>
      <c r="AH14" s="435"/>
      <c r="AI14" s="435"/>
      <c r="AJ14" s="435"/>
      <c r="AK14" s="435"/>
      <c r="AL14" s="435"/>
      <c r="AM14" s="435"/>
      <c r="AN14" s="435"/>
      <c r="AO14" s="435"/>
      <c r="AP14" s="435"/>
      <c r="AQ14" s="435"/>
      <c r="AR14" s="435"/>
      <c r="AS14" s="435"/>
      <c r="AT14" s="435"/>
      <c r="AU14" s="435"/>
      <c r="AV14" s="435"/>
      <c r="AW14" s="435"/>
      <c r="AX14" s="435"/>
      <c r="AY14" s="435"/>
      <c r="AZ14" s="827"/>
      <c r="BA14" s="345" t="s">
        <v>131</v>
      </c>
      <c r="BB14" s="291" t="s">
        <v>96</v>
      </c>
      <c r="BC14" s="996" t="s">
        <v>115</v>
      </c>
      <c r="BD14" s="997"/>
      <c r="BE14" s="997"/>
      <c r="BF14" s="997"/>
      <c r="BG14" s="1026"/>
      <c r="BH14" s="996" t="s">
        <v>38</v>
      </c>
      <c r="BI14" s="997"/>
      <c r="BJ14" s="997"/>
      <c r="BK14" s="997"/>
      <c r="BL14" s="1026"/>
      <c r="BM14" s="996" t="s">
        <v>37</v>
      </c>
      <c r="BN14" s="997"/>
      <c r="BO14" s="997"/>
      <c r="BP14" s="997"/>
      <c r="BQ14" s="998"/>
      <c r="BR14" s="16" t="s">
        <v>143</v>
      </c>
      <c r="BS14" s="424"/>
      <c r="BT14" s="424"/>
      <c r="BU14" s="424"/>
      <c r="BV14" s="424"/>
      <c r="BW14" s="5"/>
      <c r="BX14" s="5"/>
      <c r="BY14" s="5"/>
      <c r="BZ14" s="343"/>
      <c r="CA14" s="343"/>
      <c r="CB14" s="343"/>
      <c r="CC14" s="343"/>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row>
    <row r="15" s="311" customFormat="true" ht="12.75" x14ac:dyDescent="0.2">
      <c r="A15" s="331" t="s">
        <v>87</v>
      </c>
      <c r="B15" s="373"/>
      <c r="C15" s="415" t="s">
        <v>0</v>
      </c>
      <c r="D15" s="585" t="s">
        <v>1</v>
      </c>
      <c r="E15" s="585" t="s">
        <v>2</v>
      </c>
      <c r="F15" s="585" t="s">
        <v>3</v>
      </c>
      <c r="G15" s="586" t="s">
        <v>4</v>
      </c>
      <c r="H15" s="378" t="s">
        <v>0</v>
      </c>
      <c r="I15" s="589" t="s">
        <v>1</v>
      </c>
      <c r="J15" s="589" t="s">
        <v>2</v>
      </c>
      <c r="K15" s="589" t="s">
        <v>3</v>
      </c>
      <c r="L15" s="590" t="s">
        <v>4</v>
      </c>
      <c r="M15" s="379" t="s">
        <v>0</v>
      </c>
      <c r="N15" s="589" t="s">
        <v>1</v>
      </c>
      <c r="O15" s="589" t="s">
        <v>2</v>
      </c>
      <c r="P15" s="589" t="s">
        <v>3</v>
      </c>
      <c r="Q15" s="583" t="s">
        <v>4</v>
      </c>
      <c r="R15" s="378" t="s">
        <v>259</v>
      </c>
      <c r="S15" s="589" t="s">
        <v>160</v>
      </c>
      <c r="T15" s="589" t="s">
        <v>260</v>
      </c>
      <c r="U15" s="589" t="s">
        <v>261</v>
      </c>
      <c r="V15" s="590" t="s">
        <v>163</v>
      </c>
      <c r="W15" s="435"/>
      <c r="X15" s="435"/>
      <c r="Y15" s="435"/>
      <c r="Z15" s="435"/>
      <c r="AA15" s="435"/>
      <c r="AB15" s="435"/>
      <c r="AC15" s="435"/>
      <c r="AD15" s="435"/>
      <c r="AE15" s="435"/>
      <c r="AF15" s="435"/>
      <c r="AG15" s="435"/>
      <c r="AH15" s="435"/>
      <c r="AI15" s="435"/>
      <c r="AJ15" s="435"/>
      <c r="AK15" s="435"/>
      <c r="AL15" s="435"/>
      <c r="AM15" s="435"/>
      <c r="AN15" s="435"/>
      <c r="AO15" s="435"/>
      <c r="AP15" s="435"/>
      <c r="AQ15" s="435"/>
      <c r="AR15" s="435"/>
      <c r="AS15" s="435"/>
      <c r="AT15" s="435"/>
      <c r="AU15" s="435"/>
      <c r="AV15" s="435"/>
      <c r="AW15" s="435"/>
      <c r="AX15" s="435"/>
      <c r="AY15" s="435"/>
      <c r="AZ15" s="827"/>
      <c r="BA15" s="331" t="s">
        <v>120</v>
      </c>
      <c r="BB15" s="330"/>
      <c r="BC15" s="453" t="s">
        <v>0</v>
      </c>
      <c r="BD15" s="559" t="s">
        <v>1</v>
      </c>
      <c r="BE15" s="559" t="s">
        <v>2</v>
      </c>
      <c r="BF15" s="559" t="s">
        <v>3</v>
      </c>
      <c r="BG15" s="454" t="s">
        <v>4</v>
      </c>
      <c r="BH15" s="453" t="s">
        <v>0</v>
      </c>
      <c r="BI15" s="559" t="s">
        <v>1</v>
      </c>
      <c r="BJ15" s="559" t="s">
        <v>2</v>
      </c>
      <c r="BK15" s="559" t="s">
        <v>3</v>
      </c>
      <c r="BL15" s="454" t="s">
        <v>4</v>
      </c>
      <c r="BM15" s="453" t="s">
        <v>0</v>
      </c>
      <c r="BN15" s="559" t="s">
        <v>1</v>
      </c>
      <c r="BO15" s="559" t="s">
        <v>2</v>
      </c>
      <c r="BP15" s="559" t="s">
        <v>3</v>
      </c>
      <c r="BQ15" s="454" t="s">
        <v>4</v>
      </c>
      <c r="BR15" s="453" t="s">
        <v>259</v>
      </c>
      <c r="BS15" s="559" t="s">
        <v>160</v>
      </c>
      <c r="BT15" s="559" t="s">
        <v>260</v>
      </c>
      <c r="BU15" s="559" t="s">
        <v>261</v>
      </c>
      <c r="BV15" s="560" t="s">
        <v>163</v>
      </c>
      <c r="BW15" s="831"/>
      <c r="BX15" s="831"/>
      <c r="BY15" s="831"/>
      <c r="BZ15" s="831"/>
      <c r="CA15" s="831"/>
      <c r="CB15" s="831"/>
      <c r="CC15" s="831"/>
      <c r="CD15" s="831"/>
      <c r="CE15" s="831"/>
      <c r="CF15" s="831"/>
      <c r="CG15" s="831"/>
      <c r="CH15" s="831"/>
      <c r="CI15" s="831"/>
      <c r="CJ15" s="831"/>
      <c r="CK15" s="831"/>
      <c r="CL15" s="831"/>
      <c r="CM15" s="831"/>
      <c r="CN15" s="831"/>
      <c r="CO15" s="831"/>
      <c r="CP15" s="831"/>
      <c r="CQ15" s="831"/>
      <c r="CR15" s="831"/>
      <c r="CS15" s="831"/>
      <c r="CT15" s="831"/>
      <c r="CU15" s="831"/>
      <c r="CV15" s="831"/>
      <c r="CW15" s="831"/>
      <c r="CX15" s="831"/>
      <c r="CY15" s="831"/>
      <c r="CZ15" s="831"/>
    </row>
    <row r="16" s="311" customFormat="true" ht="15" customHeight="true" x14ac:dyDescent="0.2">
      <c r="A16" s="999" t="s">
        <v>13</v>
      </c>
      <c r="B16" s="375" t="s">
        <v>14</v>
      </c>
      <c r="C16" s="124">
        <v>43.261440073941003</v>
      </c>
      <c r="D16" s="123">
        <v>86.317215666215787</v>
      </c>
      <c r="E16" s="123">
        <v>96.736190473050343</v>
      </c>
      <c r="F16" s="123">
        <v>97.313613601669473</v>
      </c>
      <c r="G16" s="122">
        <v>99.840114801787209</v>
      </c>
      <c r="H16" s="121">
        <v>84.201898810870929</v>
      </c>
      <c r="I16" s="123">
        <v>96.182334878294114</v>
      </c>
      <c r="J16" s="123">
        <v>97.427438324427342</v>
      </c>
      <c r="K16" s="123">
        <v>98.165157835451851</v>
      </c>
      <c r="L16" s="120">
        <v>99.928489710755116</v>
      </c>
      <c r="M16" s="124">
        <v>45.808964631640833</v>
      </c>
      <c r="N16" s="123">
        <v>41.633309167041809</v>
      </c>
      <c r="O16" s="123">
        <v>38.820485663958955</v>
      </c>
      <c r="P16" s="123">
        <v>35.567253798604234</v>
      </c>
      <c r="Q16" s="122">
        <v>69.969369869591446</v>
      </c>
      <c r="R16" s="121">
        <v>91.467111275183711</v>
      </c>
      <c r="S16" s="123">
        <v>82.918725626536201</v>
      </c>
      <c r="T16" s="123">
        <v>65.613456040222189</v>
      </c>
      <c r="U16" s="123">
        <v>99.822717577064807</v>
      </c>
      <c r="V16" s="120">
        <v>64.187575048829231</v>
      </c>
      <c r="W16" s="435"/>
      <c r="X16" s="435"/>
      <c r="Y16" s="435"/>
      <c r="Z16" s="435"/>
      <c r="AA16" s="435"/>
      <c r="AB16" s="435"/>
      <c r="AC16" s="435"/>
      <c r="AD16" s="435"/>
      <c r="AE16" s="435"/>
      <c r="AF16" s="435"/>
      <c r="AG16" s="435"/>
      <c r="AH16" s="435"/>
      <c r="AI16" s="435"/>
      <c r="AJ16" s="435"/>
      <c r="AK16" s="435"/>
      <c r="AL16" s="435"/>
      <c r="AM16" s="435"/>
      <c r="AN16" s="435"/>
      <c r="AO16" s="435"/>
      <c r="AP16" s="435"/>
      <c r="AQ16" s="435"/>
      <c r="AR16" s="435"/>
      <c r="AS16" s="435"/>
      <c r="AT16" s="435"/>
      <c r="AU16" s="435"/>
      <c r="AV16" s="435"/>
      <c r="AW16" s="435"/>
      <c r="AX16" s="435"/>
      <c r="AY16" s="435"/>
      <c r="AZ16" s="827"/>
      <c r="BA16" s="1025" t="s">
        <v>13</v>
      </c>
      <c r="BB16" s="595"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34" t="s">
        <v>35</v>
      </c>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311" customFormat="true" ht="15" customHeight="true" x14ac:dyDescent="0.2">
      <c r="A17" s="1000"/>
      <c r="B17" s="376" t="s">
        <v>51</v>
      </c>
      <c r="C17" s="119">
        <v>56.738559926058926</v>
      </c>
      <c r="D17" s="118">
        <v>13.682784333784214</v>
      </c>
      <c r="E17" s="118">
        <v>3.2638095269496592</v>
      </c>
      <c r="F17" s="118">
        <v>2.6863863983304643</v>
      </c>
      <c r="G17" s="117">
        <v>0.15988519821278996</v>
      </c>
      <c r="H17" s="116">
        <v>15.798101189129115</v>
      </c>
      <c r="I17" s="118">
        <v>3.8176651217058399</v>
      </c>
      <c r="J17" s="118">
        <v>2.5725616755725986</v>
      </c>
      <c r="K17" s="118">
        <v>1.8348421645480524</v>
      </c>
      <c r="L17" s="115">
        <v>7.1510289244877553E-2</v>
      </c>
      <c r="M17" s="119">
        <v>54.19103536835901</v>
      </c>
      <c r="N17" s="118">
        <v>58.366690832958326</v>
      </c>
      <c r="O17" s="118">
        <v>61.179514336040967</v>
      </c>
      <c r="P17" s="118">
        <v>64.432746201395815</v>
      </c>
      <c r="Q17" s="117">
        <v>30.030630130408436</v>
      </c>
      <c r="R17" s="116">
        <v>8.5328887248163401</v>
      </c>
      <c r="S17" s="118">
        <v>17.081274373464268</v>
      </c>
      <c r="T17" s="118">
        <v>34.386543959777697</v>
      </c>
      <c r="U17" s="118">
        <v>0.17728242293520147</v>
      </c>
      <c r="V17" s="115">
        <v>35.812424951170456</v>
      </c>
      <c r="W17" s="435"/>
      <c r="X17" s="435"/>
      <c r="Y17" s="435"/>
      <c r="Z17" s="435"/>
      <c r="AA17" s="435"/>
      <c r="AB17" s="435"/>
      <c r="AC17" s="435"/>
      <c r="AD17" s="435"/>
      <c r="AE17" s="435"/>
      <c r="AF17" s="435"/>
      <c r="AG17" s="435"/>
      <c r="AH17" s="435"/>
      <c r="AI17" s="435"/>
      <c r="AJ17" s="435"/>
      <c r="AK17" s="435"/>
      <c r="AL17" s="435"/>
      <c r="AM17" s="435"/>
      <c r="AN17" s="435"/>
      <c r="AO17" s="435"/>
      <c r="AP17" s="435"/>
      <c r="AQ17" s="435"/>
      <c r="AR17" s="435"/>
      <c r="AS17" s="435"/>
      <c r="AT17" s="435"/>
      <c r="AU17" s="435"/>
      <c r="AV17" s="435"/>
      <c r="AW17" s="435"/>
      <c r="AX17" s="435"/>
      <c r="AY17" s="435"/>
      <c r="AZ17" s="827"/>
      <c r="BA17" s="1023"/>
      <c r="BB17" s="594"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33" t="s">
        <v>35</v>
      </c>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311" customFormat="true" ht="15" customHeight="true" x14ac:dyDescent="0.2">
      <c r="A18" s="1000" t="s">
        <v>60</v>
      </c>
      <c r="B18" s="376" t="s">
        <v>15</v>
      </c>
      <c r="C18" s="119">
        <v>33.223198326466154</v>
      </c>
      <c r="D18" s="118">
        <v>78.826023670371612</v>
      </c>
      <c r="E18" s="118">
        <v>90.528253143091732</v>
      </c>
      <c r="F18" s="118">
        <v>90.895763334290123</v>
      </c>
      <c r="G18" s="117">
        <v>99.427903756205794</v>
      </c>
      <c r="H18" s="116">
        <v>76.126506273878476</v>
      </c>
      <c r="I18" s="118">
        <v>90.048252598899339</v>
      </c>
      <c r="J18" s="118">
        <v>90.433682312215979</v>
      </c>
      <c r="K18" s="118">
        <v>93.621157657417598</v>
      </c>
      <c r="L18" s="115">
        <v>99.554688931096067</v>
      </c>
      <c r="M18" s="119">
        <v>32.824945749323362</v>
      </c>
      <c r="N18" s="118">
        <v>30.224869385830445</v>
      </c>
      <c r="O18" s="118">
        <v>30.956518283979612</v>
      </c>
      <c r="P18" s="118">
        <v>28.061317431277661</v>
      </c>
      <c r="Q18" s="117">
        <v>62.881392783871014</v>
      </c>
      <c r="R18" s="116">
        <v>83.538996397087146</v>
      </c>
      <c r="S18" s="118">
        <v>72.326876956613518</v>
      </c>
      <c r="T18" s="118">
        <v>60.936092459571775</v>
      </c>
      <c r="U18" s="118">
        <v>93.786639600676978</v>
      </c>
      <c r="V18" s="115">
        <v>60.378355421115849</v>
      </c>
      <c r="W18" s="435"/>
      <c r="X18" s="435"/>
      <c r="Y18" s="435"/>
      <c r="Z18" s="435"/>
      <c r="AA18" s="435"/>
      <c r="AB18" s="435"/>
      <c r="AC18" s="435"/>
      <c r="AD18" s="435"/>
      <c r="AE18" s="435"/>
      <c r="AF18" s="435"/>
      <c r="AG18" s="435"/>
      <c r="AH18" s="435"/>
      <c r="AI18" s="435"/>
      <c r="AJ18" s="435"/>
      <c r="AK18" s="435"/>
      <c r="AL18" s="435"/>
      <c r="AM18" s="435"/>
      <c r="AN18" s="435"/>
      <c r="AO18" s="435"/>
      <c r="AP18" s="435"/>
      <c r="AQ18" s="435"/>
      <c r="AR18" s="435"/>
      <c r="AS18" s="435"/>
      <c r="AT18" s="435"/>
      <c r="AU18" s="435"/>
      <c r="AV18" s="435"/>
      <c r="AW18" s="435"/>
      <c r="AX18" s="435"/>
      <c r="AY18" s="435"/>
      <c r="AZ18" s="827"/>
      <c r="BA18" s="1023" t="s">
        <v>60</v>
      </c>
      <c r="BB18" s="594"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33" t="s">
        <v>35</v>
      </c>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311" customFormat="true" ht="15" customHeight="true" x14ac:dyDescent="0.2">
      <c r="A19" s="1000"/>
      <c r="B19" s="376" t="s">
        <v>16</v>
      </c>
      <c r="C19" s="119">
        <v>10.038241747474835</v>
      </c>
      <c r="D19" s="118">
        <v>7.49119199584415</v>
      </c>
      <c r="E19" s="118">
        <v>6.207937329958618</v>
      </c>
      <c r="F19" s="118">
        <v>6.409264028892478</v>
      </c>
      <c r="G19" s="117">
        <v>0.41221104558142468</v>
      </c>
      <c r="H19" s="116">
        <v>8.075392536992414</v>
      </c>
      <c r="I19" s="118">
        <v>6.1340822793947227</v>
      </c>
      <c r="J19" s="118">
        <v>6.9878089542959652</v>
      </c>
      <c r="K19" s="118">
        <v>4.5407742073312916</v>
      </c>
      <c r="L19" s="115">
        <v>0.37380077965905778</v>
      </c>
      <c r="M19" s="119">
        <v>12.98401888231756</v>
      </c>
      <c r="N19" s="118">
        <v>11.408439781211346</v>
      </c>
      <c r="O19" s="118">
        <v>7.8639673799793908</v>
      </c>
      <c r="P19" s="118">
        <v>7.5059363673265906</v>
      </c>
      <c r="Q19" s="117">
        <v>7.0879770857204649</v>
      </c>
      <c r="R19" s="116">
        <v>7.9258794604735572</v>
      </c>
      <c r="S19" s="118">
        <v>10.591848669922713</v>
      </c>
      <c r="T19" s="118">
        <v>4.6592106745968138</v>
      </c>
      <c r="U19" s="118">
        <v>6.0358598247588455</v>
      </c>
      <c r="V19" s="115">
        <v>3.8092196277133152</v>
      </c>
      <c r="W19" s="435"/>
      <c r="X19" s="435"/>
      <c r="Y19" s="435"/>
      <c r="Z19" s="435"/>
      <c r="AA19" s="435"/>
      <c r="AB19" s="435"/>
      <c r="AC19" s="435"/>
      <c r="AD19" s="435"/>
      <c r="AE19" s="435"/>
      <c r="AF19" s="435"/>
      <c r="AG19" s="435"/>
      <c r="AH19" s="435"/>
      <c r="AI19" s="435"/>
      <c r="AJ19" s="435"/>
      <c r="AK19" s="435"/>
      <c r="AL19" s="435"/>
      <c r="AM19" s="435"/>
      <c r="AN19" s="435"/>
      <c r="AO19" s="435"/>
      <c r="AP19" s="435"/>
      <c r="AQ19" s="435"/>
      <c r="AR19" s="435"/>
      <c r="AS19" s="435"/>
      <c r="AT19" s="435"/>
      <c r="AU19" s="435"/>
      <c r="AV19" s="435"/>
      <c r="AW19" s="435"/>
      <c r="AX19" s="435"/>
      <c r="AY19" s="435"/>
      <c r="AZ19" s="827"/>
      <c r="BA19" s="1023"/>
      <c r="BB19" s="594"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33" t="s">
        <v>35</v>
      </c>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311" customFormat="true" ht="15" customHeight="true" x14ac:dyDescent="0.2">
      <c r="A20" s="1000"/>
      <c r="B20" s="376" t="s">
        <v>22</v>
      </c>
      <c r="C20" s="119">
        <v>17.547921279450254</v>
      </c>
      <c r="D20" s="118">
        <v>4.5647766185486338</v>
      </c>
      <c r="E20" s="118">
        <v>1.5024656210414273</v>
      </c>
      <c r="F20" s="118">
        <v>1.543864838677657</v>
      </c>
      <c r="G20" s="117">
        <v>8.5777576535413527E-2</v>
      </c>
      <c r="H20" s="116">
        <v>6.0047143062612189</v>
      </c>
      <c r="I20" s="118">
        <v>1.9235543744572488</v>
      </c>
      <c r="J20" s="118">
        <v>1.0925883707169339</v>
      </c>
      <c r="K20" s="118">
        <v>1.1345567840417239</v>
      </c>
      <c r="L20" s="115">
        <v>7.1510289244877553E-2</v>
      </c>
      <c r="M20" s="119">
        <v>19.011377587465585</v>
      </c>
      <c r="N20" s="118">
        <v>21.17180790147858</v>
      </c>
      <c r="O20" s="118">
        <v>14.854647531287679</v>
      </c>
      <c r="P20" s="118">
        <v>18.209792768469573</v>
      </c>
      <c r="Q20" s="117">
        <v>6.9422637693102276</v>
      </c>
      <c r="R20" s="116">
        <v>6.9169697054763111</v>
      </c>
      <c r="S20" s="118">
        <v>11.817139855157571</v>
      </c>
      <c r="T20" s="118">
        <v>6.5447862061552886</v>
      </c>
      <c r="U20" s="118">
        <v>0.17750057456425478</v>
      </c>
      <c r="V20" s="115">
        <v>10.154201765657053</v>
      </c>
      <c r="W20" s="435"/>
      <c r="X20" s="435"/>
      <c r="Y20" s="435"/>
      <c r="Z20" s="435"/>
      <c r="AA20" s="435"/>
      <c r="AB20" s="435"/>
      <c r="AC20" s="435"/>
      <c r="AD20" s="435"/>
      <c r="AE20" s="435"/>
      <c r="AF20" s="435"/>
      <c r="AG20" s="435"/>
      <c r="AH20" s="435"/>
      <c r="AI20" s="435"/>
      <c r="AJ20" s="435"/>
      <c r="AK20" s="435"/>
      <c r="AL20" s="435"/>
      <c r="AM20" s="435"/>
      <c r="AN20" s="435"/>
      <c r="AO20" s="435"/>
      <c r="AP20" s="435"/>
      <c r="AQ20" s="435"/>
      <c r="AR20" s="435"/>
      <c r="AS20" s="435"/>
      <c r="AT20" s="435"/>
      <c r="AU20" s="435"/>
      <c r="AV20" s="435"/>
      <c r="AW20" s="435"/>
      <c r="AX20" s="435"/>
      <c r="AY20" s="435"/>
      <c r="AZ20" s="827"/>
      <c r="BA20" s="1023"/>
      <c r="BB20" s="594"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33" t="s">
        <v>35</v>
      </c>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311" customFormat="true" ht="15" customHeight="true" x14ac:dyDescent="0.2">
      <c r="A21" s="1000"/>
      <c r="B21" s="376" t="s">
        <v>17</v>
      </c>
      <c r="C21" s="119">
        <v>39.190638646608626</v>
      </c>
      <c r="D21" s="118">
        <v>9.1180077152355814</v>
      </c>
      <c r="E21" s="118">
        <v>1.761343905908231</v>
      </c>
      <c r="F21" s="118">
        <v>1.1511077981396893</v>
      </c>
      <c r="G21" s="117">
        <v>7.4107621677376431E-2</v>
      </c>
      <c r="H21" s="116">
        <v>9.7933868828678996</v>
      </c>
      <c r="I21" s="118">
        <v>1.8941107472485923</v>
      </c>
      <c r="J21" s="118">
        <v>1.4859203627710191</v>
      </c>
      <c r="K21" s="118">
        <v>0.70351135120929464</v>
      </c>
      <c r="L21" s="115">
        <v>0</v>
      </c>
      <c r="M21" s="119">
        <v>35.179657780893486</v>
      </c>
      <c r="N21" s="118">
        <v>37.194882931479818</v>
      </c>
      <c r="O21" s="118">
        <v>46.32486680475327</v>
      </c>
      <c r="P21" s="118">
        <v>46.222953432926275</v>
      </c>
      <c r="Q21" s="117">
        <v>23.088366361098199</v>
      </c>
      <c r="R21" s="116">
        <v>1.6181544369628578</v>
      </c>
      <c r="S21" s="118">
        <v>5.2641345183066983</v>
      </c>
      <c r="T21" s="118">
        <v>27.859910659676018</v>
      </c>
      <c r="U21" s="118">
        <v>0</v>
      </c>
      <c r="V21" s="115">
        <v>25.658223185513389</v>
      </c>
      <c r="W21" s="435"/>
      <c r="X21" s="435"/>
      <c r="Y21" s="435"/>
      <c r="Z21" s="435"/>
      <c r="AA21" s="435"/>
      <c r="AB21" s="435"/>
      <c r="AC21" s="435"/>
      <c r="AD21" s="435"/>
      <c r="AE21" s="435"/>
      <c r="AF21" s="435"/>
      <c r="AG21" s="435"/>
      <c r="AH21" s="435"/>
      <c r="AI21" s="435"/>
      <c r="AJ21" s="435"/>
      <c r="AK21" s="435"/>
      <c r="AL21" s="435"/>
      <c r="AM21" s="435"/>
      <c r="AN21" s="435"/>
      <c r="AO21" s="435"/>
      <c r="AP21" s="435"/>
      <c r="AQ21" s="435"/>
      <c r="AR21" s="435"/>
      <c r="AS21" s="435"/>
      <c r="AT21" s="435"/>
      <c r="AU21" s="435"/>
      <c r="AV21" s="435"/>
      <c r="AW21" s="435"/>
      <c r="AX21" s="435"/>
      <c r="AY21" s="435"/>
      <c r="AZ21" s="827"/>
      <c r="BA21" s="1023"/>
      <c r="BB21" s="594"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33" t="s">
        <v>35</v>
      </c>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311" customFormat="true" ht="15" customHeight="true" x14ac:dyDescent="0.2">
      <c r="A22" s="1000" t="s">
        <v>54</v>
      </c>
      <c r="B22" s="376" t="s">
        <v>49</v>
      </c>
      <c r="C22" s="119">
        <v>23.203669897067243</v>
      </c>
      <c r="D22" s="118">
        <v>8.6786765977394396</v>
      </c>
      <c r="E22" s="118">
        <v>6.4173886728442984</v>
      </c>
      <c r="F22" s="118">
        <v>6.586775835302376</v>
      </c>
      <c r="G22" s="117">
        <v>0.41287116546268815</v>
      </c>
      <c r="H22" s="116">
        <v>9.590511201096378</v>
      </c>
      <c r="I22" s="118">
        <v>6.3775560108377327</v>
      </c>
      <c r="J22" s="118">
        <v>7.1727591760833365</v>
      </c>
      <c r="K22" s="118">
        <v>4.6257995549514401</v>
      </c>
      <c r="L22" s="115">
        <v>0.3740682769658894</v>
      </c>
      <c r="M22" s="119">
        <v>28.343838344142213</v>
      </c>
      <c r="N22" s="118">
        <v>27.402193122430475</v>
      </c>
      <c r="O22" s="118">
        <v>20.257261714992712</v>
      </c>
      <c r="P22" s="118">
        <v>21.103502704561201</v>
      </c>
      <c r="Q22" s="117">
        <v>10.130114218451588</v>
      </c>
      <c r="R22" s="116">
        <v>8.6654897698834752</v>
      </c>
      <c r="S22" s="118">
        <v>12.773771653978528</v>
      </c>
      <c r="T22" s="118">
        <v>7.1029638586574837</v>
      </c>
      <c r="U22" s="118">
        <v>6.0465925612967064</v>
      </c>
      <c r="V22" s="115">
        <v>5.9345124423465725</v>
      </c>
      <c r="W22" s="435"/>
      <c r="X22" s="435"/>
      <c r="Y22" s="435"/>
      <c r="Z22" s="435"/>
      <c r="AA22" s="435"/>
      <c r="AB22" s="435"/>
      <c r="AC22" s="435"/>
      <c r="AD22" s="435"/>
      <c r="AE22" s="435"/>
      <c r="AF22" s="435"/>
      <c r="AG22" s="435"/>
      <c r="AH22" s="435"/>
      <c r="AI22" s="435"/>
      <c r="AJ22" s="435"/>
      <c r="AK22" s="435"/>
      <c r="AL22" s="435"/>
      <c r="AM22" s="435"/>
      <c r="AN22" s="435"/>
      <c r="AO22" s="435"/>
      <c r="AP22" s="435"/>
      <c r="AQ22" s="435"/>
      <c r="AR22" s="435"/>
      <c r="AS22" s="435"/>
      <c r="AT22" s="435"/>
      <c r="AU22" s="435"/>
      <c r="AV22" s="435"/>
      <c r="AW22" s="435"/>
      <c r="AX22" s="435"/>
      <c r="AY22" s="435"/>
      <c r="AZ22" s="827"/>
      <c r="BA22" s="1023" t="s">
        <v>54</v>
      </c>
      <c r="BB22" s="594"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33" t="s">
        <v>35</v>
      </c>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311" customFormat="true" ht="15" customHeight="true" x14ac:dyDescent="0.2">
      <c r="A23" s="1001"/>
      <c r="B23" s="377" t="s">
        <v>48</v>
      </c>
      <c r="C23" s="114">
        <v>76.796330102932714</v>
      </c>
      <c r="D23" s="113">
        <v>91.321323402260546</v>
      </c>
      <c r="E23" s="113">
        <v>93.582611327155703</v>
      </c>
      <c r="F23" s="113">
        <v>93.41322416469761</v>
      </c>
      <c r="G23" s="112">
        <v>99.587128834537324</v>
      </c>
      <c r="H23" s="111">
        <v>90.409488798903581</v>
      </c>
      <c r="I23" s="113">
        <v>93.622443989162221</v>
      </c>
      <c r="J23" s="113">
        <v>92.827240823916625</v>
      </c>
      <c r="K23" s="113">
        <v>95.37420044504853</v>
      </c>
      <c r="L23" s="110">
        <v>99.625931723034128</v>
      </c>
      <c r="M23" s="114">
        <v>71.656161655857971</v>
      </c>
      <c r="N23" s="113">
        <v>72.597806877569482</v>
      </c>
      <c r="O23" s="113">
        <v>79.742738285007405</v>
      </c>
      <c r="P23" s="113">
        <v>78.896497295438849</v>
      </c>
      <c r="Q23" s="112">
        <v>89.869885781548447</v>
      </c>
      <c r="R23" s="111">
        <v>91.334510230116322</v>
      </c>
      <c r="S23" s="113">
        <v>87.2262283460215</v>
      </c>
      <c r="T23" s="113">
        <v>92.897036141342539</v>
      </c>
      <c r="U23" s="113">
        <v>93.953407438703366</v>
      </c>
      <c r="V23" s="110">
        <v>94.065487557653327</v>
      </c>
      <c r="W23" s="435"/>
      <c r="X23" s="435"/>
      <c r="Y23" s="435"/>
      <c r="Z23" s="435"/>
      <c r="AA23" s="435"/>
      <c r="AB23" s="435"/>
      <c r="AC23" s="435"/>
      <c r="AD23" s="435"/>
      <c r="AE23" s="435"/>
      <c r="AF23" s="435"/>
      <c r="AG23" s="435"/>
      <c r="AH23" s="435"/>
      <c r="AI23" s="435"/>
      <c r="AJ23" s="435"/>
      <c r="AK23" s="435"/>
      <c r="AL23" s="435"/>
      <c r="AM23" s="435"/>
      <c r="AN23" s="435"/>
      <c r="AO23" s="435"/>
      <c r="AP23" s="435"/>
      <c r="AQ23" s="435"/>
      <c r="AR23" s="435"/>
      <c r="AS23" s="435"/>
      <c r="AT23" s="435"/>
      <c r="AU23" s="435"/>
      <c r="AV23" s="435"/>
      <c r="AW23" s="435"/>
      <c r="AX23" s="435"/>
      <c r="AY23" s="435"/>
      <c r="AZ23" s="827"/>
      <c r="BA23" s="1024"/>
      <c r="BB23" s="596"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32" t="s">
        <v>35</v>
      </c>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7" customFormat="true" ht="15" hidden="true" customHeight="true" x14ac:dyDescent="0.2">
      <c r="A24" s="1016" t="s">
        <v>47</v>
      </c>
      <c r="B24" s="374" t="s">
        <v>59</v>
      </c>
      <c r="C24" s="380"/>
      <c r="D24" s="381"/>
      <c r="E24" s="381"/>
      <c r="F24" s="381"/>
      <c r="G24" s="382"/>
      <c r="H24" s="383"/>
      <c r="I24" s="381"/>
      <c r="J24" s="381"/>
      <c r="K24" s="381"/>
      <c r="L24" s="384"/>
      <c r="M24" s="380"/>
      <c r="N24" s="381"/>
      <c r="O24" s="381"/>
      <c r="P24" s="381"/>
      <c r="Q24" s="382"/>
      <c r="R24" s="383"/>
      <c r="S24" s="381"/>
      <c r="T24" s="381"/>
      <c r="U24" s="381"/>
      <c r="V24" s="384"/>
      <c r="W24" s="785"/>
      <c r="X24" s="785"/>
      <c r="Y24" s="785"/>
      <c r="Z24" s="785"/>
      <c r="AA24" s="785"/>
      <c r="AB24" s="785"/>
      <c r="AC24" s="785"/>
      <c r="AD24" s="785"/>
      <c r="AE24" s="785"/>
      <c r="AF24" s="785"/>
      <c r="AG24" s="785"/>
      <c r="AH24" s="785"/>
      <c r="AI24" s="785"/>
      <c r="AJ24" s="785"/>
      <c r="AK24" s="785"/>
      <c r="AL24" s="785"/>
      <c r="AM24" s="785"/>
      <c r="AN24" s="785"/>
      <c r="AO24" s="785"/>
      <c r="AP24" s="785"/>
      <c r="AQ24" s="785"/>
      <c r="AR24" s="785"/>
      <c r="AS24" s="785"/>
      <c r="AT24" s="785"/>
      <c r="AU24" s="785"/>
      <c r="AV24" s="785"/>
      <c r="AW24" s="785"/>
      <c r="AX24" s="785"/>
      <c r="AY24" s="785"/>
      <c r="AZ24" s="344"/>
      <c r="BB24" s="309"/>
      <c r="BW24" s="344"/>
      <c r="BX24" s="344"/>
      <c r="BY24" s="344"/>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07" customFormat="true" ht="15" hidden="true" customHeight="true" x14ac:dyDescent="0.2">
      <c r="A25" s="1017"/>
      <c r="B25" s="371" t="s">
        <v>58</v>
      </c>
      <c r="C25" s="385"/>
      <c r="D25" s="386"/>
      <c r="E25" s="386"/>
      <c r="F25" s="386"/>
      <c r="G25" s="387"/>
      <c r="H25" s="388"/>
      <c r="I25" s="386"/>
      <c r="J25" s="386"/>
      <c r="K25" s="386"/>
      <c r="L25" s="389"/>
      <c r="M25" s="385"/>
      <c r="N25" s="386"/>
      <c r="O25" s="386"/>
      <c r="P25" s="386"/>
      <c r="Q25" s="387"/>
      <c r="R25" s="388"/>
      <c r="S25" s="386"/>
      <c r="T25" s="386"/>
      <c r="U25" s="386"/>
      <c r="V25" s="389"/>
      <c r="W25" s="785"/>
      <c r="X25" s="785"/>
      <c r="Y25" s="785"/>
      <c r="Z25" s="785"/>
      <c r="AA25" s="785"/>
      <c r="AB25" s="785"/>
      <c r="AC25" s="785"/>
      <c r="AD25" s="785"/>
      <c r="AE25" s="785"/>
      <c r="AF25" s="785"/>
      <c r="AG25" s="785"/>
      <c r="AH25" s="785"/>
      <c r="AI25" s="785"/>
      <c r="AJ25" s="785"/>
      <c r="AK25" s="785"/>
      <c r="AL25" s="785"/>
      <c r="AM25" s="785"/>
      <c r="AN25" s="785"/>
      <c r="AO25" s="785"/>
      <c r="AP25" s="785"/>
      <c r="AQ25" s="785"/>
      <c r="AR25" s="785"/>
      <c r="AS25" s="785"/>
      <c r="AT25" s="785"/>
      <c r="AU25" s="785"/>
      <c r="AV25" s="785"/>
      <c r="AW25" s="785"/>
      <c r="AX25" s="785"/>
      <c r="AY25" s="785"/>
      <c r="AZ25" s="344"/>
      <c r="BB25" s="309"/>
      <c r="BW25" s="344"/>
      <c r="BX25" s="344"/>
      <c r="BY25" s="344"/>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07" customFormat="true" ht="15" hidden="true" customHeight="true" x14ac:dyDescent="0.2">
      <c r="A26" s="1018"/>
      <c r="B26" s="372" t="s">
        <v>46</v>
      </c>
      <c r="C26" s="390"/>
      <c r="D26" s="391"/>
      <c r="E26" s="391"/>
      <c r="F26" s="391"/>
      <c r="G26" s="392"/>
      <c r="H26" s="393"/>
      <c r="I26" s="391"/>
      <c r="J26" s="391"/>
      <c r="K26" s="391"/>
      <c r="L26" s="394"/>
      <c r="M26" s="390"/>
      <c r="N26" s="391"/>
      <c r="O26" s="391"/>
      <c r="P26" s="391"/>
      <c r="Q26" s="392"/>
      <c r="R26" s="15"/>
      <c r="S26" s="14"/>
      <c r="T26" s="14"/>
      <c r="U26" s="14"/>
      <c r="V26" s="9"/>
      <c r="W26" s="785"/>
      <c r="X26" s="785"/>
      <c r="Y26" s="785"/>
      <c r="Z26" s="785"/>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344"/>
      <c r="BB26" s="309"/>
      <c r="BW26" s="344"/>
      <c r="BX26" s="344"/>
      <c r="BY26" s="344"/>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311" customFormat="true" ht="15" customHeight="true" x14ac:dyDescent="0.2">
      <c r="A27" s="306"/>
      <c r="B27" s="373"/>
      <c r="C27" s="1019" t="s">
        <v>115</v>
      </c>
      <c r="D27" s="1020"/>
      <c r="E27" s="1020"/>
      <c r="F27" s="1020"/>
      <c r="G27" s="1021"/>
      <c r="H27" s="993" t="s">
        <v>38</v>
      </c>
      <c r="I27" s="994"/>
      <c r="J27" s="994"/>
      <c r="K27" s="994"/>
      <c r="L27" s="995"/>
      <c r="M27" s="1022" t="s">
        <v>37</v>
      </c>
      <c r="N27" s="994"/>
      <c r="O27" s="994"/>
      <c r="P27" s="994"/>
      <c r="Q27" s="995"/>
      <c r="R27" s="424" t="s">
        <v>320</v>
      </c>
      <c r="S27" s="424"/>
      <c r="T27" s="424"/>
      <c r="U27" s="424"/>
      <c r="V27" s="424"/>
      <c r="W27" s="435"/>
      <c r="X27" s="435"/>
      <c r="Y27" s="435"/>
      <c r="Z27" s="435"/>
      <c r="AA27" s="435"/>
      <c r="AB27" s="435"/>
      <c r="AC27" s="435"/>
      <c r="AD27" s="435"/>
      <c r="AE27" s="435"/>
      <c r="AF27" s="435"/>
      <c r="AG27" s="435"/>
      <c r="AH27" s="435"/>
      <c r="AI27" s="435"/>
      <c r="AJ27" s="435"/>
      <c r="AK27" s="435"/>
      <c r="AL27" s="435"/>
      <c r="AM27" s="435"/>
      <c r="AN27" s="435"/>
      <c r="AO27" s="435"/>
      <c r="AP27" s="435"/>
      <c r="AQ27" s="435"/>
      <c r="AR27" s="435"/>
      <c r="AS27" s="435"/>
      <c r="AT27" s="435"/>
      <c r="AU27" s="435"/>
      <c r="AV27" s="435"/>
      <c r="AW27" s="435"/>
      <c r="AX27" s="435"/>
      <c r="AY27" s="435"/>
      <c r="AZ27" s="827"/>
      <c r="BA27" s="345" t="s">
        <v>131</v>
      </c>
      <c r="BB27" s="291" t="s">
        <v>96</v>
      </c>
      <c r="BC27" s="996" t="s">
        <v>115</v>
      </c>
      <c r="BD27" s="997"/>
      <c r="BE27" s="997"/>
      <c r="BF27" s="997"/>
      <c r="BG27" s="1026"/>
      <c r="BH27" s="996" t="s">
        <v>38</v>
      </c>
      <c r="BI27" s="997"/>
      <c r="BJ27" s="997"/>
      <c r="BK27" s="997"/>
      <c r="BL27" s="1026"/>
      <c r="BM27" s="996" t="s">
        <v>37</v>
      </c>
      <c r="BN27" s="997"/>
      <c r="BO27" s="997"/>
      <c r="BP27" s="997"/>
      <c r="BQ27" s="998"/>
      <c r="BR27" s="16" t="s">
        <v>143</v>
      </c>
      <c r="BS27" s="424"/>
      <c r="BT27" s="424"/>
      <c r="BU27" s="424"/>
      <c r="BV27" s="424"/>
      <c r="BW27" s="5"/>
      <c r="BX27" s="5"/>
      <c r="BY27" s="5"/>
      <c r="BZ27" s="343"/>
      <c r="CA27" s="343"/>
      <c r="CB27" s="343"/>
      <c r="CC27" s="343"/>
      <c r="CD27" s="343"/>
      <c r="CE27" s="343"/>
      <c r="CF27" s="343"/>
      <c r="CG27" s="343"/>
      <c r="CH27" s="343"/>
      <c r="CI27" s="343"/>
      <c r="CJ27" s="343"/>
      <c r="CK27" s="343"/>
      <c r="CL27" s="343"/>
      <c r="CM27" s="343"/>
      <c r="CN27" s="343"/>
      <c r="CO27" s="343"/>
      <c r="CP27" s="343"/>
      <c r="CQ27" s="343"/>
      <c r="CR27" s="343"/>
      <c r="CS27" s="343"/>
      <c r="CT27" s="343"/>
      <c r="CU27" s="343"/>
      <c r="CV27" s="343"/>
      <c r="CW27" s="343"/>
      <c r="CX27" s="343"/>
      <c r="CY27" s="343"/>
      <c r="CZ27" s="343"/>
    </row>
    <row r="28" s="311" customFormat="true" ht="12.75" x14ac:dyDescent="0.2">
      <c r="A28" s="331" t="s">
        <v>69</v>
      </c>
      <c r="B28" s="373"/>
      <c r="C28" s="415" t="s">
        <v>0</v>
      </c>
      <c r="D28" s="585" t="s">
        <v>1</v>
      </c>
      <c r="E28" s="585" t="s">
        <v>2</v>
      </c>
      <c r="F28" s="585" t="s">
        <v>3</v>
      </c>
      <c r="G28" s="586" t="s">
        <v>4</v>
      </c>
      <c r="H28" s="378" t="s">
        <v>0</v>
      </c>
      <c r="I28" s="589" t="s">
        <v>1</v>
      </c>
      <c r="J28" s="589" t="s">
        <v>2</v>
      </c>
      <c r="K28" s="589" t="s">
        <v>3</v>
      </c>
      <c r="L28" s="590" t="s">
        <v>4</v>
      </c>
      <c r="M28" s="379" t="s">
        <v>0</v>
      </c>
      <c r="N28" s="589" t="s">
        <v>1</v>
      </c>
      <c r="O28" s="589" t="s">
        <v>2</v>
      </c>
      <c r="P28" s="589" t="s">
        <v>3</v>
      </c>
      <c r="Q28" s="583" t="s">
        <v>4</v>
      </c>
      <c r="R28" s="378" t="s">
        <v>259</v>
      </c>
      <c r="S28" s="589" t="s">
        <v>160</v>
      </c>
      <c r="T28" s="589" t="s">
        <v>260</v>
      </c>
      <c r="U28" s="589" t="s">
        <v>261</v>
      </c>
      <c r="V28" s="590" t="s">
        <v>163</v>
      </c>
      <c r="W28" s="435"/>
      <c r="X28" s="435"/>
      <c r="Y28" s="435"/>
      <c r="Z28" s="435"/>
      <c r="AA28" s="435"/>
      <c r="AB28" s="435"/>
      <c r="AC28" s="435"/>
      <c r="AD28" s="435"/>
      <c r="AE28" s="435"/>
      <c r="AF28" s="435"/>
      <c r="AG28" s="435"/>
      <c r="AH28" s="435"/>
      <c r="AI28" s="435"/>
      <c r="AJ28" s="435"/>
      <c r="AK28" s="435"/>
      <c r="AL28" s="435"/>
      <c r="AM28" s="435"/>
      <c r="AN28" s="435"/>
      <c r="AO28" s="435"/>
      <c r="AP28" s="435"/>
      <c r="AQ28" s="435"/>
      <c r="AR28" s="435"/>
      <c r="AS28" s="435"/>
      <c r="AT28" s="435"/>
      <c r="AU28" s="435"/>
      <c r="AV28" s="435"/>
      <c r="AW28" s="435"/>
      <c r="AX28" s="435"/>
      <c r="AY28" s="435"/>
      <c r="AZ28" s="827"/>
      <c r="BA28" s="331" t="s">
        <v>120</v>
      </c>
      <c r="BB28" s="330"/>
      <c r="BC28" s="453" t="s">
        <v>0</v>
      </c>
      <c r="BD28" s="559" t="s">
        <v>1</v>
      </c>
      <c r="BE28" s="559" t="s">
        <v>2</v>
      </c>
      <c r="BF28" s="559" t="s">
        <v>3</v>
      </c>
      <c r="BG28" s="454" t="s">
        <v>4</v>
      </c>
      <c r="BH28" s="453" t="s">
        <v>0</v>
      </c>
      <c r="BI28" s="559" t="s">
        <v>1</v>
      </c>
      <c r="BJ28" s="559" t="s">
        <v>2</v>
      </c>
      <c r="BK28" s="559" t="s">
        <v>3</v>
      </c>
      <c r="BL28" s="454" t="s">
        <v>4</v>
      </c>
      <c r="BM28" s="453" t="s">
        <v>0</v>
      </c>
      <c r="BN28" s="559" t="s">
        <v>1</v>
      </c>
      <c r="BO28" s="559" t="s">
        <v>2</v>
      </c>
      <c r="BP28" s="559" t="s">
        <v>3</v>
      </c>
      <c r="BQ28" s="454" t="s">
        <v>4</v>
      </c>
      <c r="BR28" s="453" t="s">
        <v>259</v>
      </c>
      <c r="BS28" s="559" t="s">
        <v>160</v>
      </c>
      <c r="BT28" s="559" t="s">
        <v>260</v>
      </c>
      <c r="BU28" s="559" t="s">
        <v>261</v>
      </c>
      <c r="BV28" s="560" t="s">
        <v>163</v>
      </c>
      <c r="BW28" s="831"/>
      <c r="BX28" s="831"/>
      <c r="BY28" s="831"/>
      <c r="BZ28" s="831"/>
      <c r="CA28" s="831"/>
      <c r="CB28" s="831"/>
      <c r="CC28" s="831"/>
      <c r="CD28" s="831"/>
      <c r="CE28" s="831"/>
      <c r="CF28" s="831"/>
      <c r="CG28" s="831"/>
      <c r="CH28" s="831"/>
      <c r="CI28" s="831"/>
      <c r="CJ28" s="831"/>
      <c r="CK28" s="831"/>
      <c r="CL28" s="831"/>
      <c r="CM28" s="831"/>
      <c r="CN28" s="831"/>
      <c r="CO28" s="831"/>
      <c r="CP28" s="831"/>
      <c r="CQ28" s="831"/>
      <c r="CR28" s="831"/>
      <c r="CS28" s="831"/>
      <c r="CT28" s="831"/>
      <c r="CU28" s="831"/>
      <c r="CV28" s="831"/>
      <c r="CW28" s="831"/>
      <c r="CX28" s="831"/>
      <c r="CY28" s="831"/>
      <c r="CZ28" s="831"/>
    </row>
    <row r="29" s="311" customFormat="true" ht="15" customHeight="true" x14ac:dyDescent="0.2">
      <c r="A29" s="999" t="s">
        <v>57</v>
      </c>
      <c r="B29" s="375" t="s">
        <v>49</v>
      </c>
      <c r="C29" s="124">
        <v>0.456720931934115</v>
      </c>
      <c r="D29" s="123">
        <v>11.300778762278973</v>
      </c>
      <c r="E29" s="123">
        <v>15.402997571728532</v>
      </c>
      <c r="F29" s="123">
        <v>26.561568657055666</v>
      </c>
      <c r="G29" s="122">
        <v>91.270241704835186</v>
      </c>
      <c r="H29" s="121">
        <v>10.55194571376396</v>
      </c>
      <c r="I29" s="123">
        <v>14.783000377570451</v>
      </c>
      <c r="J29" s="123">
        <v>17.433624088491538</v>
      </c>
      <c r="K29" s="123">
        <v>40.261336892108602</v>
      </c>
      <c r="L29" s="120">
        <v>97.97804092715721</v>
      </c>
      <c r="M29" s="124">
        <v>0</v>
      </c>
      <c r="N29" s="123">
        <v>5.6340315097907309E-2</v>
      </c>
      <c r="O29" s="123">
        <v>0.21267564080908585</v>
      </c>
      <c r="P29" s="123">
        <v>0.74997189291099164</v>
      </c>
      <c r="Q29" s="122">
        <v>12.204985417075486</v>
      </c>
      <c r="R29" s="121">
        <v>25.623555199506981</v>
      </c>
      <c r="S29" s="123">
        <v>23.823475229292178</v>
      </c>
      <c r="T29" s="123">
        <v>12.267978643548508</v>
      </c>
      <c r="U29" s="123">
        <v>49.325942100752549</v>
      </c>
      <c r="V29" s="120">
        <v>5.2980736348116162</v>
      </c>
      <c r="W29" s="435"/>
      <c r="X29" s="435"/>
      <c r="Y29" s="435"/>
      <c r="Z29" s="435"/>
      <c r="AA29" s="435"/>
      <c r="AB29" s="435"/>
      <c r="AC29" s="435"/>
      <c r="AD29" s="435"/>
      <c r="AE29" s="435"/>
      <c r="AF29" s="435"/>
      <c r="AG29" s="435"/>
      <c r="AH29" s="435"/>
      <c r="AI29" s="435"/>
      <c r="AJ29" s="435"/>
      <c r="AK29" s="435"/>
      <c r="AL29" s="435"/>
      <c r="AM29" s="435"/>
      <c r="AN29" s="435"/>
      <c r="AO29" s="435"/>
      <c r="AP29" s="435"/>
      <c r="AQ29" s="435"/>
      <c r="AR29" s="435"/>
      <c r="AS29" s="435"/>
      <c r="AT29" s="435"/>
      <c r="AU29" s="435"/>
      <c r="AV29" s="435"/>
      <c r="AW29" s="435"/>
      <c r="AX29" s="435"/>
      <c r="AY29" s="435"/>
      <c r="AZ29" s="827"/>
      <c r="BA29" s="1025" t="s">
        <v>57</v>
      </c>
      <c r="BB29" s="595"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34" t="s">
        <v>35</v>
      </c>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311" customFormat="true" ht="15" customHeight="true" x14ac:dyDescent="0.2">
      <c r="A30" s="1000"/>
      <c r="B30" s="376" t="s">
        <v>48</v>
      </c>
      <c r="C30" s="119">
        <v>99.543279068065871</v>
      </c>
      <c r="D30" s="118">
        <v>88.699221237721005</v>
      </c>
      <c r="E30" s="118">
        <v>84.597002428271452</v>
      </c>
      <c r="F30" s="118">
        <v>73.438431342944099</v>
      </c>
      <c r="G30" s="117">
        <v>8.7297582951648209</v>
      </c>
      <c r="H30" s="116">
        <v>89.448054286236044</v>
      </c>
      <c r="I30" s="118">
        <v>85.21699962242937</v>
      </c>
      <c r="J30" s="118">
        <v>82.566375911508288</v>
      </c>
      <c r="K30" s="118">
        <v>59.738663107891156</v>
      </c>
      <c r="L30" s="115">
        <v>2.021959072842777</v>
      </c>
      <c r="M30" s="119">
        <v>100</v>
      </c>
      <c r="N30" s="118">
        <v>99.943659684902102</v>
      </c>
      <c r="O30" s="118">
        <v>99.787324359190919</v>
      </c>
      <c r="P30" s="118">
        <v>99.250028107088994</v>
      </c>
      <c r="Q30" s="117">
        <v>87.795014582924424</v>
      </c>
      <c r="R30" s="116">
        <v>74.37644480049282</v>
      </c>
      <c r="S30" s="118">
        <v>76.176524770708326</v>
      </c>
      <c r="T30" s="118">
        <v>87.732021356451497</v>
      </c>
      <c r="U30" s="118">
        <v>50.674057899247224</v>
      </c>
      <c r="V30" s="115">
        <v>94.701926365188541</v>
      </c>
      <c r="W30" s="435"/>
      <c r="X30" s="435"/>
      <c r="Y30" s="435"/>
      <c r="Z30" s="435"/>
      <c r="AA30" s="435"/>
      <c r="AB30" s="435"/>
      <c r="AC30" s="435"/>
      <c r="AD30" s="435"/>
      <c r="AE30" s="435"/>
      <c r="AF30" s="435"/>
      <c r="AG30" s="435"/>
      <c r="AH30" s="435"/>
      <c r="AI30" s="435"/>
      <c r="AJ30" s="435"/>
      <c r="AK30" s="435"/>
      <c r="AL30" s="435"/>
      <c r="AM30" s="435"/>
      <c r="AN30" s="435"/>
      <c r="AO30" s="435"/>
      <c r="AP30" s="435"/>
      <c r="AQ30" s="435"/>
      <c r="AR30" s="435"/>
      <c r="AS30" s="435"/>
      <c r="AT30" s="435"/>
      <c r="AU30" s="435"/>
      <c r="AV30" s="435"/>
      <c r="AW30" s="435"/>
      <c r="AX30" s="435"/>
      <c r="AY30" s="435"/>
      <c r="AZ30" s="827"/>
      <c r="BA30" s="1023"/>
      <c r="BB30" s="594"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33" t="s">
        <v>35</v>
      </c>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6" customFormat="true" ht="15" customHeight="true" x14ac:dyDescent="0.2">
      <c r="A31" s="1000" t="s">
        <v>104</v>
      </c>
      <c r="B31" s="376" t="s">
        <v>49</v>
      </c>
      <c r="C31" s="119">
        <v>0</v>
      </c>
      <c r="D31" s="118">
        <v>0.14272297816334192</v>
      </c>
      <c r="E31" s="118">
        <v>0.23781774286948118</v>
      </c>
      <c r="F31" s="118">
        <v>6.4073589334017065</v>
      </c>
      <c r="G31" s="117">
        <v>88.81940501304743</v>
      </c>
      <c r="H31" s="116">
        <v>0.10337042449032055</v>
      </c>
      <c r="I31" s="118">
        <v>0.10939258264314763</v>
      </c>
      <c r="J31" s="118">
        <v>0.55221757629304979</v>
      </c>
      <c r="K31" s="118">
        <v>21.819501385193611</v>
      </c>
      <c r="L31" s="115">
        <v>97.196533646665443</v>
      </c>
      <c r="M31" s="119">
        <v>0</v>
      </c>
      <c r="N31" s="118">
        <v>0</v>
      </c>
      <c r="O31" s="118">
        <v>0</v>
      </c>
      <c r="P31" s="118">
        <v>0</v>
      </c>
      <c r="Q31" s="117">
        <v>7.0948132346764154</v>
      </c>
      <c r="R31" s="116">
        <v>16.857708915836994</v>
      </c>
      <c r="S31" s="118">
        <v>12.5527023463529</v>
      </c>
      <c r="T31" s="118">
        <v>9.0702714421741639</v>
      </c>
      <c r="U31" s="118">
        <v>32.599080706247193</v>
      </c>
      <c r="V31" s="115">
        <v>3.5299246401929372</v>
      </c>
      <c r="W31" s="435"/>
      <c r="X31" s="435"/>
      <c r="Y31" s="435"/>
      <c r="Z31" s="435"/>
      <c r="AA31" s="435"/>
      <c r="AB31" s="435"/>
      <c r="AC31" s="435"/>
      <c r="AD31" s="435"/>
      <c r="AE31" s="435"/>
      <c r="AF31" s="435"/>
      <c r="AG31" s="435"/>
      <c r="AH31" s="435"/>
      <c r="AI31" s="435"/>
      <c r="AJ31" s="435"/>
      <c r="AK31" s="435"/>
      <c r="AL31" s="435"/>
      <c r="AM31" s="435"/>
      <c r="AN31" s="435"/>
      <c r="AO31" s="435"/>
      <c r="AP31" s="435"/>
      <c r="AQ31" s="435"/>
      <c r="AR31" s="435"/>
      <c r="AS31" s="435"/>
      <c r="AT31" s="435"/>
      <c r="AU31" s="435"/>
      <c r="AV31" s="435"/>
      <c r="AW31" s="435"/>
      <c r="AX31" s="435"/>
      <c r="AY31" s="435"/>
      <c r="AZ31" s="827"/>
      <c r="BA31" s="1023" t="s">
        <v>104</v>
      </c>
      <c r="BB31" s="594"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33" t="s">
        <v>35</v>
      </c>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6" customFormat="true" ht="15" customHeight="true" x14ac:dyDescent="0.2">
      <c r="A32" s="1000"/>
      <c r="B32" s="376" t="s">
        <v>48</v>
      </c>
      <c r="C32" s="119">
        <v>100</v>
      </c>
      <c r="D32" s="118">
        <v>99.857277021836666</v>
      </c>
      <c r="E32" s="118">
        <v>99.762182257130505</v>
      </c>
      <c r="F32" s="118">
        <v>93.592641066598219</v>
      </c>
      <c r="G32" s="117">
        <v>11.180594986952585</v>
      </c>
      <c r="H32" s="116">
        <v>99.896629575509692</v>
      </c>
      <c r="I32" s="118">
        <v>99.890607417356833</v>
      </c>
      <c r="J32" s="118">
        <v>99.44778242370694</v>
      </c>
      <c r="K32" s="118">
        <v>78.180498614806055</v>
      </c>
      <c r="L32" s="115">
        <v>2.8034663533345516</v>
      </c>
      <c r="M32" s="119">
        <v>100</v>
      </c>
      <c r="N32" s="118">
        <v>100</v>
      </c>
      <c r="O32" s="118">
        <v>100</v>
      </c>
      <c r="P32" s="118">
        <v>100</v>
      </c>
      <c r="Q32" s="117">
        <v>92.905186765323492</v>
      </c>
      <c r="R32" s="116">
        <v>83.142291084162963</v>
      </c>
      <c r="S32" s="118">
        <v>87.447297653647382</v>
      </c>
      <c r="T32" s="118">
        <v>90.929728557825797</v>
      </c>
      <c r="U32" s="118">
        <v>67.400919293752594</v>
      </c>
      <c r="V32" s="115">
        <v>96.470075359807211</v>
      </c>
      <c r="W32" s="435"/>
      <c r="X32" s="435"/>
      <c r="Y32" s="435"/>
      <c r="Z32" s="435"/>
      <c r="AA32" s="435"/>
      <c r="AB32" s="435"/>
      <c r="AC32" s="435"/>
      <c r="AD32" s="435"/>
      <c r="AE32" s="435"/>
      <c r="AF32" s="435"/>
      <c r="AG32" s="435"/>
      <c r="AH32" s="435"/>
      <c r="AI32" s="435"/>
      <c r="AJ32" s="435"/>
      <c r="AK32" s="435"/>
      <c r="AL32" s="435"/>
      <c r="AM32" s="435"/>
      <c r="AN32" s="435"/>
      <c r="AO32" s="435"/>
      <c r="AP32" s="435"/>
      <c r="AQ32" s="435"/>
      <c r="AR32" s="435"/>
      <c r="AS32" s="435"/>
      <c r="AT32" s="435"/>
      <c r="AU32" s="435"/>
      <c r="AV32" s="435"/>
      <c r="AW32" s="435"/>
      <c r="AX32" s="435"/>
      <c r="AY32" s="435"/>
      <c r="AZ32" s="827"/>
      <c r="BA32" s="1023"/>
      <c r="BB32" s="594"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33" t="s">
        <v>35</v>
      </c>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6" customFormat="true" ht="15" customHeight="true" x14ac:dyDescent="0.2">
      <c r="A33" s="1000" t="s">
        <v>105</v>
      </c>
      <c r="B33" s="376"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51" t="s">
        <v>35</v>
      </c>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343"/>
      <c r="BA33" s="1023" t="s">
        <v>105</v>
      </c>
      <c r="BB33" s="594"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33" t="s">
        <v>35</v>
      </c>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6" customFormat="true" ht="15" customHeight="true" x14ac:dyDescent="0.2">
      <c r="A34" s="1000"/>
      <c r="B34" s="376"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51" t="s">
        <v>35</v>
      </c>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343"/>
      <c r="BA34" s="1023"/>
      <c r="BB34" s="594"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33" t="s">
        <v>35</v>
      </c>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311" customFormat="true" ht="15" customHeight="true" x14ac:dyDescent="0.2">
      <c r="A35" s="1000" t="s">
        <v>55</v>
      </c>
      <c r="B35" s="376" t="s">
        <v>49</v>
      </c>
      <c r="C35" s="119">
        <v>1.9907483444255401</v>
      </c>
      <c r="D35" s="118">
        <v>5.0369755888530365</v>
      </c>
      <c r="E35" s="118">
        <v>6.4540405658678317</v>
      </c>
      <c r="F35" s="118">
        <v>12.678703942295124</v>
      </c>
      <c r="G35" s="117">
        <v>90.649939110734593</v>
      </c>
      <c r="H35" s="116">
        <v>4.7705597369357768</v>
      </c>
      <c r="I35" s="118">
        <v>6.2312738927615579</v>
      </c>
      <c r="J35" s="118">
        <v>6.8836230762972379</v>
      </c>
      <c r="K35" s="118">
        <v>27.957959762489736</v>
      </c>
      <c r="L35" s="115">
        <v>97.802376929267595</v>
      </c>
      <c r="M35" s="119">
        <v>1.2336355616794725</v>
      </c>
      <c r="N35" s="118">
        <v>0.55886346039574664</v>
      </c>
      <c r="O35" s="118">
        <v>1.5055351355878737</v>
      </c>
      <c r="P35" s="118">
        <v>2.876330919592863</v>
      </c>
      <c r="Q35" s="117">
        <v>12.39281136037367</v>
      </c>
      <c r="R35" s="116">
        <v>25.440186987897711</v>
      </c>
      <c r="S35" s="118">
        <v>16.120901607746625</v>
      </c>
      <c r="T35" s="118">
        <v>10.859488767516273</v>
      </c>
      <c r="U35" s="118">
        <v>33.631095408287543</v>
      </c>
      <c r="V35" s="115">
        <v>15.063771798252684</v>
      </c>
      <c r="W35" s="435"/>
      <c r="X35" s="435"/>
      <c r="Y35" s="435"/>
      <c r="Z35" s="435"/>
      <c r="AA35" s="435"/>
      <c r="AB35" s="435"/>
      <c r="AC35" s="435"/>
      <c r="AD35" s="435"/>
      <c r="AE35" s="435"/>
      <c r="AF35" s="435"/>
      <c r="AG35" s="435"/>
      <c r="AH35" s="435"/>
      <c r="AI35" s="435"/>
      <c r="AJ35" s="435"/>
      <c r="AK35" s="435"/>
      <c r="AL35" s="435"/>
      <c r="AM35" s="435"/>
      <c r="AN35" s="435"/>
      <c r="AO35" s="435"/>
      <c r="AP35" s="435"/>
      <c r="AQ35" s="435"/>
      <c r="AR35" s="435"/>
      <c r="AS35" s="435"/>
      <c r="AT35" s="435"/>
      <c r="AU35" s="435"/>
      <c r="AV35" s="435"/>
      <c r="AW35" s="435"/>
      <c r="AX35" s="435"/>
      <c r="AY35" s="435"/>
      <c r="AZ35" s="827"/>
      <c r="BA35" s="1023" t="s">
        <v>55</v>
      </c>
      <c r="BB35" s="594"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33" t="s">
        <v>35</v>
      </c>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311" customFormat="true" ht="15" customHeight="true" x14ac:dyDescent="0.2">
      <c r="A36" s="1000"/>
      <c r="B36" s="376" t="s">
        <v>48</v>
      </c>
      <c r="C36" s="119">
        <v>98.009251655574474</v>
      </c>
      <c r="D36" s="118">
        <v>94.963024411147032</v>
      </c>
      <c r="E36" s="118">
        <v>93.545959434132172</v>
      </c>
      <c r="F36" s="118">
        <v>87.321296057704771</v>
      </c>
      <c r="G36" s="117">
        <v>9.3500608892654178</v>
      </c>
      <c r="H36" s="116">
        <v>95.229440263064276</v>
      </c>
      <c r="I36" s="118">
        <v>93.768726107238351</v>
      </c>
      <c r="J36" s="118">
        <v>93.11637692370266</v>
      </c>
      <c r="K36" s="118">
        <v>72.04204023750998</v>
      </c>
      <c r="L36" s="115">
        <v>2.1976230707323756</v>
      </c>
      <c r="M36" s="119">
        <v>98.766364438320508</v>
      </c>
      <c r="N36" s="118">
        <v>99.441136539604244</v>
      </c>
      <c r="O36" s="118">
        <v>98.494464864412095</v>
      </c>
      <c r="P36" s="118">
        <v>97.123669080407183</v>
      </c>
      <c r="Q36" s="117">
        <v>87.607188639626202</v>
      </c>
      <c r="R36" s="116">
        <v>74.559813012101984</v>
      </c>
      <c r="S36" s="118">
        <v>83.879098392253894</v>
      </c>
      <c r="T36" s="118">
        <v>89.140511232483689</v>
      </c>
      <c r="U36" s="118">
        <v>66.368904591712194</v>
      </c>
      <c r="V36" s="115">
        <v>84.936228201747113</v>
      </c>
      <c r="W36" s="435"/>
      <c r="X36" s="435"/>
      <c r="Y36" s="435"/>
      <c r="Z36" s="435"/>
      <c r="AA36" s="435"/>
      <c r="AB36" s="435"/>
      <c r="AC36" s="435"/>
      <c r="AD36" s="435"/>
      <c r="AE36" s="435"/>
      <c r="AF36" s="435"/>
      <c r="AG36" s="435"/>
      <c r="AH36" s="435"/>
      <c r="AI36" s="435"/>
      <c r="AJ36" s="435"/>
      <c r="AK36" s="435"/>
      <c r="AL36" s="435"/>
      <c r="AM36" s="435"/>
      <c r="AN36" s="435"/>
      <c r="AO36" s="435"/>
      <c r="AP36" s="435"/>
      <c r="AQ36" s="435"/>
      <c r="AR36" s="435"/>
      <c r="AS36" s="435"/>
      <c r="AT36" s="435"/>
      <c r="AU36" s="435"/>
      <c r="AV36" s="435"/>
      <c r="AW36" s="435"/>
      <c r="AX36" s="435"/>
      <c r="AY36" s="435"/>
      <c r="AZ36" s="827"/>
      <c r="BA36" s="1023"/>
      <c r="BB36" s="594"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33" t="s">
        <v>35</v>
      </c>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311" customFormat="true" ht="15" customHeight="true" x14ac:dyDescent="0.2">
      <c r="A37" s="1000" t="s">
        <v>164</v>
      </c>
      <c r="B37" s="376" t="s">
        <v>49</v>
      </c>
      <c r="C37" s="119">
        <v>1.8179632786736102</v>
      </c>
      <c r="D37" s="118">
        <v>4.4779029553954937</v>
      </c>
      <c r="E37" s="118">
        <v>6.1035430467165899</v>
      </c>
      <c r="F37" s="118">
        <v>12.472296483491512</v>
      </c>
      <c r="G37" s="117">
        <v>90.649939110734593</v>
      </c>
      <c r="H37" s="116">
        <v>4.1459448107768919</v>
      </c>
      <c r="I37" s="118">
        <v>5.8282547348151983</v>
      </c>
      <c r="J37" s="118">
        <v>6.6593632719950886</v>
      </c>
      <c r="K37" s="118">
        <v>27.846331026993997</v>
      </c>
      <c r="L37" s="115">
        <v>97.802376929267595</v>
      </c>
      <c r="M37" s="119">
        <v>1.2055167292038163</v>
      </c>
      <c r="N37" s="118">
        <v>0.31831190592072789</v>
      </c>
      <c r="O37" s="118">
        <v>1.5055351355878737</v>
      </c>
      <c r="P37" s="118">
        <v>2.5894236478428034</v>
      </c>
      <c r="Q37" s="117">
        <v>11.931354474987137</v>
      </c>
      <c r="R37" s="116">
        <v>24.878702473651053</v>
      </c>
      <c r="S37" s="118">
        <v>15.216365636507822</v>
      </c>
      <c r="T37" s="118">
        <v>10.859488767516273</v>
      </c>
      <c r="U37" s="118">
        <v>33.57544971333806</v>
      </c>
      <c r="V37" s="115">
        <v>14.599595340727852</v>
      </c>
      <c r="W37" s="435"/>
      <c r="X37" s="435"/>
      <c r="Y37" s="435"/>
      <c r="Z37" s="435"/>
      <c r="AA37" s="435"/>
      <c r="AB37" s="435"/>
      <c r="AC37" s="435"/>
      <c r="AD37" s="435"/>
      <c r="AE37" s="435"/>
      <c r="AF37" s="435"/>
      <c r="AG37" s="435"/>
      <c r="AH37" s="435"/>
      <c r="AI37" s="435"/>
      <c r="AJ37" s="435"/>
      <c r="AK37" s="435"/>
      <c r="AL37" s="435"/>
      <c r="AM37" s="435"/>
      <c r="AN37" s="435"/>
      <c r="AO37" s="435"/>
      <c r="AP37" s="435"/>
      <c r="AQ37" s="435"/>
      <c r="AR37" s="435"/>
      <c r="AS37" s="435"/>
      <c r="AT37" s="435"/>
      <c r="AU37" s="435"/>
      <c r="AV37" s="435"/>
      <c r="AW37" s="435"/>
      <c r="AX37" s="435"/>
      <c r="AY37" s="435"/>
      <c r="AZ37" s="827"/>
      <c r="BA37" s="1023" t="s">
        <v>126</v>
      </c>
      <c r="BB37" s="594"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33" t="s">
        <v>35</v>
      </c>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311" customFormat="true" ht="15" customHeight="true" x14ac:dyDescent="0.2">
      <c r="A38" s="1000"/>
      <c r="B38" s="376" t="s">
        <v>48</v>
      </c>
      <c r="C38" s="119">
        <v>98.182036721326412</v>
      </c>
      <c r="D38" s="118">
        <v>95.522097044604564</v>
      </c>
      <c r="E38" s="118">
        <v>93.896456953283419</v>
      </c>
      <c r="F38" s="118">
        <v>87.527703516508353</v>
      </c>
      <c r="G38" s="117">
        <v>9.3500608892654178</v>
      </c>
      <c r="H38" s="116">
        <v>95.854055189223203</v>
      </c>
      <c r="I38" s="118">
        <v>94.171745265184711</v>
      </c>
      <c r="J38" s="118">
        <v>93.340636728004824</v>
      </c>
      <c r="K38" s="118">
        <v>72.153668973005708</v>
      </c>
      <c r="L38" s="115">
        <v>2.1976230707323756</v>
      </c>
      <c r="M38" s="119">
        <v>98.794483270796164</v>
      </c>
      <c r="N38" s="118">
        <v>99.681688094079263</v>
      </c>
      <c r="O38" s="118">
        <v>98.494464864412095</v>
      </c>
      <c r="P38" s="118">
        <v>97.410576352157236</v>
      </c>
      <c r="Q38" s="117">
        <v>88.068645525012741</v>
      </c>
      <c r="R38" s="116">
        <v>75.12129752634867</v>
      </c>
      <c r="S38" s="118">
        <v>84.783634363492652</v>
      </c>
      <c r="T38" s="118">
        <v>89.140511232483689</v>
      </c>
      <c r="U38" s="118">
        <v>66.42455028666167</v>
      </c>
      <c r="V38" s="115">
        <v>85.400404659271956</v>
      </c>
      <c r="W38" s="435"/>
      <c r="X38" s="435"/>
      <c r="Y38" s="435"/>
      <c r="Z38" s="435"/>
      <c r="AA38" s="435"/>
      <c r="AB38" s="435"/>
      <c r="AC38" s="435"/>
      <c r="AD38" s="435"/>
      <c r="AE38" s="435"/>
      <c r="AF38" s="435"/>
      <c r="AG38" s="435"/>
      <c r="AH38" s="435"/>
      <c r="AI38" s="435"/>
      <c r="AJ38" s="435"/>
      <c r="AK38" s="435"/>
      <c r="AL38" s="435"/>
      <c r="AM38" s="435"/>
      <c r="AN38" s="435"/>
      <c r="AO38" s="435"/>
      <c r="AP38" s="435"/>
      <c r="AQ38" s="435"/>
      <c r="AR38" s="435"/>
      <c r="AS38" s="435"/>
      <c r="AT38" s="435"/>
      <c r="AU38" s="435"/>
      <c r="AV38" s="435"/>
      <c r="AW38" s="435"/>
      <c r="AX38" s="435"/>
      <c r="AY38" s="435"/>
      <c r="AZ38" s="827"/>
      <c r="BA38" s="1023"/>
      <c r="BB38" s="594"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33" t="s">
        <v>35</v>
      </c>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6" customFormat="true" ht="15" customHeight="true" x14ac:dyDescent="0.2">
      <c r="A39" s="1000" t="s">
        <v>123</v>
      </c>
      <c r="B39" s="376"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51" t="s">
        <v>35</v>
      </c>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343"/>
      <c r="BA39" s="1023" t="s">
        <v>123</v>
      </c>
      <c r="BB39" s="594"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33" t="s">
        <v>35</v>
      </c>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6" customFormat="true" ht="15" customHeight="true" x14ac:dyDescent="0.2">
      <c r="A40" s="1000"/>
      <c r="B40" s="376"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51" t="s">
        <v>35</v>
      </c>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343"/>
      <c r="BA40" s="1023"/>
      <c r="BB40" s="594"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33" t="s">
        <v>35</v>
      </c>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311" customFormat="true" ht="15" customHeight="true" x14ac:dyDescent="0.2">
      <c r="A41" s="1000" t="s">
        <v>56</v>
      </c>
      <c r="B41" s="376" t="s">
        <v>49</v>
      </c>
      <c r="C41" s="119">
        <v>19.835414716720084</v>
      </c>
      <c r="D41" s="118">
        <v>9.1736231358803231</v>
      </c>
      <c r="E41" s="118">
        <v>6.5755422302336513</v>
      </c>
      <c r="F41" s="118">
        <v>6.5033137714696183</v>
      </c>
      <c r="G41" s="117">
        <v>0.41221104558142468</v>
      </c>
      <c r="H41" s="116">
        <v>10.17621626200884</v>
      </c>
      <c r="I41" s="118">
        <v>6.6284419607409051</v>
      </c>
      <c r="J41" s="118">
        <v>7.110448019900879</v>
      </c>
      <c r="K41" s="118">
        <v>4.5997632843125746</v>
      </c>
      <c r="L41" s="115">
        <v>0.37380077965905778</v>
      </c>
      <c r="M41" s="119">
        <v>23.655139675325582</v>
      </c>
      <c r="N41" s="118">
        <v>24.094707944913857</v>
      </c>
      <c r="O41" s="118">
        <v>17.980213196249238</v>
      </c>
      <c r="P41" s="118">
        <v>15.995980161243246</v>
      </c>
      <c r="Q41" s="117">
        <v>10.580824347374897</v>
      </c>
      <c r="R41" s="116">
        <v>9.9229446579885199</v>
      </c>
      <c r="S41" s="118">
        <v>15.454160352160514</v>
      </c>
      <c r="T41" s="118">
        <v>9.5538170745629483</v>
      </c>
      <c r="U41" s="118">
        <v>6.0358598247588455</v>
      </c>
      <c r="V41" s="115">
        <v>8.1565475693252747</v>
      </c>
      <c r="W41" s="435"/>
      <c r="X41" s="435"/>
      <c r="Y41" s="435"/>
      <c r="Z41" s="435"/>
      <c r="AA41" s="435"/>
      <c r="AB41" s="435"/>
      <c r="AC41" s="435"/>
      <c r="AD41" s="435"/>
      <c r="AE41" s="435"/>
      <c r="AF41" s="435"/>
      <c r="AG41" s="435"/>
      <c r="AH41" s="435"/>
      <c r="AI41" s="435"/>
      <c r="AJ41" s="435"/>
      <c r="AK41" s="435"/>
      <c r="AL41" s="435"/>
      <c r="AM41" s="435"/>
      <c r="AN41" s="435"/>
      <c r="AO41" s="435"/>
      <c r="AP41" s="435"/>
      <c r="AQ41" s="435"/>
      <c r="AR41" s="435"/>
      <c r="AS41" s="435"/>
      <c r="AT41" s="435"/>
      <c r="AU41" s="435"/>
      <c r="AV41" s="435"/>
      <c r="AW41" s="435"/>
      <c r="AX41" s="435"/>
      <c r="AY41" s="435"/>
      <c r="AZ41" s="827"/>
      <c r="BA41" s="1023" t="s">
        <v>56</v>
      </c>
      <c r="BB41" s="594"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33" t="s">
        <v>35</v>
      </c>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311" customFormat="true" ht="15" customHeight="true" x14ac:dyDescent="0.2">
      <c r="A42" s="1000"/>
      <c r="B42" s="376" t="s">
        <v>48</v>
      </c>
      <c r="C42" s="119">
        <v>80.164585283279791</v>
      </c>
      <c r="D42" s="118">
        <v>90.826376864119624</v>
      </c>
      <c r="E42" s="118">
        <v>93.424457769766363</v>
      </c>
      <c r="F42" s="118">
        <v>93.496686228530322</v>
      </c>
      <c r="G42" s="117">
        <v>99.587788954418571</v>
      </c>
      <c r="H42" s="116">
        <v>89.823783737991192</v>
      </c>
      <c r="I42" s="118">
        <v>93.371558039259028</v>
      </c>
      <c r="J42" s="118">
        <v>92.889551980099142</v>
      </c>
      <c r="K42" s="118">
        <v>95.400236715687356</v>
      </c>
      <c r="L42" s="115">
        <v>99.626199220340951</v>
      </c>
      <c r="M42" s="119">
        <v>76.344860324674329</v>
      </c>
      <c r="N42" s="118">
        <v>75.905292055086178</v>
      </c>
      <c r="O42" s="118">
        <v>82.019786803750804</v>
      </c>
      <c r="P42" s="118">
        <v>84.00401983875679</v>
      </c>
      <c r="Q42" s="117">
        <v>89.419175652625086</v>
      </c>
      <c r="R42" s="116">
        <v>90.077055342011505</v>
      </c>
      <c r="S42" s="118">
        <v>84.545839647839813</v>
      </c>
      <c r="T42" s="118">
        <v>90.446182925436872</v>
      </c>
      <c r="U42" s="118">
        <v>93.964140175241241</v>
      </c>
      <c r="V42" s="115">
        <v>91.843452430674802</v>
      </c>
      <c r="W42" s="435"/>
      <c r="X42" s="435"/>
      <c r="Y42" s="435"/>
      <c r="Z42" s="435"/>
      <c r="AA42" s="435"/>
      <c r="AB42" s="435"/>
      <c r="AC42" s="435"/>
      <c r="AD42" s="435"/>
      <c r="AE42" s="435"/>
      <c r="AF42" s="435"/>
      <c r="AG42" s="435"/>
      <c r="AH42" s="435"/>
      <c r="AI42" s="435"/>
      <c r="AJ42" s="435"/>
      <c r="AK42" s="435"/>
      <c r="AL42" s="435"/>
      <c r="AM42" s="435"/>
      <c r="AN42" s="435"/>
      <c r="AO42" s="435"/>
      <c r="AP42" s="435"/>
      <c r="AQ42" s="435"/>
      <c r="AR42" s="435"/>
      <c r="AS42" s="435"/>
      <c r="AT42" s="435"/>
      <c r="AU42" s="435"/>
      <c r="AV42" s="435"/>
      <c r="AW42" s="435"/>
      <c r="AX42" s="435"/>
      <c r="AY42" s="435"/>
      <c r="AZ42" s="827"/>
      <c r="BA42" s="1023"/>
      <c r="BB42" s="594"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33" t="s">
        <v>35</v>
      </c>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311" customFormat="true" ht="15" customHeight="true" x14ac:dyDescent="0.2">
      <c r="A43" s="1000" t="s">
        <v>53</v>
      </c>
      <c r="B43" s="376"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51" t="s">
        <v>35</v>
      </c>
      <c r="W43" s="435"/>
      <c r="X43" s="435"/>
      <c r="Y43" s="435"/>
      <c r="Z43" s="435"/>
      <c r="AA43" s="435"/>
      <c r="AB43" s="435"/>
      <c r="AC43" s="435"/>
      <c r="AD43" s="435"/>
      <c r="AE43" s="435"/>
      <c r="AF43" s="435"/>
      <c r="AG43" s="435"/>
      <c r="AH43" s="435"/>
      <c r="AI43" s="435"/>
      <c r="AJ43" s="435"/>
      <c r="AK43" s="435"/>
      <c r="AL43" s="435"/>
      <c r="AM43" s="435"/>
      <c r="AN43" s="435"/>
      <c r="AO43" s="435"/>
      <c r="AP43" s="435"/>
      <c r="AQ43" s="435"/>
      <c r="AR43" s="435"/>
      <c r="AS43" s="435"/>
      <c r="AT43" s="435"/>
      <c r="AU43" s="435"/>
      <c r="AV43" s="435"/>
      <c r="AW43" s="435"/>
      <c r="AX43" s="435"/>
      <c r="AY43" s="435"/>
      <c r="AZ43" s="827"/>
      <c r="BA43" s="1023" t="s">
        <v>53</v>
      </c>
      <c r="BB43" s="594"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33" t="s">
        <v>35</v>
      </c>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311" customFormat="true" ht="15" customHeight="true" x14ac:dyDescent="0.2">
      <c r="A44" s="1000"/>
      <c r="B44" s="376"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51" t="s">
        <v>35</v>
      </c>
      <c r="W44" s="435"/>
      <c r="X44" s="435"/>
      <c r="Y44" s="435"/>
      <c r="Z44" s="435"/>
      <c r="AA44" s="435"/>
      <c r="AB44" s="435"/>
      <c r="AC44" s="435"/>
      <c r="AD44" s="435"/>
      <c r="AE44" s="435"/>
      <c r="AF44" s="435"/>
      <c r="AG44" s="435"/>
      <c r="AH44" s="435"/>
      <c r="AI44" s="435"/>
      <c r="AJ44" s="435"/>
      <c r="AK44" s="435"/>
      <c r="AL44" s="435"/>
      <c r="AM44" s="435"/>
      <c r="AN44" s="435"/>
      <c r="AO44" s="435"/>
      <c r="AP44" s="435"/>
      <c r="AQ44" s="435"/>
      <c r="AR44" s="435"/>
      <c r="AS44" s="435"/>
      <c r="AT44" s="435"/>
      <c r="AU44" s="435"/>
      <c r="AV44" s="435"/>
      <c r="AW44" s="435"/>
      <c r="AX44" s="435"/>
      <c r="AY44" s="435"/>
      <c r="AZ44" s="827"/>
      <c r="BA44" s="1023"/>
      <c r="BB44" s="594"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33" t="s">
        <v>35</v>
      </c>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311" customFormat="true" ht="15" customHeight="true" x14ac:dyDescent="0.2">
      <c r="A45" s="1000" t="s">
        <v>52</v>
      </c>
      <c r="B45" s="376"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51" t="s">
        <v>35</v>
      </c>
      <c r="W45" s="435"/>
      <c r="X45" s="435"/>
      <c r="Y45" s="435"/>
      <c r="Z45" s="435"/>
      <c r="AA45" s="435"/>
      <c r="AB45" s="435"/>
      <c r="AC45" s="435"/>
      <c r="AD45" s="435"/>
      <c r="AE45" s="435"/>
      <c r="AF45" s="435"/>
      <c r="AG45" s="435"/>
      <c r="AH45" s="435"/>
      <c r="AI45" s="435"/>
      <c r="AJ45" s="435"/>
      <c r="AK45" s="435"/>
      <c r="AL45" s="435"/>
      <c r="AM45" s="435"/>
      <c r="AN45" s="435"/>
      <c r="AO45" s="435"/>
      <c r="AP45" s="435"/>
      <c r="AQ45" s="435"/>
      <c r="AR45" s="435"/>
      <c r="AS45" s="435"/>
      <c r="AT45" s="435"/>
      <c r="AU45" s="435"/>
      <c r="AV45" s="435"/>
      <c r="AW45" s="435"/>
      <c r="AX45" s="435"/>
      <c r="AY45" s="435"/>
      <c r="AZ45" s="827"/>
      <c r="BA45" s="1023" t="s">
        <v>52</v>
      </c>
      <c r="BB45" s="594"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33" t="s">
        <v>35</v>
      </c>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311" customFormat="true" ht="15" customHeight="true" x14ac:dyDescent="0.2">
      <c r="A46" s="1000"/>
      <c r="B46" s="376"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51" t="s">
        <v>35</v>
      </c>
      <c r="W46" s="435"/>
      <c r="X46" s="435"/>
      <c r="Y46" s="435"/>
      <c r="Z46" s="435"/>
      <c r="AA46" s="435"/>
      <c r="AB46" s="435"/>
      <c r="AC46" s="435"/>
      <c r="AD46" s="435"/>
      <c r="AE46" s="435"/>
      <c r="AF46" s="435"/>
      <c r="AG46" s="435"/>
      <c r="AH46" s="435"/>
      <c r="AI46" s="435"/>
      <c r="AJ46" s="435"/>
      <c r="AK46" s="435"/>
      <c r="AL46" s="435"/>
      <c r="AM46" s="435"/>
      <c r="AN46" s="435"/>
      <c r="AO46" s="435"/>
      <c r="AP46" s="435"/>
      <c r="AQ46" s="435"/>
      <c r="AR46" s="435"/>
      <c r="AS46" s="435"/>
      <c r="AT46" s="435"/>
      <c r="AU46" s="435"/>
      <c r="AV46" s="435"/>
      <c r="AW46" s="435"/>
      <c r="AX46" s="435"/>
      <c r="AY46" s="435"/>
      <c r="AZ46" s="827"/>
      <c r="BA46" s="1023"/>
      <c r="BB46" s="594"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33" t="s">
        <v>35</v>
      </c>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6" customFormat="true" ht="15" customHeight="true" x14ac:dyDescent="0.2">
      <c r="A47" s="1000" t="s">
        <v>102</v>
      </c>
      <c r="B47" s="376" t="s">
        <v>101</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51" t="s">
        <v>35</v>
      </c>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343"/>
      <c r="BA47" s="1023" t="s">
        <v>102</v>
      </c>
      <c r="BB47" s="594" t="s">
        <v>101</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33" t="s">
        <v>35</v>
      </c>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6" customFormat="true" ht="15" customHeight="true" x14ac:dyDescent="0.2">
      <c r="A48" s="1000"/>
      <c r="B48" s="376" t="s">
        <v>100</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51" t="s">
        <v>35</v>
      </c>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343"/>
      <c r="BA48" s="1023"/>
      <c r="BB48" s="594" t="s">
        <v>100</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33" t="s">
        <v>35</v>
      </c>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6" customFormat="true" ht="15" customHeight="true" x14ac:dyDescent="0.2">
      <c r="A49" s="1000"/>
      <c r="B49" s="376"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51" t="s">
        <v>35</v>
      </c>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343"/>
      <c r="BA49" s="1023"/>
      <c r="BB49" s="594"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33" t="s">
        <v>35</v>
      </c>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6" customFormat="true" ht="15" customHeight="true" x14ac:dyDescent="0.2">
      <c r="A50" s="1000" t="s">
        <v>103</v>
      </c>
      <c r="B50" s="376" t="s">
        <v>101</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51" t="s">
        <v>35</v>
      </c>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343"/>
      <c r="BA50" s="1023" t="s">
        <v>103</v>
      </c>
      <c r="BB50" s="594" t="s">
        <v>101</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33" t="s">
        <v>35</v>
      </c>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6" customFormat="true" ht="15" customHeight="true" x14ac:dyDescent="0.2">
      <c r="A51" s="1000"/>
      <c r="B51" s="376" t="s">
        <v>100</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51" t="s">
        <v>35</v>
      </c>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343"/>
      <c r="BA51" s="1023"/>
      <c r="BB51" s="594" t="s">
        <v>100</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33" t="s">
        <v>35</v>
      </c>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6" customFormat="true" ht="15" customHeight="true" x14ac:dyDescent="0.2">
      <c r="A52" s="1000"/>
      <c r="B52" s="376"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51" t="s">
        <v>35</v>
      </c>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343"/>
      <c r="BA52" s="1023"/>
      <c r="BB52" s="594"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33" t="s">
        <v>35</v>
      </c>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6" customFormat="true" ht="15" customHeight="true" x14ac:dyDescent="0.2">
      <c r="A53" s="1000" t="s">
        <v>106</v>
      </c>
      <c r="B53" s="376" t="s">
        <v>101</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51" t="s">
        <v>35</v>
      </c>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343"/>
      <c r="BA53" s="1023" t="s">
        <v>106</v>
      </c>
      <c r="BB53" s="594" t="s">
        <v>101</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33" t="s">
        <v>35</v>
      </c>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6" customFormat="true" ht="15" customHeight="true" x14ac:dyDescent="0.2">
      <c r="A54" s="1000"/>
      <c r="B54" s="376" t="s">
        <v>100</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51" t="s">
        <v>35</v>
      </c>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343"/>
      <c r="BA54" s="1023"/>
      <c r="BB54" s="594" t="s">
        <v>100</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33" t="s">
        <v>35</v>
      </c>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6" customFormat="true" ht="15" customHeight="true" x14ac:dyDescent="0.2">
      <c r="A55" s="1001"/>
      <c r="B55" s="377"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3" t="s">
        <v>35</v>
      </c>
      <c r="S55" s="12" t="s">
        <v>35</v>
      </c>
      <c r="T55" s="12" t="s">
        <v>35</v>
      </c>
      <c r="U55" s="12" t="s">
        <v>35</v>
      </c>
      <c r="V55" s="8" t="s">
        <v>35</v>
      </c>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343"/>
      <c r="BA55" s="1024"/>
      <c r="BB55" s="596"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1" t="s">
        <v>35</v>
      </c>
      <c r="BS55" s="10" t="s">
        <v>35</v>
      </c>
      <c r="BT55" s="10" t="s">
        <v>35</v>
      </c>
      <c r="BU55" s="10" t="s">
        <v>35</v>
      </c>
      <c r="BV55" s="10" t="s">
        <v>35</v>
      </c>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311" customFormat="true" ht="15" customHeight="true" x14ac:dyDescent="0.2">
      <c r="A56" s="308"/>
      <c r="B56" s="373"/>
      <c r="C56" s="1019" t="s">
        <v>115</v>
      </c>
      <c r="D56" s="1020"/>
      <c r="E56" s="1020"/>
      <c r="F56" s="1020"/>
      <c r="G56" s="1021"/>
      <c r="H56" s="993" t="s">
        <v>38</v>
      </c>
      <c r="I56" s="994"/>
      <c r="J56" s="994"/>
      <c r="K56" s="994"/>
      <c r="L56" s="995"/>
      <c r="M56" s="1022" t="s">
        <v>37</v>
      </c>
      <c r="N56" s="994"/>
      <c r="O56" s="994"/>
      <c r="P56" s="994"/>
      <c r="Q56" s="995"/>
      <c r="R56" s="424" t="s">
        <v>320</v>
      </c>
      <c r="S56" s="424"/>
      <c r="T56" s="424"/>
      <c r="U56" s="424"/>
      <c r="V56" s="424"/>
      <c r="W56" s="435"/>
      <c r="X56" s="435"/>
      <c r="Y56" s="435"/>
      <c r="Z56" s="435"/>
      <c r="AA56" s="435"/>
      <c r="AB56" s="435"/>
      <c r="AC56" s="435"/>
      <c r="AD56" s="435"/>
      <c r="AE56" s="435"/>
      <c r="AF56" s="435"/>
      <c r="AG56" s="435"/>
      <c r="AH56" s="435"/>
      <c r="AI56" s="435"/>
      <c r="AJ56" s="435"/>
      <c r="AK56" s="435"/>
      <c r="AL56" s="435"/>
      <c r="AM56" s="435"/>
      <c r="AN56" s="435"/>
      <c r="AO56" s="435"/>
      <c r="AP56" s="435"/>
      <c r="AQ56" s="435"/>
      <c r="AR56" s="435"/>
      <c r="AS56" s="435"/>
      <c r="AT56" s="435"/>
      <c r="AU56" s="435"/>
      <c r="AV56" s="435"/>
      <c r="AW56" s="435"/>
      <c r="AX56" s="435"/>
      <c r="AY56" s="435"/>
      <c r="AZ56" s="827"/>
      <c r="BA56" s="345" t="s">
        <v>131</v>
      </c>
      <c r="BB56" s="291" t="s">
        <v>96</v>
      </c>
      <c r="BC56" s="1022" t="s">
        <v>115</v>
      </c>
      <c r="BD56" s="994"/>
      <c r="BE56" s="994"/>
      <c r="BF56" s="994"/>
      <c r="BG56" s="1027"/>
      <c r="BH56" s="1022" t="s">
        <v>38</v>
      </c>
      <c r="BI56" s="994"/>
      <c r="BJ56" s="994"/>
      <c r="BK56" s="994"/>
      <c r="BL56" s="1027"/>
      <c r="BM56" s="1022" t="s">
        <v>37</v>
      </c>
      <c r="BN56" s="994"/>
      <c r="BO56" s="994"/>
      <c r="BP56" s="994"/>
      <c r="BQ56" s="995"/>
      <c r="BR56" s="16" t="s">
        <v>143</v>
      </c>
      <c r="BS56" s="424"/>
      <c r="BT56" s="424"/>
      <c r="BU56" s="424"/>
      <c r="BV56" s="424"/>
      <c r="BW56" s="5"/>
      <c r="BX56" s="5"/>
      <c r="BY56" s="5"/>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311" customFormat="true" ht="12.75" x14ac:dyDescent="0.2">
      <c r="A57" s="331" t="s">
        <v>69</v>
      </c>
      <c r="B57" s="373"/>
      <c r="C57" s="415" t="s">
        <v>0</v>
      </c>
      <c r="D57" s="585" t="s">
        <v>1</v>
      </c>
      <c r="E57" s="585" t="s">
        <v>2</v>
      </c>
      <c r="F57" s="585" t="s">
        <v>3</v>
      </c>
      <c r="G57" s="586" t="s">
        <v>4</v>
      </c>
      <c r="H57" s="378" t="s">
        <v>0</v>
      </c>
      <c r="I57" s="589" t="s">
        <v>1</v>
      </c>
      <c r="J57" s="589" t="s">
        <v>2</v>
      </c>
      <c r="K57" s="589" t="s">
        <v>3</v>
      </c>
      <c r="L57" s="590" t="s">
        <v>4</v>
      </c>
      <c r="M57" s="379" t="s">
        <v>0</v>
      </c>
      <c r="N57" s="589" t="s">
        <v>1</v>
      </c>
      <c r="O57" s="589" t="s">
        <v>2</v>
      </c>
      <c r="P57" s="589" t="s">
        <v>3</v>
      </c>
      <c r="Q57" s="583" t="s">
        <v>4</v>
      </c>
      <c r="R57" s="378" t="s">
        <v>259</v>
      </c>
      <c r="S57" s="589" t="s">
        <v>160</v>
      </c>
      <c r="T57" s="589" t="s">
        <v>260</v>
      </c>
      <c r="U57" s="589" t="s">
        <v>261</v>
      </c>
      <c r="V57" s="590" t="s">
        <v>163</v>
      </c>
      <c r="W57" s="435"/>
      <c r="X57" s="435"/>
      <c r="Y57" s="435"/>
      <c r="Z57" s="435"/>
      <c r="AA57" s="435"/>
      <c r="AB57" s="435"/>
      <c r="AC57" s="435"/>
      <c r="AD57" s="435"/>
      <c r="AE57" s="435"/>
      <c r="AF57" s="435"/>
      <c r="AG57" s="435"/>
      <c r="AH57" s="435"/>
      <c r="AI57" s="435"/>
      <c r="AJ57" s="435"/>
      <c r="AK57" s="435"/>
      <c r="AL57" s="435"/>
      <c r="AM57" s="435"/>
      <c r="AN57" s="435"/>
      <c r="AO57" s="435"/>
      <c r="AP57" s="435"/>
      <c r="AQ57" s="435"/>
      <c r="AR57" s="435"/>
      <c r="AS57" s="435"/>
      <c r="AT57" s="435"/>
      <c r="AU57" s="435"/>
      <c r="AV57" s="435"/>
      <c r="AW57" s="435"/>
      <c r="AX57" s="435"/>
      <c r="AY57" s="435"/>
      <c r="AZ57" s="827"/>
      <c r="BA57" s="331" t="s">
        <v>120</v>
      </c>
      <c r="BB57" s="330"/>
      <c r="BC57" s="453" t="s">
        <v>0</v>
      </c>
      <c r="BD57" s="559" t="s">
        <v>1</v>
      </c>
      <c r="BE57" s="559" t="s">
        <v>2</v>
      </c>
      <c r="BF57" s="559" t="s">
        <v>3</v>
      </c>
      <c r="BG57" s="454" t="s">
        <v>4</v>
      </c>
      <c r="BH57" s="453" t="s">
        <v>0</v>
      </c>
      <c r="BI57" s="559" t="s">
        <v>1</v>
      </c>
      <c r="BJ57" s="559" t="s">
        <v>2</v>
      </c>
      <c r="BK57" s="559" t="s">
        <v>3</v>
      </c>
      <c r="BL57" s="454" t="s">
        <v>4</v>
      </c>
      <c r="BM57" s="453" t="s">
        <v>0</v>
      </c>
      <c r="BN57" s="559" t="s">
        <v>1</v>
      </c>
      <c r="BO57" s="559" t="s">
        <v>2</v>
      </c>
      <c r="BP57" s="559" t="s">
        <v>3</v>
      </c>
      <c r="BQ57" s="454" t="s">
        <v>4</v>
      </c>
      <c r="BR57" s="453" t="s">
        <v>259</v>
      </c>
      <c r="BS57" s="559" t="s">
        <v>160</v>
      </c>
      <c r="BT57" s="559" t="s">
        <v>260</v>
      </c>
      <c r="BU57" s="559" t="s">
        <v>261</v>
      </c>
      <c r="BV57" s="560" t="s">
        <v>163</v>
      </c>
      <c r="BW57" s="831"/>
      <c r="BX57" s="831"/>
      <c r="BY57" s="831"/>
      <c r="BZ57" s="831"/>
      <c r="CA57" s="831"/>
      <c r="CB57" s="831"/>
      <c r="CC57" s="831"/>
      <c r="CD57" s="831"/>
      <c r="CE57" s="831"/>
      <c r="CF57" s="831"/>
      <c r="CG57" s="831"/>
      <c r="CH57" s="831"/>
      <c r="CI57" s="831"/>
      <c r="CJ57" s="831"/>
      <c r="CK57" s="831"/>
      <c r="CL57" s="831"/>
      <c r="CM57" s="831"/>
      <c r="CN57" s="831"/>
      <c r="CO57" s="831"/>
      <c r="CP57" s="831"/>
      <c r="CQ57" s="831"/>
      <c r="CR57" s="831"/>
      <c r="CS57" s="831"/>
      <c r="CT57" s="831"/>
      <c r="CU57" s="831"/>
      <c r="CV57" s="831"/>
      <c r="CW57" s="831"/>
      <c r="CX57" s="831"/>
      <c r="CY57" s="831"/>
      <c r="CZ57" s="831"/>
    </row>
    <row r="58" s="311" customFormat="true" ht="15" customHeight="true" x14ac:dyDescent="0.2">
      <c r="A58" s="999" t="s">
        <v>321</v>
      </c>
      <c r="B58" s="375" t="s">
        <v>166</v>
      </c>
      <c r="C58" s="124">
        <v>0</v>
      </c>
      <c r="D58" s="123">
        <v>0.14272297816334192</v>
      </c>
      <c r="E58" s="123">
        <v>0.23781774286948118</v>
      </c>
      <c r="F58" s="123">
        <v>6.3762732398290387</v>
      </c>
      <c r="G58" s="122">
        <v>88.259787137959989</v>
      </c>
      <c r="H58" s="121">
        <v>0.10337042449032055</v>
      </c>
      <c r="I58" s="123">
        <v>0.10939258264314763</v>
      </c>
      <c r="J58" s="123">
        <v>0.55221757629304979</v>
      </c>
      <c r="K58" s="123">
        <v>21.701028569181222</v>
      </c>
      <c r="L58" s="120">
        <v>96.562949846328806</v>
      </c>
      <c r="M58" s="124">
        <v>0</v>
      </c>
      <c r="N58" s="123">
        <v>0</v>
      </c>
      <c r="O58" s="123">
        <v>0</v>
      </c>
      <c r="P58" s="123">
        <v>0</v>
      </c>
      <c r="Q58" s="122">
        <v>7.0948132346764154</v>
      </c>
      <c r="R58" s="121">
        <v>16.554054862726929</v>
      </c>
      <c r="S58" s="123">
        <v>12.5527023463529</v>
      </c>
      <c r="T58" s="123">
        <v>9.0116869994773356</v>
      </c>
      <c r="U58" s="123">
        <v>32.467515369296251</v>
      </c>
      <c r="V58" s="120">
        <v>3.5299246401929372</v>
      </c>
      <c r="W58" s="435"/>
      <c r="X58" s="435"/>
      <c r="Y58" s="435"/>
      <c r="Z58" s="435"/>
      <c r="AA58" s="435"/>
      <c r="AB58" s="435"/>
      <c r="AC58" s="435"/>
      <c r="AD58" s="435"/>
      <c r="AE58" s="435"/>
      <c r="AF58" s="435"/>
      <c r="AG58" s="435"/>
      <c r="AH58" s="435"/>
      <c r="AI58" s="435"/>
      <c r="AJ58" s="435"/>
      <c r="AK58" s="435"/>
      <c r="AL58" s="435"/>
      <c r="AM58" s="435"/>
      <c r="AN58" s="435"/>
      <c r="AO58" s="435"/>
      <c r="AP58" s="435"/>
      <c r="AQ58" s="435"/>
      <c r="AR58" s="435"/>
      <c r="AS58" s="435"/>
      <c r="AT58" s="435"/>
      <c r="AU58" s="435"/>
      <c r="AV58" s="435"/>
      <c r="AW58" s="435"/>
      <c r="AX58" s="435"/>
      <c r="AY58" s="435"/>
      <c r="AZ58" s="827"/>
      <c r="BA58" s="593"/>
      <c r="BB58" s="595"/>
      <c r="BC58" s="442"/>
      <c r="BD58" s="428"/>
      <c r="BE58" s="428"/>
      <c r="BF58" s="428"/>
      <c r="BG58" s="443"/>
      <c r="BH58" s="442"/>
      <c r="BI58" s="428"/>
      <c r="BJ58" s="428"/>
      <c r="BK58" s="428"/>
      <c r="BL58" s="443"/>
      <c r="BM58" s="442"/>
      <c r="BN58" s="428"/>
      <c r="BO58" s="428"/>
      <c r="BP58" s="428"/>
      <c r="BQ58" s="443"/>
      <c r="BR58" s="442"/>
      <c r="BS58" s="428"/>
      <c r="BT58" s="428"/>
      <c r="BU58" s="428"/>
      <c r="BV58" s="429"/>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11" customFormat="true" ht="15" customHeight="true" x14ac:dyDescent="0.2">
      <c r="A59" s="1000"/>
      <c r="B59" s="376" t="s">
        <v>322</v>
      </c>
      <c r="C59" s="119">
        <v>0.456720931934115</v>
      </c>
      <c r="D59" s="118">
        <v>11.158055784115632</v>
      </c>
      <c r="E59" s="118">
        <v>15.165179828859054</v>
      </c>
      <c r="F59" s="118">
        <v>20.154209723653956</v>
      </c>
      <c r="G59" s="117">
        <v>2.450836691787758</v>
      </c>
      <c r="H59" s="116">
        <v>10.44857528927364</v>
      </c>
      <c r="I59" s="118">
        <v>14.673607794927305</v>
      </c>
      <c r="J59" s="118">
        <v>16.881406512198492</v>
      </c>
      <c r="K59" s="118">
        <v>18.441835506914998</v>
      </c>
      <c r="L59" s="115">
        <v>0.78150728049177476</v>
      </c>
      <c r="M59" s="119">
        <v>0</v>
      </c>
      <c r="N59" s="118">
        <v>5.6340315097907309E-2</v>
      </c>
      <c r="O59" s="118">
        <v>0.21267564080908585</v>
      </c>
      <c r="P59" s="118">
        <v>0.74997189291099164</v>
      </c>
      <c r="Q59" s="117">
        <v>5.1101721823990616</v>
      </c>
      <c r="R59" s="116">
        <v>8.7658462836699655</v>
      </c>
      <c r="S59" s="118">
        <v>11.270772882939271</v>
      </c>
      <c r="T59" s="118">
        <v>3.1977072013743397</v>
      </c>
      <c r="U59" s="118">
        <v>16.726861394505303</v>
      </c>
      <c r="V59" s="115">
        <v>1.7681489946186808</v>
      </c>
      <c r="W59" s="435"/>
      <c r="X59" s="435"/>
      <c r="Y59" s="435"/>
      <c r="Z59" s="435"/>
      <c r="AA59" s="435"/>
      <c r="AB59" s="435"/>
      <c r="AC59" s="435"/>
      <c r="AD59" s="435"/>
      <c r="AE59" s="435"/>
      <c r="AF59" s="435"/>
      <c r="AG59" s="435"/>
      <c r="AH59" s="435"/>
      <c r="AI59" s="435"/>
      <c r="AJ59" s="435"/>
      <c r="AK59" s="435"/>
      <c r="AL59" s="435"/>
      <c r="AM59" s="435"/>
      <c r="AN59" s="435"/>
      <c r="AO59" s="435"/>
      <c r="AP59" s="435"/>
      <c r="AQ59" s="435"/>
      <c r="AR59" s="435"/>
      <c r="AS59" s="435"/>
      <c r="AT59" s="435"/>
      <c r="AU59" s="435"/>
      <c r="AV59" s="435"/>
      <c r="AW59" s="435"/>
      <c r="AX59" s="435"/>
      <c r="AY59" s="435"/>
      <c r="AZ59" s="827"/>
      <c r="BA59" s="830"/>
      <c r="BB59" s="594"/>
      <c r="BC59" s="445"/>
      <c r="BD59" s="432"/>
      <c r="BE59" s="432"/>
      <c r="BF59" s="432"/>
      <c r="BG59" s="449"/>
      <c r="BH59" s="445"/>
      <c r="BI59" s="432"/>
      <c r="BJ59" s="432"/>
      <c r="BK59" s="432"/>
      <c r="BL59" s="449"/>
      <c r="BM59" s="445"/>
      <c r="BN59" s="432"/>
      <c r="BO59" s="432"/>
      <c r="BP59" s="432"/>
      <c r="BQ59" s="449"/>
      <c r="BR59" s="445"/>
      <c r="BS59" s="432"/>
      <c r="BT59" s="432"/>
      <c r="BU59" s="432"/>
      <c r="BV59" s="43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11" customFormat="true" ht="15" customHeight="true" x14ac:dyDescent="0.2">
      <c r="A60" s="1000"/>
      <c r="B60" s="376" t="s">
        <v>323</v>
      </c>
      <c r="C60" s="119">
        <v>16.10295683009517</v>
      </c>
      <c r="D60" s="118">
        <v>37.734745381009688</v>
      </c>
      <c r="E60" s="118">
        <v>33.111420083801967</v>
      </c>
      <c r="F60" s="118">
        <v>33.305548814548622</v>
      </c>
      <c r="G60" s="117">
        <v>4.92208536593379</v>
      </c>
      <c r="H60" s="116">
        <v>37.833469577618864</v>
      </c>
      <c r="I60" s="118">
        <v>32.34881093737458</v>
      </c>
      <c r="J60" s="118">
        <v>34.326508203258285</v>
      </c>
      <c r="K60" s="118">
        <v>28.03328290816459</v>
      </c>
      <c r="L60" s="115">
        <v>1.4699200113620403</v>
      </c>
      <c r="M60" s="119">
        <v>12.220255353159427</v>
      </c>
      <c r="N60" s="118">
        <v>11.344012178229718</v>
      </c>
      <c r="O60" s="118">
        <v>13.44267178862637</v>
      </c>
      <c r="P60" s="118">
        <v>16.235083816140776</v>
      </c>
      <c r="Q60" s="117">
        <v>39.660503439614402</v>
      </c>
      <c r="R60" s="116">
        <v>29.370016739495743</v>
      </c>
      <c r="S60" s="118">
        <v>30.808537024690295</v>
      </c>
      <c r="T60" s="118">
        <v>26.922489862591693</v>
      </c>
      <c r="U60" s="118">
        <v>17.98868238124782</v>
      </c>
      <c r="V60" s="115">
        <v>32.957465431373286</v>
      </c>
      <c r="W60" s="435"/>
      <c r="X60" s="435"/>
      <c r="Y60" s="435"/>
      <c r="Z60" s="435"/>
      <c r="AA60" s="435"/>
      <c r="AB60" s="435"/>
      <c r="AC60" s="435"/>
      <c r="AD60" s="435"/>
      <c r="AE60" s="435"/>
      <c r="AF60" s="435"/>
      <c r="AG60" s="435"/>
      <c r="AH60" s="435"/>
      <c r="AI60" s="435"/>
      <c r="AJ60" s="435"/>
      <c r="AK60" s="435"/>
      <c r="AL60" s="435"/>
      <c r="AM60" s="435"/>
      <c r="AN60" s="435"/>
      <c r="AO60" s="435"/>
      <c r="AP60" s="435"/>
      <c r="AQ60" s="435"/>
      <c r="AR60" s="435"/>
      <c r="AS60" s="435"/>
      <c r="AT60" s="435"/>
      <c r="AU60" s="435"/>
      <c r="AV60" s="435"/>
      <c r="AW60" s="435"/>
      <c r="AX60" s="435"/>
      <c r="AY60" s="435"/>
      <c r="AZ60" s="827"/>
      <c r="BA60" s="830"/>
      <c r="BB60" s="594"/>
      <c r="BC60" s="445"/>
      <c r="BD60" s="432"/>
      <c r="BE60" s="432"/>
      <c r="BF60" s="432"/>
      <c r="BG60" s="449"/>
      <c r="BH60" s="445"/>
      <c r="BI60" s="432"/>
      <c r="BJ60" s="432"/>
      <c r="BK60" s="432"/>
      <c r="BL60" s="449"/>
      <c r="BM60" s="445"/>
      <c r="BN60" s="432"/>
      <c r="BO60" s="432"/>
      <c r="BP60" s="432"/>
      <c r="BQ60" s="449"/>
      <c r="BR60" s="445"/>
      <c r="BS60" s="432"/>
      <c r="BT60" s="432"/>
      <c r="BU60" s="432"/>
      <c r="BV60" s="43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11" customFormat="true" ht="15" customHeight="true" x14ac:dyDescent="0.2">
      <c r="A61" s="1000"/>
      <c r="B61" s="376" t="s">
        <v>170</v>
      </c>
      <c r="C61" s="119">
        <v>20.72582378770003</v>
      </c>
      <c r="D61" s="118">
        <v>11.357046527728579</v>
      </c>
      <c r="E61" s="118">
        <v>8.9613637697206894</v>
      </c>
      <c r="F61" s="118">
        <v>6.7960050987974405</v>
      </c>
      <c r="G61" s="117">
        <v>0.84247909451297065</v>
      </c>
      <c r="H61" s="116">
        <v>12.167938355937357</v>
      </c>
      <c r="I61" s="118">
        <v>9.9286184455126669</v>
      </c>
      <c r="J61" s="118">
        <v>7.610678779340847</v>
      </c>
      <c r="K61" s="118">
        <v>5.8474729206126401</v>
      </c>
      <c r="L61" s="115">
        <v>0.1117285409785248</v>
      </c>
      <c r="M61" s="119">
        <v>28.317974163205268</v>
      </c>
      <c r="N61" s="118">
        <v>25.517926432685712</v>
      </c>
      <c r="O61" s="118">
        <v>18.407316271573322</v>
      </c>
      <c r="P61" s="118">
        <v>14.151815672762847</v>
      </c>
      <c r="Q61" s="117">
        <v>9.923039468437242</v>
      </c>
      <c r="R61" s="116">
        <v>22.31402895133677</v>
      </c>
      <c r="S61" s="118">
        <v>17.768414277231003</v>
      </c>
      <c r="T61" s="118">
        <v>6.4972344877235608</v>
      </c>
      <c r="U61" s="118">
        <v>0.92691444981544224</v>
      </c>
      <c r="V61" s="115">
        <v>18.49727169143457</v>
      </c>
      <c r="W61" s="435"/>
      <c r="X61" s="435"/>
      <c r="Y61" s="435"/>
      <c r="Z61" s="435"/>
      <c r="AA61" s="435"/>
      <c r="AB61" s="435"/>
      <c r="AC61" s="435"/>
      <c r="AD61" s="435"/>
      <c r="AE61" s="435"/>
      <c r="AF61" s="435"/>
      <c r="AG61" s="435"/>
      <c r="AH61" s="435"/>
      <c r="AI61" s="435"/>
      <c r="AJ61" s="435"/>
      <c r="AK61" s="435"/>
      <c r="AL61" s="435"/>
      <c r="AM61" s="435"/>
      <c r="AN61" s="435"/>
      <c r="AO61" s="435"/>
      <c r="AP61" s="435"/>
      <c r="AQ61" s="435"/>
      <c r="AR61" s="435"/>
      <c r="AS61" s="435"/>
      <c r="AT61" s="435"/>
      <c r="AU61" s="435"/>
      <c r="AV61" s="435"/>
      <c r="AW61" s="435"/>
      <c r="AX61" s="435"/>
      <c r="AY61" s="435"/>
      <c r="AZ61" s="827"/>
      <c r="BA61" s="830"/>
      <c r="BB61" s="594"/>
      <c r="BC61" s="445"/>
      <c r="BD61" s="432"/>
      <c r="BE61" s="432"/>
      <c r="BF61" s="432"/>
      <c r="BG61" s="449"/>
      <c r="BH61" s="445"/>
      <c r="BI61" s="432"/>
      <c r="BJ61" s="432"/>
      <c r="BK61" s="432"/>
      <c r="BL61" s="449"/>
      <c r="BM61" s="445"/>
      <c r="BN61" s="432"/>
      <c r="BO61" s="432"/>
      <c r="BP61" s="432"/>
      <c r="BQ61" s="449"/>
      <c r="BR61" s="445"/>
      <c r="BS61" s="432"/>
      <c r="BT61" s="432"/>
      <c r="BU61" s="432"/>
      <c r="BV61" s="43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11" customFormat="true" ht="15" customHeight="true" x14ac:dyDescent="0.2">
      <c r="A62" s="1000"/>
      <c r="B62" s="376" t="s">
        <v>173</v>
      </c>
      <c r="C62" s="119">
        <v>7.8281230045663177</v>
      </c>
      <c r="D62" s="118">
        <v>1.9515172021753395</v>
      </c>
      <c r="E62" s="118">
        <v>0.55136411565098531</v>
      </c>
      <c r="F62" s="118">
        <v>0.46709455086886287</v>
      </c>
      <c r="G62" s="117">
        <v>0</v>
      </c>
      <c r="H62" s="116">
        <v>2.9357928530985524</v>
      </c>
      <c r="I62" s="118">
        <v>0.82757164983221709</v>
      </c>
      <c r="J62" s="118">
        <v>0.37712105765251669</v>
      </c>
      <c r="K62" s="118">
        <v>0.30523918696285046</v>
      </c>
      <c r="L62" s="115">
        <v>0</v>
      </c>
      <c r="M62" s="119">
        <v>11.108937254894474</v>
      </c>
      <c r="N62" s="118">
        <v>10.325557013925399</v>
      </c>
      <c r="O62" s="118">
        <v>5.673575965553213</v>
      </c>
      <c r="P62" s="118">
        <v>5.2257094877135231</v>
      </c>
      <c r="Q62" s="117">
        <v>1.7214794150304757</v>
      </c>
      <c r="R62" s="116">
        <v>4.1758222668315694</v>
      </c>
      <c r="S62" s="118">
        <v>7.0373647929060299</v>
      </c>
      <c r="T62" s="118">
        <v>1.7614048063014502</v>
      </c>
      <c r="U62" s="118">
        <v>0</v>
      </c>
      <c r="V62" s="115">
        <v>3.5035613942123902</v>
      </c>
      <c r="W62" s="435"/>
      <c r="X62" s="435"/>
      <c r="Y62" s="435"/>
      <c r="Z62" s="435"/>
      <c r="AA62" s="435"/>
      <c r="AB62" s="435"/>
      <c r="AC62" s="435"/>
      <c r="AD62" s="435"/>
      <c r="AE62" s="435"/>
      <c r="AF62" s="435"/>
      <c r="AG62" s="435"/>
      <c r="AH62" s="435"/>
      <c r="AI62" s="435"/>
      <c r="AJ62" s="435"/>
      <c r="AK62" s="435"/>
      <c r="AL62" s="435"/>
      <c r="AM62" s="435"/>
      <c r="AN62" s="435"/>
      <c r="AO62" s="435"/>
      <c r="AP62" s="435"/>
      <c r="AQ62" s="435"/>
      <c r="AR62" s="435"/>
      <c r="AS62" s="435"/>
      <c r="AT62" s="435"/>
      <c r="AU62" s="435"/>
      <c r="AV62" s="435"/>
      <c r="AW62" s="435"/>
      <c r="AX62" s="435"/>
      <c r="AY62" s="435"/>
      <c r="AZ62" s="827"/>
      <c r="BA62" s="830"/>
      <c r="BB62" s="594"/>
      <c r="BC62" s="445"/>
      <c r="BD62" s="432"/>
      <c r="BE62" s="432"/>
      <c r="BF62" s="432"/>
      <c r="BG62" s="449"/>
      <c r="BH62" s="445"/>
      <c r="BI62" s="432"/>
      <c r="BJ62" s="432"/>
      <c r="BK62" s="432"/>
      <c r="BL62" s="449"/>
      <c r="BM62" s="445"/>
      <c r="BN62" s="432"/>
      <c r="BO62" s="432"/>
      <c r="BP62" s="432"/>
      <c r="BQ62" s="449"/>
      <c r="BR62" s="445"/>
      <c r="BS62" s="432"/>
      <c r="BT62" s="432"/>
      <c r="BU62" s="432"/>
      <c r="BV62" s="43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11" customFormat="true" ht="15" customHeight="true" x14ac:dyDescent="0.2">
      <c r="A63" s="1000"/>
      <c r="B63" s="376" t="s">
        <v>171</v>
      </c>
      <c r="C63" s="119">
        <v>3.8538239478646261</v>
      </c>
      <c r="D63" s="118">
        <v>1.3510892858943335</v>
      </c>
      <c r="E63" s="118">
        <v>0.56842406891705333</v>
      </c>
      <c r="F63" s="118">
        <v>0.75025646244650135</v>
      </c>
      <c r="G63" s="117">
        <v>9.7291348352474161E-2</v>
      </c>
      <c r="H63" s="116">
        <v>1.6553576997732675</v>
      </c>
      <c r="I63" s="118">
        <v>0.94970603193444914</v>
      </c>
      <c r="J63" s="118">
        <v>0.31951546749169546</v>
      </c>
      <c r="K63" s="118">
        <v>0.68449114592028282</v>
      </c>
      <c r="L63" s="115">
        <v>0.12388125154941794</v>
      </c>
      <c r="M63" s="119">
        <v>3.743317278273977</v>
      </c>
      <c r="N63" s="118">
        <v>3.5815775296981252</v>
      </c>
      <c r="O63" s="118">
        <v>4.8963325177986654</v>
      </c>
      <c r="P63" s="118">
        <v>3.4760316287310822</v>
      </c>
      <c r="Q63" s="117">
        <v>1.4674912762426797</v>
      </c>
      <c r="R63" s="116">
        <v>1.651705309445848</v>
      </c>
      <c r="S63" s="118">
        <v>3.7920732508675536</v>
      </c>
      <c r="T63" s="118">
        <v>2.3181033521767715</v>
      </c>
      <c r="U63" s="118">
        <v>9.5615236371534976E-2</v>
      </c>
      <c r="V63" s="115">
        <v>1.4740920398304205</v>
      </c>
      <c r="W63" s="435"/>
      <c r="X63" s="435"/>
      <c r="Y63" s="435"/>
      <c r="Z63" s="435"/>
      <c r="AA63" s="435"/>
      <c r="AB63" s="435"/>
      <c r="AC63" s="435"/>
      <c r="AD63" s="435"/>
      <c r="AE63" s="435"/>
      <c r="AF63" s="435"/>
      <c r="AG63" s="435"/>
      <c r="AH63" s="435"/>
      <c r="AI63" s="435"/>
      <c r="AJ63" s="435"/>
      <c r="AK63" s="435"/>
      <c r="AL63" s="435"/>
      <c r="AM63" s="435"/>
      <c r="AN63" s="435"/>
      <c r="AO63" s="435"/>
      <c r="AP63" s="435"/>
      <c r="AQ63" s="435"/>
      <c r="AR63" s="435"/>
      <c r="AS63" s="435"/>
      <c r="AT63" s="435"/>
      <c r="AU63" s="435"/>
      <c r="AV63" s="435"/>
      <c r="AW63" s="435"/>
      <c r="AX63" s="435"/>
      <c r="AY63" s="435"/>
      <c r="AZ63" s="827"/>
      <c r="BA63" s="830"/>
      <c r="BB63" s="594"/>
      <c r="BC63" s="445"/>
      <c r="BD63" s="432"/>
      <c r="BE63" s="432"/>
      <c r="BF63" s="432"/>
      <c r="BG63" s="449"/>
      <c r="BH63" s="445"/>
      <c r="BI63" s="432"/>
      <c r="BJ63" s="432"/>
      <c r="BK63" s="432"/>
      <c r="BL63" s="449"/>
      <c r="BM63" s="445"/>
      <c r="BN63" s="432"/>
      <c r="BO63" s="432"/>
      <c r="BP63" s="432"/>
      <c r="BQ63" s="449"/>
      <c r="BR63" s="445"/>
      <c r="BS63" s="432"/>
      <c r="BT63" s="432"/>
      <c r="BU63" s="432"/>
      <c r="BV63" s="43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11" customFormat="true" ht="15" customHeight="true" x14ac:dyDescent="0.2">
      <c r="A64" s="1000"/>
      <c r="B64" s="376" t="s">
        <v>174</v>
      </c>
      <c r="C64" s="119">
        <v>9.561694705974066</v>
      </c>
      <c r="D64" s="118">
        <v>2.3868698704120157</v>
      </c>
      <c r="E64" s="118">
        <v>0.56683679348204186</v>
      </c>
      <c r="F64" s="118">
        <v>0.74689597504037131</v>
      </c>
      <c r="G64" s="117">
        <v>2.9616273879101641E-2</v>
      </c>
      <c r="H64" s="116">
        <v>2.9862612246651752</v>
      </c>
      <c r="I64" s="118">
        <v>0.56827632629454605</v>
      </c>
      <c r="J64" s="118">
        <v>0.46532433699739817</v>
      </c>
      <c r="K64" s="118">
        <v>0.52264904087900754</v>
      </c>
      <c r="L64" s="115">
        <v>0</v>
      </c>
      <c r="M64" s="119">
        <v>7.902440332571123</v>
      </c>
      <c r="N64" s="118">
        <v>10.84625088755317</v>
      </c>
      <c r="O64" s="118">
        <v>9.1810715657344613</v>
      </c>
      <c r="P64" s="118">
        <v>12.247615495065403</v>
      </c>
      <c r="Q64" s="117">
        <v>5.1158902620904234</v>
      </c>
      <c r="R64" s="116">
        <v>2.0183634903471677</v>
      </c>
      <c r="S64" s="118">
        <v>4.6871667174540095</v>
      </c>
      <c r="T64" s="118">
        <v>4.7070317941099349</v>
      </c>
      <c r="U64" s="118">
        <v>2.1978194024649171E-2</v>
      </c>
      <c r="V64" s="115">
        <v>6.5256759068810659</v>
      </c>
      <c r="W64" s="435"/>
      <c r="X64" s="435"/>
      <c r="Y64" s="435"/>
      <c r="Z64" s="435"/>
      <c r="AA64" s="435"/>
      <c r="AB64" s="435"/>
      <c r="AC64" s="435"/>
      <c r="AD64" s="435"/>
      <c r="AE64" s="435"/>
      <c r="AF64" s="435"/>
      <c r="AG64" s="435"/>
      <c r="AH64" s="435"/>
      <c r="AI64" s="435"/>
      <c r="AJ64" s="435"/>
      <c r="AK64" s="435"/>
      <c r="AL64" s="435"/>
      <c r="AM64" s="435"/>
      <c r="AN64" s="435"/>
      <c r="AO64" s="435"/>
      <c r="AP64" s="435"/>
      <c r="AQ64" s="435"/>
      <c r="AR64" s="435"/>
      <c r="AS64" s="435"/>
      <c r="AT64" s="435"/>
      <c r="AU64" s="435"/>
      <c r="AV64" s="435"/>
      <c r="AW64" s="435"/>
      <c r="AX64" s="435"/>
      <c r="AY64" s="435"/>
      <c r="AZ64" s="827"/>
      <c r="BA64" s="830"/>
      <c r="BB64" s="594"/>
      <c r="BC64" s="445"/>
      <c r="BD64" s="432"/>
      <c r="BE64" s="432"/>
      <c r="BF64" s="432"/>
      <c r="BG64" s="449"/>
      <c r="BH64" s="445"/>
      <c r="BI64" s="432"/>
      <c r="BJ64" s="432"/>
      <c r="BK64" s="432"/>
      <c r="BL64" s="449"/>
      <c r="BM64" s="445"/>
      <c r="BN64" s="432"/>
      <c r="BO64" s="432"/>
      <c r="BP64" s="432"/>
      <c r="BQ64" s="449"/>
      <c r="BR64" s="445"/>
      <c r="BS64" s="432"/>
      <c r="BT64" s="432"/>
      <c r="BU64" s="432"/>
      <c r="BV64" s="43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11" customFormat="true" ht="15" customHeight="true" x14ac:dyDescent="0.2">
      <c r="A65" s="1000"/>
      <c r="B65" s="376" t="s">
        <v>324</v>
      </c>
      <c r="C65" s="119">
        <v>0.20005672850247511</v>
      </c>
      <c r="D65" s="118">
        <v>0</v>
      </c>
      <c r="E65" s="118">
        <v>0</v>
      </c>
      <c r="F65" s="118">
        <v>0</v>
      </c>
      <c r="G65" s="117">
        <v>0</v>
      </c>
      <c r="H65" s="116">
        <v>0</v>
      </c>
      <c r="I65" s="118">
        <v>0</v>
      </c>
      <c r="J65" s="118">
        <v>0</v>
      </c>
      <c r="K65" s="118">
        <v>0</v>
      </c>
      <c r="L65" s="115">
        <v>0</v>
      </c>
      <c r="M65" s="119">
        <v>0.50727993711136143</v>
      </c>
      <c r="N65" s="118">
        <v>0.13958320379908748</v>
      </c>
      <c r="O65" s="118">
        <v>0.2831579855486987</v>
      </c>
      <c r="P65" s="118">
        <v>0</v>
      </c>
      <c r="Q65" s="117">
        <v>0</v>
      </c>
      <c r="R65" s="116">
        <v>0</v>
      </c>
      <c r="S65" s="118">
        <v>0</v>
      </c>
      <c r="T65" s="118">
        <v>5.7956373269152511E-2</v>
      </c>
      <c r="U65" s="118">
        <v>0</v>
      </c>
      <c r="V65" s="115">
        <v>0.19380406886138396</v>
      </c>
      <c r="W65" s="435"/>
      <c r="X65" s="435"/>
      <c r="Y65" s="435"/>
      <c r="Z65" s="435"/>
      <c r="AA65" s="435"/>
      <c r="AB65" s="435"/>
      <c r="AC65" s="435"/>
      <c r="AD65" s="435"/>
      <c r="AE65" s="435"/>
      <c r="AF65" s="435"/>
      <c r="AG65" s="435"/>
      <c r="AH65" s="435"/>
      <c r="AI65" s="435"/>
      <c r="AJ65" s="435"/>
      <c r="AK65" s="435"/>
      <c r="AL65" s="435"/>
      <c r="AM65" s="435"/>
      <c r="AN65" s="435"/>
      <c r="AO65" s="435"/>
      <c r="AP65" s="435"/>
      <c r="AQ65" s="435"/>
      <c r="AR65" s="435"/>
      <c r="AS65" s="435"/>
      <c r="AT65" s="435"/>
      <c r="AU65" s="435"/>
      <c r="AV65" s="435"/>
      <c r="AW65" s="435"/>
      <c r="AX65" s="435"/>
      <c r="AY65" s="435"/>
      <c r="AZ65" s="827"/>
      <c r="BA65" s="830"/>
      <c r="BB65" s="594"/>
      <c r="BC65" s="445"/>
      <c r="BD65" s="432"/>
      <c r="BE65" s="432"/>
      <c r="BF65" s="432"/>
      <c r="BG65" s="449"/>
      <c r="BH65" s="445"/>
      <c r="BI65" s="432"/>
      <c r="BJ65" s="432"/>
      <c r="BK65" s="432"/>
      <c r="BL65" s="449"/>
      <c r="BM65" s="445"/>
      <c r="BN65" s="432"/>
      <c r="BO65" s="432"/>
      <c r="BP65" s="432"/>
      <c r="BQ65" s="449"/>
      <c r="BR65" s="445"/>
      <c r="BS65" s="432"/>
      <c r="BT65" s="432"/>
      <c r="BU65" s="432"/>
      <c r="BV65" s="43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11" customFormat="true" ht="15" customHeight="true" x14ac:dyDescent="0.2">
      <c r="A66" s="1000"/>
      <c r="B66" s="376" t="s">
        <v>269</v>
      </c>
      <c r="C66" s="119">
        <v>0.76693475804426181</v>
      </c>
      <c r="D66" s="118">
        <v>15.083090014251779</v>
      </c>
      <c r="E66" s="118">
        <v>26.74273915618534</v>
      </c>
      <c r="F66" s="118">
        <v>18.747190069044926</v>
      </c>
      <c r="G66" s="117">
        <v>2.0619162032117653</v>
      </c>
      <c r="H66" s="116">
        <v>13.283685300759871</v>
      </c>
      <c r="I66" s="118">
        <v>26.134200496828601</v>
      </c>
      <c r="J66" s="118">
        <v>24.019000392275544</v>
      </c>
      <c r="K66" s="118">
        <v>15.812003122517593</v>
      </c>
      <c r="L66" s="115">
        <v>0.16725759414941446</v>
      </c>
      <c r="M66" s="119">
        <v>0.6262844154383439</v>
      </c>
      <c r="N66" s="118">
        <v>0.31419502106213254</v>
      </c>
      <c r="O66" s="118">
        <v>0.91199263769606109</v>
      </c>
      <c r="P66" s="118">
        <v>0.29093106563288534</v>
      </c>
      <c r="Q66" s="117">
        <v>2.7523288966796144</v>
      </c>
      <c r="R66" s="116">
        <v>6.1316896897735669</v>
      </c>
      <c r="S66" s="118">
        <v>1.9506870727360965</v>
      </c>
      <c r="T66" s="118">
        <v>9.0688664932366212</v>
      </c>
      <c r="U66" s="118">
        <v>22.838444618638214</v>
      </c>
      <c r="V66" s="115">
        <v>4.305928235062348</v>
      </c>
      <c r="W66" s="435"/>
      <c r="X66" s="435"/>
      <c r="Y66" s="435"/>
      <c r="Z66" s="435"/>
      <c r="AA66" s="435"/>
      <c r="AB66" s="435"/>
      <c r="AC66" s="435"/>
      <c r="AD66" s="435"/>
      <c r="AE66" s="435"/>
      <c r="AF66" s="435"/>
      <c r="AG66" s="435"/>
      <c r="AH66" s="435"/>
      <c r="AI66" s="435"/>
      <c r="AJ66" s="435"/>
      <c r="AK66" s="435"/>
      <c r="AL66" s="435"/>
      <c r="AM66" s="435"/>
      <c r="AN66" s="435"/>
      <c r="AO66" s="435"/>
      <c r="AP66" s="435"/>
      <c r="AQ66" s="435"/>
      <c r="AR66" s="435"/>
      <c r="AS66" s="435"/>
      <c r="AT66" s="435"/>
      <c r="AU66" s="435"/>
      <c r="AV66" s="435"/>
      <c r="AW66" s="435"/>
      <c r="AX66" s="435"/>
      <c r="AY66" s="435"/>
      <c r="AZ66" s="827"/>
      <c r="BA66" s="830"/>
      <c r="BB66" s="594"/>
      <c r="BC66" s="445"/>
      <c r="BD66" s="432"/>
      <c r="BE66" s="432"/>
      <c r="BF66" s="432"/>
      <c r="BG66" s="449"/>
      <c r="BH66" s="445"/>
      <c r="BI66" s="432"/>
      <c r="BJ66" s="432"/>
      <c r="BK66" s="432"/>
      <c r="BL66" s="449"/>
      <c r="BM66" s="445"/>
      <c r="BN66" s="432"/>
      <c r="BO66" s="432"/>
      <c r="BP66" s="432"/>
      <c r="BQ66" s="449"/>
      <c r="BR66" s="445"/>
      <c r="BS66" s="432"/>
      <c r="BT66" s="432"/>
      <c r="BU66" s="432"/>
      <c r="BV66" s="43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11" customFormat="true" ht="15" customHeight="true" x14ac:dyDescent="0.2">
      <c r="A67" s="1000"/>
      <c r="B67" s="376" t="s">
        <v>325</v>
      </c>
      <c r="C67" s="119">
        <v>1.1551230898002913</v>
      </c>
      <c r="D67" s="118">
        <v>9.4671172510504551</v>
      </c>
      <c r="E67" s="118">
        <v>11.918167535806679</v>
      </c>
      <c r="F67" s="118">
        <v>10.971247723671459</v>
      </c>
      <c r="G67" s="117">
        <v>0.64610108494102636</v>
      </c>
      <c r="H67" s="116">
        <v>8.6797790991406298</v>
      </c>
      <c r="I67" s="118">
        <v>11.99844020422062</v>
      </c>
      <c r="J67" s="118">
        <v>13.688368961733161</v>
      </c>
      <c r="K67" s="118">
        <v>7.3247347617121124</v>
      </c>
      <c r="L67" s="115">
        <v>7.7661385558502258E-2</v>
      </c>
      <c r="M67" s="119">
        <v>0.39385348445251683</v>
      </c>
      <c r="N67" s="118">
        <v>0.67967448646912032</v>
      </c>
      <c r="O67" s="118">
        <v>0.66633882190680838</v>
      </c>
      <c r="P67" s="118">
        <v>0.66341972242567127</v>
      </c>
      <c r="Q67" s="117">
        <v>3.9610213715419902</v>
      </c>
      <c r="R67" s="116">
        <v>6.1121634839463557</v>
      </c>
      <c r="S67" s="118">
        <v>4.7755387717191375</v>
      </c>
      <c r="T67" s="118">
        <v>8.4808268276756955</v>
      </c>
      <c r="U67" s="118">
        <v>8.6471187902389772</v>
      </c>
      <c r="V67" s="115">
        <v>1.4609399474555254</v>
      </c>
      <c r="W67" s="435"/>
      <c r="X67" s="435"/>
      <c r="Y67" s="435"/>
      <c r="Z67" s="435"/>
      <c r="AA67" s="435"/>
      <c r="AB67" s="435"/>
      <c r="AC67" s="435"/>
      <c r="AD67" s="435"/>
      <c r="AE67" s="435"/>
      <c r="AF67" s="435"/>
      <c r="AG67" s="435"/>
      <c r="AH67" s="435"/>
      <c r="AI67" s="435"/>
      <c r="AJ67" s="435"/>
      <c r="AK67" s="435"/>
      <c r="AL67" s="435"/>
      <c r="AM67" s="435"/>
      <c r="AN67" s="435"/>
      <c r="AO67" s="435"/>
      <c r="AP67" s="435"/>
      <c r="AQ67" s="435"/>
      <c r="AR67" s="435"/>
      <c r="AS67" s="435"/>
      <c r="AT67" s="435"/>
      <c r="AU67" s="435"/>
      <c r="AV67" s="435"/>
      <c r="AW67" s="435"/>
      <c r="AX67" s="435"/>
      <c r="AY67" s="435"/>
      <c r="AZ67" s="827"/>
      <c r="BA67" s="830"/>
      <c r="BB67" s="594"/>
      <c r="BC67" s="445"/>
      <c r="BD67" s="432"/>
      <c r="BE67" s="432"/>
      <c r="BF67" s="432"/>
      <c r="BG67" s="449"/>
      <c r="BH67" s="445"/>
      <c r="BI67" s="432"/>
      <c r="BJ67" s="432"/>
      <c r="BK67" s="432"/>
      <c r="BL67" s="449"/>
      <c r="BM67" s="445"/>
      <c r="BN67" s="432"/>
      <c r="BO67" s="432"/>
      <c r="BP67" s="432"/>
      <c r="BQ67" s="449"/>
      <c r="BR67" s="445"/>
      <c r="BS67" s="432"/>
      <c r="BT67" s="432"/>
      <c r="BU67" s="432"/>
      <c r="BV67" s="43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11" customFormat="true" ht="15" customHeight="true" x14ac:dyDescent="0.2">
      <c r="A68" s="1000"/>
      <c r="B68" s="376" t="s">
        <v>326</v>
      </c>
      <c r="C68" s="119">
        <v>39.190638646608626</v>
      </c>
      <c r="D68" s="118">
        <v>9.1180077152355814</v>
      </c>
      <c r="E68" s="118">
        <v>1.761343905908231</v>
      </c>
      <c r="F68" s="118">
        <v>1.1474403449181203</v>
      </c>
      <c r="G68" s="117">
        <v>7.4107621677376431E-2</v>
      </c>
      <c r="H68" s="116">
        <v>9.7933868828678996</v>
      </c>
      <c r="I68" s="118">
        <v>1.8941107472485923</v>
      </c>
      <c r="J68" s="118">
        <v>1.4824932444757659</v>
      </c>
      <c r="K68" s="118">
        <v>0.70227662711790739</v>
      </c>
      <c r="L68" s="115">
        <v>0</v>
      </c>
      <c r="M68" s="119">
        <v>35.179657780893486</v>
      </c>
      <c r="N68" s="118">
        <v>37.194882931479818</v>
      </c>
      <c r="O68" s="118">
        <v>46.32486680475327</v>
      </c>
      <c r="P68" s="118">
        <v>46.222953432926275</v>
      </c>
      <c r="Q68" s="117">
        <v>23.088366361098199</v>
      </c>
      <c r="R68" s="116">
        <v>1.6177306293082201</v>
      </c>
      <c r="S68" s="118">
        <v>5.2641345183066983</v>
      </c>
      <c r="T68" s="118">
        <v>27.845210970769017</v>
      </c>
      <c r="U68" s="118">
        <v>0</v>
      </c>
      <c r="V68" s="115">
        <v>25.658223185513389</v>
      </c>
      <c r="W68" s="435"/>
      <c r="X68" s="435"/>
      <c r="Y68" s="435"/>
      <c r="Z68" s="435"/>
      <c r="AA68" s="435"/>
      <c r="AB68" s="435"/>
      <c r="AC68" s="435"/>
      <c r="AD68" s="435"/>
      <c r="AE68" s="435"/>
      <c r="AF68" s="435"/>
      <c r="AG68" s="435"/>
      <c r="AH68" s="435"/>
      <c r="AI68" s="435"/>
      <c r="AJ68" s="435"/>
      <c r="AK68" s="435"/>
      <c r="AL68" s="435"/>
      <c r="AM68" s="435"/>
      <c r="AN68" s="435"/>
      <c r="AO68" s="435"/>
      <c r="AP68" s="435"/>
      <c r="AQ68" s="435"/>
      <c r="AR68" s="435"/>
      <c r="AS68" s="435"/>
      <c r="AT68" s="435"/>
      <c r="AU68" s="435"/>
      <c r="AV68" s="435"/>
      <c r="AW68" s="435"/>
      <c r="AX68" s="435"/>
      <c r="AY68" s="435"/>
      <c r="AZ68" s="827"/>
      <c r="BA68" s="830"/>
      <c r="BB68" s="594"/>
      <c r="BC68" s="445"/>
      <c r="BD68" s="432"/>
      <c r="BE68" s="432"/>
      <c r="BF68" s="432"/>
      <c r="BG68" s="449"/>
      <c r="BH68" s="445"/>
      <c r="BI68" s="432"/>
      <c r="BJ68" s="432"/>
      <c r="BK68" s="432"/>
      <c r="BL68" s="449"/>
      <c r="BM68" s="445"/>
      <c r="BN68" s="432"/>
      <c r="BO68" s="432"/>
      <c r="BP68" s="432"/>
      <c r="BQ68" s="449"/>
      <c r="BR68" s="445"/>
      <c r="BS68" s="432"/>
      <c r="BT68" s="432"/>
      <c r="BU68" s="432"/>
      <c r="BV68" s="43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11" customFormat="true" ht="15" customHeight="true" x14ac:dyDescent="0.2">
      <c r="A69" s="1000"/>
      <c r="B69" s="376" t="s">
        <v>327</v>
      </c>
      <c r="C69" s="119">
        <v>0</v>
      </c>
      <c r="D69" s="118">
        <v>2.3348444001793651E-2</v>
      </c>
      <c r="E69" s="118">
        <v>3.1078286889847262E-2</v>
      </c>
      <c r="F69" s="118">
        <v>0.21288246967725516</v>
      </c>
      <c r="G69" s="117">
        <v>0.55961787508745264</v>
      </c>
      <c r="H69" s="116">
        <v>2.9723063876637697E-2</v>
      </c>
      <c r="I69" s="118">
        <v>3.9558384852478125E-2</v>
      </c>
      <c r="J69" s="118">
        <v>2.97424318361285E-2</v>
      </c>
      <c r="K69" s="118">
        <v>0.32030890042828808</v>
      </c>
      <c r="L69" s="115">
        <v>0.63358380033661277</v>
      </c>
      <c r="M69" s="119">
        <v>0</v>
      </c>
      <c r="N69" s="118">
        <v>0</v>
      </c>
      <c r="O69" s="118">
        <v>0</v>
      </c>
      <c r="P69" s="118">
        <v>0</v>
      </c>
      <c r="Q69" s="117">
        <v>0</v>
      </c>
      <c r="R69" s="116">
        <v>0.56760595478818443</v>
      </c>
      <c r="S69" s="118">
        <v>0</v>
      </c>
      <c r="T69" s="118">
        <v>5.8584442696827908E-2</v>
      </c>
      <c r="U69" s="118">
        <v>0.13156533695095141</v>
      </c>
      <c r="V69" s="115">
        <v>0</v>
      </c>
      <c r="W69" s="435"/>
      <c r="X69" s="435"/>
      <c r="Y69" s="435"/>
      <c r="Z69" s="435"/>
      <c r="AA69" s="435"/>
      <c r="AB69" s="435"/>
      <c r="AC69" s="435"/>
      <c r="AD69" s="435"/>
      <c r="AE69" s="435"/>
      <c r="AF69" s="435"/>
      <c r="AG69" s="435"/>
      <c r="AH69" s="435"/>
      <c r="AI69" s="435"/>
      <c r="AJ69" s="435"/>
      <c r="AK69" s="435"/>
      <c r="AL69" s="435"/>
      <c r="AM69" s="435"/>
      <c r="AN69" s="435"/>
      <c r="AO69" s="435"/>
      <c r="AP69" s="435"/>
      <c r="AQ69" s="435"/>
      <c r="AR69" s="435"/>
      <c r="AS69" s="435"/>
      <c r="AT69" s="435"/>
      <c r="AU69" s="435"/>
      <c r="AV69" s="435"/>
      <c r="AW69" s="435"/>
      <c r="AX69" s="435"/>
      <c r="AY69" s="435"/>
      <c r="AZ69" s="827"/>
      <c r="BA69" s="830"/>
      <c r="BB69" s="594"/>
      <c r="BC69" s="445"/>
      <c r="BD69" s="432"/>
      <c r="BE69" s="432"/>
      <c r="BF69" s="432"/>
      <c r="BG69" s="449"/>
      <c r="BH69" s="445"/>
      <c r="BI69" s="432"/>
      <c r="BJ69" s="432"/>
      <c r="BK69" s="432"/>
      <c r="BL69" s="449"/>
      <c r="BM69" s="445"/>
      <c r="BN69" s="432"/>
      <c r="BO69" s="432"/>
      <c r="BP69" s="432"/>
      <c r="BQ69" s="449"/>
      <c r="BR69" s="445"/>
      <c r="BS69" s="432"/>
      <c r="BT69" s="432"/>
      <c r="BU69" s="432"/>
      <c r="BV69" s="43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11" customFormat="true" ht="15" customHeight="true" x14ac:dyDescent="0.2">
      <c r="A70" s="1000"/>
      <c r="B70" s="376" t="s">
        <v>46</v>
      </c>
      <c r="C70" s="119">
        <v>0.15810356890984953</v>
      </c>
      <c r="D70" s="118">
        <v>0.22638954596127769</v>
      </c>
      <c r="E70" s="118">
        <v>0.38426471190840039</v>
      </c>
      <c r="F70" s="118">
        <v>0.32495552750310952</v>
      </c>
      <c r="G70" s="117">
        <v>5.616130265631189E-2</v>
      </c>
      <c r="H70" s="116">
        <v>8.2660228497492064E-2</v>
      </c>
      <c r="I70" s="118">
        <v>0.52770639833048527</v>
      </c>
      <c r="J70" s="118">
        <v>0.247623036446916</v>
      </c>
      <c r="K70" s="118">
        <v>0.3046773095882867</v>
      </c>
      <c r="L70" s="115">
        <v>7.1510289244877553E-2</v>
      </c>
      <c r="M70" s="119">
        <v>0</v>
      </c>
      <c r="N70" s="118">
        <v>0</v>
      </c>
      <c r="O70" s="118">
        <v>0</v>
      </c>
      <c r="P70" s="118">
        <v>0.73646778569063498</v>
      </c>
      <c r="Q70" s="117">
        <v>0.10489409218932856</v>
      </c>
      <c r="R70" s="116">
        <v>0.72097233832937602</v>
      </c>
      <c r="S70" s="118">
        <v>9.2608344797521974E-2</v>
      </c>
      <c r="T70" s="118">
        <v>7.2896388597285547E-2</v>
      </c>
      <c r="U70" s="118">
        <v>0.15530422891055232</v>
      </c>
      <c r="V70" s="115">
        <v>0.12496446456359617</v>
      </c>
      <c r="W70" s="435"/>
      <c r="X70" s="435"/>
      <c r="Y70" s="435"/>
      <c r="Z70" s="435"/>
      <c r="AA70" s="435"/>
      <c r="AB70" s="435"/>
      <c r="AC70" s="435"/>
      <c r="AD70" s="435"/>
      <c r="AE70" s="435"/>
      <c r="AF70" s="435"/>
      <c r="AG70" s="435"/>
      <c r="AH70" s="435"/>
      <c r="AI70" s="435"/>
      <c r="AJ70" s="435"/>
      <c r="AK70" s="435"/>
      <c r="AL70" s="435"/>
      <c r="AM70" s="435"/>
      <c r="AN70" s="435"/>
      <c r="AO70" s="435"/>
      <c r="AP70" s="435"/>
      <c r="AQ70" s="435"/>
      <c r="AR70" s="435"/>
      <c r="AS70" s="435"/>
      <c r="AT70" s="435"/>
      <c r="AU70" s="435"/>
      <c r="AV70" s="435"/>
      <c r="AW70" s="435"/>
      <c r="AX70" s="435"/>
      <c r="AY70" s="435"/>
      <c r="AZ70" s="827"/>
      <c r="BA70" s="830"/>
      <c r="BB70" s="594"/>
      <c r="BC70" s="445"/>
      <c r="BD70" s="432"/>
      <c r="BE70" s="432"/>
      <c r="BF70" s="432"/>
      <c r="BG70" s="449"/>
      <c r="BH70" s="445"/>
      <c r="BI70" s="432"/>
      <c r="BJ70" s="432"/>
      <c r="BK70" s="432"/>
      <c r="BL70" s="449"/>
      <c r="BM70" s="445"/>
      <c r="BN70" s="432"/>
      <c r="BO70" s="432"/>
      <c r="BP70" s="432"/>
      <c r="BQ70" s="449"/>
      <c r="BR70" s="445"/>
      <c r="BS70" s="432"/>
      <c r="BT70" s="432"/>
      <c r="BU70" s="432"/>
      <c r="BV70" s="43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11" customFormat="true" ht="15" customHeight="true" x14ac:dyDescent="0.2">
      <c r="A71" s="142"/>
      <c r="B71" s="136"/>
      <c r="C71" s="119"/>
      <c r="D71" s="118"/>
      <c r="E71" s="118"/>
      <c r="F71" s="118"/>
      <c r="G71" s="117"/>
      <c r="H71" s="116"/>
      <c r="I71" s="118"/>
      <c r="J71" s="118"/>
      <c r="K71" s="118"/>
      <c r="L71" s="115"/>
      <c r="M71" s="119"/>
      <c r="N71" s="118"/>
      <c r="O71" s="118"/>
      <c r="P71" s="118"/>
      <c r="Q71" s="117"/>
      <c r="R71" s="116"/>
      <c r="S71" s="118"/>
      <c r="T71" s="118"/>
      <c r="U71" s="118"/>
      <c r="V71" s="115"/>
      <c r="W71" s="435"/>
      <c r="X71" s="435"/>
      <c r="Y71" s="435"/>
      <c r="Z71" s="435"/>
      <c r="AA71" s="435"/>
      <c r="AB71" s="435"/>
      <c r="AC71" s="435"/>
      <c r="AD71" s="435"/>
      <c r="AE71" s="435"/>
      <c r="AF71" s="435"/>
      <c r="AG71" s="435"/>
      <c r="AH71" s="435"/>
      <c r="AI71" s="435"/>
      <c r="AJ71" s="435"/>
      <c r="AK71" s="435"/>
      <c r="AL71" s="435"/>
      <c r="AM71" s="435"/>
      <c r="AN71" s="435"/>
      <c r="AO71" s="435"/>
      <c r="AP71" s="435"/>
      <c r="AQ71" s="435"/>
      <c r="AR71" s="435"/>
      <c r="AS71" s="435"/>
      <c r="AT71" s="435"/>
      <c r="AU71" s="435"/>
      <c r="AV71" s="435"/>
      <c r="AW71" s="435"/>
      <c r="AX71" s="435"/>
      <c r="AY71" s="435"/>
      <c r="AZ71" s="827"/>
      <c r="BA71" s="830"/>
      <c r="BB71" s="594"/>
      <c r="BC71" s="445"/>
      <c r="BD71" s="432"/>
      <c r="BE71" s="432"/>
      <c r="BF71" s="432"/>
      <c r="BG71" s="449"/>
      <c r="BH71" s="445"/>
      <c r="BI71" s="432"/>
      <c r="BJ71" s="432"/>
      <c r="BK71" s="432"/>
      <c r="BL71" s="449"/>
      <c r="BM71" s="445"/>
      <c r="BN71" s="432"/>
      <c r="BO71" s="432"/>
      <c r="BP71" s="432"/>
      <c r="BQ71" s="449"/>
      <c r="BR71" s="445"/>
      <c r="BS71" s="432"/>
      <c r="BT71" s="432"/>
      <c r="BU71" s="432"/>
      <c r="BV71" s="43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11" customFormat="true" ht="15" customHeight="true" x14ac:dyDescent="0.2">
      <c r="A72" s="142"/>
      <c r="B72" s="136"/>
      <c r="C72" s="119"/>
      <c r="D72" s="118"/>
      <c r="E72" s="118"/>
      <c r="F72" s="118"/>
      <c r="G72" s="117"/>
      <c r="H72" s="116"/>
      <c r="I72" s="118"/>
      <c r="J72" s="118"/>
      <c r="K72" s="118"/>
      <c r="L72" s="115"/>
      <c r="M72" s="119"/>
      <c r="N72" s="118"/>
      <c r="O72" s="118"/>
      <c r="P72" s="118"/>
      <c r="Q72" s="117"/>
      <c r="R72" s="116"/>
      <c r="S72" s="118"/>
      <c r="T72" s="118"/>
      <c r="U72" s="118"/>
      <c r="V72" s="115"/>
      <c r="W72" s="435"/>
      <c r="X72" s="435"/>
      <c r="Y72" s="435"/>
      <c r="Z72" s="435"/>
      <c r="AA72" s="435"/>
      <c r="AB72" s="435"/>
      <c r="AC72" s="435"/>
      <c r="AD72" s="435"/>
      <c r="AE72" s="435"/>
      <c r="AF72" s="435"/>
      <c r="AG72" s="435"/>
      <c r="AH72" s="435"/>
      <c r="AI72" s="435"/>
      <c r="AJ72" s="435"/>
      <c r="AK72" s="435"/>
      <c r="AL72" s="435"/>
      <c r="AM72" s="435"/>
      <c r="AN72" s="435"/>
      <c r="AO72" s="435"/>
      <c r="AP72" s="435"/>
      <c r="AQ72" s="435"/>
      <c r="AR72" s="435"/>
      <c r="AS72" s="435"/>
      <c r="AT72" s="435"/>
      <c r="AU72" s="435"/>
      <c r="AV72" s="435"/>
      <c r="AW72" s="435"/>
      <c r="AX72" s="435"/>
      <c r="AY72" s="435"/>
      <c r="AZ72" s="827"/>
      <c r="BA72" s="830"/>
      <c r="BB72" s="594"/>
      <c r="BC72" s="445"/>
      <c r="BD72" s="432"/>
      <c r="BE72" s="432"/>
      <c r="BF72" s="432"/>
      <c r="BG72" s="449"/>
      <c r="BH72" s="445"/>
      <c r="BI72" s="432"/>
      <c r="BJ72" s="432"/>
      <c r="BK72" s="432"/>
      <c r="BL72" s="449"/>
      <c r="BM72" s="445"/>
      <c r="BN72" s="432"/>
      <c r="BO72" s="432"/>
      <c r="BP72" s="432"/>
      <c r="BQ72" s="449"/>
      <c r="BR72" s="445"/>
      <c r="BS72" s="432"/>
      <c r="BT72" s="432"/>
      <c r="BU72" s="432"/>
      <c r="BV72" s="43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11"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5"/>
      <c r="W73" s="435"/>
      <c r="X73" s="435"/>
      <c r="Y73" s="435"/>
      <c r="Z73" s="435"/>
      <c r="AA73" s="435"/>
      <c r="AB73" s="435"/>
      <c r="AC73" s="435"/>
      <c r="AD73" s="435"/>
      <c r="AE73" s="435"/>
      <c r="AF73" s="435"/>
      <c r="AG73" s="435"/>
      <c r="AH73" s="435"/>
      <c r="AI73" s="435"/>
      <c r="AJ73" s="435"/>
      <c r="AK73" s="435"/>
      <c r="AL73" s="435"/>
      <c r="AM73" s="435"/>
      <c r="AN73" s="435"/>
      <c r="AO73" s="435"/>
      <c r="AP73" s="435"/>
      <c r="AQ73" s="435"/>
      <c r="AR73" s="435"/>
      <c r="AS73" s="435"/>
      <c r="AT73" s="435"/>
      <c r="AU73" s="435"/>
      <c r="AV73" s="435"/>
      <c r="AW73" s="435"/>
      <c r="AX73" s="435"/>
      <c r="AY73" s="435"/>
      <c r="AZ73" s="827"/>
      <c r="BA73" s="830"/>
      <c r="BB73" s="594"/>
      <c r="BC73" s="445"/>
      <c r="BD73" s="432"/>
      <c r="BE73" s="432"/>
      <c r="BF73" s="432"/>
      <c r="BG73" s="449"/>
      <c r="BH73" s="445"/>
      <c r="BI73" s="432"/>
      <c r="BJ73" s="432"/>
      <c r="BK73" s="432"/>
      <c r="BL73" s="449"/>
      <c r="BM73" s="445"/>
      <c r="BN73" s="432"/>
      <c r="BO73" s="432"/>
      <c r="BP73" s="432"/>
      <c r="BQ73" s="449"/>
      <c r="BR73" s="445"/>
      <c r="BS73" s="432"/>
      <c r="BT73" s="432"/>
      <c r="BU73" s="432"/>
      <c r="BV73" s="43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11"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5"/>
      <c r="W74" s="435"/>
      <c r="X74" s="435"/>
      <c r="Y74" s="435"/>
      <c r="Z74" s="435"/>
      <c r="AA74" s="435"/>
      <c r="AB74" s="435"/>
      <c r="AC74" s="435"/>
      <c r="AD74" s="435"/>
      <c r="AE74" s="435"/>
      <c r="AF74" s="435"/>
      <c r="AG74" s="435"/>
      <c r="AH74" s="435"/>
      <c r="AI74" s="435"/>
      <c r="AJ74" s="435"/>
      <c r="AK74" s="435"/>
      <c r="AL74" s="435"/>
      <c r="AM74" s="435"/>
      <c r="AN74" s="435"/>
      <c r="AO74" s="435"/>
      <c r="AP74" s="435"/>
      <c r="AQ74" s="435"/>
      <c r="AR74" s="435"/>
      <c r="AS74" s="435"/>
      <c r="AT74" s="435"/>
      <c r="AU74" s="435"/>
      <c r="AV74" s="435"/>
      <c r="AW74" s="435"/>
      <c r="AX74" s="435"/>
      <c r="AY74" s="435"/>
      <c r="AZ74" s="827"/>
      <c r="BA74" s="830"/>
      <c r="BB74" s="594"/>
      <c r="BC74" s="445"/>
      <c r="BD74" s="432"/>
      <c r="BE74" s="432"/>
      <c r="BF74" s="432"/>
      <c r="BG74" s="449"/>
      <c r="BH74" s="445"/>
      <c r="BI74" s="432"/>
      <c r="BJ74" s="432"/>
      <c r="BK74" s="432"/>
      <c r="BL74" s="449"/>
      <c r="BM74" s="445"/>
      <c r="BN74" s="432"/>
      <c r="BO74" s="432"/>
      <c r="BP74" s="432"/>
      <c r="BQ74" s="449"/>
      <c r="BR74" s="445"/>
      <c r="BS74" s="432"/>
      <c r="BT74" s="432"/>
      <c r="BU74" s="432"/>
      <c r="BV74" s="43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11"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5"/>
      <c r="W75" s="435"/>
      <c r="X75" s="435"/>
      <c r="Y75" s="435"/>
      <c r="Z75" s="435"/>
      <c r="AA75" s="435"/>
      <c r="AB75" s="435"/>
      <c r="AC75" s="435"/>
      <c r="AD75" s="435"/>
      <c r="AE75" s="435"/>
      <c r="AF75" s="435"/>
      <c r="AG75" s="435"/>
      <c r="AH75" s="435"/>
      <c r="AI75" s="435"/>
      <c r="AJ75" s="435"/>
      <c r="AK75" s="435"/>
      <c r="AL75" s="435"/>
      <c r="AM75" s="435"/>
      <c r="AN75" s="435"/>
      <c r="AO75" s="435"/>
      <c r="AP75" s="435"/>
      <c r="AQ75" s="435"/>
      <c r="AR75" s="435"/>
      <c r="AS75" s="435"/>
      <c r="AT75" s="435"/>
      <c r="AU75" s="435"/>
      <c r="AV75" s="435"/>
      <c r="AW75" s="435"/>
      <c r="AX75" s="435"/>
      <c r="AY75" s="435"/>
      <c r="AZ75" s="827"/>
      <c r="BA75" s="830"/>
      <c r="BB75" s="594"/>
      <c r="BC75" s="445"/>
      <c r="BD75" s="432"/>
      <c r="BE75" s="432"/>
      <c r="BF75" s="432"/>
      <c r="BG75" s="449"/>
      <c r="BH75" s="445"/>
      <c r="BI75" s="432"/>
      <c r="BJ75" s="432"/>
      <c r="BK75" s="432"/>
      <c r="BL75" s="449"/>
      <c r="BM75" s="445"/>
      <c r="BN75" s="432"/>
      <c r="BO75" s="432"/>
      <c r="BP75" s="432"/>
      <c r="BQ75" s="449"/>
      <c r="BR75" s="445"/>
      <c r="BS75" s="432"/>
      <c r="BT75" s="432"/>
      <c r="BU75" s="432"/>
      <c r="BV75" s="43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11"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5"/>
      <c r="W76" s="435"/>
      <c r="X76" s="435"/>
      <c r="Y76" s="435"/>
      <c r="Z76" s="435"/>
      <c r="AA76" s="435"/>
      <c r="AB76" s="435"/>
      <c r="AC76" s="435"/>
      <c r="AD76" s="435"/>
      <c r="AE76" s="435"/>
      <c r="AF76" s="435"/>
      <c r="AG76" s="435"/>
      <c r="AH76" s="435"/>
      <c r="AI76" s="435"/>
      <c r="AJ76" s="435"/>
      <c r="AK76" s="435"/>
      <c r="AL76" s="435"/>
      <c r="AM76" s="435"/>
      <c r="AN76" s="435"/>
      <c r="AO76" s="435"/>
      <c r="AP76" s="435"/>
      <c r="AQ76" s="435"/>
      <c r="AR76" s="435"/>
      <c r="AS76" s="435"/>
      <c r="AT76" s="435"/>
      <c r="AU76" s="435"/>
      <c r="AV76" s="435"/>
      <c r="AW76" s="435"/>
      <c r="AX76" s="435"/>
      <c r="AY76" s="435"/>
      <c r="AZ76" s="827"/>
      <c r="BA76" s="830"/>
      <c r="BB76" s="594"/>
      <c r="BC76" s="445"/>
      <c r="BD76" s="432"/>
      <c r="BE76" s="432"/>
      <c r="BF76" s="432"/>
      <c r="BG76" s="449"/>
      <c r="BH76" s="445"/>
      <c r="BI76" s="432"/>
      <c r="BJ76" s="432"/>
      <c r="BK76" s="432"/>
      <c r="BL76" s="449"/>
      <c r="BM76" s="445"/>
      <c r="BN76" s="432"/>
      <c r="BO76" s="432"/>
      <c r="BP76" s="432"/>
      <c r="BQ76" s="449"/>
      <c r="BR76" s="445"/>
      <c r="BS76" s="432"/>
      <c r="BT76" s="432"/>
      <c r="BU76" s="432"/>
      <c r="BV76" s="43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11"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5"/>
      <c r="W77" s="435"/>
      <c r="X77" s="435"/>
      <c r="Y77" s="435"/>
      <c r="Z77" s="435"/>
      <c r="AA77" s="435"/>
      <c r="AB77" s="435"/>
      <c r="AC77" s="435"/>
      <c r="AD77" s="435"/>
      <c r="AE77" s="435"/>
      <c r="AF77" s="435"/>
      <c r="AG77" s="435"/>
      <c r="AH77" s="435"/>
      <c r="AI77" s="435"/>
      <c r="AJ77" s="435"/>
      <c r="AK77" s="435"/>
      <c r="AL77" s="435"/>
      <c r="AM77" s="435"/>
      <c r="AN77" s="435"/>
      <c r="AO77" s="435"/>
      <c r="AP77" s="435"/>
      <c r="AQ77" s="435"/>
      <c r="AR77" s="435"/>
      <c r="AS77" s="435"/>
      <c r="AT77" s="435"/>
      <c r="AU77" s="435"/>
      <c r="AV77" s="435"/>
      <c r="AW77" s="435"/>
      <c r="AX77" s="435"/>
      <c r="AY77" s="435"/>
      <c r="AZ77" s="827"/>
      <c r="BA77" s="830"/>
      <c r="BB77" s="594"/>
      <c r="BC77" s="445"/>
      <c r="BD77" s="432"/>
      <c r="BE77" s="432"/>
      <c r="BF77" s="432"/>
      <c r="BG77" s="449"/>
      <c r="BH77" s="445"/>
      <c r="BI77" s="432"/>
      <c r="BJ77" s="432"/>
      <c r="BK77" s="432"/>
      <c r="BL77" s="449"/>
      <c r="BM77" s="445"/>
      <c r="BN77" s="432"/>
      <c r="BO77" s="432"/>
      <c r="BP77" s="432"/>
      <c r="BQ77" s="449"/>
      <c r="BR77" s="445"/>
      <c r="BS77" s="432"/>
      <c r="BT77" s="432"/>
      <c r="BU77" s="432"/>
      <c r="BV77" s="43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11" customFormat="true" ht="15" customHeight="true" x14ac:dyDescent="0.2">
      <c r="A78" s="142"/>
      <c r="B78" s="136"/>
      <c r="C78" s="119"/>
      <c r="D78" s="118"/>
      <c r="E78" s="118"/>
      <c r="F78" s="118"/>
      <c r="G78" s="117"/>
      <c r="H78" s="116"/>
      <c r="I78" s="118"/>
      <c r="J78" s="118"/>
      <c r="K78" s="118"/>
      <c r="L78" s="115"/>
      <c r="M78" s="119"/>
      <c r="N78" s="118"/>
      <c r="O78" s="118"/>
      <c r="P78" s="118"/>
      <c r="Q78" s="117"/>
      <c r="R78" s="116"/>
      <c r="S78" s="118"/>
      <c r="T78" s="118"/>
      <c r="U78" s="118"/>
      <c r="V78" s="115"/>
      <c r="W78" s="435"/>
      <c r="X78" s="435"/>
      <c r="Y78" s="435"/>
      <c r="Z78" s="435"/>
      <c r="AA78" s="435"/>
      <c r="AB78" s="435"/>
      <c r="AC78" s="435"/>
      <c r="AD78" s="435"/>
      <c r="AE78" s="435"/>
      <c r="AF78" s="435"/>
      <c r="AG78" s="435"/>
      <c r="AH78" s="435"/>
      <c r="AI78" s="435"/>
      <c r="AJ78" s="435"/>
      <c r="AK78" s="435"/>
      <c r="AL78" s="435"/>
      <c r="AM78" s="435"/>
      <c r="AN78" s="435"/>
      <c r="AO78" s="435"/>
      <c r="AP78" s="435"/>
      <c r="AQ78" s="435"/>
      <c r="AR78" s="435"/>
      <c r="AS78" s="435"/>
      <c r="AT78" s="435"/>
      <c r="AU78" s="435"/>
      <c r="AV78" s="435"/>
      <c r="AW78" s="435"/>
      <c r="AX78" s="435"/>
      <c r="AY78" s="435"/>
      <c r="AZ78" s="827"/>
      <c r="BA78" s="830"/>
      <c r="BB78" s="594"/>
      <c r="BC78" s="445"/>
      <c r="BD78" s="432"/>
      <c r="BE78" s="432"/>
      <c r="BF78" s="432"/>
      <c r="BG78" s="449"/>
      <c r="BH78" s="445"/>
      <c r="BI78" s="432"/>
      <c r="BJ78" s="432"/>
      <c r="BK78" s="432"/>
      <c r="BL78" s="449"/>
      <c r="BM78" s="445"/>
      <c r="BN78" s="432"/>
      <c r="BO78" s="432"/>
      <c r="BP78" s="432"/>
      <c r="BQ78" s="449"/>
      <c r="BR78" s="445"/>
      <c r="BS78" s="432"/>
      <c r="BT78" s="432"/>
      <c r="BU78" s="432"/>
      <c r="BV78" s="43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11" customFormat="true" ht="15" customHeight="true" x14ac:dyDescent="0.2">
      <c r="A79" s="142"/>
      <c r="B79" s="136"/>
      <c r="C79" s="119"/>
      <c r="D79" s="118"/>
      <c r="E79" s="118"/>
      <c r="F79" s="118"/>
      <c r="G79" s="117"/>
      <c r="H79" s="116"/>
      <c r="I79" s="118"/>
      <c r="J79" s="118"/>
      <c r="K79" s="118"/>
      <c r="L79" s="115"/>
      <c r="M79" s="119"/>
      <c r="N79" s="118"/>
      <c r="O79" s="118"/>
      <c r="P79" s="118"/>
      <c r="Q79" s="117"/>
      <c r="R79" s="116"/>
      <c r="S79" s="118"/>
      <c r="T79" s="118"/>
      <c r="U79" s="118"/>
      <c r="V79" s="115"/>
      <c r="W79" s="435"/>
      <c r="X79" s="435"/>
      <c r="Y79" s="435"/>
      <c r="Z79" s="435"/>
      <c r="AA79" s="435"/>
      <c r="AB79" s="435"/>
      <c r="AC79" s="435"/>
      <c r="AD79" s="435"/>
      <c r="AE79" s="435"/>
      <c r="AF79" s="435"/>
      <c r="AG79" s="435"/>
      <c r="AH79" s="435"/>
      <c r="AI79" s="435"/>
      <c r="AJ79" s="435"/>
      <c r="AK79" s="435"/>
      <c r="AL79" s="435"/>
      <c r="AM79" s="435"/>
      <c r="AN79" s="435"/>
      <c r="AO79" s="435"/>
      <c r="AP79" s="435"/>
      <c r="AQ79" s="435"/>
      <c r="AR79" s="435"/>
      <c r="AS79" s="435"/>
      <c r="AT79" s="435"/>
      <c r="AU79" s="435"/>
      <c r="AV79" s="435"/>
      <c r="AW79" s="435"/>
      <c r="AX79" s="435"/>
      <c r="AY79" s="435"/>
      <c r="AZ79" s="827"/>
      <c r="BA79" s="830"/>
      <c r="BB79" s="594"/>
      <c r="BC79" s="445"/>
      <c r="BD79" s="432"/>
      <c r="BE79" s="432"/>
      <c r="BF79" s="432"/>
      <c r="BG79" s="449"/>
      <c r="BH79" s="445"/>
      <c r="BI79" s="432"/>
      <c r="BJ79" s="432"/>
      <c r="BK79" s="432"/>
      <c r="BL79" s="449"/>
      <c r="BM79" s="445"/>
      <c r="BN79" s="432"/>
      <c r="BO79" s="432"/>
      <c r="BP79" s="432"/>
      <c r="BQ79" s="449"/>
      <c r="BR79" s="445"/>
      <c r="BS79" s="432"/>
      <c r="BT79" s="432"/>
      <c r="BU79" s="432"/>
      <c r="BV79" s="43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11" customFormat="true" ht="15" customHeight="true" x14ac:dyDescent="0.2">
      <c r="A80" s="142"/>
      <c r="B80" s="136"/>
      <c r="C80" s="119"/>
      <c r="D80" s="118"/>
      <c r="E80" s="118"/>
      <c r="F80" s="118"/>
      <c r="G80" s="117"/>
      <c r="H80" s="116"/>
      <c r="I80" s="118"/>
      <c r="J80" s="118"/>
      <c r="K80" s="118"/>
      <c r="L80" s="115"/>
      <c r="M80" s="119"/>
      <c r="N80" s="118"/>
      <c r="O80" s="118"/>
      <c r="P80" s="118"/>
      <c r="Q80" s="117"/>
      <c r="R80" s="116"/>
      <c r="S80" s="118"/>
      <c r="T80" s="118"/>
      <c r="U80" s="118"/>
      <c r="V80" s="115"/>
      <c r="W80" s="435"/>
      <c r="X80" s="435"/>
      <c r="Y80" s="435"/>
      <c r="Z80" s="435"/>
      <c r="AA80" s="435"/>
      <c r="AB80" s="435"/>
      <c r="AC80" s="435"/>
      <c r="AD80" s="435"/>
      <c r="AE80" s="435"/>
      <c r="AF80" s="435"/>
      <c r="AG80" s="435"/>
      <c r="AH80" s="435"/>
      <c r="AI80" s="435"/>
      <c r="AJ80" s="435"/>
      <c r="AK80" s="435"/>
      <c r="AL80" s="435"/>
      <c r="AM80" s="435"/>
      <c r="AN80" s="435"/>
      <c r="AO80" s="435"/>
      <c r="AP80" s="435"/>
      <c r="AQ80" s="435"/>
      <c r="AR80" s="435"/>
      <c r="AS80" s="435"/>
      <c r="AT80" s="435"/>
      <c r="AU80" s="435"/>
      <c r="AV80" s="435"/>
      <c r="AW80" s="435"/>
      <c r="AX80" s="435"/>
      <c r="AY80" s="435"/>
      <c r="AZ80" s="827"/>
      <c r="BA80" s="830"/>
      <c r="BB80" s="594"/>
      <c r="BC80" s="445"/>
      <c r="BD80" s="432"/>
      <c r="BE80" s="432"/>
      <c r="BF80" s="432"/>
      <c r="BG80" s="449"/>
      <c r="BH80" s="445"/>
      <c r="BI80" s="432"/>
      <c r="BJ80" s="432"/>
      <c r="BK80" s="432"/>
      <c r="BL80" s="449"/>
      <c r="BM80" s="445"/>
      <c r="BN80" s="432"/>
      <c r="BO80" s="432"/>
      <c r="BP80" s="432"/>
      <c r="BQ80" s="449"/>
      <c r="BR80" s="445"/>
      <c r="BS80" s="432"/>
      <c r="BT80" s="432"/>
      <c r="BU80" s="432"/>
      <c r="BV80" s="43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11" customFormat="true" ht="15" customHeight="true" x14ac:dyDescent="0.2">
      <c r="A81" s="142"/>
      <c r="B81" s="136"/>
      <c r="C81" s="119"/>
      <c r="D81" s="118"/>
      <c r="E81" s="118"/>
      <c r="F81" s="118"/>
      <c r="G81" s="117"/>
      <c r="H81" s="116"/>
      <c r="I81" s="118"/>
      <c r="J81" s="118"/>
      <c r="K81" s="118"/>
      <c r="L81" s="115"/>
      <c r="M81" s="119"/>
      <c r="N81" s="118"/>
      <c r="O81" s="118"/>
      <c r="P81" s="118"/>
      <c r="Q81" s="117"/>
      <c r="R81" s="116"/>
      <c r="S81" s="118"/>
      <c r="T81" s="118"/>
      <c r="U81" s="118"/>
      <c r="V81" s="115"/>
      <c r="W81" s="435"/>
      <c r="X81" s="435"/>
      <c r="Y81" s="435"/>
      <c r="Z81" s="435"/>
      <c r="AA81" s="435"/>
      <c r="AB81" s="435"/>
      <c r="AC81" s="435"/>
      <c r="AD81" s="435"/>
      <c r="AE81" s="435"/>
      <c r="AF81" s="435"/>
      <c r="AG81" s="435"/>
      <c r="AH81" s="435"/>
      <c r="AI81" s="435"/>
      <c r="AJ81" s="435"/>
      <c r="AK81" s="435"/>
      <c r="AL81" s="435"/>
      <c r="AM81" s="435"/>
      <c r="AN81" s="435"/>
      <c r="AO81" s="435"/>
      <c r="AP81" s="435"/>
      <c r="AQ81" s="435"/>
      <c r="AR81" s="435"/>
      <c r="AS81" s="435"/>
      <c r="AT81" s="435"/>
      <c r="AU81" s="435"/>
      <c r="AV81" s="435"/>
      <c r="AW81" s="435"/>
      <c r="AX81" s="435"/>
      <c r="AY81" s="435"/>
      <c r="AZ81" s="827"/>
      <c r="BA81" s="830"/>
      <c r="BB81" s="594"/>
      <c r="BC81" s="445"/>
      <c r="BD81" s="432"/>
      <c r="BE81" s="432"/>
      <c r="BF81" s="432"/>
      <c r="BG81" s="449"/>
      <c r="BH81" s="445"/>
      <c r="BI81" s="432"/>
      <c r="BJ81" s="432"/>
      <c r="BK81" s="432"/>
      <c r="BL81" s="449"/>
      <c r="BM81" s="445"/>
      <c r="BN81" s="432"/>
      <c r="BO81" s="432"/>
      <c r="BP81" s="432"/>
      <c r="BQ81" s="449"/>
      <c r="BR81" s="445"/>
      <c r="BS81" s="432"/>
      <c r="BT81" s="432"/>
      <c r="BU81" s="432"/>
      <c r="BV81" s="43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11" customFormat="true" ht="15" customHeight="true" x14ac:dyDescent="0.2">
      <c r="A82" s="142"/>
      <c r="B82" s="136"/>
      <c r="C82" s="119"/>
      <c r="D82" s="118"/>
      <c r="E82" s="118"/>
      <c r="F82" s="118"/>
      <c r="G82" s="117"/>
      <c r="H82" s="116"/>
      <c r="I82" s="118"/>
      <c r="J82" s="118"/>
      <c r="K82" s="118"/>
      <c r="L82" s="115"/>
      <c r="M82" s="119"/>
      <c r="N82" s="118"/>
      <c r="O82" s="118"/>
      <c r="P82" s="118"/>
      <c r="Q82" s="117"/>
      <c r="R82" s="116"/>
      <c r="S82" s="118"/>
      <c r="T82" s="118"/>
      <c r="U82" s="118"/>
      <c r="V82" s="115"/>
      <c r="W82" s="435"/>
      <c r="X82" s="435"/>
      <c r="Y82" s="435"/>
      <c r="Z82" s="435"/>
      <c r="AA82" s="435"/>
      <c r="AB82" s="435"/>
      <c r="AC82" s="435"/>
      <c r="AD82" s="435"/>
      <c r="AE82" s="435"/>
      <c r="AF82" s="435"/>
      <c r="AG82" s="435"/>
      <c r="AH82" s="435"/>
      <c r="AI82" s="435"/>
      <c r="AJ82" s="435"/>
      <c r="AK82" s="435"/>
      <c r="AL82" s="435"/>
      <c r="AM82" s="435"/>
      <c r="AN82" s="435"/>
      <c r="AO82" s="435"/>
      <c r="AP82" s="435"/>
      <c r="AQ82" s="435"/>
      <c r="AR82" s="435"/>
      <c r="AS82" s="435"/>
      <c r="AT82" s="435"/>
      <c r="AU82" s="435"/>
      <c r="AV82" s="435"/>
      <c r="AW82" s="435"/>
      <c r="AX82" s="435"/>
      <c r="AY82" s="435"/>
      <c r="AZ82" s="827"/>
      <c r="BA82" s="830"/>
      <c r="BB82" s="594"/>
      <c r="BC82" s="445"/>
      <c r="BD82" s="432"/>
      <c r="BE82" s="432"/>
      <c r="BF82" s="432"/>
      <c r="BG82" s="449"/>
      <c r="BH82" s="445"/>
      <c r="BI82" s="432"/>
      <c r="BJ82" s="432"/>
      <c r="BK82" s="432"/>
      <c r="BL82" s="449"/>
      <c r="BM82" s="445"/>
      <c r="BN82" s="432"/>
      <c r="BO82" s="432"/>
      <c r="BP82" s="432"/>
      <c r="BQ82" s="449"/>
      <c r="BR82" s="445"/>
      <c r="BS82" s="432"/>
      <c r="BT82" s="432"/>
      <c r="BU82" s="432"/>
      <c r="BV82" s="43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11" customFormat="true" ht="15" customHeight="true" x14ac:dyDescent="0.2">
      <c r="A83" s="142"/>
      <c r="B83" s="136"/>
      <c r="C83" s="119"/>
      <c r="D83" s="118"/>
      <c r="E83" s="118"/>
      <c r="F83" s="118"/>
      <c r="G83" s="117"/>
      <c r="H83" s="116"/>
      <c r="I83" s="118"/>
      <c r="J83" s="118"/>
      <c r="K83" s="118"/>
      <c r="L83" s="115"/>
      <c r="M83" s="119"/>
      <c r="N83" s="118"/>
      <c r="O83" s="118"/>
      <c r="P83" s="118"/>
      <c r="Q83" s="117"/>
      <c r="R83" s="116"/>
      <c r="S83" s="118"/>
      <c r="T83" s="118"/>
      <c r="U83" s="118"/>
      <c r="V83" s="115"/>
      <c r="W83" s="435"/>
      <c r="X83" s="435"/>
      <c r="Y83" s="435"/>
      <c r="Z83" s="435"/>
      <c r="AA83" s="435"/>
      <c r="AB83" s="435"/>
      <c r="AC83" s="435"/>
      <c r="AD83" s="435"/>
      <c r="AE83" s="435"/>
      <c r="AF83" s="435"/>
      <c r="AG83" s="435"/>
      <c r="AH83" s="435"/>
      <c r="AI83" s="435"/>
      <c r="AJ83" s="435"/>
      <c r="AK83" s="435"/>
      <c r="AL83" s="435"/>
      <c r="AM83" s="435"/>
      <c r="AN83" s="435"/>
      <c r="AO83" s="435"/>
      <c r="AP83" s="435"/>
      <c r="AQ83" s="435"/>
      <c r="AR83" s="435"/>
      <c r="AS83" s="435"/>
      <c r="AT83" s="435"/>
      <c r="AU83" s="435"/>
      <c r="AV83" s="435"/>
      <c r="AW83" s="435"/>
      <c r="AX83" s="435"/>
      <c r="AY83" s="435"/>
      <c r="AZ83" s="827"/>
      <c r="BA83" s="830"/>
      <c r="BB83" s="594"/>
      <c r="BC83" s="445"/>
      <c r="BD83" s="432"/>
      <c r="BE83" s="432"/>
      <c r="BF83" s="432"/>
      <c r="BG83" s="449"/>
      <c r="BH83" s="445"/>
      <c r="BI83" s="432"/>
      <c r="BJ83" s="432"/>
      <c r="BK83" s="432"/>
      <c r="BL83" s="449"/>
      <c r="BM83" s="445"/>
      <c r="BN83" s="432"/>
      <c r="BO83" s="432"/>
      <c r="BP83" s="432"/>
      <c r="BQ83" s="449"/>
      <c r="BR83" s="445"/>
      <c r="BS83" s="432"/>
      <c r="BT83" s="432"/>
      <c r="BU83" s="432"/>
      <c r="BV83" s="43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11" customFormat="true" ht="15" customHeight="true" x14ac:dyDescent="0.2">
      <c r="A84" s="142"/>
      <c r="B84" s="136"/>
      <c r="C84" s="119"/>
      <c r="D84" s="118"/>
      <c r="E84" s="118"/>
      <c r="F84" s="118"/>
      <c r="G84" s="117"/>
      <c r="H84" s="116"/>
      <c r="I84" s="118"/>
      <c r="J84" s="118"/>
      <c r="K84" s="118"/>
      <c r="L84" s="115"/>
      <c r="M84" s="119"/>
      <c r="N84" s="118"/>
      <c r="O84" s="118"/>
      <c r="P84" s="118"/>
      <c r="Q84" s="117"/>
      <c r="R84" s="116"/>
      <c r="S84" s="118"/>
      <c r="T84" s="118"/>
      <c r="U84" s="118"/>
      <c r="V84" s="115"/>
      <c r="W84" s="435"/>
      <c r="X84" s="435"/>
      <c r="Y84" s="435"/>
      <c r="Z84" s="435"/>
      <c r="AA84" s="435"/>
      <c r="AB84" s="435"/>
      <c r="AC84" s="435"/>
      <c r="AD84" s="435"/>
      <c r="AE84" s="435"/>
      <c r="AF84" s="435"/>
      <c r="AG84" s="435"/>
      <c r="AH84" s="435"/>
      <c r="AI84" s="435"/>
      <c r="AJ84" s="435"/>
      <c r="AK84" s="435"/>
      <c r="AL84" s="435"/>
      <c r="AM84" s="435"/>
      <c r="AN84" s="435"/>
      <c r="AO84" s="435"/>
      <c r="AP84" s="435"/>
      <c r="AQ84" s="435"/>
      <c r="AR84" s="435"/>
      <c r="AS84" s="435"/>
      <c r="AT84" s="435"/>
      <c r="AU84" s="435"/>
      <c r="AV84" s="435"/>
      <c r="AW84" s="435"/>
      <c r="AX84" s="435"/>
      <c r="AY84" s="435"/>
      <c r="AZ84" s="827"/>
      <c r="BA84" s="830"/>
      <c r="BB84" s="594"/>
      <c r="BC84" s="445"/>
      <c r="BD84" s="432"/>
      <c r="BE84" s="432"/>
      <c r="BF84" s="432"/>
      <c r="BG84" s="449"/>
      <c r="BH84" s="445"/>
      <c r="BI84" s="432"/>
      <c r="BJ84" s="432"/>
      <c r="BK84" s="432"/>
      <c r="BL84" s="449"/>
      <c r="BM84" s="445"/>
      <c r="BN84" s="432"/>
      <c r="BO84" s="432"/>
      <c r="BP84" s="432"/>
      <c r="BQ84" s="449"/>
      <c r="BR84" s="445"/>
      <c r="BS84" s="432"/>
      <c r="BT84" s="432"/>
      <c r="BU84" s="432"/>
      <c r="BV84" s="43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558" customFormat="true" ht="15" customHeight="true" x14ac:dyDescent="0.2">
      <c r="A85" s="142"/>
      <c r="B85" s="136"/>
      <c r="C85" s="107"/>
      <c r="D85" s="106"/>
      <c r="E85" s="106"/>
      <c r="F85" s="106"/>
      <c r="G85" s="105"/>
      <c r="H85" s="104"/>
      <c r="I85" s="106"/>
      <c r="J85" s="106"/>
      <c r="K85" s="106"/>
      <c r="L85" s="103"/>
      <c r="M85" s="107"/>
      <c r="N85" s="106"/>
      <c r="O85" s="106"/>
      <c r="P85" s="106"/>
      <c r="Q85" s="105"/>
      <c r="R85" s="104"/>
      <c r="S85" s="106"/>
      <c r="T85" s="106"/>
      <c r="U85" s="106"/>
      <c r="V85" s="103"/>
      <c r="W85" s="785"/>
      <c r="X85" s="785"/>
      <c r="Y85" s="785"/>
      <c r="Z85" s="785"/>
      <c r="AA85" s="785"/>
      <c r="AB85" s="785"/>
      <c r="AC85" s="785"/>
      <c r="AD85" s="785"/>
      <c r="AE85" s="785"/>
      <c r="AF85" s="785"/>
      <c r="AG85" s="785"/>
      <c r="AH85" s="785"/>
      <c r="AI85" s="785"/>
      <c r="AJ85" s="785"/>
      <c r="AK85" s="785"/>
      <c r="AL85" s="785"/>
      <c r="AM85" s="785"/>
      <c r="AN85" s="785"/>
      <c r="AO85" s="785"/>
      <c r="AP85" s="785"/>
      <c r="AQ85" s="785"/>
      <c r="AR85" s="785"/>
      <c r="AS85" s="785"/>
      <c r="AT85" s="785"/>
      <c r="AU85" s="785"/>
      <c r="AV85" s="785"/>
      <c r="AW85" s="785"/>
      <c r="AX85" s="785"/>
      <c r="AY85" s="785"/>
      <c r="AZ85" s="344"/>
      <c r="BA85" s="830"/>
      <c r="BB85" s="594"/>
      <c r="BC85" s="445"/>
      <c r="BD85" s="432"/>
      <c r="BE85" s="432"/>
      <c r="BF85" s="432"/>
      <c r="BG85" s="449"/>
      <c r="BH85" s="445"/>
      <c r="BI85" s="432"/>
      <c r="BJ85" s="432"/>
      <c r="BK85" s="432"/>
      <c r="BL85" s="449"/>
      <c r="BM85" s="445"/>
      <c r="BN85" s="432"/>
      <c r="BO85" s="432"/>
      <c r="BP85" s="432"/>
      <c r="BQ85" s="449"/>
      <c r="BR85" s="445"/>
      <c r="BS85" s="432"/>
      <c r="BT85" s="432"/>
      <c r="BU85" s="432"/>
      <c r="BV85" s="43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558" customFormat="true" ht="15" customHeight="true" x14ac:dyDescent="0.2">
      <c r="A86" s="142"/>
      <c r="B86" s="136"/>
      <c r="C86" s="107"/>
      <c r="D86" s="106"/>
      <c r="E86" s="106"/>
      <c r="F86" s="106"/>
      <c r="G86" s="105"/>
      <c r="H86" s="104"/>
      <c r="I86" s="106"/>
      <c r="J86" s="106"/>
      <c r="K86" s="106"/>
      <c r="L86" s="103"/>
      <c r="M86" s="107"/>
      <c r="N86" s="106"/>
      <c r="O86" s="106"/>
      <c r="P86" s="106"/>
      <c r="Q86" s="105"/>
      <c r="R86" s="104"/>
      <c r="S86" s="106"/>
      <c r="T86" s="106"/>
      <c r="U86" s="106"/>
      <c r="V86" s="103"/>
      <c r="W86" s="785"/>
      <c r="X86" s="785"/>
      <c r="Y86" s="785"/>
      <c r="Z86" s="785"/>
      <c r="AA86" s="785"/>
      <c r="AB86" s="785"/>
      <c r="AC86" s="785"/>
      <c r="AD86" s="785"/>
      <c r="AE86" s="785"/>
      <c r="AF86" s="785"/>
      <c r="AG86" s="785"/>
      <c r="AH86" s="785"/>
      <c r="AI86" s="785"/>
      <c r="AJ86" s="785"/>
      <c r="AK86" s="785"/>
      <c r="AL86" s="785"/>
      <c r="AM86" s="785"/>
      <c r="AN86" s="785"/>
      <c r="AO86" s="785"/>
      <c r="AP86" s="785"/>
      <c r="AQ86" s="785"/>
      <c r="AR86" s="785"/>
      <c r="AS86" s="785"/>
      <c r="AT86" s="785"/>
      <c r="AU86" s="785"/>
      <c r="AV86" s="785"/>
      <c r="AW86" s="785"/>
      <c r="AX86" s="785"/>
      <c r="AY86" s="785"/>
      <c r="AZ86" s="344"/>
      <c r="BA86" s="830"/>
      <c r="BB86" s="594"/>
      <c r="BC86" s="445"/>
      <c r="BD86" s="432"/>
      <c r="BE86" s="432"/>
      <c r="BF86" s="432"/>
      <c r="BG86" s="449"/>
      <c r="BH86" s="445"/>
      <c r="BI86" s="432"/>
      <c r="BJ86" s="432"/>
      <c r="BK86" s="432"/>
      <c r="BL86" s="449"/>
      <c r="BM86" s="445"/>
      <c r="BN86" s="432"/>
      <c r="BO86" s="432"/>
      <c r="BP86" s="432"/>
      <c r="BQ86" s="449"/>
      <c r="BR86" s="445"/>
      <c r="BS86" s="432"/>
      <c r="BT86" s="432"/>
      <c r="BU86" s="432"/>
      <c r="BV86" s="43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558" customFormat="true" ht="15" customHeight="true" x14ac:dyDescent="0.2">
      <c r="A87" s="142"/>
      <c r="B87" s="136"/>
      <c r="C87" s="107"/>
      <c r="D87" s="106"/>
      <c r="E87" s="106"/>
      <c r="F87" s="106"/>
      <c r="G87" s="105"/>
      <c r="H87" s="104"/>
      <c r="I87" s="106"/>
      <c r="J87" s="106"/>
      <c r="K87" s="106"/>
      <c r="L87" s="103"/>
      <c r="M87" s="107"/>
      <c r="N87" s="106"/>
      <c r="O87" s="106"/>
      <c r="P87" s="106"/>
      <c r="Q87" s="105"/>
      <c r="R87" s="104"/>
      <c r="S87" s="106"/>
      <c r="T87" s="106"/>
      <c r="U87" s="106"/>
      <c r="V87" s="103"/>
      <c r="W87" s="785"/>
      <c r="X87" s="785"/>
      <c r="Y87" s="785"/>
      <c r="Z87" s="785"/>
      <c r="AA87" s="785"/>
      <c r="AB87" s="785"/>
      <c r="AC87" s="785"/>
      <c r="AD87" s="785"/>
      <c r="AE87" s="785"/>
      <c r="AF87" s="785"/>
      <c r="AG87" s="785"/>
      <c r="AH87" s="785"/>
      <c r="AI87" s="785"/>
      <c r="AJ87" s="785"/>
      <c r="AK87" s="785"/>
      <c r="AL87" s="785"/>
      <c r="AM87" s="785"/>
      <c r="AN87" s="785"/>
      <c r="AO87" s="785"/>
      <c r="AP87" s="785"/>
      <c r="AQ87" s="785"/>
      <c r="AR87" s="785"/>
      <c r="AS87" s="785"/>
      <c r="AT87" s="785"/>
      <c r="AU87" s="785"/>
      <c r="AV87" s="785"/>
      <c r="AW87" s="785"/>
      <c r="AX87" s="785"/>
      <c r="AY87" s="785"/>
      <c r="AZ87" s="344"/>
      <c r="BA87" s="830"/>
      <c r="BB87" s="594"/>
      <c r="BC87" s="445"/>
      <c r="BD87" s="432"/>
      <c r="BE87" s="432"/>
      <c r="BF87" s="432"/>
      <c r="BG87" s="449"/>
      <c r="BH87" s="445"/>
      <c r="BI87" s="432"/>
      <c r="BJ87" s="432"/>
      <c r="BK87" s="432"/>
      <c r="BL87" s="449"/>
      <c r="BM87" s="445"/>
      <c r="BN87" s="432"/>
      <c r="BO87" s="432"/>
      <c r="BP87" s="432"/>
      <c r="BQ87" s="449"/>
      <c r="BR87" s="445"/>
      <c r="BS87" s="432"/>
      <c r="BT87" s="432"/>
      <c r="BU87" s="432"/>
      <c r="BV87" s="43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558" customFormat="true" ht="15" customHeight="true" x14ac:dyDescent="0.2">
      <c r="A88" s="142"/>
      <c r="B88" s="136"/>
      <c r="C88" s="107"/>
      <c r="D88" s="106"/>
      <c r="E88" s="106"/>
      <c r="F88" s="106"/>
      <c r="G88" s="105"/>
      <c r="H88" s="104"/>
      <c r="I88" s="106"/>
      <c r="J88" s="106"/>
      <c r="K88" s="106"/>
      <c r="L88" s="103"/>
      <c r="M88" s="107"/>
      <c r="N88" s="106"/>
      <c r="O88" s="106"/>
      <c r="P88" s="106"/>
      <c r="Q88" s="105"/>
      <c r="R88" s="104"/>
      <c r="S88" s="106"/>
      <c r="T88" s="106"/>
      <c r="U88" s="106"/>
      <c r="V88" s="103"/>
      <c r="W88" s="785"/>
      <c r="X88" s="785"/>
      <c r="Y88" s="785"/>
      <c r="Z88" s="785"/>
      <c r="AA88" s="785"/>
      <c r="AB88" s="785"/>
      <c r="AC88" s="785"/>
      <c r="AD88" s="785"/>
      <c r="AE88" s="785"/>
      <c r="AF88" s="785"/>
      <c r="AG88" s="785"/>
      <c r="AH88" s="785"/>
      <c r="AI88" s="785"/>
      <c r="AJ88" s="785"/>
      <c r="AK88" s="785"/>
      <c r="AL88" s="785"/>
      <c r="AM88" s="785"/>
      <c r="AN88" s="785"/>
      <c r="AO88" s="785"/>
      <c r="AP88" s="785"/>
      <c r="AQ88" s="785"/>
      <c r="AR88" s="785"/>
      <c r="AS88" s="785"/>
      <c r="AT88" s="785"/>
      <c r="AU88" s="785"/>
      <c r="AV88" s="785"/>
      <c r="AW88" s="785"/>
      <c r="AX88" s="785"/>
      <c r="AY88" s="785"/>
      <c r="AZ88" s="344"/>
      <c r="BA88" s="830"/>
      <c r="BB88" s="594"/>
      <c r="BC88" s="445"/>
      <c r="BD88" s="432"/>
      <c r="BE88" s="432"/>
      <c r="BF88" s="432"/>
      <c r="BG88" s="449"/>
      <c r="BH88" s="445"/>
      <c r="BI88" s="432"/>
      <c r="BJ88" s="432"/>
      <c r="BK88" s="432"/>
      <c r="BL88" s="449"/>
      <c r="BM88" s="445"/>
      <c r="BN88" s="432"/>
      <c r="BO88" s="432"/>
      <c r="BP88" s="432"/>
      <c r="BQ88" s="449"/>
      <c r="BR88" s="445"/>
      <c r="BS88" s="432"/>
      <c r="BT88" s="432"/>
      <c r="BU88" s="432"/>
      <c r="BV88" s="43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558"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3"/>
      <c r="W89" s="785"/>
      <c r="X89" s="785"/>
      <c r="Y89" s="785"/>
      <c r="Z89" s="785"/>
      <c r="AA89" s="785"/>
      <c r="AB89" s="785"/>
      <c r="AC89" s="785"/>
      <c r="AD89" s="785"/>
      <c r="AE89" s="785"/>
      <c r="AF89" s="785"/>
      <c r="AG89" s="785"/>
      <c r="AH89" s="785"/>
      <c r="AI89" s="785"/>
      <c r="AJ89" s="785"/>
      <c r="AK89" s="785"/>
      <c r="AL89" s="785"/>
      <c r="AM89" s="785"/>
      <c r="AN89" s="785"/>
      <c r="AO89" s="785"/>
      <c r="AP89" s="785"/>
      <c r="AQ89" s="785"/>
      <c r="AR89" s="785"/>
      <c r="AS89" s="785"/>
      <c r="AT89" s="785"/>
      <c r="AU89" s="785"/>
      <c r="AV89" s="785"/>
      <c r="AW89" s="785"/>
      <c r="AX89" s="785"/>
      <c r="AY89" s="785"/>
      <c r="AZ89" s="344"/>
      <c r="BA89" s="830"/>
      <c r="BB89" s="594"/>
      <c r="BC89" s="445"/>
      <c r="BD89" s="432"/>
      <c r="BE89" s="432"/>
      <c r="BF89" s="432"/>
      <c r="BG89" s="449"/>
      <c r="BH89" s="445"/>
      <c r="BI89" s="432"/>
      <c r="BJ89" s="432"/>
      <c r="BK89" s="432"/>
      <c r="BL89" s="449"/>
      <c r="BM89" s="445"/>
      <c r="BN89" s="432"/>
      <c r="BO89" s="432"/>
      <c r="BP89" s="432"/>
      <c r="BQ89" s="449"/>
      <c r="BR89" s="445"/>
      <c r="BS89" s="432"/>
      <c r="BT89" s="432"/>
      <c r="BU89" s="432"/>
      <c r="BV89" s="43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558"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3"/>
      <c r="W90" s="785"/>
      <c r="X90" s="785"/>
      <c r="Y90" s="785"/>
      <c r="Z90" s="785"/>
      <c r="AA90" s="785"/>
      <c r="AB90" s="785"/>
      <c r="AC90" s="785"/>
      <c r="AD90" s="785"/>
      <c r="AE90" s="785"/>
      <c r="AF90" s="785"/>
      <c r="AG90" s="785"/>
      <c r="AH90" s="785"/>
      <c r="AI90" s="785"/>
      <c r="AJ90" s="785"/>
      <c r="AK90" s="785"/>
      <c r="AL90" s="785"/>
      <c r="AM90" s="785"/>
      <c r="AN90" s="785"/>
      <c r="AO90" s="785"/>
      <c r="AP90" s="785"/>
      <c r="AQ90" s="785"/>
      <c r="AR90" s="785"/>
      <c r="AS90" s="785"/>
      <c r="AT90" s="785"/>
      <c r="AU90" s="785"/>
      <c r="AV90" s="785"/>
      <c r="AW90" s="785"/>
      <c r="AX90" s="785"/>
      <c r="AY90" s="785"/>
      <c r="AZ90" s="344"/>
      <c r="BA90" s="830"/>
      <c r="BB90" s="594"/>
      <c r="BC90" s="445"/>
      <c r="BD90" s="432"/>
      <c r="BE90" s="432"/>
      <c r="BF90" s="432"/>
      <c r="BG90" s="449"/>
      <c r="BH90" s="445"/>
      <c r="BI90" s="432"/>
      <c r="BJ90" s="432"/>
      <c r="BK90" s="432"/>
      <c r="BL90" s="449"/>
      <c r="BM90" s="445"/>
      <c r="BN90" s="432"/>
      <c r="BO90" s="432"/>
      <c r="BP90" s="432"/>
      <c r="BQ90" s="449"/>
      <c r="BR90" s="445"/>
      <c r="BS90" s="432"/>
      <c r="BT90" s="432"/>
      <c r="BU90" s="432"/>
      <c r="BV90" s="43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558"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98"/>
      <c r="W91" s="785"/>
      <c r="X91" s="785"/>
      <c r="Y91" s="785"/>
      <c r="Z91" s="785"/>
      <c r="AA91" s="785"/>
      <c r="AB91" s="785"/>
      <c r="AC91" s="785"/>
      <c r="AD91" s="785"/>
      <c r="AE91" s="785"/>
      <c r="AF91" s="785"/>
      <c r="AG91" s="785"/>
      <c r="AH91" s="785"/>
      <c r="AI91" s="785"/>
      <c r="AJ91" s="785"/>
      <c r="AK91" s="785"/>
      <c r="AL91" s="785"/>
      <c r="AM91" s="785"/>
      <c r="AN91" s="785"/>
      <c r="AO91" s="785"/>
      <c r="AP91" s="785"/>
      <c r="AQ91" s="785"/>
      <c r="AR91" s="785"/>
      <c r="AS91" s="785"/>
      <c r="AT91" s="785"/>
      <c r="AU91" s="785"/>
      <c r="AV91" s="785"/>
      <c r="AW91" s="785"/>
      <c r="AX91" s="785"/>
      <c r="AY91" s="785"/>
      <c r="AZ91" s="344"/>
      <c r="BA91" s="830"/>
      <c r="BB91" s="594"/>
      <c r="BC91" s="445"/>
      <c r="BD91" s="432"/>
      <c r="BE91" s="432"/>
      <c r="BF91" s="432"/>
      <c r="BG91" s="449"/>
      <c r="BH91" s="445"/>
      <c r="BI91" s="432"/>
      <c r="BJ91" s="432"/>
      <c r="BK91" s="432"/>
      <c r="BL91" s="449"/>
      <c r="BM91" s="445"/>
      <c r="BN91" s="432"/>
      <c r="BO91" s="432"/>
      <c r="BP91" s="432"/>
      <c r="BQ91" s="449"/>
      <c r="BR91" s="445"/>
      <c r="BS91" s="432"/>
      <c r="BT91" s="432"/>
      <c r="BU91" s="432"/>
      <c r="BV91" s="43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558"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98"/>
      <c r="W92" s="785"/>
      <c r="X92" s="785"/>
      <c r="Y92" s="785"/>
      <c r="Z92" s="785"/>
      <c r="AA92" s="785"/>
      <c r="AB92" s="785"/>
      <c r="AC92" s="785"/>
      <c r="AD92" s="785"/>
      <c r="AE92" s="785"/>
      <c r="AF92" s="785"/>
      <c r="AG92" s="785"/>
      <c r="AH92" s="785"/>
      <c r="AI92" s="785"/>
      <c r="AJ92" s="785"/>
      <c r="AK92" s="785"/>
      <c r="AL92" s="785"/>
      <c r="AM92" s="785"/>
      <c r="AN92" s="785"/>
      <c r="AO92" s="785"/>
      <c r="AP92" s="785"/>
      <c r="AQ92" s="785"/>
      <c r="AR92" s="785"/>
      <c r="AS92" s="785"/>
      <c r="AT92" s="785"/>
      <c r="AU92" s="785"/>
      <c r="AV92" s="785"/>
      <c r="AW92" s="785"/>
      <c r="AX92" s="785"/>
      <c r="AY92" s="785"/>
      <c r="AZ92" s="344"/>
      <c r="BA92" s="830"/>
      <c r="BB92" s="594"/>
      <c r="BC92" s="445"/>
      <c r="BD92" s="432"/>
      <c r="BE92" s="432"/>
      <c r="BF92" s="432"/>
      <c r="BG92" s="449"/>
      <c r="BH92" s="445"/>
      <c r="BI92" s="432"/>
      <c r="BJ92" s="432"/>
      <c r="BK92" s="432"/>
      <c r="BL92" s="449"/>
      <c r="BM92" s="445"/>
      <c r="BN92" s="432"/>
      <c r="BO92" s="432"/>
      <c r="BP92" s="432"/>
      <c r="BQ92" s="449"/>
      <c r="BR92" s="445"/>
      <c r="BS92" s="432"/>
      <c r="BT92" s="432"/>
      <c r="BU92" s="432"/>
      <c r="BV92" s="43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558"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1"/>
      <c r="W93" s="785"/>
      <c r="X93" s="785"/>
      <c r="Y93" s="785"/>
      <c r="Z93" s="785"/>
      <c r="AA93" s="785"/>
      <c r="AB93" s="785"/>
      <c r="AC93" s="785"/>
      <c r="AD93" s="785"/>
      <c r="AE93" s="785"/>
      <c r="AF93" s="785"/>
      <c r="AG93" s="785"/>
      <c r="AH93" s="785"/>
      <c r="AI93" s="785"/>
      <c r="AJ93" s="785"/>
      <c r="AK93" s="785"/>
      <c r="AL93" s="785"/>
      <c r="AM93" s="785"/>
      <c r="AN93" s="785"/>
      <c r="AO93" s="785"/>
      <c r="AP93" s="785"/>
      <c r="AQ93" s="785"/>
      <c r="AR93" s="785"/>
      <c r="AS93" s="785"/>
      <c r="AT93" s="785"/>
      <c r="AU93" s="785"/>
      <c r="AV93" s="785"/>
      <c r="AW93" s="785"/>
      <c r="AX93" s="785"/>
      <c r="AY93" s="785"/>
      <c r="AZ93" s="344"/>
      <c r="BA93" s="830"/>
      <c r="BB93" s="594"/>
      <c r="BC93" s="445"/>
      <c r="BD93" s="432"/>
      <c r="BE93" s="432"/>
      <c r="BF93" s="432"/>
      <c r="BG93" s="449"/>
      <c r="BH93" s="445"/>
      <c r="BI93" s="432"/>
      <c r="BJ93" s="432"/>
      <c r="BK93" s="432"/>
      <c r="BL93" s="449"/>
      <c r="BM93" s="445"/>
      <c r="BN93" s="432"/>
      <c r="BO93" s="432"/>
      <c r="BP93" s="432"/>
      <c r="BQ93" s="449"/>
      <c r="BR93" s="445"/>
      <c r="BS93" s="432"/>
      <c r="BT93" s="432"/>
      <c r="BU93" s="432"/>
      <c r="BV93" s="43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558"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0"/>
      <c r="W94" s="785"/>
      <c r="X94" s="785"/>
      <c r="Y94" s="785"/>
      <c r="Z94" s="785"/>
      <c r="AA94" s="785"/>
      <c r="AB94" s="785"/>
      <c r="AC94" s="785"/>
      <c r="AD94" s="785"/>
      <c r="AE94" s="785"/>
      <c r="AF94" s="785"/>
      <c r="AG94" s="785"/>
      <c r="AH94" s="785"/>
      <c r="AI94" s="785"/>
      <c r="AJ94" s="785"/>
      <c r="AK94" s="785"/>
      <c r="AL94" s="785"/>
      <c r="AM94" s="785"/>
      <c r="AN94" s="785"/>
      <c r="AO94" s="785"/>
      <c r="AP94" s="785"/>
      <c r="AQ94" s="785"/>
      <c r="AR94" s="785"/>
      <c r="AS94" s="785"/>
      <c r="AT94" s="785"/>
      <c r="AU94" s="785"/>
      <c r="AV94" s="785"/>
      <c r="AW94" s="785"/>
      <c r="AX94" s="785"/>
      <c r="AY94" s="785"/>
      <c r="AZ94" s="344"/>
      <c r="BA94" s="830"/>
      <c r="BB94" s="594"/>
      <c r="BC94" s="445"/>
      <c r="BD94" s="432"/>
      <c r="BE94" s="432"/>
      <c r="BF94" s="432"/>
      <c r="BG94" s="449"/>
      <c r="BH94" s="445"/>
      <c r="BI94" s="432"/>
      <c r="BJ94" s="432"/>
      <c r="BK94" s="432"/>
      <c r="BL94" s="449"/>
      <c r="BM94" s="445"/>
      <c r="BN94" s="432"/>
      <c r="BO94" s="432"/>
      <c r="BP94" s="432"/>
      <c r="BQ94" s="449"/>
      <c r="BR94" s="445"/>
      <c r="BS94" s="432"/>
      <c r="BT94" s="432"/>
      <c r="BU94" s="432"/>
      <c r="BV94" s="43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558"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3"/>
      <c r="W95" s="785"/>
      <c r="X95" s="785"/>
      <c r="Y95" s="785"/>
      <c r="Z95" s="785"/>
      <c r="AA95" s="785"/>
      <c r="AB95" s="785"/>
      <c r="AC95" s="785"/>
      <c r="AD95" s="785"/>
      <c r="AE95" s="785"/>
      <c r="AF95" s="785"/>
      <c r="AG95" s="785"/>
      <c r="AH95" s="785"/>
      <c r="AI95" s="785"/>
      <c r="AJ95" s="785"/>
      <c r="AK95" s="785"/>
      <c r="AL95" s="785"/>
      <c r="AM95" s="785"/>
      <c r="AN95" s="785"/>
      <c r="AO95" s="785"/>
      <c r="AP95" s="785"/>
      <c r="AQ95" s="785"/>
      <c r="AR95" s="785"/>
      <c r="AS95" s="785"/>
      <c r="AT95" s="785"/>
      <c r="AU95" s="785"/>
      <c r="AV95" s="785"/>
      <c r="AW95" s="785"/>
      <c r="AX95" s="785"/>
      <c r="AY95" s="785"/>
      <c r="AZ95" s="344"/>
      <c r="BA95" s="830"/>
      <c r="BB95" s="594"/>
      <c r="BC95" s="445"/>
      <c r="BD95" s="432"/>
      <c r="BE95" s="432"/>
      <c r="BF95" s="432"/>
      <c r="BG95" s="449"/>
      <c r="BH95" s="445"/>
      <c r="BI95" s="432"/>
      <c r="BJ95" s="432"/>
      <c r="BK95" s="432"/>
      <c r="BL95" s="449"/>
      <c r="BM95" s="445"/>
      <c r="BN95" s="432"/>
      <c r="BO95" s="432"/>
      <c r="BP95" s="432"/>
      <c r="BQ95" s="449"/>
      <c r="BR95" s="445"/>
      <c r="BS95" s="432"/>
      <c r="BT95" s="432"/>
      <c r="BU95" s="432"/>
      <c r="BV95" s="43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7"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3"/>
      <c r="W96" s="785"/>
      <c r="X96" s="785"/>
      <c r="Y96" s="785"/>
      <c r="Z96" s="785"/>
      <c r="AA96" s="785"/>
      <c r="AB96" s="785"/>
      <c r="AC96" s="785"/>
      <c r="AD96" s="785"/>
      <c r="AE96" s="785"/>
      <c r="AF96" s="785"/>
      <c r="AG96" s="785"/>
      <c r="AH96" s="785"/>
      <c r="AI96" s="785"/>
      <c r="AJ96" s="785"/>
      <c r="AK96" s="785"/>
      <c r="AL96" s="785"/>
      <c r="AM96" s="785"/>
      <c r="AN96" s="785"/>
      <c r="AO96" s="785"/>
      <c r="AP96" s="785"/>
      <c r="AQ96" s="785"/>
      <c r="AR96" s="785"/>
      <c r="AS96" s="785"/>
      <c r="AT96" s="785"/>
      <c r="AU96" s="785"/>
      <c r="AV96" s="785"/>
      <c r="AW96" s="785"/>
      <c r="AX96" s="785"/>
      <c r="AY96" s="785"/>
      <c r="AZ96" s="344"/>
      <c r="BA96" s="830"/>
      <c r="BB96" s="594"/>
      <c r="BC96" s="445"/>
      <c r="BD96" s="432"/>
      <c r="BE96" s="432"/>
      <c r="BF96" s="432"/>
      <c r="BG96" s="449"/>
      <c r="BH96" s="445"/>
      <c r="BI96" s="432"/>
      <c r="BJ96" s="432"/>
      <c r="BK96" s="432"/>
      <c r="BL96" s="449"/>
      <c r="BM96" s="445"/>
      <c r="BN96" s="432"/>
      <c r="BO96" s="432"/>
      <c r="BP96" s="432"/>
      <c r="BQ96" s="449"/>
      <c r="BR96" s="445"/>
      <c r="BS96" s="432"/>
      <c r="BT96" s="432"/>
      <c r="BU96" s="432"/>
      <c r="BV96" s="43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7"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3"/>
      <c r="W97" s="785"/>
      <c r="X97" s="785"/>
      <c r="Y97" s="785"/>
      <c r="Z97" s="785"/>
      <c r="AA97" s="785"/>
      <c r="AB97" s="785"/>
      <c r="AC97" s="785"/>
      <c r="AD97" s="785"/>
      <c r="AE97" s="785"/>
      <c r="AF97" s="785"/>
      <c r="AG97" s="785"/>
      <c r="AH97" s="785"/>
      <c r="AI97" s="785"/>
      <c r="AJ97" s="785"/>
      <c r="AK97" s="785"/>
      <c r="AL97" s="785"/>
      <c r="AM97" s="785"/>
      <c r="AN97" s="785"/>
      <c r="AO97" s="785"/>
      <c r="AP97" s="785"/>
      <c r="AQ97" s="785"/>
      <c r="AR97" s="785"/>
      <c r="AS97" s="785"/>
      <c r="AT97" s="785"/>
      <c r="AU97" s="785"/>
      <c r="AV97" s="785"/>
      <c r="AW97" s="785"/>
      <c r="AX97" s="785"/>
      <c r="AY97" s="785"/>
      <c r="AZ97" s="344"/>
      <c r="BA97" s="830"/>
      <c r="BB97" s="594"/>
      <c r="BC97" s="445"/>
      <c r="BD97" s="432"/>
      <c r="BE97" s="432"/>
      <c r="BF97" s="432"/>
      <c r="BG97" s="449"/>
      <c r="BH97" s="445"/>
      <c r="BI97" s="432"/>
      <c r="BJ97" s="432"/>
      <c r="BK97" s="432"/>
      <c r="BL97" s="449"/>
      <c r="BM97" s="445"/>
      <c r="BN97" s="432"/>
      <c r="BO97" s="432"/>
      <c r="BP97" s="432"/>
      <c r="BQ97" s="449"/>
      <c r="BR97" s="445"/>
      <c r="BS97" s="432"/>
      <c r="BT97" s="432"/>
      <c r="BU97" s="432"/>
      <c r="BV97" s="43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7"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3"/>
      <c r="W98" s="785"/>
      <c r="X98" s="785"/>
      <c r="Y98" s="785"/>
      <c r="Z98" s="785"/>
      <c r="AA98" s="785"/>
      <c r="AB98" s="785"/>
      <c r="AC98" s="785"/>
      <c r="AD98" s="785"/>
      <c r="AE98" s="785"/>
      <c r="AF98" s="785"/>
      <c r="AG98" s="785"/>
      <c r="AH98" s="785"/>
      <c r="AI98" s="785"/>
      <c r="AJ98" s="785"/>
      <c r="AK98" s="785"/>
      <c r="AL98" s="785"/>
      <c r="AM98" s="785"/>
      <c r="AN98" s="785"/>
      <c r="AO98" s="785"/>
      <c r="AP98" s="785"/>
      <c r="AQ98" s="785"/>
      <c r="AR98" s="785"/>
      <c r="AS98" s="785"/>
      <c r="AT98" s="785"/>
      <c r="AU98" s="785"/>
      <c r="AV98" s="785"/>
      <c r="AW98" s="785"/>
      <c r="AX98" s="785"/>
      <c r="AY98" s="785"/>
      <c r="AZ98" s="344"/>
      <c r="BA98" s="830"/>
      <c r="BB98" s="594"/>
      <c r="BC98" s="445"/>
      <c r="BD98" s="432"/>
      <c r="BE98" s="432"/>
      <c r="BF98" s="432"/>
      <c r="BG98" s="449"/>
      <c r="BH98" s="445"/>
      <c r="BI98" s="432"/>
      <c r="BJ98" s="432"/>
      <c r="BK98" s="432"/>
      <c r="BL98" s="449"/>
      <c r="BM98" s="445"/>
      <c r="BN98" s="432"/>
      <c r="BO98" s="432"/>
      <c r="BP98" s="432"/>
      <c r="BQ98" s="449"/>
      <c r="BR98" s="445"/>
      <c r="BS98" s="432"/>
      <c r="BT98" s="432"/>
      <c r="BU98" s="432"/>
      <c r="BV98" s="43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7"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3"/>
      <c r="W99" s="785"/>
      <c r="X99" s="785"/>
      <c r="Y99" s="785"/>
      <c r="Z99" s="785"/>
      <c r="AA99" s="785"/>
      <c r="AB99" s="785"/>
      <c r="AC99" s="785"/>
      <c r="AD99" s="785"/>
      <c r="AE99" s="785"/>
      <c r="AF99" s="785"/>
      <c r="AG99" s="785"/>
      <c r="AH99" s="785"/>
      <c r="AI99" s="785"/>
      <c r="AJ99" s="785"/>
      <c r="AK99" s="785"/>
      <c r="AL99" s="785"/>
      <c r="AM99" s="785"/>
      <c r="AN99" s="785"/>
      <c r="AO99" s="785"/>
      <c r="AP99" s="785"/>
      <c r="AQ99" s="785"/>
      <c r="AR99" s="785"/>
      <c r="AS99" s="785"/>
      <c r="AT99" s="785"/>
      <c r="AU99" s="785"/>
      <c r="AV99" s="785"/>
      <c r="AW99" s="785"/>
      <c r="AX99" s="785"/>
      <c r="AY99" s="785"/>
      <c r="AZ99" s="344"/>
      <c r="BA99" s="830"/>
      <c r="BB99" s="594"/>
      <c r="BC99" s="445"/>
      <c r="BD99" s="432"/>
      <c r="BE99" s="432"/>
      <c r="BF99" s="432"/>
      <c r="BG99" s="449"/>
      <c r="BH99" s="445"/>
      <c r="BI99" s="432"/>
      <c r="BJ99" s="432"/>
      <c r="BK99" s="432"/>
      <c r="BL99" s="449"/>
      <c r="BM99" s="445"/>
      <c r="BN99" s="432"/>
      <c r="BO99" s="432"/>
      <c r="BP99" s="432"/>
      <c r="BQ99" s="449"/>
      <c r="BR99" s="445"/>
      <c r="BS99" s="432"/>
      <c r="BT99" s="432"/>
      <c r="BU99" s="432"/>
      <c r="BV99" s="43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7"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3"/>
      <c r="W100" s="785"/>
      <c r="X100" s="785"/>
      <c r="Y100" s="785"/>
      <c r="Z100" s="785"/>
      <c r="AA100" s="785"/>
      <c r="AB100" s="785"/>
      <c r="AC100" s="785"/>
      <c r="AD100" s="785"/>
      <c r="AE100" s="785"/>
      <c r="AF100" s="785"/>
      <c r="AG100" s="785"/>
      <c r="AH100" s="785"/>
      <c r="AI100" s="785"/>
      <c r="AJ100" s="785"/>
      <c r="AK100" s="785"/>
      <c r="AL100" s="785"/>
      <c r="AM100" s="785"/>
      <c r="AN100" s="785"/>
      <c r="AO100" s="785"/>
      <c r="AP100" s="785"/>
      <c r="AQ100" s="785"/>
      <c r="AR100" s="785"/>
      <c r="AS100" s="785"/>
      <c r="AT100" s="785"/>
      <c r="AU100" s="785"/>
      <c r="AV100" s="785"/>
      <c r="AW100" s="785"/>
      <c r="AX100" s="785"/>
      <c r="AY100" s="785"/>
      <c r="AZ100" s="344"/>
      <c r="BA100" s="830"/>
      <c r="BB100" s="594"/>
      <c r="BC100" s="445"/>
      <c r="BD100" s="432"/>
      <c r="BE100" s="432"/>
      <c r="BF100" s="432"/>
      <c r="BG100" s="449"/>
      <c r="BH100" s="445"/>
      <c r="BI100" s="432"/>
      <c r="BJ100" s="432"/>
      <c r="BK100" s="432"/>
      <c r="BL100" s="449"/>
      <c r="BM100" s="445"/>
      <c r="BN100" s="432"/>
      <c r="BO100" s="432"/>
      <c r="BP100" s="432"/>
      <c r="BQ100" s="449"/>
      <c r="BR100" s="445"/>
      <c r="BS100" s="432"/>
      <c r="BT100" s="432"/>
      <c r="BU100" s="432"/>
      <c r="BV100" s="43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7"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3"/>
      <c r="W101" s="785"/>
      <c r="X101" s="785"/>
      <c r="Y101" s="785"/>
      <c r="Z101" s="785"/>
      <c r="AA101" s="785"/>
      <c r="AB101" s="785"/>
      <c r="AC101" s="785"/>
      <c r="AD101" s="785"/>
      <c r="AE101" s="785"/>
      <c r="AF101" s="785"/>
      <c r="AG101" s="785"/>
      <c r="AH101" s="785"/>
      <c r="AI101" s="785"/>
      <c r="AJ101" s="785"/>
      <c r="AK101" s="785"/>
      <c r="AL101" s="785"/>
      <c r="AM101" s="785"/>
      <c r="AN101" s="785"/>
      <c r="AO101" s="785"/>
      <c r="AP101" s="785"/>
      <c r="AQ101" s="785"/>
      <c r="AR101" s="785"/>
      <c r="AS101" s="785"/>
      <c r="AT101" s="785"/>
      <c r="AU101" s="785"/>
      <c r="AV101" s="785"/>
      <c r="AW101" s="785"/>
      <c r="AX101" s="785"/>
      <c r="AY101" s="785"/>
      <c r="AZ101" s="344"/>
      <c r="BA101" s="830"/>
      <c r="BB101" s="594"/>
      <c r="BC101" s="445"/>
      <c r="BD101" s="432"/>
      <c r="BE101" s="432"/>
      <c r="BF101" s="432"/>
      <c r="BG101" s="449"/>
      <c r="BH101" s="445"/>
      <c r="BI101" s="432"/>
      <c r="BJ101" s="432"/>
      <c r="BK101" s="432"/>
      <c r="BL101" s="449"/>
      <c r="BM101" s="445"/>
      <c r="BN101" s="432"/>
      <c r="BO101" s="432"/>
      <c r="BP101" s="432"/>
      <c r="BQ101" s="449"/>
      <c r="BR101" s="445"/>
      <c r="BS101" s="432"/>
      <c r="BT101" s="432"/>
      <c r="BU101" s="432"/>
      <c r="BV101" s="43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7"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3"/>
      <c r="W102" s="785"/>
      <c r="X102" s="785"/>
      <c r="Y102" s="785"/>
      <c r="Z102" s="785"/>
      <c r="AA102" s="785"/>
      <c r="AB102" s="785"/>
      <c r="AC102" s="785"/>
      <c r="AD102" s="785"/>
      <c r="AE102" s="785"/>
      <c r="AF102" s="785"/>
      <c r="AG102" s="785"/>
      <c r="AH102" s="785"/>
      <c r="AI102" s="785"/>
      <c r="AJ102" s="785"/>
      <c r="AK102" s="785"/>
      <c r="AL102" s="785"/>
      <c r="AM102" s="785"/>
      <c r="AN102" s="785"/>
      <c r="AO102" s="785"/>
      <c r="AP102" s="785"/>
      <c r="AQ102" s="785"/>
      <c r="AR102" s="785"/>
      <c r="AS102" s="785"/>
      <c r="AT102" s="785"/>
      <c r="AU102" s="785"/>
      <c r="AV102" s="785"/>
      <c r="AW102" s="785"/>
      <c r="AX102" s="785"/>
      <c r="AY102" s="785"/>
      <c r="AZ102" s="344"/>
      <c r="BA102" s="830"/>
      <c r="BB102" s="594"/>
      <c r="BC102" s="445"/>
      <c r="BD102" s="432"/>
      <c r="BE102" s="432"/>
      <c r="BF102" s="432"/>
      <c r="BG102" s="449"/>
      <c r="BH102" s="445"/>
      <c r="BI102" s="432"/>
      <c r="BJ102" s="432"/>
      <c r="BK102" s="432"/>
      <c r="BL102" s="449"/>
      <c r="BM102" s="445"/>
      <c r="BN102" s="432"/>
      <c r="BO102" s="432"/>
      <c r="BP102" s="432"/>
      <c r="BQ102" s="449"/>
      <c r="BR102" s="445"/>
      <c r="BS102" s="432"/>
      <c r="BT102" s="432"/>
      <c r="BU102" s="432"/>
      <c r="BV102" s="43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7"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3"/>
      <c r="W103" s="785"/>
      <c r="X103" s="785"/>
      <c r="Y103" s="785"/>
      <c r="Z103" s="785"/>
      <c r="AA103" s="785"/>
      <c r="AB103" s="785"/>
      <c r="AC103" s="785"/>
      <c r="AD103" s="785"/>
      <c r="AE103" s="785"/>
      <c r="AF103" s="785"/>
      <c r="AG103" s="785"/>
      <c r="AH103" s="785"/>
      <c r="AI103" s="785"/>
      <c r="AJ103" s="785"/>
      <c r="AK103" s="785"/>
      <c r="AL103" s="785"/>
      <c r="AM103" s="785"/>
      <c r="AN103" s="785"/>
      <c r="AO103" s="785"/>
      <c r="AP103" s="785"/>
      <c r="AQ103" s="785"/>
      <c r="AR103" s="785"/>
      <c r="AS103" s="785"/>
      <c r="AT103" s="785"/>
      <c r="AU103" s="785"/>
      <c r="AV103" s="785"/>
      <c r="AW103" s="785"/>
      <c r="AX103" s="785"/>
      <c r="AY103" s="785"/>
      <c r="AZ103" s="344"/>
      <c r="BA103" s="830"/>
      <c r="BB103" s="594"/>
      <c r="BC103" s="445"/>
      <c r="BD103" s="432"/>
      <c r="BE103" s="432"/>
      <c r="BF103" s="432"/>
      <c r="BG103" s="449"/>
      <c r="BH103" s="445"/>
      <c r="BI103" s="432"/>
      <c r="BJ103" s="432"/>
      <c r="BK103" s="432"/>
      <c r="BL103" s="449"/>
      <c r="BM103" s="445"/>
      <c r="BN103" s="432"/>
      <c r="BO103" s="432"/>
      <c r="BP103" s="432"/>
      <c r="BQ103" s="449"/>
      <c r="BR103" s="445"/>
      <c r="BS103" s="432"/>
      <c r="BT103" s="432"/>
      <c r="BU103" s="432"/>
      <c r="BV103" s="43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7"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3"/>
      <c r="W104" s="785"/>
      <c r="X104" s="785"/>
      <c r="Y104" s="785"/>
      <c r="Z104" s="785"/>
      <c r="AA104" s="785"/>
      <c r="AB104" s="785"/>
      <c r="AC104" s="785"/>
      <c r="AD104" s="785"/>
      <c r="AE104" s="785"/>
      <c r="AF104" s="785"/>
      <c r="AG104" s="785"/>
      <c r="AH104" s="785"/>
      <c r="AI104" s="785"/>
      <c r="AJ104" s="785"/>
      <c r="AK104" s="785"/>
      <c r="AL104" s="785"/>
      <c r="AM104" s="785"/>
      <c r="AN104" s="785"/>
      <c r="AO104" s="785"/>
      <c r="AP104" s="785"/>
      <c r="AQ104" s="785"/>
      <c r="AR104" s="785"/>
      <c r="AS104" s="785"/>
      <c r="AT104" s="785"/>
      <c r="AU104" s="785"/>
      <c r="AV104" s="785"/>
      <c r="AW104" s="785"/>
      <c r="AX104" s="785"/>
      <c r="AY104" s="785"/>
      <c r="AZ104" s="344"/>
      <c r="BA104" s="830"/>
      <c r="BB104" s="594"/>
      <c r="BC104" s="445"/>
      <c r="BD104" s="432"/>
      <c r="BE104" s="432"/>
      <c r="BF104" s="432"/>
      <c r="BG104" s="449"/>
      <c r="BH104" s="445"/>
      <c r="BI104" s="432"/>
      <c r="BJ104" s="432"/>
      <c r="BK104" s="432"/>
      <c r="BL104" s="449"/>
      <c r="BM104" s="445"/>
      <c r="BN104" s="432"/>
      <c r="BO104" s="432"/>
      <c r="BP104" s="432"/>
      <c r="BQ104" s="449"/>
      <c r="BR104" s="445"/>
      <c r="BS104" s="432"/>
      <c r="BT104" s="432"/>
      <c r="BU104" s="432"/>
      <c r="BV104" s="43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7"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88"/>
      <c r="W105" s="785"/>
      <c r="X105" s="785"/>
      <c r="Y105" s="785"/>
      <c r="Z105" s="785"/>
      <c r="AA105" s="785"/>
      <c r="AB105" s="785"/>
      <c r="AC105" s="785"/>
      <c r="AD105" s="785"/>
      <c r="AE105" s="785"/>
      <c r="AF105" s="785"/>
      <c r="AG105" s="785"/>
      <c r="AH105" s="785"/>
      <c r="AI105" s="785"/>
      <c r="AJ105" s="785"/>
      <c r="AK105" s="785"/>
      <c r="AL105" s="785"/>
      <c r="AM105" s="785"/>
      <c r="AN105" s="785"/>
      <c r="AO105" s="785"/>
      <c r="AP105" s="785"/>
      <c r="AQ105" s="785"/>
      <c r="AR105" s="785"/>
      <c r="AS105" s="785"/>
      <c r="AT105" s="785"/>
      <c r="AU105" s="785"/>
      <c r="AV105" s="785"/>
      <c r="AW105" s="785"/>
      <c r="AX105" s="785"/>
      <c r="AY105" s="785"/>
      <c r="AZ105" s="344"/>
      <c r="BA105" s="830"/>
      <c r="BB105" s="594"/>
      <c r="BC105" s="448"/>
      <c r="BD105" s="447"/>
      <c r="BE105" s="447"/>
      <c r="BF105" s="447"/>
      <c r="BG105" s="451"/>
      <c r="BH105" s="448"/>
      <c r="BI105" s="447"/>
      <c r="BJ105" s="447"/>
      <c r="BK105" s="447"/>
      <c r="BL105" s="451"/>
      <c r="BM105" s="448"/>
      <c r="BN105" s="447"/>
      <c r="BO105" s="447"/>
      <c r="BP105" s="447"/>
      <c r="BQ105" s="451"/>
      <c r="BR105" s="448"/>
      <c r="BS105" s="447"/>
      <c r="BT105" s="447"/>
      <c r="BU105" s="447"/>
      <c r="BV105" s="450"/>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7" customFormat="true" ht="250.15" customHeight="true" x14ac:dyDescent="0.2">
      <c r="A106" s="508"/>
      <c r="B106" s="170"/>
      <c r="C106" s="169"/>
      <c r="D106" s="169"/>
      <c r="E106" s="169"/>
      <c r="F106" s="169"/>
      <c r="G106" s="169"/>
      <c r="H106" s="169"/>
      <c r="I106" s="169"/>
      <c r="J106" s="169"/>
      <c r="K106" s="169"/>
      <c r="L106" s="169"/>
      <c r="M106" s="169"/>
      <c r="N106" s="169"/>
      <c r="O106" s="169"/>
      <c r="P106" s="169"/>
      <c r="Q106" s="169"/>
      <c r="R106" s="169"/>
      <c r="S106" s="169"/>
      <c r="T106" s="169"/>
      <c r="U106" s="169"/>
      <c r="V106" s="169"/>
      <c r="W106" s="344"/>
      <c r="X106" s="344"/>
      <c r="Y106" s="344"/>
      <c r="Z106" s="344"/>
      <c r="AA106" s="344"/>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AZ106" s="344"/>
      <c r="BA106" s="425"/>
      <c r="BB106" s="426"/>
      <c r="BC106" s="426"/>
      <c r="BD106" s="426"/>
      <c r="BE106" s="426"/>
      <c r="BF106" s="426"/>
      <c r="BG106" s="426"/>
      <c r="BH106" s="426"/>
      <c r="BI106" s="426"/>
      <c r="BJ106" s="426"/>
      <c r="BK106" s="426"/>
      <c r="BL106" s="426"/>
      <c r="BM106" s="426"/>
      <c r="BN106" s="426"/>
      <c r="BO106" s="426"/>
      <c r="BP106" s="426"/>
      <c r="BQ106" s="426"/>
      <c r="BR106" s="426"/>
      <c r="BS106" s="426"/>
      <c r="BT106" s="426"/>
      <c r="BU106" s="426"/>
      <c r="BV106" s="425"/>
      <c r="BW106" s="343"/>
      <c r="BX106" s="343"/>
      <c r="BY106" s="343"/>
      <c r="BZ106" s="343"/>
      <c r="CA106" s="343"/>
      <c r="CB106" s="343"/>
      <c r="CC106" s="343"/>
      <c r="CD106" s="343"/>
      <c r="CE106" s="343"/>
      <c r="CF106" s="343"/>
      <c r="CG106" s="343"/>
      <c r="CH106" s="343"/>
      <c r="CI106" s="343"/>
      <c r="CJ106" s="343"/>
      <c r="CK106" s="343"/>
      <c r="CL106" s="343"/>
      <c r="CM106" s="343"/>
      <c r="CN106" s="343"/>
      <c r="CO106" s="343"/>
      <c r="CP106" s="343"/>
      <c r="CQ106" s="343"/>
      <c r="CR106" s="343"/>
      <c r="CS106" s="343"/>
      <c r="CT106" s="343"/>
      <c r="CU106" s="343"/>
      <c r="CV106" s="343"/>
      <c r="CW106" s="343"/>
      <c r="CX106" s="343"/>
      <c r="CY106" s="343"/>
      <c r="CZ106" s="343"/>
    </row>
    <row r="107" s="287" customFormat="true" ht="18" customHeight="true" x14ac:dyDescent="0.2">
      <c r="A107" s="508"/>
      <c r="B107" s="288"/>
      <c r="C107" s="412"/>
      <c r="D107" s="412"/>
      <c r="E107" s="412"/>
      <c r="F107" s="412"/>
      <c r="G107" s="412"/>
      <c r="H107" s="412"/>
      <c r="I107" s="412"/>
      <c r="J107" s="412"/>
      <c r="K107" s="412"/>
      <c r="L107" s="412"/>
      <c r="M107" s="412"/>
      <c r="N107" s="412"/>
      <c r="O107" s="412"/>
      <c r="P107" s="412"/>
      <c r="Q107" s="412"/>
      <c r="R107" s="412"/>
      <c r="S107" s="412"/>
      <c r="T107" s="412"/>
      <c r="U107" s="412"/>
      <c r="V107" s="412"/>
      <c r="W107" s="339"/>
      <c r="X107" s="339"/>
      <c r="Y107" s="339"/>
      <c r="Z107" s="339"/>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B107" s="310"/>
      <c r="BW107" s="339"/>
      <c r="BX107" s="339"/>
      <c r="BY107" s="33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87" customFormat="true" ht="22.5" customHeight="true" x14ac:dyDescent="0.35">
      <c r="A108" s="1002" t="str">
        <f>A1026</f>
        <v>Mongolia</v>
      </c>
      <c r="B108" s="1003"/>
      <c r="C108" s="289"/>
      <c r="D108" s="289"/>
      <c r="E108" s="289"/>
      <c r="F108" s="289"/>
      <c r="G108" s="289"/>
      <c r="H108" s="289"/>
      <c r="I108" s="289"/>
      <c r="J108" s="289"/>
      <c r="K108" s="289"/>
      <c r="L108" s="289"/>
      <c r="M108" s="289"/>
      <c r="N108" s="289"/>
      <c r="O108" s="289"/>
      <c r="P108" s="289"/>
      <c r="Q108" s="289"/>
      <c r="R108" s="289"/>
      <c r="S108" s="289"/>
      <c r="T108" s="289"/>
      <c r="U108" s="289"/>
      <c r="W108" s="339"/>
      <c r="X108" s="339"/>
      <c r="Y108" s="339"/>
      <c r="Z108" s="339"/>
      <c r="AA108" s="339"/>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AZ108" s="339"/>
      <c r="BB108" s="310"/>
      <c r="BW108" s="339"/>
      <c r="BX108" s="339"/>
      <c r="BY108" s="33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87" customFormat="true" ht="22.5" customHeight="true" x14ac:dyDescent="0.35">
      <c r="A109" s="314" t="str">
        <f>A1034</f>
        <v>2010</v>
      </c>
      <c r="B109" s="315"/>
      <c r="C109" s="289"/>
      <c r="D109" s="289"/>
      <c r="E109" s="289"/>
      <c r="F109" s="289"/>
      <c r="G109" s="289"/>
      <c r="H109" s="289"/>
      <c r="I109" s="289"/>
      <c r="J109" s="289"/>
      <c r="K109" s="289"/>
      <c r="L109" s="289"/>
      <c r="M109" s="289"/>
      <c r="N109" s="289"/>
      <c r="O109" s="289"/>
      <c r="P109" s="289"/>
      <c r="Q109" s="289"/>
      <c r="R109" s="289"/>
      <c r="S109" s="289"/>
      <c r="T109" s="289"/>
      <c r="U109" s="289"/>
      <c r="W109" s="339"/>
      <c r="X109" s="339"/>
      <c r="Y109" s="339"/>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39"/>
      <c r="BB109" s="310"/>
      <c r="BW109" s="339"/>
      <c r="BX109" s="339"/>
      <c r="BY109" s="33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87" customFormat="true" ht="22.5" customHeight="true" x14ac:dyDescent="0.35">
      <c r="A110" s="316" t="s">
        <v>99</v>
      </c>
      <c r="B110" s="317"/>
      <c r="C110" s="289"/>
      <c r="D110" s="289"/>
      <c r="E110" s="289"/>
      <c r="F110" s="289"/>
      <c r="G110" s="289"/>
      <c r="H110" s="289"/>
      <c r="I110" s="289"/>
      <c r="J110" s="289"/>
      <c r="K110" s="289"/>
      <c r="L110" s="289"/>
      <c r="M110" s="289"/>
      <c r="N110" s="289"/>
      <c r="O110" s="289"/>
      <c r="P110" s="289"/>
      <c r="Q110" s="289"/>
      <c r="R110" s="289"/>
      <c r="S110" s="289"/>
      <c r="T110" s="289"/>
      <c r="U110" s="289"/>
      <c r="W110" s="339"/>
      <c r="X110" s="339"/>
      <c r="Y110" s="339"/>
      <c r="Z110" s="339"/>
      <c r="AA110" s="339"/>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AZ110" s="339"/>
      <c r="BB110" s="310"/>
      <c r="BW110" s="339"/>
      <c r="BX110" s="339"/>
      <c r="BY110" s="33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87" customFormat="true" ht="20.1" customHeight="true" x14ac:dyDescent="0.35">
      <c r="A111" s="318" t="s">
        <v>97</v>
      </c>
      <c r="B111" s="315"/>
      <c r="C111" s="289"/>
      <c r="D111" s="289"/>
      <c r="E111" s="289"/>
      <c r="F111" s="289"/>
      <c r="G111" s="289"/>
      <c r="H111" s="289"/>
      <c r="I111" s="289"/>
      <c r="J111" s="289"/>
      <c r="K111" s="289"/>
      <c r="L111" s="289"/>
      <c r="M111" s="289"/>
      <c r="N111" s="289"/>
      <c r="O111" s="289"/>
      <c r="P111" s="289"/>
      <c r="Q111" s="289"/>
      <c r="R111" s="289"/>
      <c r="S111" s="289"/>
      <c r="T111" s="289"/>
      <c r="U111" s="289"/>
      <c r="W111" s="339"/>
      <c r="X111" s="339"/>
      <c r="Y111" s="339"/>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39"/>
      <c r="BB111" s="310"/>
      <c r="BW111" s="339"/>
      <c r="BX111" s="339"/>
      <c r="BY111" s="33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87" customFormat="true" ht="15" customHeight="true" x14ac:dyDescent="0.2">
      <c r="A112" s="591" t="s">
        <v>98</v>
      </c>
      <c r="B112" s="352"/>
      <c r="C112" s="289"/>
      <c r="D112" s="289"/>
      <c r="E112" s="289"/>
      <c r="F112" s="289"/>
      <c r="G112" s="289"/>
      <c r="H112" s="289"/>
      <c r="I112" s="289"/>
      <c r="J112" s="289"/>
      <c r="K112" s="289"/>
      <c r="L112" s="289"/>
      <c r="M112" s="289"/>
      <c r="N112" s="289"/>
      <c r="O112" s="289"/>
      <c r="P112" s="289"/>
      <c r="Q112" s="289"/>
      <c r="R112" s="289"/>
      <c r="S112" s="289"/>
      <c r="T112" s="289"/>
      <c r="U112" s="289"/>
      <c r="W112" s="339"/>
      <c r="X112" s="339"/>
      <c r="Y112" s="339"/>
      <c r="Z112" s="339"/>
      <c r="AA112" s="339"/>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AZ112" s="339"/>
      <c r="BB112" s="310"/>
      <c r="BW112" s="339"/>
      <c r="BX112" s="339"/>
      <c r="BY112" s="33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87" customFormat="true" ht="15" customHeight="true" x14ac:dyDescent="0.2">
      <c r="A113" s="328" t="s">
        <v>40</v>
      </c>
      <c r="B113" s="327"/>
      <c r="C113" s="289"/>
      <c r="D113" s="289"/>
      <c r="E113" s="289"/>
      <c r="F113" s="289"/>
      <c r="G113" s="289"/>
      <c r="H113" s="289"/>
      <c r="I113" s="289"/>
      <c r="J113" s="289"/>
      <c r="K113" s="289"/>
      <c r="L113" s="289"/>
      <c r="M113" s="289"/>
      <c r="N113" s="289"/>
      <c r="O113" s="289"/>
      <c r="P113" s="289"/>
      <c r="Q113" s="289"/>
      <c r="R113" s="289"/>
      <c r="S113" s="289"/>
      <c r="T113" s="289"/>
      <c r="U113" s="289"/>
      <c r="W113" s="339"/>
      <c r="X113" s="339"/>
      <c r="Y113" s="339"/>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B113" s="310"/>
      <c r="BW113" s="339"/>
      <c r="BX113" s="339"/>
      <c r="BY113" s="33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87" customFormat="true" ht="15" customHeight="true" x14ac:dyDescent="0.2">
      <c r="A114" s="326" t="s">
        <v>39</v>
      </c>
      <c r="B114" s="327"/>
      <c r="C114" s="289"/>
      <c r="D114" s="289"/>
      <c r="E114" s="289"/>
      <c r="F114" s="289"/>
      <c r="G114" s="289"/>
      <c r="H114" s="289"/>
      <c r="I114" s="289"/>
      <c r="J114" s="289"/>
      <c r="K114" s="289"/>
      <c r="L114" s="289"/>
      <c r="M114" s="289"/>
      <c r="N114" s="289"/>
      <c r="O114" s="289"/>
      <c r="P114" s="289"/>
      <c r="Q114" s="289"/>
      <c r="R114" s="289"/>
      <c r="S114" s="289"/>
      <c r="T114" s="289"/>
      <c r="U114" s="289"/>
      <c r="W114" s="339"/>
      <c r="X114" s="339"/>
      <c r="Y114" s="339"/>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AZ114" s="339"/>
      <c r="BB114" s="310"/>
      <c r="BW114" s="339"/>
      <c r="BX114" s="339"/>
      <c r="BY114" s="33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87" customFormat="true" ht="15" customHeight="true" x14ac:dyDescent="0.2">
      <c r="A115" s="326" t="s">
        <v>136</v>
      </c>
      <c r="B115" s="351" t="str">
        <f>A1025</f>
        <v>MICS10</v>
      </c>
      <c r="C115" s="289"/>
      <c r="D115" s="289"/>
      <c r="E115" s="289"/>
      <c r="F115" s="289"/>
      <c r="G115" s="289"/>
      <c r="H115" s="289"/>
      <c r="I115" s="289"/>
      <c r="J115" s="289"/>
      <c r="K115" s="289"/>
      <c r="L115" s="289"/>
      <c r="M115" s="289"/>
      <c r="N115" s="289"/>
      <c r="O115" s="289"/>
      <c r="P115" s="289"/>
      <c r="Q115" s="289"/>
      <c r="R115" s="289"/>
      <c r="S115" s="289"/>
      <c r="T115" s="289"/>
      <c r="U115" s="289"/>
      <c r="W115" s="339"/>
      <c r="X115" s="339"/>
      <c r="Y115" s="339"/>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B115" s="310"/>
      <c r="BW115" s="339"/>
      <c r="BX115" s="339"/>
      <c r="BY115" s="33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87" customFormat="true" ht="15" customHeight="true" x14ac:dyDescent="0.2">
      <c r="A116" s="176" t="str">
        <f>B1030</f>
        <v/>
      </c>
      <c r="B116" s="175"/>
      <c r="C116" s="289"/>
      <c r="D116" s="289"/>
      <c r="E116" s="289"/>
      <c r="F116" s="289"/>
      <c r="G116" s="289"/>
      <c r="H116" s="289"/>
      <c r="I116" s="289"/>
      <c r="J116" s="289"/>
      <c r="K116" s="289"/>
      <c r="L116" s="289"/>
      <c r="M116" s="289"/>
      <c r="N116" s="289"/>
      <c r="O116" s="289"/>
      <c r="P116" s="289"/>
      <c r="Q116" s="289"/>
      <c r="R116" s="289"/>
      <c r="S116" s="289"/>
      <c r="T116" s="289"/>
      <c r="U116" s="289"/>
      <c r="W116" s="339"/>
      <c r="X116" s="339"/>
      <c r="Y116" s="339"/>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B116" s="310"/>
      <c r="BW116" s="339"/>
      <c r="BX116" s="339"/>
      <c r="BY116" s="33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87" customFormat="true" ht="15" customHeight="true" x14ac:dyDescent="0.2">
      <c r="A117" s="176" t="str">
        <f>B1029</f>
        <v/>
      </c>
      <c r="B117" s="174"/>
      <c r="C117" s="289"/>
      <c r="D117" s="289"/>
      <c r="E117" s="289"/>
      <c r="F117" s="289"/>
      <c r="G117" s="289"/>
      <c r="H117" s="289"/>
      <c r="I117" s="289"/>
      <c r="J117" s="289"/>
      <c r="K117" s="289"/>
      <c r="L117" s="289"/>
      <c r="M117" s="289"/>
      <c r="N117" s="289"/>
      <c r="O117" s="289"/>
      <c r="P117" s="289"/>
      <c r="Q117" s="289"/>
      <c r="R117" s="289"/>
      <c r="S117" s="289"/>
      <c r="T117" s="289"/>
      <c r="U117" s="289"/>
      <c r="W117" s="339"/>
      <c r="X117" s="339"/>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B117" s="310"/>
      <c r="BW117" s="339"/>
      <c r="BX117" s="339"/>
      <c r="BY117" s="33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87" customFormat="true" ht="21" customHeight="true" x14ac:dyDescent="0.2">
      <c r="A118" s="173"/>
      <c r="B118" s="175"/>
      <c r="C118" s="289"/>
      <c r="D118" s="289"/>
      <c r="E118" s="289"/>
      <c r="F118" s="289"/>
      <c r="G118" s="289"/>
      <c r="H118" s="289"/>
      <c r="I118" s="289"/>
      <c r="J118" s="289"/>
      <c r="K118" s="289"/>
      <c r="L118" s="289"/>
      <c r="M118" s="289"/>
      <c r="N118" s="289"/>
      <c r="O118" s="289"/>
      <c r="P118" s="289"/>
      <c r="Q118" s="289"/>
      <c r="R118" s="289"/>
      <c r="S118" s="289"/>
      <c r="T118" s="289"/>
      <c r="U118" s="289"/>
      <c r="W118" s="339"/>
      <c r="X118" s="339"/>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B118" s="310"/>
      <c r="BW118" s="339"/>
      <c r="BX118" s="339"/>
      <c r="BY118" s="33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87" customFormat="true" ht="15" customHeight="true" x14ac:dyDescent="0.2">
      <c r="A119" s="172"/>
      <c r="B119" s="171"/>
      <c r="C119" s="289"/>
      <c r="D119" s="289"/>
      <c r="E119" s="289"/>
      <c r="F119" s="289"/>
      <c r="G119" s="289"/>
      <c r="H119" s="289"/>
      <c r="I119" s="289"/>
      <c r="J119" s="289"/>
      <c r="K119" s="289"/>
      <c r="L119" s="289"/>
      <c r="M119" s="289"/>
      <c r="N119" s="289"/>
      <c r="O119" s="289"/>
      <c r="P119" s="289"/>
      <c r="Q119" s="289"/>
      <c r="R119" s="289"/>
      <c r="S119" s="289"/>
      <c r="T119" s="289"/>
      <c r="U119" s="289"/>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B119" s="310"/>
      <c r="BW119" s="339"/>
      <c r="BX119" s="339"/>
      <c r="BY119" s="33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311" customFormat="true" ht="15" customHeight="true" x14ac:dyDescent="0.2">
      <c r="A120" s="292" t="s">
        <v>99</v>
      </c>
      <c r="B120" s="335"/>
      <c r="C120" s="1004" t="s">
        <v>115</v>
      </c>
      <c r="D120" s="1005"/>
      <c r="E120" s="1005"/>
      <c r="F120" s="1005"/>
      <c r="G120" s="1006"/>
      <c r="H120" s="993" t="s">
        <v>38</v>
      </c>
      <c r="I120" s="994"/>
      <c r="J120" s="994"/>
      <c r="K120" s="994"/>
      <c r="L120" s="995"/>
      <c r="M120" s="996" t="s">
        <v>37</v>
      </c>
      <c r="N120" s="997"/>
      <c r="O120" s="997"/>
      <c r="P120" s="997"/>
      <c r="Q120" s="998"/>
      <c r="R120" s="424" t="s">
        <v>320</v>
      </c>
      <c r="S120" s="424"/>
      <c r="T120" s="424"/>
      <c r="U120" s="424"/>
      <c r="V120" s="424"/>
      <c r="W120" s="435"/>
      <c r="X120" s="435"/>
      <c r="Y120" s="435"/>
      <c r="Z120" s="435"/>
      <c r="AA120" s="435"/>
      <c r="AB120" s="435"/>
      <c r="AC120" s="435"/>
      <c r="AD120" s="435"/>
      <c r="AE120" s="435"/>
      <c r="AF120" s="435"/>
      <c r="AG120" s="435"/>
      <c r="AH120" s="435"/>
      <c r="AI120" s="435"/>
      <c r="AJ120" s="435"/>
      <c r="AK120" s="435"/>
      <c r="AL120" s="435"/>
      <c r="AM120" s="435"/>
      <c r="AN120" s="435"/>
      <c r="AO120" s="435"/>
      <c r="AP120" s="435"/>
      <c r="AQ120" s="435"/>
      <c r="AR120" s="435"/>
      <c r="AS120" s="435"/>
      <c r="AT120" s="435"/>
      <c r="AU120" s="435"/>
      <c r="AV120" s="435"/>
      <c r="AW120" s="435"/>
      <c r="AX120" s="435"/>
      <c r="AY120" s="435"/>
      <c r="AZ120" s="827"/>
      <c r="BA120" s="345" t="s">
        <v>131</v>
      </c>
      <c r="BB120" s="292" t="s">
        <v>99</v>
      </c>
      <c r="BC120" s="996" t="s">
        <v>115</v>
      </c>
      <c r="BD120" s="997"/>
      <c r="BE120" s="997"/>
      <c r="BF120" s="997"/>
      <c r="BG120" s="1026"/>
      <c r="BH120" s="996" t="s">
        <v>38</v>
      </c>
      <c r="BI120" s="997"/>
      <c r="BJ120" s="997"/>
      <c r="BK120" s="997"/>
      <c r="BL120" s="1026"/>
      <c r="BM120" s="996" t="s">
        <v>37</v>
      </c>
      <c r="BN120" s="997"/>
      <c r="BO120" s="997"/>
      <c r="BP120" s="997"/>
      <c r="BQ120" s="998"/>
      <c r="BR120" s="16" t="s">
        <v>143</v>
      </c>
      <c r="BS120" s="424"/>
      <c r="BT120" s="424"/>
      <c r="BU120" s="424"/>
      <c r="BV120" s="424"/>
      <c r="BW120" s="5"/>
      <c r="BX120" s="5"/>
      <c r="BY120" s="5"/>
      <c r="BZ120" s="343"/>
      <c r="CA120" s="343"/>
      <c r="CB120" s="343"/>
      <c r="CC120" s="343"/>
      <c r="CD120" s="343"/>
      <c r="CE120" s="343"/>
      <c r="CF120" s="343"/>
      <c r="CG120" s="343"/>
      <c r="CH120" s="343"/>
      <c r="CI120" s="343"/>
      <c r="CJ120" s="343"/>
      <c r="CK120" s="343"/>
      <c r="CL120" s="343"/>
      <c r="CM120" s="343"/>
      <c r="CN120" s="343"/>
      <c r="CO120" s="343"/>
      <c r="CP120" s="343"/>
      <c r="CQ120" s="343"/>
      <c r="CR120" s="343"/>
      <c r="CS120" s="343"/>
      <c r="CT120" s="343"/>
      <c r="CU120" s="343"/>
      <c r="CV120" s="343"/>
      <c r="CW120" s="343"/>
      <c r="CX120" s="343"/>
      <c r="CY120" s="343"/>
      <c r="CZ120" s="343"/>
    </row>
    <row r="121" s="311" customFormat="true" ht="12.75" x14ac:dyDescent="0.2">
      <c r="A121" s="331" t="s">
        <v>87</v>
      </c>
      <c r="B121" s="373"/>
      <c r="C121" s="415" t="s">
        <v>0</v>
      </c>
      <c r="D121" s="585" t="s">
        <v>1</v>
      </c>
      <c r="E121" s="585" t="s">
        <v>2</v>
      </c>
      <c r="F121" s="585" t="s">
        <v>3</v>
      </c>
      <c r="G121" s="586" t="s">
        <v>4</v>
      </c>
      <c r="H121" s="378" t="s">
        <v>0</v>
      </c>
      <c r="I121" s="589" t="s">
        <v>1</v>
      </c>
      <c r="J121" s="589" t="s">
        <v>2</v>
      </c>
      <c r="K121" s="589" t="s">
        <v>3</v>
      </c>
      <c r="L121" s="590" t="s">
        <v>4</v>
      </c>
      <c r="M121" s="379" t="s">
        <v>0</v>
      </c>
      <c r="N121" s="589" t="s">
        <v>1</v>
      </c>
      <c r="O121" s="589" t="s">
        <v>2</v>
      </c>
      <c r="P121" s="589" t="s">
        <v>3</v>
      </c>
      <c r="Q121" s="583" t="s">
        <v>4</v>
      </c>
      <c r="R121" s="378" t="s">
        <v>259</v>
      </c>
      <c r="S121" s="589" t="s">
        <v>160</v>
      </c>
      <c r="T121" s="589" t="s">
        <v>260</v>
      </c>
      <c r="U121" s="589" t="s">
        <v>261</v>
      </c>
      <c r="V121" s="590" t="s">
        <v>163</v>
      </c>
      <c r="W121" s="435"/>
      <c r="X121" s="435"/>
      <c r="Y121" s="435"/>
      <c r="Z121" s="435"/>
      <c r="AA121" s="435"/>
      <c r="AB121" s="435"/>
      <c r="AC121" s="435"/>
      <c r="AD121" s="435"/>
      <c r="AE121" s="435"/>
      <c r="AF121" s="435"/>
      <c r="AG121" s="435"/>
      <c r="AH121" s="435"/>
      <c r="AI121" s="435"/>
      <c r="AJ121" s="435"/>
      <c r="AK121" s="435"/>
      <c r="AL121" s="435"/>
      <c r="AM121" s="435"/>
      <c r="AN121" s="435"/>
      <c r="AO121" s="435"/>
      <c r="AP121" s="435"/>
      <c r="AQ121" s="435"/>
      <c r="AR121" s="435"/>
      <c r="AS121" s="435"/>
      <c r="AT121" s="435"/>
      <c r="AU121" s="435"/>
      <c r="AV121" s="435"/>
      <c r="AW121" s="435"/>
      <c r="AX121" s="435"/>
      <c r="AY121" s="435"/>
      <c r="AZ121" s="827"/>
      <c r="BA121" s="331" t="s">
        <v>117</v>
      </c>
      <c r="BB121" s="330"/>
      <c r="BC121" s="453" t="s">
        <v>0</v>
      </c>
      <c r="BD121" s="559" t="s">
        <v>1</v>
      </c>
      <c r="BE121" s="559" t="s">
        <v>2</v>
      </c>
      <c r="BF121" s="559" t="s">
        <v>3</v>
      </c>
      <c r="BG121" s="454" t="s">
        <v>4</v>
      </c>
      <c r="BH121" s="453" t="s">
        <v>0</v>
      </c>
      <c r="BI121" s="559" t="s">
        <v>1</v>
      </c>
      <c r="BJ121" s="559" t="s">
        <v>2</v>
      </c>
      <c r="BK121" s="559" t="s">
        <v>3</v>
      </c>
      <c r="BL121" s="454" t="s">
        <v>4</v>
      </c>
      <c r="BM121" s="453" t="s">
        <v>0</v>
      </c>
      <c r="BN121" s="559" t="s">
        <v>1</v>
      </c>
      <c r="BO121" s="559" t="s">
        <v>2</v>
      </c>
      <c r="BP121" s="559" t="s">
        <v>3</v>
      </c>
      <c r="BQ121" s="454" t="s">
        <v>4</v>
      </c>
      <c r="BR121" s="453" t="s">
        <v>259</v>
      </c>
      <c r="BS121" s="559" t="s">
        <v>160</v>
      </c>
      <c r="BT121" s="559" t="s">
        <v>260</v>
      </c>
      <c r="BU121" s="559" t="s">
        <v>261</v>
      </c>
      <c r="BV121" s="560" t="s">
        <v>163</v>
      </c>
      <c r="BW121" s="831"/>
      <c r="BX121" s="831"/>
      <c r="BY121" s="831"/>
      <c r="BZ121" s="831"/>
      <c r="CA121" s="831"/>
      <c r="CB121" s="831"/>
      <c r="CC121" s="831"/>
      <c r="CD121" s="831"/>
      <c r="CE121" s="831"/>
      <c r="CF121" s="831"/>
      <c r="CG121" s="831"/>
      <c r="CH121" s="831"/>
      <c r="CI121" s="831"/>
      <c r="CJ121" s="831"/>
      <c r="CK121" s="831"/>
      <c r="CL121" s="831"/>
      <c r="CM121" s="831"/>
      <c r="CN121" s="831"/>
      <c r="CO121" s="831"/>
      <c r="CP121" s="831"/>
      <c r="CQ121" s="831"/>
      <c r="CR121" s="831"/>
      <c r="CS121" s="831"/>
      <c r="CT121" s="831"/>
      <c r="CU121" s="831"/>
      <c r="CV121" s="831"/>
      <c r="CW121" s="831"/>
      <c r="CX121" s="831"/>
      <c r="CY121" s="831"/>
      <c r="CZ121" s="831"/>
    </row>
    <row r="122" s="311" customFormat="true" ht="15" customHeight="true" x14ac:dyDescent="0.2">
      <c r="A122" s="999" t="s">
        <v>18</v>
      </c>
      <c r="B122" s="375" t="s">
        <v>14</v>
      </c>
      <c r="C122" s="124">
        <v>22.681923279778804</v>
      </c>
      <c r="D122" s="123">
        <v>94.441305877498266</v>
      </c>
      <c r="E122" s="123">
        <v>99.190284591089821</v>
      </c>
      <c r="F122" s="123">
        <v>99.511888496344554</v>
      </c>
      <c r="G122" s="122">
        <v>99.730660218307548</v>
      </c>
      <c r="H122" s="121">
        <v>90.287836434234222</v>
      </c>
      <c r="I122" s="123">
        <v>98.947181840388694</v>
      </c>
      <c r="J122" s="123">
        <v>99.491383427863525</v>
      </c>
      <c r="K122" s="123">
        <v>99.65959794065536</v>
      </c>
      <c r="L122" s="120">
        <v>99.730960750083028</v>
      </c>
      <c r="M122" s="124">
        <v>7.7091975091489102</v>
      </c>
      <c r="N122" s="123">
        <v>10.569036454441605</v>
      </c>
      <c r="O122" s="123">
        <v>17.132006824112224</v>
      </c>
      <c r="P122" s="123">
        <v>31.208236580967458</v>
      </c>
      <c r="Q122" s="122">
        <v>83.619344994103997</v>
      </c>
      <c r="R122" s="121">
        <v>82.325485965787337</v>
      </c>
      <c r="S122" s="123">
        <v>74.7510594874459</v>
      </c>
      <c r="T122" s="123">
        <v>66.219334973939652</v>
      </c>
      <c r="U122" s="123">
        <v>99.268326836028152</v>
      </c>
      <c r="V122" s="120">
        <v>69.537036987650879</v>
      </c>
      <c r="W122" s="435"/>
      <c r="X122" s="435"/>
      <c r="Y122" s="435"/>
      <c r="Z122" s="435"/>
      <c r="AA122" s="435"/>
      <c r="AB122" s="435"/>
      <c r="AC122" s="435"/>
      <c r="AD122" s="435"/>
      <c r="AE122" s="435"/>
      <c r="AF122" s="435"/>
      <c r="AG122" s="435"/>
      <c r="AH122" s="435"/>
      <c r="AI122" s="435"/>
      <c r="AJ122" s="435"/>
      <c r="AK122" s="435"/>
      <c r="AL122" s="435"/>
      <c r="AM122" s="435"/>
      <c r="AN122" s="435"/>
      <c r="AO122" s="435"/>
      <c r="AP122" s="435"/>
      <c r="AQ122" s="435"/>
      <c r="AR122" s="435"/>
      <c r="AS122" s="435"/>
      <c r="AT122" s="435"/>
      <c r="AU122" s="435"/>
      <c r="AV122" s="435"/>
      <c r="AW122" s="435"/>
      <c r="AX122" s="435"/>
      <c r="AY122" s="435"/>
      <c r="AZ122" s="827"/>
      <c r="BA122" s="1025" t="s">
        <v>18</v>
      </c>
      <c r="BB122" s="595" t="s">
        <v>14</v>
      </c>
      <c r="BC122" s="481">
        <v>1632.1401812799998</v>
      </c>
      <c r="BD122" s="477">
        <v>6790.8362137200193</v>
      </c>
      <c r="BE122" s="477">
        <v>7144.4700051000145</v>
      </c>
      <c r="BF122" s="477">
        <v>7165.9266578900215</v>
      </c>
      <c r="BG122" s="490">
        <v>7171.6046528599927</v>
      </c>
      <c r="BH122" s="481">
        <v>5099.8204617300162</v>
      </c>
      <c r="BI122" s="477">
        <v>5599.1593879100146</v>
      </c>
      <c r="BJ122" s="477">
        <v>5616.0143728100102</v>
      </c>
      <c r="BK122" s="477">
        <v>5635.0664119700114</v>
      </c>
      <c r="BL122" s="490">
        <v>5632.306586989991</v>
      </c>
      <c r="BM122" s="481">
        <v>119.2045557</v>
      </c>
      <c r="BN122" s="477">
        <v>161.98028935000005</v>
      </c>
      <c r="BO122" s="477">
        <v>266.97117893999996</v>
      </c>
      <c r="BP122" s="477">
        <v>482.09733172999989</v>
      </c>
      <c r="BQ122" s="490">
        <v>1292.357133720001</v>
      </c>
      <c r="BR122" s="481">
        <v>5304.9439219500127</v>
      </c>
      <c r="BS122" s="477">
        <v>2053.2990101199975</v>
      </c>
      <c r="BT122" s="477">
        <v>5041.6021227200117</v>
      </c>
      <c r="BU122" s="477">
        <v>13923.178622620035</v>
      </c>
      <c r="BV122" s="485">
        <v>3581.9540334400103</v>
      </c>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11" customFormat="true" ht="15" customHeight="true" x14ac:dyDescent="0.2">
      <c r="A123" s="1000"/>
      <c r="B123" s="376" t="s">
        <v>51</v>
      </c>
      <c r="C123" s="119">
        <v>77.318076720221214</v>
      </c>
      <c r="D123" s="118">
        <v>5.5586941225017918</v>
      </c>
      <c r="E123" s="118">
        <v>0.80971540891018845</v>
      </c>
      <c r="F123" s="118">
        <v>0.48811150365543571</v>
      </c>
      <c r="G123" s="117">
        <v>0.26933978169246969</v>
      </c>
      <c r="H123" s="116">
        <v>9.7121635657658274</v>
      </c>
      <c r="I123" s="118">
        <v>1.0528181596112753</v>
      </c>
      <c r="J123" s="118">
        <v>0.50861657213645373</v>
      </c>
      <c r="K123" s="118">
        <v>0.34040205934462253</v>
      </c>
      <c r="L123" s="115">
        <v>0.26903924991697564</v>
      </c>
      <c r="M123" s="119">
        <v>92.290802490851064</v>
      </c>
      <c r="N123" s="118">
        <v>89.430963545558413</v>
      </c>
      <c r="O123" s="118">
        <v>82.867993175887761</v>
      </c>
      <c r="P123" s="118">
        <v>68.791763419032634</v>
      </c>
      <c r="Q123" s="117">
        <v>16.380655005895914</v>
      </c>
      <c r="R123" s="116">
        <v>17.674514034212592</v>
      </c>
      <c r="S123" s="118">
        <v>25.248940512554473</v>
      </c>
      <c r="T123" s="118">
        <v>33.780665026060198</v>
      </c>
      <c r="U123" s="118">
        <v>0.7316731639718802</v>
      </c>
      <c r="V123" s="115">
        <v>30.462963012348826</v>
      </c>
      <c r="W123" s="435"/>
      <c r="X123" s="435"/>
      <c r="Y123" s="435"/>
      <c r="Z123" s="435"/>
      <c r="AA123" s="435"/>
      <c r="AB123" s="435"/>
      <c r="AC123" s="435"/>
      <c r="AD123" s="435"/>
      <c r="AE123" s="435"/>
      <c r="AF123" s="435"/>
      <c r="AG123" s="435"/>
      <c r="AH123" s="435"/>
      <c r="AI123" s="435"/>
      <c r="AJ123" s="435"/>
      <c r="AK123" s="435"/>
      <c r="AL123" s="435"/>
      <c r="AM123" s="435"/>
      <c r="AN123" s="435"/>
      <c r="AO123" s="435"/>
      <c r="AP123" s="435"/>
      <c r="AQ123" s="435"/>
      <c r="AR123" s="435"/>
      <c r="AS123" s="435"/>
      <c r="AT123" s="435"/>
      <c r="AU123" s="435"/>
      <c r="AV123" s="435"/>
      <c r="AW123" s="435"/>
      <c r="AX123" s="435"/>
      <c r="AY123" s="435"/>
      <c r="AZ123" s="827"/>
      <c r="BA123" s="1023"/>
      <c r="BB123" s="594" t="s">
        <v>51</v>
      </c>
      <c r="BC123" s="482">
        <v>5563.6348910000115</v>
      </c>
      <c r="BD123" s="478">
        <v>399.69990882000002</v>
      </c>
      <c r="BE123" s="478">
        <v>58.322117690000006</v>
      </c>
      <c r="BF123" s="478">
        <v>35.149280040000001</v>
      </c>
      <c r="BG123" s="491">
        <v>19.368150449999998</v>
      </c>
      <c r="BH123" s="482">
        <v>548.58209517999967</v>
      </c>
      <c r="BI123" s="478">
        <v>59.576195830000003</v>
      </c>
      <c r="BJ123" s="478">
        <v>28.710003630000003</v>
      </c>
      <c r="BK123" s="478">
        <v>19.24740066</v>
      </c>
      <c r="BL123" s="491">
        <v>15.1939932</v>
      </c>
      <c r="BM123" s="482">
        <v>1427.0595730700004</v>
      </c>
      <c r="BN123" s="478">
        <v>1370.6124881299977</v>
      </c>
      <c r="BO123" s="478">
        <v>1291.3470127400005</v>
      </c>
      <c r="BP123" s="478">
        <v>1062.6786138100006</v>
      </c>
      <c r="BQ123" s="491">
        <v>253.16697175000002</v>
      </c>
      <c r="BR123" s="482">
        <v>1138.9219838699992</v>
      </c>
      <c r="BS123" s="478">
        <v>693.55036458999894</v>
      </c>
      <c r="BT123" s="478">
        <v>2571.8873886200008</v>
      </c>
      <c r="BU123" s="478">
        <v>102.62302670000003</v>
      </c>
      <c r="BV123" s="486">
        <v>1569.1915842200015</v>
      </c>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11" customFormat="true" ht="15" customHeight="true" x14ac:dyDescent="0.2">
      <c r="A124" s="1000" t="s">
        <v>50</v>
      </c>
      <c r="B124" s="376" t="s">
        <v>15</v>
      </c>
      <c r="C124" s="119">
        <v>11.184395195758849</v>
      </c>
      <c r="D124" s="118">
        <v>48.462843422432357</v>
      </c>
      <c r="E124" s="118">
        <v>56.689740692229648</v>
      </c>
      <c r="F124" s="118">
        <v>61.29503199602744</v>
      </c>
      <c r="G124" s="117">
        <v>93.630615575183967</v>
      </c>
      <c r="H124" s="116">
        <v>44.635651291375986</v>
      </c>
      <c r="I124" s="118">
        <v>53.416068242443473</v>
      </c>
      <c r="J124" s="118">
        <v>58.86723965644034</v>
      </c>
      <c r="K124" s="118">
        <v>67.990791804352241</v>
      </c>
      <c r="L124" s="115">
        <v>97.910680308320678</v>
      </c>
      <c r="M124" s="119">
        <v>4.1492625882122676</v>
      </c>
      <c r="N124" s="118">
        <v>3.7690795936661594</v>
      </c>
      <c r="O124" s="118">
        <v>7.9852891325004087</v>
      </c>
      <c r="P124" s="118">
        <v>17.489349467799851</v>
      </c>
      <c r="Q124" s="117">
        <v>49.405018422394356</v>
      </c>
      <c r="R124" s="116">
        <v>59.997178127918026</v>
      </c>
      <c r="S124" s="118">
        <v>45.073925454347822</v>
      </c>
      <c r="T124" s="118">
        <v>40.814197708452873</v>
      </c>
      <c r="U124" s="118">
        <v>65.970960101880877</v>
      </c>
      <c r="V124" s="115">
        <v>39.892304146188607</v>
      </c>
      <c r="W124" s="435"/>
      <c r="X124" s="435"/>
      <c r="Y124" s="435"/>
      <c r="Z124" s="435"/>
      <c r="AA124" s="435"/>
      <c r="AB124" s="435"/>
      <c r="AC124" s="435"/>
      <c r="AD124" s="435"/>
      <c r="AE124" s="435"/>
      <c r="AF124" s="435"/>
      <c r="AG124" s="435"/>
      <c r="AH124" s="435"/>
      <c r="AI124" s="435"/>
      <c r="AJ124" s="435"/>
      <c r="AK124" s="435"/>
      <c r="AL124" s="435"/>
      <c r="AM124" s="435"/>
      <c r="AN124" s="435"/>
      <c r="AO124" s="435"/>
      <c r="AP124" s="435"/>
      <c r="AQ124" s="435"/>
      <c r="AR124" s="435"/>
      <c r="AS124" s="435"/>
      <c r="AT124" s="435"/>
      <c r="AU124" s="435"/>
      <c r="AV124" s="435"/>
      <c r="AW124" s="435"/>
      <c r="AX124" s="435"/>
      <c r="AY124" s="435"/>
      <c r="AZ124" s="827"/>
      <c r="BA124" s="1023" t="s">
        <v>50</v>
      </c>
      <c r="BB124" s="594" t="s">
        <v>15</v>
      </c>
      <c r="BC124" s="482">
        <v>804.46666620000099</v>
      </c>
      <c r="BD124" s="478">
        <v>3484.7382623000062</v>
      </c>
      <c r="BE124" s="478">
        <v>4083.2441770100022</v>
      </c>
      <c r="BF124" s="478">
        <v>4412.6614952399996</v>
      </c>
      <c r="BG124" s="491">
        <v>6728.9040530499933</v>
      </c>
      <c r="BH124" s="482">
        <v>2519.8553212999982</v>
      </c>
      <c r="BI124" s="478">
        <v>3022.674061069999</v>
      </c>
      <c r="BJ124" s="478">
        <v>3321.7022480300016</v>
      </c>
      <c r="BK124" s="478">
        <v>3844.4127323100033</v>
      </c>
      <c r="BL124" s="491">
        <v>5525.2731445999916</v>
      </c>
      <c r="BM124" s="482">
        <v>64.158559010000005</v>
      </c>
      <c r="BN124" s="478">
        <v>57.76464163</v>
      </c>
      <c r="BO124" s="478">
        <v>124.43621321000001</v>
      </c>
      <c r="BP124" s="478">
        <v>270.17126360999993</v>
      </c>
      <c r="BQ124" s="491">
        <v>763.56646903000035</v>
      </c>
      <c r="BR124" s="482">
        <v>3864.3285454100042</v>
      </c>
      <c r="BS124" s="478">
        <v>1238.1128394999985</v>
      </c>
      <c r="BT124" s="478">
        <v>3106.5587863800097</v>
      </c>
      <c r="BU124" s="478">
        <v>9250.1038057000005</v>
      </c>
      <c r="BV124" s="486">
        <v>2054.9106768100037</v>
      </c>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11" customFormat="true" ht="15" customHeight="true" x14ac:dyDescent="0.2">
      <c r="A125" s="1000"/>
      <c r="B125" s="376" t="s">
        <v>16</v>
      </c>
      <c r="C125" s="119">
        <v>11.465114149620751</v>
      </c>
      <c r="D125" s="118">
        <v>45.978462455065767</v>
      </c>
      <c r="E125" s="118">
        <v>42.500543898860002</v>
      </c>
      <c r="F125" s="118">
        <v>38.216719302590242</v>
      </c>
      <c r="G125" s="117">
        <v>6.0998826107183737</v>
      </c>
      <c r="H125" s="116">
        <v>45.646997518590176</v>
      </c>
      <c r="I125" s="118">
        <v>45.53111359794493</v>
      </c>
      <c r="J125" s="118">
        <v>40.623961379044601</v>
      </c>
      <c r="K125" s="118">
        <v>31.668806136302958</v>
      </c>
      <c r="L125" s="115">
        <v>1.8200743219249034</v>
      </c>
      <c r="M125" s="119">
        <v>3.5599349209366435</v>
      </c>
      <c r="N125" s="118">
        <v>6.7999568607754428</v>
      </c>
      <c r="O125" s="118">
        <v>9.1467176916118191</v>
      </c>
      <c r="P125" s="118">
        <v>13.718887113167616</v>
      </c>
      <c r="Q125" s="117">
        <v>34.214326571709627</v>
      </c>
      <c r="R125" s="116">
        <v>22.320033170998364</v>
      </c>
      <c r="S125" s="118">
        <v>29.677134033098156</v>
      </c>
      <c r="T125" s="118">
        <v>25.396156712255824</v>
      </c>
      <c r="U125" s="118">
        <v>33.297141127881545</v>
      </c>
      <c r="V125" s="115">
        <v>29.644732841462162</v>
      </c>
      <c r="W125" s="435"/>
      <c r="X125" s="435"/>
      <c r="Y125" s="435"/>
      <c r="Z125" s="435"/>
      <c r="AA125" s="435"/>
      <c r="AB125" s="435"/>
      <c r="AC125" s="435"/>
      <c r="AD125" s="435"/>
      <c r="AE125" s="435"/>
      <c r="AF125" s="435"/>
      <c r="AG125" s="435"/>
      <c r="AH125" s="435"/>
      <c r="AI125" s="435"/>
      <c r="AJ125" s="435"/>
      <c r="AK125" s="435"/>
      <c r="AL125" s="435"/>
      <c r="AM125" s="435"/>
      <c r="AN125" s="435"/>
      <c r="AO125" s="435"/>
      <c r="AP125" s="435"/>
      <c r="AQ125" s="435"/>
      <c r="AR125" s="435"/>
      <c r="AS125" s="435"/>
      <c r="AT125" s="435"/>
      <c r="AU125" s="435"/>
      <c r="AV125" s="435"/>
      <c r="AW125" s="435"/>
      <c r="AX125" s="435"/>
      <c r="AY125" s="435"/>
      <c r="AZ125" s="827"/>
      <c r="BA125" s="1023"/>
      <c r="BB125" s="594" t="s">
        <v>16</v>
      </c>
      <c r="BC125" s="482">
        <v>824.65810587999999</v>
      </c>
      <c r="BD125" s="478">
        <v>3306.0979514200026</v>
      </c>
      <c r="BE125" s="478">
        <v>3061.2258280900005</v>
      </c>
      <c r="BF125" s="478">
        <v>2751.2416626499958</v>
      </c>
      <c r="BG125" s="491">
        <v>438.37717578000013</v>
      </c>
      <c r="BH125" s="482">
        <v>2576.9497312299982</v>
      </c>
      <c r="BI125" s="478">
        <v>2576.4853268399993</v>
      </c>
      <c r="BJ125" s="478">
        <v>2292.288624780002</v>
      </c>
      <c r="BK125" s="478">
        <v>1790.6536796599989</v>
      </c>
      <c r="BL125" s="491">
        <v>102.71001836000001</v>
      </c>
      <c r="BM125" s="482">
        <v>55.04599669000001</v>
      </c>
      <c r="BN125" s="478">
        <v>104.21564771999999</v>
      </c>
      <c r="BO125" s="478">
        <v>142.53496573000001</v>
      </c>
      <c r="BP125" s="478">
        <v>211.92606812000008</v>
      </c>
      <c r="BQ125" s="491">
        <v>528.79066469000065</v>
      </c>
      <c r="BR125" s="482">
        <v>1437.5999673400006</v>
      </c>
      <c r="BS125" s="478">
        <v>815.18617062000112</v>
      </c>
      <c r="BT125" s="478">
        <v>1933.01983634</v>
      </c>
      <c r="BU125" s="478">
        <v>4668.7513928900025</v>
      </c>
      <c r="BV125" s="486">
        <v>1527.043356630001</v>
      </c>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11" customFormat="true" ht="15" customHeight="true" x14ac:dyDescent="0.2">
      <c r="A126" s="1000"/>
      <c r="B126" s="376" t="s">
        <v>22</v>
      </c>
      <c r="C126" s="119">
        <v>15.736694461376032</v>
      </c>
      <c r="D126" s="118">
        <v>2.8392456708482916</v>
      </c>
      <c r="E126" s="118">
        <v>0.37034716531104417</v>
      </c>
      <c r="F126" s="118">
        <v>0.16865829586165915</v>
      </c>
      <c r="G126" s="117">
        <v>0.11665087243813606</v>
      </c>
      <c r="H126" s="116">
        <v>3.4910474559737601</v>
      </c>
      <c r="I126" s="118">
        <v>0.45047099078540642</v>
      </c>
      <c r="J126" s="118">
        <v>0.19274500258219782</v>
      </c>
      <c r="K126" s="118">
        <v>2.2386009194831819E-2</v>
      </c>
      <c r="L126" s="115">
        <v>0.14855619393144431</v>
      </c>
      <c r="M126" s="119">
        <v>6.7805539551254261</v>
      </c>
      <c r="N126" s="118">
        <v>12.855862542557981</v>
      </c>
      <c r="O126" s="118">
        <v>22.456833237807807</v>
      </c>
      <c r="P126" s="118">
        <v>23.586216139107151</v>
      </c>
      <c r="Q126" s="117">
        <v>8.0221603209673447</v>
      </c>
      <c r="R126" s="116">
        <v>2.7112505867298085</v>
      </c>
      <c r="S126" s="118">
        <v>4.9027321661646859</v>
      </c>
      <c r="T126" s="118">
        <v>11.052395049740177</v>
      </c>
      <c r="U126" s="118">
        <v>0.26454804054180053</v>
      </c>
      <c r="V126" s="115">
        <v>3.7975808322976969</v>
      </c>
      <c r="W126" s="435"/>
      <c r="X126" s="435"/>
      <c r="Y126" s="435"/>
      <c r="Z126" s="435"/>
      <c r="AA126" s="435"/>
      <c r="AB126" s="435"/>
      <c r="AC126" s="435"/>
      <c r="AD126" s="435"/>
      <c r="AE126" s="435"/>
      <c r="AF126" s="435"/>
      <c r="AG126" s="435"/>
      <c r="AH126" s="435"/>
      <c r="AI126" s="435"/>
      <c r="AJ126" s="435"/>
      <c r="AK126" s="435"/>
      <c r="AL126" s="435"/>
      <c r="AM126" s="435"/>
      <c r="AN126" s="435"/>
      <c r="AO126" s="435"/>
      <c r="AP126" s="435"/>
      <c r="AQ126" s="435"/>
      <c r="AR126" s="435"/>
      <c r="AS126" s="435"/>
      <c r="AT126" s="435"/>
      <c r="AU126" s="435"/>
      <c r="AV126" s="435"/>
      <c r="AW126" s="435"/>
      <c r="AX126" s="435"/>
      <c r="AY126" s="435"/>
      <c r="AZ126" s="827"/>
      <c r="BA126" s="1023"/>
      <c r="BB126" s="594" t="s">
        <v>22</v>
      </c>
      <c r="BC126" s="482">
        <v>1131.9026115200013</v>
      </c>
      <c r="BD126" s="478">
        <v>204.15698556999996</v>
      </c>
      <c r="BE126" s="478">
        <v>26.675336450000003</v>
      </c>
      <c r="BF126" s="478">
        <v>12.141799160000001</v>
      </c>
      <c r="BG126" s="491">
        <v>8.3832892000000001</v>
      </c>
      <c r="BH126" s="482">
        <v>197.08314440000001</v>
      </c>
      <c r="BI126" s="478">
        <v>25.490962250000003</v>
      </c>
      <c r="BJ126" s="478">
        <v>10.87602395</v>
      </c>
      <c r="BK126" s="478">
        <v>1.2657752100000002</v>
      </c>
      <c r="BL126" s="491">
        <v>8.3832892000000001</v>
      </c>
      <c r="BM126" s="482">
        <v>104.84527353999999</v>
      </c>
      <c r="BN126" s="478">
        <v>197.02802080999996</v>
      </c>
      <c r="BO126" s="478">
        <v>349.94891762000003</v>
      </c>
      <c r="BP126" s="478">
        <v>364.35419338000031</v>
      </c>
      <c r="BQ126" s="491">
        <v>123.98442154000003</v>
      </c>
      <c r="BR126" s="482">
        <v>174.62759687999997</v>
      </c>
      <c r="BS126" s="478">
        <v>134.67066785000003</v>
      </c>
      <c r="BT126" s="478">
        <v>841.24929265000094</v>
      </c>
      <c r="BU126" s="478">
        <v>37.093545900000002</v>
      </c>
      <c r="BV126" s="486">
        <v>195.61891861999999</v>
      </c>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11" customFormat="true" ht="15" customHeight="true" x14ac:dyDescent="0.2">
      <c r="A127" s="1000"/>
      <c r="B127" s="376" t="s">
        <v>19</v>
      </c>
      <c r="C127" s="119">
        <v>61.613796193244411</v>
      </c>
      <c r="D127" s="118">
        <v>2.7194484516534994</v>
      </c>
      <c r="E127" s="118">
        <v>0.43936824359914428</v>
      </c>
      <c r="F127" s="118">
        <v>0.31959040552030554</v>
      </c>
      <c r="G127" s="117">
        <v>0.15285094165955454</v>
      </c>
      <c r="H127" s="116">
        <v>6.2263037340597895</v>
      </c>
      <c r="I127" s="118">
        <v>0.60234716882586903</v>
      </c>
      <c r="J127" s="118">
        <v>0.31605396193270269</v>
      </c>
      <c r="K127" s="118">
        <v>0.31801605014979067</v>
      </c>
      <c r="L127" s="115">
        <v>0.1206891758229769</v>
      </c>
      <c r="M127" s="119">
        <v>85.51024853572558</v>
      </c>
      <c r="N127" s="118">
        <v>76.575101003000427</v>
      </c>
      <c r="O127" s="118">
        <v>60.411159938079848</v>
      </c>
      <c r="P127" s="118">
        <v>45.20554727992544</v>
      </c>
      <c r="Q127" s="117">
        <v>8.3584946849285711</v>
      </c>
      <c r="R127" s="116">
        <v>14.971538114353605</v>
      </c>
      <c r="S127" s="118">
        <v>20.346208346389812</v>
      </c>
      <c r="T127" s="118">
        <v>22.737250529550952</v>
      </c>
      <c r="U127" s="118">
        <v>0.46735072969558128</v>
      </c>
      <c r="V127" s="115">
        <v>26.665382180051132</v>
      </c>
      <c r="W127" s="435"/>
      <c r="X127" s="435"/>
      <c r="Y127" s="435"/>
      <c r="Z127" s="435"/>
      <c r="AA127" s="435"/>
      <c r="AB127" s="435"/>
      <c r="AC127" s="435"/>
      <c r="AD127" s="435"/>
      <c r="AE127" s="435"/>
      <c r="AF127" s="435"/>
      <c r="AG127" s="435"/>
      <c r="AH127" s="435"/>
      <c r="AI127" s="435"/>
      <c r="AJ127" s="435"/>
      <c r="AK127" s="435"/>
      <c r="AL127" s="435"/>
      <c r="AM127" s="435"/>
      <c r="AN127" s="435"/>
      <c r="AO127" s="435"/>
      <c r="AP127" s="435"/>
      <c r="AQ127" s="435"/>
      <c r="AR127" s="435"/>
      <c r="AS127" s="435"/>
      <c r="AT127" s="435"/>
      <c r="AU127" s="435"/>
      <c r="AV127" s="435"/>
      <c r="AW127" s="435"/>
      <c r="AX127" s="435"/>
      <c r="AY127" s="435"/>
      <c r="AZ127" s="827"/>
      <c r="BA127" s="1023"/>
      <c r="BB127" s="594" t="s">
        <v>19</v>
      </c>
      <c r="BC127" s="482">
        <v>4431.7322794800102</v>
      </c>
      <c r="BD127" s="478">
        <v>195.54292325</v>
      </c>
      <c r="BE127" s="478">
        <v>31.646781240000003</v>
      </c>
      <c r="BF127" s="478">
        <v>23.007480879999999</v>
      </c>
      <c r="BG127" s="491">
        <v>10.984861249999998</v>
      </c>
      <c r="BH127" s="482">
        <v>351.49895077999997</v>
      </c>
      <c r="BI127" s="478">
        <v>34.085233580000001</v>
      </c>
      <c r="BJ127" s="478">
        <v>17.833979679999999</v>
      </c>
      <c r="BK127" s="478">
        <v>17.981625449999999</v>
      </c>
      <c r="BL127" s="491">
        <v>6.8107039999999994</v>
      </c>
      <c r="BM127" s="482">
        <v>1322.2142995299994</v>
      </c>
      <c r="BN127" s="478">
        <v>1173.5844673199977</v>
      </c>
      <c r="BO127" s="478">
        <v>941.39809511999908</v>
      </c>
      <c r="BP127" s="478">
        <v>698.32442042999946</v>
      </c>
      <c r="BQ127" s="491">
        <v>129.18255020999999</v>
      </c>
      <c r="BR127" s="482">
        <v>964.29438698999923</v>
      </c>
      <c r="BS127" s="478">
        <v>558.87969673999953</v>
      </c>
      <c r="BT127" s="478">
        <v>1730.6380959700004</v>
      </c>
      <c r="BU127" s="478">
        <v>65.529480800000002</v>
      </c>
      <c r="BV127" s="486">
        <v>1373.5726656000018</v>
      </c>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11" customFormat="true" ht="15" customHeight="true" x14ac:dyDescent="0.2">
      <c r="A128" s="1000" t="s">
        <v>179</v>
      </c>
      <c r="B128" s="376" t="s">
        <v>49</v>
      </c>
      <c r="C128" s="119">
        <v>50.619702064140256</v>
      </c>
      <c r="D128" s="118">
        <v>48.68469577782561</v>
      </c>
      <c r="E128" s="118">
        <v>42.847486600192489</v>
      </c>
      <c r="F128" s="118">
        <v>38.404227444363116</v>
      </c>
      <c r="G128" s="117">
        <v>6.1163663289317034</v>
      </c>
      <c r="H128" s="116">
        <v>50.560099997366379</v>
      </c>
      <c r="I128" s="118">
        <v>46.01557391638601</v>
      </c>
      <c r="J128" s="118">
        <v>40.831712710509386</v>
      </c>
      <c r="K128" s="118">
        <v>31.77697561569623</v>
      </c>
      <c r="L128" s="115">
        <v>1.8249880176610289</v>
      </c>
      <c r="M128" s="119">
        <v>46.17776255844894</v>
      </c>
      <c r="N128" s="118">
        <v>64.338474846661924</v>
      </c>
      <c r="O128" s="118">
        <v>53.389645390161689</v>
      </c>
      <c r="P128" s="118">
        <v>43.959187112591188</v>
      </c>
      <c r="Q128" s="117">
        <v>40.916759840826408</v>
      </c>
      <c r="R128" s="116">
        <v>27.114661464840161</v>
      </c>
      <c r="S128" s="118">
        <v>39.701288833347292</v>
      </c>
      <c r="T128" s="118">
        <v>38.356775061020699</v>
      </c>
      <c r="U128" s="118">
        <v>33.542639292367532</v>
      </c>
      <c r="V128" s="115">
        <v>42.631573224390891</v>
      </c>
      <c r="W128" s="435"/>
      <c r="X128" s="435"/>
      <c r="Y128" s="435"/>
      <c r="Z128" s="435"/>
      <c r="AA128" s="435"/>
      <c r="AB128" s="435"/>
      <c r="AC128" s="435"/>
      <c r="AD128" s="435"/>
      <c r="AE128" s="435"/>
      <c r="AF128" s="435"/>
      <c r="AG128" s="435"/>
      <c r="AH128" s="435"/>
      <c r="AI128" s="435"/>
      <c r="AJ128" s="435"/>
      <c r="AK128" s="435"/>
      <c r="AL128" s="435"/>
      <c r="AM128" s="435"/>
      <c r="AN128" s="435"/>
      <c r="AO128" s="435"/>
      <c r="AP128" s="435"/>
      <c r="AQ128" s="435"/>
      <c r="AR128" s="435"/>
      <c r="AS128" s="435"/>
      <c r="AT128" s="435"/>
      <c r="AU128" s="435"/>
      <c r="AV128" s="435"/>
      <c r="AW128" s="435"/>
      <c r="AX128" s="435"/>
      <c r="AY128" s="435"/>
      <c r="AZ128" s="827"/>
      <c r="BA128" s="1023" t="s">
        <v>109</v>
      </c>
      <c r="BB128" s="594"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33" t="s">
        <v>35</v>
      </c>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311" customFormat="true" ht="15" customHeight="true" x14ac:dyDescent="0.2">
      <c r="A129" s="1001"/>
      <c r="B129" s="377" t="s">
        <v>48</v>
      </c>
      <c r="C129" s="114">
        <v>49.380297935859815</v>
      </c>
      <c r="D129" s="113">
        <v>51.315304222174241</v>
      </c>
      <c r="E129" s="113">
        <v>57.152513399807347</v>
      </c>
      <c r="F129" s="113">
        <v>61.595772555636508</v>
      </c>
      <c r="G129" s="112">
        <v>93.883633671068296</v>
      </c>
      <c r="H129" s="111">
        <v>49.439900002633237</v>
      </c>
      <c r="I129" s="113">
        <v>53.984426083613698</v>
      </c>
      <c r="J129" s="113">
        <v>59.168287289490486</v>
      </c>
      <c r="K129" s="113">
        <v>68.223024384303613</v>
      </c>
      <c r="L129" s="110">
        <v>98.175011982338972</v>
      </c>
      <c r="M129" s="114">
        <v>53.822237441551067</v>
      </c>
      <c r="N129" s="113">
        <v>35.661525153338033</v>
      </c>
      <c r="O129" s="113">
        <v>46.610354609838325</v>
      </c>
      <c r="P129" s="113">
        <v>56.04081288740884</v>
      </c>
      <c r="Q129" s="112">
        <v>59.083240159173592</v>
      </c>
      <c r="R129" s="111">
        <v>72.88533853515969</v>
      </c>
      <c r="S129" s="113">
        <v>60.298711166652808</v>
      </c>
      <c r="T129" s="113">
        <v>61.643224938979245</v>
      </c>
      <c r="U129" s="113">
        <v>66.457360707632233</v>
      </c>
      <c r="V129" s="110">
        <v>57.368426775608953</v>
      </c>
      <c r="W129" s="435"/>
      <c r="X129" s="435"/>
      <c r="Y129" s="435"/>
      <c r="Z129" s="435"/>
      <c r="AA129" s="435"/>
      <c r="AB129" s="435"/>
      <c r="AC129" s="435"/>
      <c r="AD129" s="435"/>
      <c r="AE129" s="435"/>
      <c r="AF129" s="435"/>
      <c r="AG129" s="435"/>
      <c r="AH129" s="435"/>
      <c r="AI129" s="435"/>
      <c r="AJ129" s="435"/>
      <c r="AK129" s="435"/>
      <c r="AL129" s="435"/>
      <c r="AM129" s="435"/>
      <c r="AN129" s="435"/>
      <c r="AO129" s="435"/>
      <c r="AP129" s="435"/>
      <c r="AQ129" s="435"/>
      <c r="AR129" s="435"/>
      <c r="AS129" s="435"/>
      <c r="AT129" s="435"/>
      <c r="AU129" s="435"/>
      <c r="AV129" s="435"/>
      <c r="AW129" s="435"/>
      <c r="AX129" s="435"/>
      <c r="AY129" s="435"/>
      <c r="AZ129" s="827"/>
      <c r="BA129" s="1024"/>
      <c r="BB129" s="596"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32" t="s">
        <v>35</v>
      </c>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7" customFormat="true" ht="15" hidden="true" customHeight="true" x14ac:dyDescent="0.2">
      <c r="A130" s="1016" t="s">
        <v>47</v>
      </c>
      <c r="B130" s="374" t="s">
        <v>42</v>
      </c>
      <c r="C130" s="380"/>
      <c r="D130" s="381"/>
      <c r="E130" s="381"/>
      <c r="F130" s="381"/>
      <c r="G130" s="382"/>
      <c r="H130" s="383"/>
      <c r="I130" s="381"/>
      <c r="J130" s="381"/>
      <c r="K130" s="381"/>
      <c r="L130" s="384"/>
      <c r="M130" s="380"/>
      <c r="N130" s="381"/>
      <c r="O130" s="381"/>
      <c r="P130" s="381"/>
      <c r="Q130" s="382"/>
      <c r="R130" s="383"/>
      <c r="S130" s="381"/>
      <c r="T130" s="381"/>
      <c r="U130" s="381"/>
      <c r="V130" s="384"/>
      <c r="W130" s="785"/>
      <c r="X130" s="785"/>
      <c r="Y130" s="785"/>
      <c r="Z130" s="785"/>
      <c r="AA130" s="785"/>
      <c r="AB130" s="785"/>
      <c r="AC130" s="785"/>
      <c r="AD130" s="785"/>
      <c r="AE130" s="785"/>
      <c r="AF130" s="785"/>
      <c r="AG130" s="785"/>
      <c r="AH130" s="785"/>
      <c r="AI130" s="785"/>
      <c r="AJ130" s="785"/>
      <c r="AK130" s="785"/>
      <c r="AL130" s="785"/>
      <c r="AM130" s="785"/>
      <c r="AN130" s="785"/>
      <c r="AO130" s="785"/>
      <c r="AP130" s="785"/>
      <c r="AQ130" s="785"/>
      <c r="AR130" s="785"/>
      <c r="AS130" s="785"/>
      <c r="AT130" s="785"/>
      <c r="AU130" s="785"/>
      <c r="AV130" s="785"/>
      <c r="AW130" s="785"/>
      <c r="AX130" s="785"/>
      <c r="AY130" s="785"/>
      <c r="AZ130" s="344"/>
      <c r="BB130" s="309"/>
      <c r="BW130" s="344"/>
      <c r="BX130" s="344"/>
      <c r="BY130" s="344"/>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07" customFormat="true" ht="15" hidden="true" customHeight="true" x14ac:dyDescent="0.2">
      <c r="A131" s="1017"/>
      <c r="B131" s="371" t="s">
        <v>46</v>
      </c>
      <c r="C131" s="385"/>
      <c r="D131" s="386"/>
      <c r="E131" s="386"/>
      <c r="F131" s="386"/>
      <c r="G131" s="387"/>
      <c r="H131" s="388"/>
      <c r="I131" s="386"/>
      <c r="J131" s="386"/>
      <c r="K131" s="386"/>
      <c r="L131" s="389"/>
      <c r="M131" s="385"/>
      <c r="N131" s="386"/>
      <c r="O131" s="386"/>
      <c r="P131" s="386"/>
      <c r="Q131" s="387"/>
      <c r="R131" s="388"/>
      <c r="S131" s="386"/>
      <c r="T131" s="386"/>
      <c r="U131" s="386"/>
      <c r="V131" s="389"/>
      <c r="W131" s="785"/>
      <c r="X131" s="785"/>
      <c r="Y131" s="785"/>
      <c r="Z131" s="785"/>
      <c r="AA131" s="785"/>
      <c r="AB131" s="785"/>
      <c r="AC131" s="785"/>
      <c r="AD131" s="785"/>
      <c r="AE131" s="785"/>
      <c r="AF131" s="785"/>
      <c r="AG131" s="785"/>
      <c r="AH131" s="785"/>
      <c r="AI131" s="785"/>
      <c r="AJ131" s="785"/>
      <c r="AK131" s="785"/>
      <c r="AL131" s="785"/>
      <c r="AM131" s="785"/>
      <c r="AN131" s="785"/>
      <c r="AO131" s="785"/>
      <c r="AP131" s="785"/>
      <c r="AQ131" s="785"/>
      <c r="AR131" s="785"/>
      <c r="AS131" s="785"/>
      <c r="AT131" s="785"/>
      <c r="AU131" s="785"/>
      <c r="AV131" s="785"/>
      <c r="AW131" s="785"/>
      <c r="AX131" s="785"/>
      <c r="AY131" s="785"/>
      <c r="AZ131" s="344"/>
      <c r="BB131" s="309"/>
      <c r="BW131" s="344"/>
      <c r="BX131" s="344"/>
      <c r="BY131" s="344"/>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07" customFormat="true" ht="15" hidden="true" customHeight="true" x14ac:dyDescent="0.2">
      <c r="A132" s="1018"/>
      <c r="B132" s="372" t="s">
        <v>46</v>
      </c>
      <c r="C132" s="390"/>
      <c r="D132" s="391"/>
      <c r="E132" s="391"/>
      <c r="F132" s="391"/>
      <c r="G132" s="392"/>
      <c r="H132" s="393"/>
      <c r="I132" s="391"/>
      <c r="J132" s="391"/>
      <c r="K132" s="391"/>
      <c r="L132" s="394"/>
      <c r="M132" s="390"/>
      <c r="N132" s="391"/>
      <c r="O132" s="391"/>
      <c r="P132" s="391"/>
      <c r="Q132" s="392"/>
      <c r="R132" s="15"/>
      <c r="S132" s="14"/>
      <c r="T132" s="14"/>
      <c r="U132" s="14"/>
      <c r="V132" s="9"/>
      <c r="W132" s="785"/>
      <c r="X132" s="785"/>
      <c r="Y132" s="785"/>
      <c r="Z132" s="785"/>
      <c r="AA132" s="785"/>
      <c r="AB132" s="785"/>
      <c r="AC132" s="785"/>
      <c r="AD132" s="785"/>
      <c r="AE132" s="785"/>
      <c r="AF132" s="785"/>
      <c r="AG132" s="785"/>
      <c r="AH132" s="785"/>
      <c r="AI132" s="785"/>
      <c r="AJ132" s="785"/>
      <c r="AK132" s="785"/>
      <c r="AL132" s="785"/>
      <c r="AM132" s="785"/>
      <c r="AN132" s="785"/>
      <c r="AO132" s="785"/>
      <c r="AP132" s="785"/>
      <c r="AQ132" s="785"/>
      <c r="AR132" s="785"/>
      <c r="AS132" s="785"/>
      <c r="AT132" s="785"/>
      <c r="AU132" s="785"/>
      <c r="AV132" s="785"/>
      <c r="AW132" s="785"/>
      <c r="AX132" s="785"/>
      <c r="AY132" s="785"/>
      <c r="AZ132" s="344"/>
      <c r="BB132" s="309"/>
      <c r="BW132" s="344"/>
      <c r="BX132" s="344"/>
      <c r="BY132" s="344"/>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311" customFormat="true" ht="15" customHeight="true" x14ac:dyDescent="0.2">
      <c r="A133" s="306"/>
      <c r="B133" s="373"/>
      <c r="C133" s="1019" t="s">
        <v>115</v>
      </c>
      <c r="D133" s="1020"/>
      <c r="E133" s="1020"/>
      <c r="F133" s="1020"/>
      <c r="G133" s="1021"/>
      <c r="H133" s="993" t="s">
        <v>38</v>
      </c>
      <c r="I133" s="994"/>
      <c r="J133" s="994"/>
      <c r="K133" s="994"/>
      <c r="L133" s="995"/>
      <c r="M133" s="1022" t="s">
        <v>37</v>
      </c>
      <c r="N133" s="994"/>
      <c r="O133" s="994"/>
      <c r="P133" s="994"/>
      <c r="Q133" s="995"/>
      <c r="R133" s="424" t="s">
        <v>320</v>
      </c>
      <c r="S133" s="424"/>
      <c r="T133" s="424"/>
      <c r="U133" s="424"/>
      <c r="V133" s="424"/>
      <c r="W133" s="435"/>
      <c r="X133" s="435"/>
      <c r="Y133" s="435"/>
      <c r="Z133" s="435"/>
      <c r="AA133" s="435"/>
      <c r="AB133" s="435"/>
      <c r="AC133" s="435"/>
      <c r="AD133" s="435"/>
      <c r="AE133" s="435"/>
      <c r="AF133" s="435"/>
      <c r="AG133" s="435"/>
      <c r="AH133" s="435"/>
      <c r="AI133" s="435"/>
      <c r="AJ133" s="435"/>
      <c r="AK133" s="435"/>
      <c r="AL133" s="435"/>
      <c r="AM133" s="435"/>
      <c r="AN133" s="435"/>
      <c r="AO133" s="435"/>
      <c r="AP133" s="435"/>
      <c r="AQ133" s="435"/>
      <c r="AR133" s="435"/>
      <c r="AS133" s="435"/>
      <c r="AT133" s="435"/>
      <c r="AU133" s="435"/>
      <c r="AV133" s="435"/>
      <c r="AW133" s="435"/>
      <c r="AX133" s="435"/>
      <c r="AY133" s="435"/>
      <c r="AZ133" s="827"/>
      <c r="BA133" s="345" t="s">
        <v>131</v>
      </c>
      <c r="BB133" s="292" t="s">
        <v>99</v>
      </c>
      <c r="BC133" s="996" t="s">
        <v>115</v>
      </c>
      <c r="BD133" s="997"/>
      <c r="BE133" s="997"/>
      <c r="BF133" s="997"/>
      <c r="BG133" s="1026"/>
      <c r="BH133" s="996" t="s">
        <v>38</v>
      </c>
      <c r="BI133" s="997"/>
      <c r="BJ133" s="997"/>
      <c r="BK133" s="997"/>
      <c r="BL133" s="1026"/>
      <c r="BM133" s="996" t="s">
        <v>37</v>
      </c>
      <c r="BN133" s="997"/>
      <c r="BO133" s="997"/>
      <c r="BP133" s="997"/>
      <c r="BQ133" s="998"/>
      <c r="BR133" s="16" t="s">
        <v>143</v>
      </c>
      <c r="BS133" s="424"/>
      <c r="BT133" s="424"/>
      <c r="BU133" s="424"/>
      <c r="BV133" s="424"/>
      <c r="BW133" s="5"/>
      <c r="BX133" s="5"/>
      <c r="BY133" s="5"/>
      <c r="BZ133" s="343"/>
      <c r="CA133" s="343"/>
      <c r="CB133" s="343"/>
      <c r="CC133" s="343"/>
      <c r="CD133" s="343"/>
      <c r="CE133" s="343"/>
      <c r="CF133" s="343"/>
      <c r="CG133" s="343"/>
      <c r="CH133" s="343"/>
      <c r="CI133" s="343"/>
      <c r="CJ133" s="343"/>
      <c r="CK133" s="343"/>
      <c r="CL133" s="343"/>
      <c r="CM133" s="343"/>
      <c r="CN133" s="343"/>
      <c r="CO133" s="343"/>
      <c r="CP133" s="343"/>
      <c r="CQ133" s="343"/>
      <c r="CR133" s="343"/>
      <c r="CS133" s="343"/>
      <c r="CT133" s="343"/>
      <c r="CU133" s="343"/>
      <c r="CV133" s="343"/>
      <c r="CW133" s="343"/>
      <c r="CX133" s="343"/>
      <c r="CY133" s="343"/>
      <c r="CZ133" s="343"/>
    </row>
    <row r="134" s="311" customFormat="true" ht="12.75" x14ac:dyDescent="0.2">
      <c r="A134" s="331" t="s">
        <v>69</v>
      </c>
      <c r="B134" s="373"/>
      <c r="C134" s="415" t="s">
        <v>0</v>
      </c>
      <c r="D134" s="585" t="s">
        <v>1</v>
      </c>
      <c r="E134" s="585" t="s">
        <v>2</v>
      </c>
      <c r="F134" s="585" t="s">
        <v>3</v>
      </c>
      <c r="G134" s="586" t="s">
        <v>4</v>
      </c>
      <c r="H134" s="378" t="s">
        <v>0</v>
      </c>
      <c r="I134" s="589" t="s">
        <v>1</v>
      </c>
      <c r="J134" s="589" t="s">
        <v>2</v>
      </c>
      <c r="K134" s="589" t="s">
        <v>3</v>
      </c>
      <c r="L134" s="590" t="s">
        <v>4</v>
      </c>
      <c r="M134" s="379" t="s">
        <v>0</v>
      </c>
      <c r="N134" s="589" t="s">
        <v>1</v>
      </c>
      <c r="O134" s="589" t="s">
        <v>2</v>
      </c>
      <c r="P134" s="589" t="s">
        <v>3</v>
      </c>
      <c r="Q134" s="583" t="s">
        <v>4</v>
      </c>
      <c r="R134" s="378" t="s">
        <v>259</v>
      </c>
      <c r="S134" s="589" t="s">
        <v>160</v>
      </c>
      <c r="T134" s="589" t="s">
        <v>260</v>
      </c>
      <c r="U134" s="589" t="s">
        <v>261</v>
      </c>
      <c r="V134" s="590" t="s">
        <v>163</v>
      </c>
      <c r="W134" s="435"/>
      <c r="X134" s="435"/>
      <c r="Y134" s="435"/>
      <c r="Z134" s="435"/>
      <c r="AA134" s="435"/>
      <c r="AB134" s="435"/>
      <c r="AC134" s="435"/>
      <c r="AD134" s="435"/>
      <c r="AE134" s="435"/>
      <c r="AF134" s="435"/>
      <c r="AG134" s="435"/>
      <c r="AH134" s="435"/>
      <c r="AI134" s="435"/>
      <c r="AJ134" s="435"/>
      <c r="AK134" s="435"/>
      <c r="AL134" s="435"/>
      <c r="AM134" s="435"/>
      <c r="AN134" s="435"/>
      <c r="AO134" s="435"/>
      <c r="AP134" s="435"/>
      <c r="AQ134" s="435"/>
      <c r="AR134" s="435"/>
      <c r="AS134" s="435"/>
      <c r="AT134" s="435"/>
      <c r="AU134" s="435"/>
      <c r="AV134" s="435"/>
      <c r="AW134" s="435"/>
      <c r="AX134" s="435"/>
      <c r="AY134" s="435"/>
      <c r="AZ134" s="827"/>
      <c r="BA134" s="331" t="s">
        <v>117</v>
      </c>
      <c r="BB134" s="330"/>
      <c r="BC134" s="453" t="s">
        <v>0</v>
      </c>
      <c r="BD134" s="559" t="s">
        <v>1</v>
      </c>
      <c r="BE134" s="559" t="s">
        <v>2</v>
      </c>
      <c r="BF134" s="559" t="s">
        <v>3</v>
      </c>
      <c r="BG134" s="454" t="s">
        <v>4</v>
      </c>
      <c r="BH134" s="453" t="s">
        <v>0</v>
      </c>
      <c r="BI134" s="559" t="s">
        <v>1</v>
      </c>
      <c r="BJ134" s="559" t="s">
        <v>2</v>
      </c>
      <c r="BK134" s="559" t="s">
        <v>3</v>
      </c>
      <c r="BL134" s="454" t="s">
        <v>4</v>
      </c>
      <c r="BM134" s="453" t="s">
        <v>0</v>
      </c>
      <c r="BN134" s="559" t="s">
        <v>1</v>
      </c>
      <c r="BO134" s="559" t="s">
        <v>2</v>
      </c>
      <c r="BP134" s="559" t="s">
        <v>3</v>
      </c>
      <c r="BQ134" s="454" t="s">
        <v>4</v>
      </c>
      <c r="BR134" s="453" t="s">
        <v>259</v>
      </c>
      <c r="BS134" s="559" t="s">
        <v>160</v>
      </c>
      <c r="BT134" s="559" t="s">
        <v>260</v>
      </c>
      <c r="BU134" s="559" t="s">
        <v>261</v>
      </c>
      <c r="BV134" s="560" t="s">
        <v>163</v>
      </c>
      <c r="BW134" s="831"/>
      <c r="BX134" s="831"/>
      <c r="BY134" s="831"/>
      <c r="BZ134" s="831"/>
      <c r="CA134" s="831"/>
      <c r="CB134" s="831"/>
      <c r="CC134" s="831"/>
      <c r="CD134" s="831"/>
      <c r="CE134" s="831"/>
      <c r="CF134" s="831"/>
      <c r="CG134" s="831"/>
      <c r="CH134" s="831"/>
      <c r="CI134" s="831"/>
      <c r="CJ134" s="831"/>
      <c r="CK134" s="831"/>
      <c r="CL134" s="831"/>
      <c r="CM134" s="831"/>
      <c r="CN134" s="831"/>
      <c r="CO134" s="831"/>
      <c r="CP134" s="831"/>
      <c r="CQ134" s="831"/>
      <c r="CR134" s="831"/>
      <c r="CS134" s="831"/>
      <c r="CT134" s="831"/>
      <c r="CU134" s="831"/>
      <c r="CV134" s="831"/>
      <c r="CW134" s="831"/>
      <c r="CX134" s="831"/>
      <c r="CY134" s="831"/>
      <c r="CZ134" s="831"/>
    </row>
    <row r="135" s="311" customFormat="true" ht="15" customHeight="true" x14ac:dyDescent="0.2">
      <c r="A135" s="999" t="s">
        <v>45</v>
      </c>
      <c r="B135" s="375" t="s">
        <v>44</v>
      </c>
      <c r="C135" s="124">
        <v>0</v>
      </c>
      <c r="D135" s="123">
        <v>0</v>
      </c>
      <c r="E135" s="123">
        <v>0.32368590961041255</v>
      </c>
      <c r="F135" s="123">
        <v>5.7716023214090848</v>
      </c>
      <c r="G135" s="122">
        <v>88.260978828463394</v>
      </c>
      <c r="H135" s="121">
        <v>0</v>
      </c>
      <c r="I135" s="123">
        <v>3.0368395458128427E-2</v>
      </c>
      <c r="J135" s="123">
        <v>0.5710489589985841</v>
      </c>
      <c r="K135" s="123">
        <v>20.463628997128534</v>
      </c>
      <c r="L135" s="120">
        <v>97.172056088489541</v>
      </c>
      <c r="M135" s="124">
        <v>0</v>
      </c>
      <c r="N135" s="123">
        <v>0</v>
      </c>
      <c r="O135" s="123">
        <v>0</v>
      </c>
      <c r="P135" s="123">
        <v>0</v>
      </c>
      <c r="Q135" s="122">
        <v>6.9188201589053451</v>
      </c>
      <c r="R135" s="121">
        <v>16.251762236146856</v>
      </c>
      <c r="S135" s="123">
        <v>12.198242329737392</v>
      </c>
      <c r="T135" s="123">
        <v>8.7087220322879357</v>
      </c>
      <c r="U135" s="123">
        <v>32.827119035176153</v>
      </c>
      <c r="V135" s="120">
        <v>2.642936780378653</v>
      </c>
      <c r="W135" s="435"/>
      <c r="X135" s="435"/>
      <c r="Y135" s="435"/>
      <c r="Z135" s="435"/>
      <c r="AA135" s="435"/>
      <c r="AB135" s="435"/>
      <c r="AC135" s="435"/>
      <c r="AD135" s="435"/>
      <c r="AE135" s="435"/>
      <c r="AF135" s="435"/>
      <c r="AG135" s="435"/>
      <c r="AH135" s="435"/>
      <c r="AI135" s="435"/>
      <c r="AJ135" s="435"/>
      <c r="AK135" s="435"/>
      <c r="AL135" s="435"/>
      <c r="AM135" s="435"/>
      <c r="AN135" s="435"/>
      <c r="AO135" s="435"/>
      <c r="AP135" s="435"/>
      <c r="AQ135" s="435"/>
      <c r="AR135" s="435"/>
      <c r="AS135" s="435"/>
      <c r="AT135" s="435"/>
      <c r="AU135" s="435"/>
      <c r="AV135" s="435"/>
      <c r="AW135" s="435"/>
      <c r="AX135" s="435"/>
      <c r="AY135" s="435"/>
      <c r="AZ135" s="827"/>
      <c r="BA135" s="1025" t="s">
        <v>45</v>
      </c>
      <c r="BB135" s="595"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34" t="s">
        <v>35</v>
      </c>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311" customFormat="true" ht="15" customHeight="true" x14ac:dyDescent="0.2">
      <c r="A136" s="1000"/>
      <c r="B136" s="376" t="s">
        <v>43</v>
      </c>
      <c r="C136" s="119">
        <v>0</v>
      </c>
      <c r="D136" s="118">
        <v>0</v>
      </c>
      <c r="E136" s="118">
        <v>0</v>
      </c>
      <c r="F136" s="118">
        <v>0.36912418267930097</v>
      </c>
      <c r="G136" s="117">
        <v>1.2079087313474239</v>
      </c>
      <c r="H136" s="116">
        <v>0</v>
      </c>
      <c r="I136" s="118">
        <v>0</v>
      </c>
      <c r="J136" s="118">
        <v>0</v>
      </c>
      <c r="K136" s="118">
        <v>1.4145108419937202</v>
      </c>
      <c r="L136" s="115">
        <v>0.57686988035517839</v>
      </c>
      <c r="M136" s="119">
        <v>0</v>
      </c>
      <c r="N136" s="118">
        <v>0</v>
      </c>
      <c r="O136" s="118">
        <v>0</v>
      </c>
      <c r="P136" s="118">
        <v>0</v>
      </c>
      <c r="Q136" s="117">
        <v>5.7047916423915844E-2</v>
      </c>
      <c r="R136" s="116">
        <v>0.49884946722691542</v>
      </c>
      <c r="S136" s="118">
        <v>6.2175557776272955E-2</v>
      </c>
      <c r="T136" s="118">
        <v>0.1241206674800653</v>
      </c>
      <c r="U136" s="118">
        <v>0.40344016274280681</v>
      </c>
      <c r="V136" s="115">
        <v>0.26309895712395809</v>
      </c>
      <c r="W136" s="435"/>
      <c r="X136" s="435"/>
      <c r="Y136" s="435"/>
      <c r="Z136" s="435"/>
      <c r="AA136" s="435"/>
      <c r="AB136" s="435"/>
      <c r="AC136" s="435"/>
      <c r="AD136" s="435"/>
      <c r="AE136" s="435"/>
      <c r="AF136" s="435"/>
      <c r="AG136" s="435"/>
      <c r="AH136" s="435"/>
      <c r="AI136" s="435"/>
      <c r="AJ136" s="435"/>
      <c r="AK136" s="435"/>
      <c r="AL136" s="435"/>
      <c r="AM136" s="435"/>
      <c r="AN136" s="435"/>
      <c r="AO136" s="435"/>
      <c r="AP136" s="435"/>
      <c r="AQ136" s="435"/>
      <c r="AR136" s="435"/>
      <c r="AS136" s="435"/>
      <c r="AT136" s="435"/>
      <c r="AU136" s="435"/>
      <c r="AV136" s="435"/>
      <c r="AW136" s="435"/>
      <c r="AX136" s="435"/>
      <c r="AY136" s="435"/>
      <c r="AZ136" s="827"/>
      <c r="BA136" s="1023"/>
      <c r="BB136" s="594"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33" t="s">
        <v>35</v>
      </c>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311" customFormat="true" ht="15" customHeight="true" x14ac:dyDescent="0.2">
      <c r="A137" s="1000"/>
      <c r="B137" s="376" t="s">
        <v>42</v>
      </c>
      <c r="C137" s="119">
        <v>22.681923279778804</v>
      </c>
      <c r="D137" s="118">
        <v>94.441305877498266</v>
      </c>
      <c r="E137" s="118">
        <v>98.866598681479417</v>
      </c>
      <c r="F137" s="118">
        <v>93.37116199225612</v>
      </c>
      <c r="G137" s="117">
        <v>10.26177265849673</v>
      </c>
      <c r="H137" s="116">
        <v>90.287836434234222</v>
      </c>
      <c r="I137" s="118">
        <v>98.916813444930568</v>
      </c>
      <c r="J137" s="118">
        <v>98.920334468864937</v>
      </c>
      <c r="K137" s="118">
        <v>77.781458101532792</v>
      </c>
      <c r="L137" s="115">
        <v>1.9820347812382928</v>
      </c>
      <c r="M137" s="119">
        <v>7.7091975091489102</v>
      </c>
      <c r="N137" s="118">
        <v>10.569036454441605</v>
      </c>
      <c r="O137" s="118">
        <v>17.132006824112224</v>
      </c>
      <c r="P137" s="118">
        <v>31.208236580967458</v>
      </c>
      <c r="Q137" s="117">
        <v>76.643476918774653</v>
      </c>
      <c r="R137" s="116">
        <v>65.574874262413402</v>
      </c>
      <c r="S137" s="118">
        <v>62.49064159993226</v>
      </c>
      <c r="T137" s="118">
        <v>57.386492274171644</v>
      </c>
      <c r="U137" s="118">
        <v>66.037767638108903</v>
      </c>
      <c r="V137" s="115">
        <v>66.631001250148273</v>
      </c>
      <c r="W137" s="435"/>
      <c r="X137" s="435"/>
      <c r="Y137" s="435"/>
      <c r="Z137" s="435"/>
      <c r="AA137" s="435"/>
      <c r="AB137" s="435"/>
      <c r="AC137" s="435"/>
      <c r="AD137" s="435"/>
      <c r="AE137" s="435"/>
      <c r="AF137" s="435"/>
      <c r="AG137" s="435"/>
      <c r="AH137" s="435"/>
      <c r="AI137" s="435"/>
      <c r="AJ137" s="435"/>
      <c r="AK137" s="435"/>
      <c r="AL137" s="435"/>
      <c r="AM137" s="435"/>
      <c r="AN137" s="435"/>
      <c r="AO137" s="435"/>
      <c r="AP137" s="435"/>
      <c r="AQ137" s="435"/>
      <c r="AR137" s="435"/>
      <c r="AS137" s="435"/>
      <c r="AT137" s="435"/>
      <c r="AU137" s="435"/>
      <c r="AV137" s="435"/>
      <c r="AW137" s="435"/>
      <c r="AX137" s="435"/>
      <c r="AY137" s="435"/>
      <c r="AZ137" s="827"/>
      <c r="BA137" s="1023"/>
      <c r="BB137" s="594"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33" t="s">
        <v>35</v>
      </c>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311" customFormat="true" ht="15" customHeight="true" x14ac:dyDescent="0.2">
      <c r="A138" s="1000"/>
      <c r="B138" s="376" t="s">
        <v>41</v>
      </c>
      <c r="C138" s="119">
        <v>15.730099956575677</v>
      </c>
      <c r="D138" s="118">
        <v>2.8392456708482916</v>
      </c>
      <c r="E138" s="118">
        <v>0.37034716531104417</v>
      </c>
      <c r="F138" s="118">
        <v>0.16861090293529399</v>
      </c>
      <c r="G138" s="117">
        <v>0.11658073850788571</v>
      </c>
      <c r="H138" s="116">
        <v>3.4891837544209192</v>
      </c>
      <c r="I138" s="118">
        <v>0.45047099078540642</v>
      </c>
      <c r="J138" s="118">
        <v>0.1926759080637209</v>
      </c>
      <c r="K138" s="118">
        <v>2.2386009194831819E-2</v>
      </c>
      <c r="L138" s="115">
        <v>0.14844246726430568</v>
      </c>
      <c r="M138" s="119">
        <v>6.7805539551254261</v>
      </c>
      <c r="N138" s="118">
        <v>12.855862542557981</v>
      </c>
      <c r="O138" s="118">
        <v>22.456833237807807</v>
      </c>
      <c r="P138" s="118">
        <v>23.586216139107151</v>
      </c>
      <c r="Q138" s="117">
        <v>8.0221603209673447</v>
      </c>
      <c r="R138" s="116">
        <v>2.7099818561134019</v>
      </c>
      <c r="S138" s="118">
        <v>4.9027321661646859</v>
      </c>
      <c r="T138" s="118">
        <v>11.049457563407552</v>
      </c>
      <c r="U138" s="118">
        <v>0.26446649416148199</v>
      </c>
      <c r="V138" s="115">
        <v>3.7975808322976969</v>
      </c>
      <c r="W138" s="435"/>
      <c r="X138" s="435"/>
      <c r="Y138" s="435"/>
      <c r="Z138" s="435"/>
      <c r="AA138" s="435"/>
      <c r="AB138" s="435"/>
      <c r="AC138" s="435"/>
      <c r="AD138" s="435"/>
      <c r="AE138" s="435"/>
      <c r="AF138" s="435"/>
      <c r="AG138" s="435"/>
      <c r="AH138" s="435"/>
      <c r="AI138" s="435"/>
      <c r="AJ138" s="435"/>
      <c r="AK138" s="435"/>
      <c r="AL138" s="435"/>
      <c r="AM138" s="435"/>
      <c r="AN138" s="435"/>
      <c r="AO138" s="435"/>
      <c r="AP138" s="435"/>
      <c r="AQ138" s="435"/>
      <c r="AR138" s="435"/>
      <c r="AS138" s="435"/>
      <c r="AT138" s="435"/>
      <c r="AU138" s="435"/>
      <c r="AV138" s="435"/>
      <c r="AW138" s="435"/>
      <c r="AX138" s="435"/>
      <c r="AY138" s="435"/>
      <c r="AZ138" s="827"/>
      <c r="BA138" s="1023"/>
      <c r="BB138" s="594"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33" t="s">
        <v>35</v>
      </c>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311" customFormat="true" ht="15" customHeight="true" x14ac:dyDescent="0.2">
      <c r="A139" s="1000"/>
      <c r="B139" s="376" t="s">
        <v>19</v>
      </c>
      <c r="C139" s="119">
        <v>61.587976763645536</v>
      </c>
      <c r="D139" s="118">
        <v>2.7194484516534994</v>
      </c>
      <c r="E139" s="118">
        <v>0.43936824359914428</v>
      </c>
      <c r="F139" s="118">
        <v>0.31950060072014169</v>
      </c>
      <c r="G139" s="117">
        <v>0.15275904318458397</v>
      </c>
      <c r="H139" s="116">
        <v>6.2229798113449126</v>
      </c>
      <c r="I139" s="118">
        <v>0.60234716882586903</v>
      </c>
      <c r="J139" s="118">
        <v>0.3159406640727328</v>
      </c>
      <c r="K139" s="118">
        <v>0.31801605014979067</v>
      </c>
      <c r="L139" s="115">
        <v>0.12059678265266997</v>
      </c>
      <c r="M139" s="119">
        <v>85.51024853572558</v>
      </c>
      <c r="N139" s="118">
        <v>76.575101003000427</v>
      </c>
      <c r="O139" s="118">
        <v>60.411159938079848</v>
      </c>
      <c r="P139" s="118">
        <v>45.20554727992544</v>
      </c>
      <c r="Q139" s="117">
        <v>8.3584946849285711</v>
      </c>
      <c r="R139" s="116">
        <v>14.964532178099191</v>
      </c>
      <c r="S139" s="118">
        <v>20.346208346389812</v>
      </c>
      <c r="T139" s="118">
        <v>22.731207462652652</v>
      </c>
      <c r="U139" s="118">
        <v>0.4672066698103981</v>
      </c>
      <c r="V139" s="115">
        <v>26.665382180051132</v>
      </c>
      <c r="W139" s="435"/>
      <c r="X139" s="435"/>
      <c r="Y139" s="435"/>
      <c r="Z139" s="435"/>
      <c r="AA139" s="435"/>
      <c r="AB139" s="435"/>
      <c r="AC139" s="435"/>
      <c r="AD139" s="435"/>
      <c r="AE139" s="435"/>
      <c r="AF139" s="435"/>
      <c r="AG139" s="435"/>
      <c r="AH139" s="435"/>
      <c r="AI139" s="435"/>
      <c r="AJ139" s="435"/>
      <c r="AK139" s="435"/>
      <c r="AL139" s="435"/>
      <c r="AM139" s="435"/>
      <c r="AN139" s="435"/>
      <c r="AO139" s="435"/>
      <c r="AP139" s="435"/>
      <c r="AQ139" s="435"/>
      <c r="AR139" s="435"/>
      <c r="AS139" s="435"/>
      <c r="AT139" s="435"/>
      <c r="AU139" s="435"/>
      <c r="AV139" s="435"/>
      <c r="AW139" s="435"/>
      <c r="AX139" s="435"/>
      <c r="AY139" s="435"/>
      <c r="AZ139" s="827"/>
      <c r="BA139" s="1023"/>
      <c r="BB139" s="594"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33" t="s">
        <v>35</v>
      </c>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6" customFormat="true" ht="15" customHeight="true" x14ac:dyDescent="0.2">
      <c r="A140" s="1000" t="s">
        <v>107</v>
      </c>
      <c r="B140" s="376"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51" t="s">
        <v>35</v>
      </c>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43"/>
      <c r="BA140" s="1023" t="s">
        <v>107</v>
      </c>
      <c r="BB140" s="594"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33" t="s">
        <v>35</v>
      </c>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6" customFormat="true" ht="15" customHeight="true" x14ac:dyDescent="0.2">
      <c r="A141" s="1000"/>
      <c r="B141" s="376"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51" t="s">
        <v>35</v>
      </c>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3"/>
      <c r="BA141" s="1023"/>
      <c r="BB141" s="594"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33" t="s">
        <v>35</v>
      </c>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6" customFormat="true" ht="15" customHeight="true" x14ac:dyDescent="0.2">
      <c r="A142" s="1000"/>
      <c r="B142" s="376"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51" t="s">
        <v>35</v>
      </c>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43"/>
      <c r="BA142" s="1023"/>
      <c r="BB142" s="594"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33" t="s">
        <v>35</v>
      </c>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6" customFormat="true" ht="15" customHeight="true" x14ac:dyDescent="0.2">
      <c r="A143" s="1000"/>
      <c r="B143" s="376"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51" t="s">
        <v>35</v>
      </c>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43"/>
      <c r="BA143" s="1023"/>
      <c r="BB143" s="594"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33" t="s">
        <v>35</v>
      </c>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6" customFormat="true" ht="15" customHeight="true" x14ac:dyDescent="0.2">
      <c r="A144" s="1000" t="s">
        <v>108</v>
      </c>
      <c r="B144" s="376"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51" t="s">
        <v>35</v>
      </c>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43"/>
      <c r="BA144" s="1023" t="s">
        <v>108</v>
      </c>
      <c r="BB144" s="594"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33" t="s">
        <v>35</v>
      </c>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6" customFormat="true" ht="15" customHeight="true" x14ac:dyDescent="0.2">
      <c r="A145" s="1000"/>
      <c r="B145" s="376"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51" t="s">
        <v>35</v>
      </c>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43"/>
      <c r="BA145" s="1023"/>
      <c r="BB145" s="594"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33" t="s">
        <v>35</v>
      </c>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6" customFormat="true" ht="15" customHeight="true" x14ac:dyDescent="0.2">
      <c r="A146" s="1000"/>
      <c r="B146" s="376"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51" t="s">
        <v>35</v>
      </c>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43"/>
      <c r="BA146" s="1023"/>
      <c r="BB146" s="594"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33" t="s">
        <v>35</v>
      </c>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6" customFormat="true" ht="15" customHeight="true" x14ac:dyDescent="0.2">
      <c r="A147" s="1000"/>
      <c r="B147" s="376"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51" t="s">
        <v>35</v>
      </c>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43"/>
      <c r="BA147" s="1023"/>
      <c r="BB147" s="594"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33" t="s">
        <v>35</v>
      </c>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6" customFormat="true" ht="15" customHeight="true" x14ac:dyDescent="0.2">
      <c r="A148" s="1000" t="s">
        <v>109</v>
      </c>
      <c r="B148" s="376" t="s">
        <v>49</v>
      </c>
      <c r="C148" s="160">
        <v>11.460309662218274</v>
      </c>
      <c r="D148" s="159">
        <v>45.978462455065767</v>
      </c>
      <c r="E148" s="159">
        <v>42.500543898860002</v>
      </c>
      <c r="F148" s="159">
        <v>38.205980416877132</v>
      </c>
      <c r="G148" s="158">
        <v>6.0962151821547135</v>
      </c>
      <c r="H148" s="148">
        <v>45.622628792232035</v>
      </c>
      <c r="I148" s="159">
        <v>45.53111359794493</v>
      </c>
      <c r="J148" s="159">
        <v>40.609398651023092</v>
      </c>
      <c r="K148" s="159">
        <v>31.668806136302958</v>
      </c>
      <c r="L148" s="152">
        <v>1.8186809704859683</v>
      </c>
      <c r="M148" s="160">
        <v>3.5599349209366435</v>
      </c>
      <c r="N148" s="159">
        <v>6.7999568607754428</v>
      </c>
      <c r="O148" s="159">
        <v>9.1467176916118191</v>
      </c>
      <c r="P148" s="159">
        <v>13.718887113167616</v>
      </c>
      <c r="Q148" s="158">
        <v>34.214326571709627</v>
      </c>
      <c r="R148" s="148">
        <v>22.30958850403108</v>
      </c>
      <c r="S148" s="159">
        <v>29.677134033098156</v>
      </c>
      <c r="T148" s="159">
        <v>25.389406965896978</v>
      </c>
      <c r="U148" s="159">
        <v>33.286877353754271</v>
      </c>
      <c r="V148" s="152">
        <v>29.644732841462162</v>
      </c>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3"/>
      <c r="BA148" s="1023" t="s">
        <v>109</v>
      </c>
      <c r="BB148" s="594"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33" t="s">
        <v>35</v>
      </c>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6" customFormat="true" ht="15" customHeight="true" x14ac:dyDescent="0.2">
      <c r="A149" s="1000"/>
      <c r="B149" s="376" t="s">
        <v>48</v>
      </c>
      <c r="C149" s="160">
        <v>11.179708344400801</v>
      </c>
      <c r="D149" s="159">
        <v>48.462843422432357</v>
      </c>
      <c r="E149" s="159">
        <v>56.689740692229648</v>
      </c>
      <c r="F149" s="159">
        <v>61.277808111942178</v>
      </c>
      <c r="G149" s="158">
        <v>93.574322099406231</v>
      </c>
      <c r="H149" s="148">
        <v>44.611822473901327</v>
      </c>
      <c r="I149" s="159">
        <v>53.416068242443473</v>
      </c>
      <c r="J149" s="159">
        <v>58.846137145227928</v>
      </c>
      <c r="K149" s="159">
        <v>67.990791804352241</v>
      </c>
      <c r="L149" s="152">
        <v>97.835725134429524</v>
      </c>
      <c r="M149" s="160">
        <v>4.1492625882122676</v>
      </c>
      <c r="N149" s="159">
        <v>3.7690795936661594</v>
      </c>
      <c r="O149" s="159">
        <v>7.9852891325004087</v>
      </c>
      <c r="P149" s="159">
        <v>17.489349467799851</v>
      </c>
      <c r="Q149" s="158">
        <v>49.405018422394356</v>
      </c>
      <c r="R149" s="148">
        <v>59.969102428400824</v>
      </c>
      <c r="S149" s="159">
        <v>45.073925454347822</v>
      </c>
      <c r="T149" s="159">
        <v>40.803350181975027</v>
      </c>
      <c r="U149" s="159">
        <v>65.950624691376873</v>
      </c>
      <c r="V149" s="152">
        <v>39.892304146188607</v>
      </c>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3"/>
      <c r="BA149" s="1023"/>
      <c r="BB149" s="594"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33" t="s">
        <v>35</v>
      </c>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6" customFormat="true" ht="15" customHeight="true" x14ac:dyDescent="0.2">
      <c r="A150" s="1000"/>
      <c r="B150" s="376" t="s">
        <v>111</v>
      </c>
      <c r="C150" s="160">
        <v>77.35998199338097</v>
      </c>
      <c r="D150" s="159">
        <v>5.5586941225017918</v>
      </c>
      <c r="E150" s="159">
        <v>0.80971540891018845</v>
      </c>
      <c r="F150" s="159">
        <v>0.51621147118031174</v>
      </c>
      <c r="G150" s="158">
        <v>0.32946271843907976</v>
      </c>
      <c r="H150" s="148">
        <v>9.7655487338663391</v>
      </c>
      <c r="I150" s="159">
        <v>1.0528181596112753</v>
      </c>
      <c r="J150" s="159">
        <v>0.54446420374882609</v>
      </c>
      <c r="K150" s="159">
        <v>0.34040205934462253</v>
      </c>
      <c r="L150" s="152">
        <v>0.34559389508452965</v>
      </c>
      <c r="M150" s="160">
        <v>92.290802490851064</v>
      </c>
      <c r="N150" s="159">
        <v>89.430963545558413</v>
      </c>
      <c r="O150" s="159">
        <v>82.867993175887761</v>
      </c>
      <c r="P150" s="159">
        <v>68.791763419032634</v>
      </c>
      <c r="Q150" s="158">
        <v>16.380655005895914</v>
      </c>
      <c r="R150" s="148">
        <v>17.721309067567901</v>
      </c>
      <c r="S150" s="159">
        <v>25.248940512554473</v>
      </c>
      <c r="T150" s="159">
        <v>33.807242852127807</v>
      </c>
      <c r="U150" s="159">
        <v>0.7624979548686599</v>
      </c>
      <c r="V150" s="152">
        <v>30.462963012348826</v>
      </c>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3"/>
      <c r="BA150" s="1023"/>
      <c r="BB150" s="594" t="s">
        <v>111</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33" t="s">
        <v>35</v>
      </c>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6" customFormat="true" ht="15" customHeight="true" x14ac:dyDescent="0.2">
      <c r="A151" s="1000" t="s">
        <v>110</v>
      </c>
      <c r="B151" s="376" t="s">
        <v>49</v>
      </c>
      <c r="C151" s="160">
        <v>48.577830667730751</v>
      </c>
      <c r="D151" s="159">
        <v>48.085268705356285</v>
      </c>
      <c r="E151" s="159">
        <v>42.715342980733759</v>
      </c>
      <c r="F151" s="159">
        <v>38.428605492759985</v>
      </c>
      <c r="G151" s="158">
        <v>6.2223010482079042</v>
      </c>
      <c r="H151" s="148">
        <v>49.952483759528974</v>
      </c>
      <c r="I151" s="159">
        <v>45.841762003333152</v>
      </c>
      <c r="J151" s="159">
        <v>40.843390118338228</v>
      </c>
      <c r="K151" s="159">
        <v>31.792296751880027</v>
      </c>
      <c r="L151" s="152">
        <v>1.9694985896838224</v>
      </c>
      <c r="M151" s="160">
        <v>47.624547285729484</v>
      </c>
      <c r="N151" s="159">
        <v>52.110599773198274</v>
      </c>
      <c r="O151" s="159">
        <v>51.40970291752425</v>
      </c>
      <c r="P151" s="159">
        <v>42.764584243965871</v>
      </c>
      <c r="Q151" s="158">
        <v>40.676843763455061</v>
      </c>
      <c r="R151" s="148">
        <v>27.298396718789199</v>
      </c>
      <c r="S151" s="159">
        <v>39.037394000471714</v>
      </c>
      <c r="T151" s="159">
        <v>39.674556617255689</v>
      </c>
      <c r="U151" s="159">
        <v>33.503176912530343</v>
      </c>
      <c r="V151" s="152">
        <v>42.714020702898331</v>
      </c>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3"/>
      <c r="BA151" s="1023" t="s">
        <v>110</v>
      </c>
      <c r="BB151" s="594"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33" t="s">
        <v>35</v>
      </c>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6" customFormat="true" ht="15" customHeight="true" x14ac:dyDescent="0.2">
      <c r="A152" s="1030"/>
      <c r="B152" s="423" t="s">
        <v>48</v>
      </c>
      <c r="C152" s="160">
        <v>51.282012869782868</v>
      </c>
      <c r="D152" s="159">
        <v>51.914731294643616</v>
      </c>
      <c r="E152" s="159">
        <v>57.284657019266071</v>
      </c>
      <c r="F152" s="159">
        <v>61.543204472384083</v>
      </c>
      <c r="G152" s="158">
        <v>93.717484031309112</v>
      </c>
      <c r="H152" s="148">
        <v>49.990588468621006</v>
      </c>
      <c r="I152" s="159">
        <v>54.158237996666536</v>
      </c>
      <c r="J152" s="159">
        <v>59.120648633844063</v>
      </c>
      <c r="K152" s="159">
        <v>68.207703248119813</v>
      </c>
      <c r="L152" s="152">
        <v>97.953854331237267</v>
      </c>
      <c r="M152" s="160">
        <v>52.375452714270509</v>
      </c>
      <c r="N152" s="159">
        <v>47.889400226801683</v>
      </c>
      <c r="O152" s="159">
        <v>48.451125834077786</v>
      </c>
      <c r="P152" s="159">
        <v>57.235415756034079</v>
      </c>
      <c r="Q152" s="158">
        <v>59.323156236544875</v>
      </c>
      <c r="R152" s="148">
        <v>72.646573263085358</v>
      </c>
      <c r="S152" s="159">
        <v>60.923365263761056</v>
      </c>
      <c r="T152" s="159">
        <v>60.291046797532118</v>
      </c>
      <c r="U152" s="159">
        <v>66.465853605085385</v>
      </c>
      <c r="V152" s="152">
        <v>57.285979297101498</v>
      </c>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3"/>
      <c r="BA152" s="1023"/>
      <c r="BB152" s="594"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33" t="s">
        <v>35</v>
      </c>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311" customFormat="true" ht="15" customHeight="true" x14ac:dyDescent="0.2">
      <c r="A153" s="999" t="s">
        <v>328</v>
      </c>
      <c r="B153" s="375" t="s">
        <v>272</v>
      </c>
      <c r="C153" s="119">
        <v>0</v>
      </c>
      <c r="D153" s="118">
        <v>0</v>
      </c>
      <c r="E153" s="118">
        <v>0.32368590961041255</v>
      </c>
      <c r="F153" s="118">
        <v>5.7716023214090848</v>
      </c>
      <c r="G153" s="117">
        <v>88.260978828463394</v>
      </c>
      <c r="H153" s="116">
        <v>0</v>
      </c>
      <c r="I153" s="118">
        <v>3.0368395458128427E-2</v>
      </c>
      <c r="J153" s="118">
        <v>0.5710489589985841</v>
      </c>
      <c r="K153" s="118">
        <v>20.463628997128534</v>
      </c>
      <c r="L153" s="115">
        <v>97.172056088489541</v>
      </c>
      <c r="M153" s="119">
        <v>0</v>
      </c>
      <c r="N153" s="118">
        <v>0</v>
      </c>
      <c r="O153" s="118">
        <v>0</v>
      </c>
      <c r="P153" s="118">
        <v>0</v>
      </c>
      <c r="Q153" s="117">
        <v>6.9188201589053451</v>
      </c>
      <c r="R153" s="116">
        <v>16.251762236146856</v>
      </c>
      <c r="S153" s="118">
        <v>12.198242329737392</v>
      </c>
      <c r="T153" s="118">
        <v>8.7087220322879357</v>
      </c>
      <c r="U153" s="118">
        <v>32.827119035176153</v>
      </c>
      <c r="V153" s="115">
        <v>2.642936780378653</v>
      </c>
      <c r="W153" s="435"/>
      <c r="X153" s="435"/>
      <c r="Y153" s="435"/>
      <c r="Z153" s="435"/>
      <c r="AA153" s="435"/>
      <c r="AB153" s="435"/>
      <c r="AC153" s="435"/>
      <c r="AD153" s="435"/>
      <c r="AE153" s="435"/>
      <c r="AF153" s="435"/>
      <c r="AG153" s="435"/>
      <c r="AH153" s="435"/>
      <c r="AI153" s="435"/>
      <c r="AJ153" s="435"/>
      <c r="AK153" s="435"/>
      <c r="AL153" s="435"/>
      <c r="AM153" s="435"/>
      <c r="AN153" s="435"/>
      <c r="AO153" s="435"/>
      <c r="AP153" s="435"/>
      <c r="AQ153" s="435"/>
      <c r="AR153" s="435"/>
      <c r="AS153" s="435"/>
      <c r="AT153" s="435"/>
      <c r="AU153" s="435"/>
      <c r="AV153" s="435"/>
      <c r="AW153" s="435"/>
      <c r="AX153" s="435"/>
      <c r="AY153" s="435"/>
      <c r="AZ153" s="827"/>
      <c r="BA153" s="1023" t="s">
        <v>328</v>
      </c>
      <c r="BB153" s="365" t="s">
        <v>272</v>
      </c>
      <c r="BC153" s="444">
        <v>0</v>
      </c>
      <c r="BD153" s="430">
        <v>0</v>
      </c>
      <c r="BE153" s="430">
        <v>23.3144232</v>
      </c>
      <c r="BF153" s="430">
        <v>415.61746600000021</v>
      </c>
      <c r="BG153" s="446">
        <v>6346.822983489993</v>
      </c>
      <c r="BH153" s="444">
        <v>0</v>
      </c>
      <c r="BI153" s="430">
        <v>1.7184672000000001</v>
      </c>
      <c r="BJ153" s="430">
        <v>32.23413979</v>
      </c>
      <c r="BK153" s="430">
        <v>1157.0778009499991</v>
      </c>
      <c r="BL153" s="446">
        <v>5487.7924313799895</v>
      </c>
      <c r="BM153" s="444">
        <v>0</v>
      </c>
      <c r="BN153" s="430">
        <v>0</v>
      </c>
      <c r="BO153" s="430">
        <v>0</v>
      </c>
      <c r="BP153" s="430">
        <v>0</v>
      </c>
      <c r="BQ153" s="446">
        <v>106.93203337000003</v>
      </c>
      <c r="BR153" s="444">
        <v>1047.2417658300001</v>
      </c>
      <c r="BS153" s="430">
        <v>335.06734316000035</v>
      </c>
      <c r="BT153" s="430">
        <v>663.03763849999973</v>
      </c>
      <c r="BU153" s="430">
        <v>4604.2666030599858</v>
      </c>
      <c r="BV153" s="431">
        <v>136.14152213999998</v>
      </c>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11" customFormat="true" ht="15" customHeight="true" x14ac:dyDescent="0.2">
      <c r="A154" s="1000"/>
      <c r="B154" s="376" t="s">
        <v>273</v>
      </c>
      <c r="C154" s="119">
        <v>0</v>
      </c>
      <c r="D154" s="118">
        <v>0</v>
      </c>
      <c r="E154" s="118">
        <v>0</v>
      </c>
      <c r="F154" s="118">
        <v>0.36912418267930097</v>
      </c>
      <c r="G154" s="117">
        <v>1.2079087313474239</v>
      </c>
      <c r="H154" s="116">
        <v>0</v>
      </c>
      <c r="I154" s="118">
        <v>0</v>
      </c>
      <c r="J154" s="118">
        <v>0</v>
      </c>
      <c r="K154" s="118">
        <v>1.4145108419937202</v>
      </c>
      <c r="L154" s="115">
        <v>0.57686988035517839</v>
      </c>
      <c r="M154" s="119">
        <v>0</v>
      </c>
      <c r="N154" s="118">
        <v>0</v>
      </c>
      <c r="O154" s="118">
        <v>0</v>
      </c>
      <c r="P154" s="118">
        <v>0</v>
      </c>
      <c r="Q154" s="117">
        <v>5.7047916423915844E-2</v>
      </c>
      <c r="R154" s="116">
        <v>0.49884946722691542</v>
      </c>
      <c r="S154" s="118">
        <v>6.2175557776272955E-2</v>
      </c>
      <c r="T154" s="118">
        <v>0.1241206674800653</v>
      </c>
      <c r="U154" s="118">
        <v>0.40344016274280681</v>
      </c>
      <c r="V154" s="115">
        <v>0.26309895712395809</v>
      </c>
      <c r="W154" s="435"/>
      <c r="X154" s="435"/>
      <c r="Y154" s="435"/>
      <c r="Z154" s="435"/>
      <c r="AA154" s="435"/>
      <c r="AB154" s="435"/>
      <c r="AC154" s="435"/>
      <c r="AD154" s="435"/>
      <c r="AE154" s="435"/>
      <c r="AF154" s="435"/>
      <c r="AG154" s="435"/>
      <c r="AH154" s="435"/>
      <c r="AI154" s="435"/>
      <c r="AJ154" s="435"/>
      <c r="AK154" s="435"/>
      <c r="AL154" s="435"/>
      <c r="AM154" s="435"/>
      <c r="AN154" s="435"/>
      <c r="AO154" s="435"/>
      <c r="AP154" s="435"/>
      <c r="AQ154" s="435"/>
      <c r="AR154" s="435"/>
      <c r="AS154" s="435"/>
      <c r="AT154" s="435"/>
      <c r="AU154" s="435"/>
      <c r="AV154" s="435"/>
      <c r="AW154" s="435"/>
      <c r="AX154" s="435"/>
      <c r="AY154" s="435"/>
      <c r="AZ154" s="827"/>
      <c r="BA154" s="1023"/>
      <c r="BB154" s="594" t="s">
        <v>273</v>
      </c>
      <c r="BC154" s="445">
        <v>0</v>
      </c>
      <c r="BD154" s="432">
        <v>0</v>
      </c>
      <c r="BE154" s="432">
        <v>0</v>
      </c>
      <c r="BF154" s="432">
        <v>26.580912700000003</v>
      </c>
      <c r="BG154" s="449">
        <v>86.860388360000002</v>
      </c>
      <c r="BH154" s="445">
        <v>0</v>
      </c>
      <c r="BI154" s="432">
        <v>0</v>
      </c>
      <c r="BJ154" s="432">
        <v>0</v>
      </c>
      <c r="BK154" s="432">
        <v>79.980881920000002</v>
      </c>
      <c r="BL154" s="449">
        <v>32.578729840000001</v>
      </c>
      <c r="BM154" s="445">
        <v>0</v>
      </c>
      <c r="BN154" s="432">
        <v>0</v>
      </c>
      <c r="BO154" s="432">
        <v>0</v>
      </c>
      <c r="BP154" s="432">
        <v>0</v>
      </c>
      <c r="BQ154" s="449">
        <v>0.88168930000000001</v>
      </c>
      <c r="BR154" s="445">
        <v>32.145190739999997</v>
      </c>
      <c r="BS154" s="432">
        <v>1.7078689199999999</v>
      </c>
      <c r="BT154" s="432">
        <v>9.4499139999999997</v>
      </c>
      <c r="BU154" s="432">
        <v>56.585717000000002</v>
      </c>
      <c r="BV154" s="433">
        <v>13.552610400000001</v>
      </c>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11" customFormat="true" ht="15" customHeight="true" x14ac:dyDescent="0.2">
      <c r="A155" s="1000"/>
      <c r="B155" s="376" t="s">
        <v>329</v>
      </c>
      <c r="C155" s="119">
        <v>0</v>
      </c>
      <c r="D155" s="118">
        <v>0</v>
      </c>
      <c r="E155" s="118">
        <v>0</v>
      </c>
      <c r="F155" s="118">
        <v>0.19589952142700326</v>
      </c>
      <c r="G155" s="117">
        <v>0.11893817754481224</v>
      </c>
      <c r="H155" s="116">
        <v>0</v>
      </c>
      <c r="I155" s="118">
        <v>0</v>
      </c>
      <c r="J155" s="118">
        <v>0</v>
      </c>
      <c r="K155" s="118">
        <v>0.40075040139061924</v>
      </c>
      <c r="L155" s="115">
        <v>0</v>
      </c>
      <c r="M155" s="119">
        <v>0</v>
      </c>
      <c r="N155" s="118">
        <v>0</v>
      </c>
      <c r="O155" s="118">
        <v>0</v>
      </c>
      <c r="P155" s="118">
        <v>0</v>
      </c>
      <c r="Q155" s="117">
        <v>0</v>
      </c>
      <c r="R155" s="116">
        <v>8.9817891690958121E-2</v>
      </c>
      <c r="S155" s="118">
        <v>0</v>
      </c>
      <c r="T155" s="118">
        <v>0</v>
      </c>
      <c r="U155" s="118">
        <v>0.12029216740576071</v>
      </c>
      <c r="V155" s="115">
        <v>0</v>
      </c>
      <c r="W155" s="435"/>
      <c r="X155" s="435"/>
      <c r="Y155" s="435"/>
      <c r="Z155" s="435"/>
      <c r="AA155" s="435"/>
      <c r="AB155" s="435"/>
      <c r="AC155" s="435"/>
      <c r="AD155" s="435"/>
      <c r="AE155" s="435"/>
      <c r="AF155" s="435"/>
      <c r="AG155" s="435"/>
      <c r="AH155" s="435"/>
      <c r="AI155" s="435"/>
      <c r="AJ155" s="435"/>
      <c r="AK155" s="435"/>
      <c r="AL155" s="435"/>
      <c r="AM155" s="435"/>
      <c r="AN155" s="435"/>
      <c r="AO155" s="435"/>
      <c r="AP155" s="435"/>
      <c r="AQ155" s="435"/>
      <c r="AR155" s="435"/>
      <c r="AS155" s="435"/>
      <c r="AT155" s="435"/>
      <c r="AU155" s="435"/>
      <c r="AV155" s="435"/>
      <c r="AW155" s="435"/>
      <c r="AX155" s="435"/>
      <c r="AY155" s="435"/>
      <c r="AZ155" s="827"/>
      <c r="BA155" s="1023"/>
      <c r="BB155" s="594" t="s">
        <v>329</v>
      </c>
      <c r="BC155" s="445">
        <v>0</v>
      </c>
      <c r="BD155" s="432">
        <v>0</v>
      </c>
      <c r="BE155" s="432">
        <v>0</v>
      </c>
      <c r="BF155" s="432">
        <v>14.1068733</v>
      </c>
      <c r="BG155" s="449">
        <v>8.5528119999999994</v>
      </c>
      <c r="BH155" s="445">
        <v>0</v>
      </c>
      <c r="BI155" s="432">
        <v>0</v>
      </c>
      <c r="BJ155" s="432">
        <v>0</v>
      </c>
      <c r="BK155" s="432">
        <v>22.6596853</v>
      </c>
      <c r="BL155" s="449">
        <v>0</v>
      </c>
      <c r="BM155" s="445">
        <v>0</v>
      </c>
      <c r="BN155" s="432">
        <v>0</v>
      </c>
      <c r="BO155" s="432">
        <v>0</v>
      </c>
      <c r="BP155" s="432">
        <v>0</v>
      </c>
      <c r="BQ155" s="449">
        <v>0</v>
      </c>
      <c r="BR155" s="445">
        <v>5.7877445000000005</v>
      </c>
      <c r="BS155" s="432">
        <v>0</v>
      </c>
      <c r="BT155" s="432">
        <v>0</v>
      </c>
      <c r="BU155" s="432">
        <v>16.871940799999997</v>
      </c>
      <c r="BV155" s="433">
        <v>0</v>
      </c>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11" customFormat="true" ht="15" customHeight="true" x14ac:dyDescent="0.2">
      <c r="A156" s="1000"/>
      <c r="B156" s="376" t="s">
        <v>275</v>
      </c>
      <c r="C156" s="119">
        <v>0.56784870190575576</v>
      </c>
      <c r="D156" s="118">
        <v>3.2267051707410261</v>
      </c>
      <c r="E156" s="118">
        <v>3.1802332504533113</v>
      </c>
      <c r="F156" s="118">
        <v>5.3851617858576786</v>
      </c>
      <c r="G156" s="117">
        <v>0.90017626391528327</v>
      </c>
      <c r="H156" s="116">
        <v>2.7046857809931741</v>
      </c>
      <c r="I156" s="118">
        <v>3.799755900202153</v>
      </c>
      <c r="J156" s="118">
        <v>4.0286810766023713</v>
      </c>
      <c r="K156" s="118">
        <v>4.7674176871448957</v>
      </c>
      <c r="L156" s="115">
        <v>0.22717037064152718</v>
      </c>
      <c r="M156" s="119">
        <v>0.39345278641621639</v>
      </c>
      <c r="N156" s="118">
        <v>8.1515743670291782E-2</v>
      </c>
      <c r="O156" s="118">
        <v>0.71232734811578469</v>
      </c>
      <c r="P156" s="118">
        <v>0.16268099896658636</v>
      </c>
      <c r="Q156" s="117">
        <v>3.6186295038725622</v>
      </c>
      <c r="R156" s="116">
        <v>3.6228242493244784</v>
      </c>
      <c r="S156" s="118">
        <v>2.4191599481866715</v>
      </c>
      <c r="T156" s="118">
        <v>3.2890730934483878</v>
      </c>
      <c r="U156" s="118">
        <v>2.4676182185763262</v>
      </c>
      <c r="V156" s="115">
        <v>1.126895687650334</v>
      </c>
      <c r="W156" s="435"/>
      <c r="X156" s="435"/>
      <c r="Y156" s="435"/>
      <c r="Z156" s="435"/>
      <c r="AA156" s="435"/>
      <c r="AB156" s="435"/>
      <c r="AC156" s="435"/>
      <c r="AD156" s="435"/>
      <c r="AE156" s="435"/>
      <c r="AF156" s="435"/>
      <c r="AG156" s="435"/>
      <c r="AH156" s="435"/>
      <c r="AI156" s="435"/>
      <c r="AJ156" s="435"/>
      <c r="AK156" s="435"/>
      <c r="AL156" s="435"/>
      <c r="AM156" s="435"/>
      <c r="AN156" s="435"/>
      <c r="AO156" s="435"/>
      <c r="AP156" s="435"/>
      <c r="AQ156" s="435"/>
      <c r="AR156" s="435"/>
      <c r="AS156" s="435"/>
      <c r="AT156" s="435"/>
      <c r="AU156" s="435"/>
      <c r="AV156" s="435"/>
      <c r="AW156" s="435"/>
      <c r="AX156" s="435"/>
      <c r="AY156" s="435"/>
      <c r="AZ156" s="827"/>
      <c r="BA156" s="1023"/>
      <c r="BB156" s="594" t="s">
        <v>275</v>
      </c>
      <c r="BC156" s="445">
        <v>40.861115339999998</v>
      </c>
      <c r="BD156" s="432">
        <v>232.01740086999993</v>
      </c>
      <c r="BE156" s="432">
        <v>229.06559004999994</v>
      </c>
      <c r="BF156" s="432">
        <v>387.78958957999998</v>
      </c>
      <c r="BG156" s="449">
        <v>64.731430320000001</v>
      </c>
      <c r="BH156" s="445">
        <v>152.77154081</v>
      </c>
      <c r="BI156" s="432">
        <v>215.01813921999999</v>
      </c>
      <c r="BJ156" s="432">
        <v>227.40794277999993</v>
      </c>
      <c r="BK156" s="432">
        <v>269.56475679000005</v>
      </c>
      <c r="BL156" s="449">
        <v>12.829447999999999</v>
      </c>
      <c r="BM156" s="445">
        <v>6.0838193</v>
      </c>
      <c r="BN156" s="432">
        <v>1.2493044</v>
      </c>
      <c r="BO156" s="432">
        <v>11.10032665</v>
      </c>
      <c r="BP156" s="432">
        <v>2.5130569400000002</v>
      </c>
      <c r="BQ156" s="449">
        <v>55.926791270000002</v>
      </c>
      <c r="BR156" s="445">
        <v>233.44993663000002</v>
      </c>
      <c r="BS156" s="432">
        <v>66.450679910000005</v>
      </c>
      <c r="BT156" s="432">
        <v>250.41323498999989</v>
      </c>
      <c r="BU156" s="432">
        <v>346.10323679999988</v>
      </c>
      <c r="BV156" s="433">
        <v>58.048037830000005</v>
      </c>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11" customFormat="true" ht="15" customHeight="true" x14ac:dyDescent="0.2">
      <c r="A157" s="1000"/>
      <c r="B157" s="376" t="s">
        <v>276</v>
      </c>
      <c r="C157" s="119">
        <v>22.114074577873044</v>
      </c>
      <c r="D157" s="118">
        <v>91.214600706757153</v>
      </c>
      <c r="E157" s="118">
        <v>95.686365431026061</v>
      </c>
      <c r="F157" s="118">
        <v>87.790100684971407</v>
      </c>
      <c r="G157" s="117">
        <v>9.2426582170366327</v>
      </c>
      <c r="H157" s="116">
        <v>87.583150653241034</v>
      </c>
      <c r="I157" s="118">
        <v>95.11705754472834</v>
      </c>
      <c r="J157" s="118">
        <v>94.891653392262526</v>
      </c>
      <c r="K157" s="118">
        <v>72.613290012997354</v>
      </c>
      <c r="L157" s="115">
        <v>1.7548644105967657</v>
      </c>
      <c r="M157" s="119">
        <v>7.3157447227326946</v>
      </c>
      <c r="N157" s="118">
        <v>10.487520710771314</v>
      </c>
      <c r="O157" s="118">
        <v>16.419679475996446</v>
      </c>
      <c r="P157" s="118">
        <v>31.045555582000876</v>
      </c>
      <c r="Q157" s="117">
        <v>73.024847414902098</v>
      </c>
      <c r="R157" s="116">
        <v>61.862232121397987</v>
      </c>
      <c r="S157" s="118">
        <v>60.071481651745593</v>
      </c>
      <c r="T157" s="118">
        <v>54.097419180723307</v>
      </c>
      <c r="U157" s="118">
        <v>63.44985725212684</v>
      </c>
      <c r="V157" s="115">
        <v>65.504105562497912</v>
      </c>
      <c r="W157" s="435"/>
      <c r="X157" s="435"/>
      <c r="Y157" s="435"/>
      <c r="Z157" s="435"/>
      <c r="AA157" s="435"/>
      <c r="AB157" s="435"/>
      <c r="AC157" s="435"/>
      <c r="AD157" s="435"/>
      <c r="AE157" s="435"/>
      <c r="AF157" s="435"/>
      <c r="AG157" s="435"/>
      <c r="AH157" s="435"/>
      <c r="AI157" s="435"/>
      <c r="AJ157" s="435"/>
      <c r="AK157" s="435"/>
      <c r="AL157" s="435"/>
      <c r="AM157" s="435"/>
      <c r="AN157" s="435"/>
      <c r="AO157" s="435"/>
      <c r="AP157" s="435"/>
      <c r="AQ157" s="435"/>
      <c r="AR157" s="435"/>
      <c r="AS157" s="435"/>
      <c r="AT157" s="435"/>
      <c r="AU157" s="435"/>
      <c r="AV157" s="435"/>
      <c r="AW157" s="435"/>
      <c r="AX157" s="435"/>
      <c r="AY157" s="435"/>
      <c r="AZ157" s="827"/>
      <c r="BA157" s="1023"/>
      <c r="BB157" s="594" t="s">
        <v>276</v>
      </c>
      <c r="BC157" s="445">
        <v>1591.2790659399993</v>
      </c>
      <c r="BD157" s="432">
        <v>6558.8188128500124</v>
      </c>
      <c r="BE157" s="432">
        <v>6892.0899918500127</v>
      </c>
      <c r="BF157" s="432">
        <v>6321.8318163100157</v>
      </c>
      <c r="BG157" s="449">
        <v>664.6370386900004</v>
      </c>
      <c r="BH157" s="445">
        <v>4947.0489209200159</v>
      </c>
      <c r="BI157" s="432">
        <v>5382.4227814900105</v>
      </c>
      <c r="BJ157" s="432">
        <v>5356.3722902400086</v>
      </c>
      <c r="BK157" s="432">
        <v>4105.7832870099983</v>
      </c>
      <c r="BL157" s="449">
        <v>99.10597777000001</v>
      </c>
      <c r="BM157" s="445">
        <v>113.12073640000001</v>
      </c>
      <c r="BN157" s="432">
        <v>160.73098495000005</v>
      </c>
      <c r="BO157" s="432">
        <v>255.87085229000007</v>
      </c>
      <c r="BP157" s="432">
        <v>479.58427478999994</v>
      </c>
      <c r="BQ157" s="449">
        <v>1128.6166197799998</v>
      </c>
      <c r="BR157" s="445">
        <v>3986.3192842500034</v>
      </c>
      <c r="BS157" s="432">
        <v>1650.0731181299977</v>
      </c>
      <c r="BT157" s="432">
        <v>4118.7013352300155</v>
      </c>
      <c r="BU157" s="432">
        <v>8899.3511249600106</v>
      </c>
      <c r="BV157" s="433">
        <v>3374.2118630700093</v>
      </c>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11" customFormat="true" ht="15" customHeight="true" x14ac:dyDescent="0.2">
      <c r="A158" s="1000"/>
      <c r="B158" s="376" t="s">
        <v>330</v>
      </c>
      <c r="C158" s="119">
        <v>15.452691066365954</v>
      </c>
      <c r="D158" s="118">
        <v>2.6131482797366932</v>
      </c>
      <c r="E158" s="118">
        <v>0.34322573563908376</v>
      </c>
      <c r="F158" s="118">
        <v>0.11193920907765233</v>
      </c>
      <c r="G158" s="117">
        <v>0</v>
      </c>
      <c r="H158" s="116">
        <v>2.9848525375328698</v>
      </c>
      <c r="I158" s="118">
        <v>0.41594914096416286</v>
      </c>
      <c r="J158" s="118">
        <v>0.14280285293723707</v>
      </c>
      <c r="K158" s="118">
        <v>0</v>
      </c>
      <c r="L158" s="115">
        <v>0</v>
      </c>
      <c r="M158" s="119">
        <v>6.7144668694208072</v>
      </c>
      <c r="N158" s="118">
        <v>12.855862542557981</v>
      </c>
      <c r="O158" s="118">
        <v>22.456833237807807</v>
      </c>
      <c r="P158" s="118">
        <v>23.15179740547946</v>
      </c>
      <c r="Q158" s="117">
        <v>8.0221603209673447</v>
      </c>
      <c r="R158" s="116">
        <v>2.361537931951037</v>
      </c>
      <c r="S158" s="118">
        <v>4.7375080180266353</v>
      </c>
      <c r="T158" s="118">
        <v>10.992244694150791</v>
      </c>
      <c r="U158" s="118">
        <v>0.19736994784424361</v>
      </c>
      <c r="V158" s="115">
        <v>3.6058049792499327</v>
      </c>
      <c r="W158" s="435"/>
      <c r="X158" s="435"/>
      <c r="Y158" s="435"/>
      <c r="Z158" s="435"/>
      <c r="AA158" s="435"/>
      <c r="AB158" s="435"/>
      <c r="AC158" s="435"/>
      <c r="AD158" s="435"/>
      <c r="AE158" s="435"/>
      <c r="AF158" s="435"/>
      <c r="AG158" s="435"/>
      <c r="AH158" s="435"/>
      <c r="AI158" s="435"/>
      <c r="AJ158" s="435"/>
      <c r="AK158" s="435"/>
      <c r="AL158" s="435"/>
      <c r="AM158" s="435"/>
      <c r="AN158" s="435"/>
      <c r="AO158" s="435"/>
      <c r="AP158" s="435"/>
      <c r="AQ158" s="435"/>
      <c r="AR158" s="435"/>
      <c r="AS158" s="435"/>
      <c r="AT158" s="435"/>
      <c r="AU158" s="435"/>
      <c r="AV158" s="435"/>
      <c r="AW158" s="435"/>
      <c r="AX158" s="435"/>
      <c r="AY158" s="435"/>
      <c r="AZ158" s="827"/>
      <c r="BA158" s="1023"/>
      <c r="BB158" s="594" t="s">
        <v>330</v>
      </c>
      <c r="BC158" s="445">
        <v>1111.9408917500014</v>
      </c>
      <c r="BD158" s="432">
        <v>187.89937098999994</v>
      </c>
      <c r="BE158" s="432">
        <v>24.721836250000003</v>
      </c>
      <c r="BF158" s="432">
        <v>8.0608274500000014</v>
      </c>
      <c r="BG158" s="449">
        <v>0</v>
      </c>
      <c r="BH158" s="445">
        <v>168.59648705000004</v>
      </c>
      <c r="BI158" s="432">
        <v>23.537462050000002</v>
      </c>
      <c r="BJ158" s="432">
        <v>8.0608274500000014</v>
      </c>
      <c r="BK158" s="432">
        <v>0</v>
      </c>
      <c r="BL158" s="449">
        <v>0</v>
      </c>
      <c r="BM158" s="445">
        <v>103.82339263999999</v>
      </c>
      <c r="BN158" s="432">
        <v>197.02802080999996</v>
      </c>
      <c r="BO158" s="432">
        <v>349.94891762000003</v>
      </c>
      <c r="BP158" s="432">
        <v>357.64339728000027</v>
      </c>
      <c r="BQ158" s="449">
        <v>123.98442154000003</v>
      </c>
      <c r="BR158" s="445">
        <v>152.17433764999998</v>
      </c>
      <c r="BS158" s="432">
        <v>130.13220937000008</v>
      </c>
      <c r="BT158" s="432">
        <v>836.89339685000084</v>
      </c>
      <c r="BU158" s="432">
        <v>27.682717400000001</v>
      </c>
      <c r="BV158" s="433">
        <v>185.74026516999993</v>
      </c>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11" customFormat="true" ht="15" customHeight="true" x14ac:dyDescent="0.2">
      <c r="A159" s="1000"/>
      <c r="B159" s="376" t="s">
        <v>331</v>
      </c>
      <c r="C159" s="119">
        <v>4.6927275603822524E-2</v>
      </c>
      <c r="D159" s="118">
        <v>0</v>
      </c>
      <c r="E159" s="118">
        <v>0</v>
      </c>
      <c r="F159" s="118">
        <v>0</v>
      </c>
      <c r="G159" s="117">
        <v>0</v>
      </c>
      <c r="H159" s="116">
        <v>0</v>
      </c>
      <c r="I159" s="118">
        <v>0</v>
      </c>
      <c r="J159" s="118">
        <v>0</v>
      </c>
      <c r="K159" s="118">
        <v>0</v>
      </c>
      <c r="L159" s="115">
        <v>0</v>
      </c>
      <c r="M159" s="119">
        <v>0</v>
      </c>
      <c r="N159" s="118">
        <v>0</v>
      </c>
      <c r="O159" s="118">
        <v>0</v>
      </c>
      <c r="P159" s="118">
        <v>0.21859359020635172</v>
      </c>
      <c r="Q159" s="117">
        <v>0</v>
      </c>
      <c r="R159" s="116">
        <v>0</v>
      </c>
      <c r="S159" s="118">
        <v>0</v>
      </c>
      <c r="T159" s="118">
        <v>0</v>
      </c>
      <c r="U159" s="118">
        <v>0</v>
      </c>
      <c r="V159" s="115">
        <v>6.555398450440128E-2</v>
      </c>
      <c r="W159" s="435"/>
      <c r="X159" s="435"/>
      <c r="Y159" s="435"/>
      <c r="Z159" s="435"/>
      <c r="AA159" s="435"/>
      <c r="AB159" s="435"/>
      <c r="AC159" s="435"/>
      <c r="AD159" s="435"/>
      <c r="AE159" s="435"/>
      <c r="AF159" s="435"/>
      <c r="AG159" s="435"/>
      <c r="AH159" s="435"/>
      <c r="AI159" s="435"/>
      <c r="AJ159" s="435"/>
      <c r="AK159" s="435"/>
      <c r="AL159" s="435"/>
      <c r="AM159" s="435"/>
      <c r="AN159" s="435"/>
      <c r="AO159" s="435"/>
      <c r="AP159" s="435"/>
      <c r="AQ159" s="435"/>
      <c r="AR159" s="435"/>
      <c r="AS159" s="435"/>
      <c r="AT159" s="435"/>
      <c r="AU159" s="435"/>
      <c r="AV159" s="435"/>
      <c r="AW159" s="435"/>
      <c r="AX159" s="435"/>
      <c r="AY159" s="435"/>
      <c r="AZ159" s="827"/>
      <c r="BA159" s="1023"/>
      <c r="BB159" s="594" t="s">
        <v>331</v>
      </c>
      <c r="BC159" s="445">
        <v>3.3767811999999999</v>
      </c>
      <c r="BD159" s="432">
        <v>0</v>
      </c>
      <c r="BE159" s="432">
        <v>0</v>
      </c>
      <c r="BF159" s="432">
        <v>0</v>
      </c>
      <c r="BG159" s="449">
        <v>0</v>
      </c>
      <c r="BH159" s="445">
        <v>0</v>
      </c>
      <c r="BI159" s="432">
        <v>0</v>
      </c>
      <c r="BJ159" s="432">
        <v>0</v>
      </c>
      <c r="BK159" s="432">
        <v>0</v>
      </c>
      <c r="BL159" s="449">
        <v>0</v>
      </c>
      <c r="BM159" s="445">
        <v>0</v>
      </c>
      <c r="BN159" s="432">
        <v>0</v>
      </c>
      <c r="BO159" s="432">
        <v>0</v>
      </c>
      <c r="BP159" s="432">
        <v>3.3767811999999999</v>
      </c>
      <c r="BQ159" s="449">
        <v>0</v>
      </c>
      <c r="BR159" s="445">
        <v>0</v>
      </c>
      <c r="BS159" s="432">
        <v>0</v>
      </c>
      <c r="BT159" s="432">
        <v>0</v>
      </c>
      <c r="BU159" s="432">
        <v>0</v>
      </c>
      <c r="BV159" s="433">
        <v>3.3767811999999999</v>
      </c>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11" customFormat="true" ht="15" customHeight="true" x14ac:dyDescent="0.2">
      <c r="A160" s="1000"/>
      <c r="B160" s="376" t="s">
        <v>19</v>
      </c>
      <c r="C160" s="119">
        <v>61.587976763645536</v>
      </c>
      <c r="D160" s="118">
        <v>2.7194484516534994</v>
      </c>
      <c r="E160" s="118">
        <v>0.43936824359914428</v>
      </c>
      <c r="F160" s="118">
        <v>0.31950060072014169</v>
      </c>
      <c r="G160" s="117">
        <v>0.15275904318458397</v>
      </c>
      <c r="H160" s="116">
        <v>6.2229798113449126</v>
      </c>
      <c r="I160" s="118">
        <v>0.60234716882586903</v>
      </c>
      <c r="J160" s="118">
        <v>0.3159406640727328</v>
      </c>
      <c r="K160" s="118">
        <v>0.31801605014979067</v>
      </c>
      <c r="L160" s="115">
        <v>0.12059678265266997</v>
      </c>
      <c r="M160" s="119">
        <v>85.51024853572558</v>
      </c>
      <c r="N160" s="118">
        <v>76.575101003000427</v>
      </c>
      <c r="O160" s="118">
        <v>60.411159938079848</v>
      </c>
      <c r="P160" s="118">
        <v>45.20554727992544</v>
      </c>
      <c r="Q160" s="117">
        <v>8.3584946849285711</v>
      </c>
      <c r="R160" s="116">
        <v>14.964532178099191</v>
      </c>
      <c r="S160" s="118">
        <v>20.346208346389812</v>
      </c>
      <c r="T160" s="118">
        <v>22.731207462652652</v>
      </c>
      <c r="U160" s="118">
        <v>0.4672066698103981</v>
      </c>
      <c r="V160" s="115">
        <v>26.665382180051132</v>
      </c>
      <c r="W160" s="435"/>
      <c r="X160" s="435"/>
      <c r="Y160" s="435"/>
      <c r="Z160" s="435"/>
      <c r="AA160" s="435"/>
      <c r="AB160" s="435"/>
      <c r="AC160" s="435"/>
      <c r="AD160" s="435"/>
      <c r="AE160" s="435"/>
      <c r="AF160" s="435"/>
      <c r="AG160" s="435"/>
      <c r="AH160" s="435"/>
      <c r="AI160" s="435"/>
      <c r="AJ160" s="435"/>
      <c r="AK160" s="435"/>
      <c r="AL160" s="435"/>
      <c r="AM160" s="435"/>
      <c r="AN160" s="435"/>
      <c r="AO160" s="435"/>
      <c r="AP160" s="435"/>
      <c r="AQ160" s="435"/>
      <c r="AR160" s="435"/>
      <c r="AS160" s="435"/>
      <c r="AT160" s="435"/>
      <c r="AU160" s="435"/>
      <c r="AV160" s="435"/>
      <c r="AW160" s="435"/>
      <c r="AX160" s="435"/>
      <c r="AY160" s="435"/>
      <c r="AZ160" s="827"/>
      <c r="BA160" s="1023"/>
      <c r="BB160" s="594" t="s">
        <v>19</v>
      </c>
      <c r="BC160" s="445">
        <v>4431.7322794800102</v>
      </c>
      <c r="BD160" s="432">
        <v>195.54292325</v>
      </c>
      <c r="BE160" s="432">
        <v>31.646781240000003</v>
      </c>
      <c r="BF160" s="432">
        <v>23.007480879999999</v>
      </c>
      <c r="BG160" s="449">
        <v>10.984861249999998</v>
      </c>
      <c r="BH160" s="445">
        <v>351.49895077999997</v>
      </c>
      <c r="BI160" s="432">
        <v>34.085233580000001</v>
      </c>
      <c r="BJ160" s="432">
        <v>17.833979679999999</v>
      </c>
      <c r="BK160" s="432">
        <v>17.981625449999999</v>
      </c>
      <c r="BL160" s="449">
        <v>6.8107039999999994</v>
      </c>
      <c r="BM160" s="445">
        <v>1322.2142995299994</v>
      </c>
      <c r="BN160" s="432">
        <v>1173.5844673199977</v>
      </c>
      <c r="BO160" s="432">
        <v>941.39809511999908</v>
      </c>
      <c r="BP160" s="432">
        <v>698.32442042999946</v>
      </c>
      <c r="BQ160" s="449">
        <v>129.18255020999999</v>
      </c>
      <c r="BR160" s="445">
        <v>964.29438698999923</v>
      </c>
      <c r="BS160" s="432">
        <v>558.87969673999953</v>
      </c>
      <c r="BT160" s="432">
        <v>1730.6380959700004</v>
      </c>
      <c r="BU160" s="432">
        <v>65.529480800000002</v>
      </c>
      <c r="BV160" s="433">
        <v>1373.5726656000018</v>
      </c>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11" customFormat="true" ht="15" customHeight="true" x14ac:dyDescent="0.2">
      <c r="A161" s="1000"/>
      <c r="B161" s="376" t="s">
        <v>46</v>
      </c>
      <c r="C161" s="119">
        <v>0.18414866413829403</v>
      </c>
      <c r="D161" s="118">
        <v>0.19389669897207878</v>
      </c>
      <c r="E161" s="118">
        <v>2.7121429671960438E-2</v>
      </c>
      <c r="F161" s="118">
        <v>1.7577584529178736E-2</v>
      </c>
      <c r="G161" s="117">
        <v>0</v>
      </c>
      <c r="H161" s="116">
        <v>0.46333905358751759</v>
      </c>
      <c r="I161" s="118">
        <v>3.4521849821243587E-2</v>
      </c>
      <c r="J161" s="118">
        <v>0</v>
      </c>
      <c r="K161" s="118">
        <v>2.2386009194831819E-2</v>
      </c>
      <c r="L161" s="115">
        <v>0</v>
      </c>
      <c r="M161" s="119">
        <v>6.6087085704618312E-2</v>
      </c>
      <c r="N161" s="118">
        <v>0</v>
      </c>
      <c r="O161" s="118">
        <v>0</v>
      </c>
      <c r="P161" s="118">
        <v>0</v>
      </c>
      <c r="Q161" s="117">
        <v>0</v>
      </c>
      <c r="R161" s="116">
        <v>0.34844392416236514</v>
      </c>
      <c r="S161" s="118">
        <v>0.11833904727095565</v>
      </c>
      <c r="T161" s="118">
        <v>1.3421978167539922E-2</v>
      </c>
      <c r="U161" s="118">
        <v>0</v>
      </c>
      <c r="V161" s="115">
        <v>7.1570016140889439E-2</v>
      </c>
      <c r="W161" s="435"/>
      <c r="X161" s="435"/>
      <c r="Y161" s="435"/>
      <c r="Z161" s="435"/>
      <c r="AA161" s="435"/>
      <c r="AB161" s="435"/>
      <c r="AC161" s="435"/>
      <c r="AD161" s="435"/>
      <c r="AE161" s="435"/>
      <c r="AF161" s="435"/>
      <c r="AG161" s="435"/>
      <c r="AH161" s="435"/>
      <c r="AI161" s="435"/>
      <c r="AJ161" s="435"/>
      <c r="AK161" s="435"/>
      <c r="AL161" s="435"/>
      <c r="AM161" s="435"/>
      <c r="AN161" s="435"/>
      <c r="AO161" s="435"/>
      <c r="AP161" s="435"/>
      <c r="AQ161" s="435"/>
      <c r="AR161" s="435"/>
      <c r="AS161" s="435"/>
      <c r="AT161" s="435"/>
      <c r="AU161" s="435"/>
      <c r="AV161" s="435"/>
      <c r="AW161" s="435"/>
      <c r="AX161" s="435"/>
      <c r="AY161" s="435"/>
      <c r="AZ161" s="827"/>
      <c r="BA161" s="1023"/>
      <c r="BB161" s="594" t="s">
        <v>46</v>
      </c>
      <c r="BC161" s="445">
        <v>13.250923670000001</v>
      </c>
      <c r="BD161" s="432">
        <v>13.942212179999999</v>
      </c>
      <c r="BE161" s="432">
        <v>1.9535002000000001</v>
      </c>
      <c r="BF161" s="432">
        <v>1.2657752100000002</v>
      </c>
      <c r="BG161" s="449">
        <v>0</v>
      </c>
      <c r="BH161" s="445">
        <v>26.171254949999998</v>
      </c>
      <c r="BI161" s="432">
        <v>1.9535002000000001</v>
      </c>
      <c r="BJ161" s="432">
        <v>0</v>
      </c>
      <c r="BK161" s="432">
        <v>1.2657752100000002</v>
      </c>
      <c r="BL161" s="449">
        <v>0</v>
      </c>
      <c r="BM161" s="445">
        <v>1.0218809</v>
      </c>
      <c r="BN161" s="432">
        <v>0</v>
      </c>
      <c r="BO161" s="432">
        <v>0</v>
      </c>
      <c r="BP161" s="432">
        <v>0</v>
      </c>
      <c r="BQ161" s="449">
        <v>0</v>
      </c>
      <c r="BR161" s="445">
        <v>22.45325923</v>
      </c>
      <c r="BS161" s="432">
        <v>3.25059538</v>
      </c>
      <c r="BT161" s="432">
        <v>1.0218809</v>
      </c>
      <c r="BU161" s="432">
        <v>0</v>
      </c>
      <c r="BV161" s="433">
        <v>3.68667575</v>
      </c>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11" customFormat="true" ht="15" customHeight="true" x14ac:dyDescent="0.2">
      <c r="A162" s="1001"/>
      <c r="B162" s="377" t="s">
        <v>177</v>
      </c>
      <c r="C162" s="119">
        <v>4.6332950467608262E-2</v>
      </c>
      <c r="D162" s="118">
        <v>3.2200692139518761E-2</v>
      </c>
      <c r="E162" s="118">
        <v>0</v>
      </c>
      <c r="F162" s="118">
        <v>3.9094109328462918E-2</v>
      </c>
      <c r="G162" s="117">
        <v>0.11658073850788571</v>
      </c>
      <c r="H162" s="116">
        <v>4.0992163300532396E-2</v>
      </c>
      <c r="I162" s="118">
        <v>0</v>
      </c>
      <c r="J162" s="118">
        <v>4.9873055126483865E-2</v>
      </c>
      <c r="K162" s="118">
        <v>0</v>
      </c>
      <c r="L162" s="115">
        <v>0.14844246726430568</v>
      </c>
      <c r="M162" s="119">
        <v>0</v>
      </c>
      <c r="N162" s="118">
        <v>0</v>
      </c>
      <c r="O162" s="118">
        <v>0</v>
      </c>
      <c r="P162" s="118">
        <v>0.21582514342133582</v>
      </c>
      <c r="Q162" s="117">
        <v>0</v>
      </c>
      <c r="R162" s="116">
        <v>0</v>
      </c>
      <c r="S162" s="118">
        <v>4.688510086709699E-2</v>
      </c>
      <c r="T162" s="118">
        <v>4.3790891089218707E-2</v>
      </c>
      <c r="U162" s="118">
        <v>6.7096546317238395E-2</v>
      </c>
      <c r="V162" s="115">
        <v>5.4651852402472723E-2</v>
      </c>
      <c r="W162" s="435"/>
      <c r="X162" s="435"/>
      <c r="Y162" s="435"/>
      <c r="Z162" s="435"/>
      <c r="AA162" s="435"/>
      <c r="AB162" s="435"/>
      <c r="AC162" s="435"/>
      <c r="AD162" s="435"/>
      <c r="AE162" s="435"/>
      <c r="AF162" s="435"/>
      <c r="AG162" s="435"/>
      <c r="AH162" s="435"/>
      <c r="AI162" s="435"/>
      <c r="AJ162" s="435"/>
      <c r="AK162" s="435"/>
      <c r="AL162" s="435"/>
      <c r="AM162" s="435"/>
      <c r="AN162" s="435"/>
      <c r="AO162" s="435"/>
      <c r="AP162" s="435"/>
      <c r="AQ162" s="435"/>
      <c r="AR162" s="435"/>
      <c r="AS162" s="435"/>
      <c r="AT162" s="435"/>
      <c r="AU162" s="435"/>
      <c r="AV162" s="435"/>
      <c r="AW162" s="435"/>
      <c r="AX162" s="435"/>
      <c r="AY162" s="435"/>
      <c r="AZ162" s="827"/>
      <c r="BA162" s="1023"/>
      <c r="BB162" s="594" t="s">
        <v>177</v>
      </c>
      <c r="BC162" s="445">
        <v>3.3340148999999997</v>
      </c>
      <c r="BD162" s="432">
        <v>2.3154024</v>
      </c>
      <c r="BE162" s="432">
        <v>0</v>
      </c>
      <c r="BF162" s="432">
        <v>2.8151964999999999</v>
      </c>
      <c r="BG162" s="449">
        <v>8.3832892000000001</v>
      </c>
      <c r="BH162" s="445">
        <v>2.3154024</v>
      </c>
      <c r="BI162" s="432">
        <v>0</v>
      </c>
      <c r="BJ162" s="432">
        <v>2.8151964999999999</v>
      </c>
      <c r="BK162" s="432">
        <v>0</v>
      </c>
      <c r="BL162" s="449">
        <v>8.3832892000000001</v>
      </c>
      <c r="BM162" s="445">
        <v>0</v>
      </c>
      <c r="BN162" s="432">
        <v>0</v>
      </c>
      <c r="BO162" s="432">
        <v>0</v>
      </c>
      <c r="BP162" s="432">
        <v>3.3340148999999997</v>
      </c>
      <c r="BQ162" s="449">
        <v>0</v>
      </c>
      <c r="BR162" s="445">
        <v>0</v>
      </c>
      <c r="BS162" s="432">
        <v>1.2878631</v>
      </c>
      <c r="BT162" s="432">
        <v>3.3340148999999997</v>
      </c>
      <c r="BU162" s="432">
        <v>9.4108285000000009</v>
      </c>
      <c r="BV162" s="433">
        <v>2.8151964999999999</v>
      </c>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70" customFormat="true" ht="15" customHeight="true" x14ac:dyDescent="0.2">
      <c r="A163" s="29"/>
      <c r="B163" s="23"/>
      <c r="C163" s="100"/>
      <c r="D163" s="102"/>
      <c r="E163" s="102"/>
      <c r="F163" s="102"/>
      <c r="G163" s="101"/>
      <c r="H163" s="99"/>
      <c r="I163" s="102"/>
      <c r="J163" s="102"/>
      <c r="K163" s="102"/>
      <c r="L163" s="98"/>
      <c r="M163" s="100"/>
      <c r="N163" s="102"/>
      <c r="O163" s="102"/>
      <c r="P163" s="102"/>
      <c r="Q163" s="101"/>
      <c r="R163" s="99"/>
      <c r="S163" s="102"/>
      <c r="T163" s="102"/>
      <c r="U163" s="102"/>
      <c r="V163" s="98"/>
      <c r="W163" s="785"/>
      <c r="X163" s="785"/>
      <c r="Y163" s="785"/>
      <c r="Z163" s="785"/>
      <c r="AA163" s="785"/>
      <c r="AB163" s="785"/>
      <c r="AC163" s="785"/>
      <c r="AD163" s="785"/>
      <c r="AE163" s="785"/>
      <c r="AF163" s="785"/>
      <c r="AG163" s="785"/>
      <c r="AH163" s="785"/>
      <c r="AI163" s="785"/>
      <c r="AJ163" s="785"/>
      <c r="AK163" s="785"/>
      <c r="AL163" s="785"/>
      <c r="AM163" s="785"/>
      <c r="AN163" s="785"/>
      <c r="AO163" s="785"/>
      <c r="AP163" s="785"/>
      <c r="AQ163" s="785"/>
      <c r="AR163" s="785"/>
      <c r="AS163" s="785"/>
      <c r="AT163" s="785"/>
      <c r="AU163" s="785"/>
      <c r="AV163" s="785"/>
      <c r="AW163" s="785"/>
      <c r="AX163" s="785"/>
      <c r="AY163" s="785"/>
      <c r="AZ163" s="344"/>
      <c r="BA163" s="1024"/>
      <c r="BB163" s="594" t="s">
        <v>188</v>
      </c>
      <c r="BC163" s="445">
        <v>7195.7750722800101</v>
      </c>
      <c r="BD163" s="432">
        <v>7190.5361225400147</v>
      </c>
      <c r="BE163" s="432">
        <v>7202.7921227900142</v>
      </c>
      <c r="BF163" s="432">
        <v>7201.0759379300225</v>
      </c>
      <c r="BG163" s="449">
        <v>7190.9728033099918</v>
      </c>
      <c r="BH163" s="445">
        <v>5648.4025569100131</v>
      </c>
      <c r="BI163" s="432">
        <v>5658.7355837400164</v>
      </c>
      <c r="BJ163" s="432">
        <v>5644.7243764400118</v>
      </c>
      <c r="BK163" s="432">
        <v>5654.3138126300119</v>
      </c>
      <c r="BL163" s="449">
        <v>5647.5005801899906</v>
      </c>
      <c r="BM163" s="445">
        <v>1546.2641287700008</v>
      </c>
      <c r="BN163" s="432">
        <v>1532.5927774799975</v>
      </c>
      <c r="BO163" s="432">
        <v>1558.3181916800008</v>
      </c>
      <c r="BP163" s="432">
        <v>1544.7759455399989</v>
      </c>
      <c r="BQ163" s="449">
        <v>1545.5241054700025</v>
      </c>
      <c r="BR163" s="445">
        <v>6443.8659058200165</v>
      </c>
      <c r="BS163" s="432">
        <v>2746.849374709986</v>
      </c>
      <c r="BT163" s="432">
        <v>7613.4895113400244</v>
      </c>
      <c r="BU163" s="432">
        <v>14025.80164932003</v>
      </c>
      <c r="BV163" s="433">
        <v>5151.1456176600268</v>
      </c>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70" customFormat="true" ht="15" customHeight="true" x14ac:dyDescent="0.2">
      <c r="A164" s="30"/>
      <c r="B164" s="25"/>
      <c r="C164" s="100"/>
      <c r="D164" s="102"/>
      <c r="E164" s="102"/>
      <c r="F164" s="102"/>
      <c r="G164" s="101"/>
      <c r="H164" s="99"/>
      <c r="I164" s="102"/>
      <c r="J164" s="102"/>
      <c r="K164" s="102"/>
      <c r="L164" s="98"/>
      <c r="M164" s="100"/>
      <c r="N164" s="102"/>
      <c r="O164" s="102"/>
      <c r="P164" s="102"/>
      <c r="Q164" s="101"/>
      <c r="R164" s="99"/>
      <c r="S164" s="102"/>
      <c r="T164" s="102"/>
      <c r="U164" s="102"/>
      <c r="V164" s="98"/>
      <c r="W164" s="785"/>
      <c r="X164" s="785"/>
      <c r="Y164" s="785"/>
      <c r="Z164" s="785"/>
      <c r="AA164" s="785"/>
      <c r="AB164" s="785"/>
      <c r="AC164" s="785"/>
      <c r="AD164" s="785"/>
      <c r="AE164" s="785"/>
      <c r="AF164" s="785"/>
      <c r="AG164" s="785"/>
      <c r="AH164" s="785"/>
      <c r="AI164" s="785"/>
      <c r="AJ164" s="785"/>
      <c r="AK164" s="785"/>
      <c r="AL164" s="785"/>
      <c r="AM164" s="785"/>
      <c r="AN164" s="785"/>
      <c r="AO164" s="785"/>
      <c r="AP164" s="785"/>
      <c r="AQ164" s="785"/>
      <c r="AR164" s="785"/>
      <c r="AS164" s="785"/>
      <c r="AT164" s="785"/>
      <c r="AU164" s="785"/>
      <c r="AV164" s="785"/>
      <c r="AW164" s="785"/>
      <c r="AX164" s="785"/>
      <c r="AY164" s="785"/>
      <c r="AZ164" s="344"/>
      <c r="BA164" s="830"/>
      <c r="BB164" s="594"/>
      <c r="BC164" s="445"/>
      <c r="BD164" s="432"/>
      <c r="BE164" s="432"/>
      <c r="BF164" s="432"/>
      <c r="BG164" s="449"/>
      <c r="BH164" s="445"/>
      <c r="BI164" s="432"/>
      <c r="BJ164" s="432"/>
      <c r="BK164" s="432"/>
      <c r="BL164" s="449"/>
      <c r="BM164" s="445"/>
      <c r="BN164" s="432"/>
      <c r="BO164" s="432"/>
      <c r="BP164" s="432"/>
      <c r="BQ164" s="449"/>
      <c r="BR164" s="445"/>
      <c r="BS164" s="432"/>
      <c r="BT164" s="432"/>
      <c r="BU164" s="432"/>
      <c r="BV164" s="43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70" customFormat="true" ht="15" customHeight="true" x14ac:dyDescent="0.2">
      <c r="A165" s="30"/>
      <c r="B165" s="25"/>
      <c r="C165" s="100"/>
      <c r="D165" s="102"/>
      <c r="E165" s="102"/>
      <c r="F165" s="102"/>
      <c r="G165" s="101"/>
      <c r="H165" s="99"/>
      <c r="I165" s="102"/>
      <c r="J165" s="102"/>
      <c r="K165" s="102"/>
      <c r="L165" s="98"/>
      <c r="M165" s="100"/>
      <c r="N165" s="102"/>
      <c r="O165" s="102"/>
      <c r="P165" s="102"/>
      <c r="Q165" s="101"/>
      <c r="R165" s="99"/>
      <c r="S165" s="102"/>
      <c r="T165" s="102"/>
      <c r="U165" s="102"/>
      <c r="V165" s="98"/>
      <c r="W165" s="785"/>
      <c r="X165" s="785"/>
      <c r="Y165" s="785"/>
      <c r="Z165" s="785"/>
      <c r="AA165" s="785"/>
      <c r="AB165" s="785"/>
      <c r="AC165" s="785"/>
      <c r="AD165" s="785"/>
      <c r="AE165" s="785"/>
      <c r="AF165" s="785"/>
      <c r="AG165" s="785"/>
      <c r="AH165" s="785"/>
      <c r="AI165" s="785"/>
      <c r="AJ165" s="785"/>
      <c r="AK165" s="785"/>
      <c r="AL165" s="785"/>
      <c r="AM165" s="785"/>
      <c r="AN165" s="785"/>
      <c r="AO165" s="785"/>
      <c r="AP165" s="785"/>
      <c r="AQ165" s="785"/>
      <c r="AR165" s="785"/>
      <c r="AS165" s="785"/>
      <c r="AT165" s="785"/>
      <c r="AU165" s="785"/>
      <c r="AV165" s="785"/>
      <c r="AW165" s="785"/>
      <c r="AX165" s="785"/>
      <c r="AY165" s="785"/>
      <c r="AZ165" s="344"/>
      <c r="BA165" s="830"/>
      <c r="BB165" s="594"/>
      <c r="BC165" s="445"/>
      <c r="BD165" s="432"/>
      <c r="BE165" s="432"/>
      <c r="BF165" s="432"/>
      <c r="BG165" s="449"/>
      <c r="BH165" s="445"/>
      <c r="BI165" s="432"/>
      <c r="BJ165" s="432"/>
      <c r="BK165" s="432"/>
      <c r="BL165" s="449"/>
      <c r="BM165" s="445"/>
      <c r="BN165" s="432"/>
      <c r="BO165" s="432"/>
      <c r="BP165" s="432"/>
      <c r="BQ165" s="449"/>
      <c r="BR165" s="445"/>
      <c r="BS165" s="432"/>
      <c r="BT165" s="432"/>
      <c r="BU165" s="432"/>
      <c r="BV165" s="43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70" customFormat="true" ht="15" customHeight="true" x14ac:dyDescent="0.2">
      <c r="A166" s="30"/>
      <c r="B166" s="25"/>
      <c r="C166" s="100"/>
      <c r="D166" s="102"/>
      <c r="E166" s="102"/>
      <c r="F166" s="102"/>
      <c r="G166" s="101"/>
      <c r="H166" s="99"/>
      <c r="I166" s="102"/>
      <c r="J166" s="102"/>
      <c r="K166" s="102"/>
      <c r="L166" s="98"/>
      <c r="M166" s="100"/>
      <c r="N166" s="102"/>
      <c r="O166" s="102"/>
      <c r="P166" s="102"/>
      <c r="Q166" s="101"/>
      <c r="R166" s="99"/>
      <c r="S166" s="102"/>
      <c r="T166" s="102"/>
      <c r="U166" s="102"/>
      <c r="V166" s="98"/>
      <c r="W166" s="785"/>
      <c r="X166" s="785"/>
      <c r="Y166" s="785"/>
      <c r="Z166" s="785"/>
      <c r="AA166" s="785"/>
      <c r="AB166" s="785"/>
      <c r="AC166" s="785"/>
      <c r="AD166" s="785"/>
      <c r="AE166" s="785"/>
      <c r="AF166" s="785"/>
      <c r="AG166" s="785"/>
      <c r="AH166" s="785"/>
      <c r="AI166" s="785"/>
      <c r="AJ166" s="785"/>
      <c r="AK166" s="785"/>
      <c r="AL166" s="785"/>
      <c r="AM166" s="785"/>
      <c r="AN166" s="785"/>
      <c r="AO166" s="785"/>
      <c r="AP166" s="785"/>
      <c r="AQ166" s="785"/>
      <c r="AR166" s="785"/>
      <c r="AS166" s="785"/>
      <c r="AT166" s="785"/>
      <c r="AU166" s="785"/>
      <c r="AV166" s="785"/>
      <c r="AW166" s="785"/>
      <c r="AX166" s="785"/>
      <c r="AY166" s="785"/>
      <c r="AZ166" s="344"/>
      <c r="BA166" s="830"/>
      <c r="BB166" s="594"/>
      <c r="BC166" s="445"/>
      <c r="BD166" s="432"/>
      <c r="BE166" s="432"/>
      <c r="BF166" s="432"/>
      <c r="BG166" s="449"/>
      <c r="BH166" s="445"/>
      <c r="BI166" s="432"/>
      <c r="BJ166" s="432"/>
      <c r="BK166" s="432"/>
      <c r="BL166" s="449"/>
      <c r="BM166" s="445"/>
      <c r="BN166" s="432"/>
      <c r="BO166" s="432"/>
      <c r="BP166" s="432"/>
      <c r="BQ166" s="449"/>
      <c r="BR166" s="445"/>
      <c r="BS166" s="432"/>
      <c r="BT166" s="432"/>
      <c r="BU166" s="432"/>
      <c r="BV166" s="43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70" customFormat="true" ht="15" customHeight="true" x14ac:dyDescent="0.2">
      <c r="A167" s="30"/>
      <c r="B167" s="25"/>
      <c r="C167" s="100"/>
      <c r="D167" s="102"/>
      <c r="E167" s="102"/>
      <c r="F167" s="102"/>
      <c r="G167" s="101"/>
      <c r="H167" s="99"/>
      <c r="I167" s="102"/>
      <c r="J167" s="102"/>
      <c r="K167" s="102"/>
      <c r="L167" s="98"/>
      <c r="M167" s="100"/>
      <c r="N167" s="102"/>
      <c r="O167" s="102"/>
      <c r="P167" s="102"/>
      <c r="Q167" s="101"/>
      <c r="R167" s="99"/>
      <c r="S167" s="102"/>
      <c r="T167" s="102"/>
      <c r="U167" s="102"/>
      <c r="V167" s="98"/>
      <c r="W167" s="785"/>
      <c r="X167" s="785"/>
      <c r="Y167" s="785"/>
      <c r="Z167" s="785"/>
      <c r="AA167" s="785"/>
      <c r="AB167" s="785"/>
      <c r="AC167" s="785"/>
      <c r="AD167" s="785"/>
      <c r="AE167" s="785"/>
      <c r="AF167" s="785"/>
      <c r="AG167" s="785"/>
      <c r="AH167" s="785"/>
      <c r="AI167" s="785"/>
      <c r="AJ167" s="785"/>
      <c r="AK167" s="785"/>
      <c r="AL167" s="785"/>
      <c r="AM167" s="785"/>
      <c r="AN167" s="785"/>
      <c r="AO167" s="785"/>
      <c r="AP167" s="785"/>
      <c r="AQ167" s="785"/>
      <c r="AR167" s="785"/>
      <c r="AS167" s="785"/>
      <c r="AT167" s="785"/>
      <c r="AU167" s="785"/>
      <c r="AV167" s="785"/>
      <c r="AW167" s="785"/>
      <c r="AX167" s="785"/>
      <c r="AY167" s="785"/>
      <c r="AZ167" s="344"/>
      <c r="BA167" s="830"/>
      <c r="BB167" s="594"/>
      <c r="BC167" s="445"/>
      <c r="BD167" s="432"/>
      <c r="BE167" s="432"/>
      <c r="BF167" s="432"/>
      <c r="BG167" s="449"/>
      <c r="BH167" s="445"/>
      <c r="BI167" s="432"/>
      <c r="BJ167" s="432"/>
      <c r="BK167" s="432"/>
      <c r="BL167" s="449"/>
      <c r="BM167" s="445"/>
      <c r="BN167" s="432"/>
      <c r="BO167" s="432"/>
      <c r="BP167" s="432"/>
      <c r="BQ167" s="449"/>
      <c r="BR167" s="445"/>
      <c r="BS167" s="432"/>
      <c r="BT167" s="432"/>
      <c r="BU167" s="432"/>
      <c r="BV167" s="43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70" customFormat="true" ht="15" customHeight="true" x14ac:dyDescent="0.2">
      <c r="A168" s="30"/>
      <c r="B168" s="25"/>
      <c r="C168" s="100"/>
      <c r="D168" s="102"/>
      <c r="E168" s="102"/>
      <c r="F168" s="102"/>
      <c r="G168" s="101"/>
      <c r="H168" s="99"/>
      <c r="I168" s="102"/>
      <c r="J168" s="102"/>
      <c r="K168" s="102"/>
      <c r="L168" s="98"/>
      <c r="M168" s="100"/>
      <c r="N168" s="102"/>
      <c r="O168" s="102"/>
      <c r="P168" s="102"/>
      <c r="Q168" s="101"/>
      <c r="R168" s="99"/>
      <c r="S168" s="102"/>
      <c r="T168" s="102"/>
      <c r="U168" s="102"/>
      <c r="V168" s="98"/>
      <c r="W168" s="785"/>
      <c r="X168" s="785"/>
      <c r="Y168" s="785"/>
      <c r="Z168" s="785"/>
      <c r="AA168" s="785"/>
      <c r="AB168" s="785"/>
      <c r="AC168" s="785"/>
      <c r="AD168" s="785"/>
      <c r="AE168" s="785"/>
      <c r="AF168" s="785"/>
      <c r="AG168" s="785"/>
      <c r="AH168" s="785"/>
      <c r="AI168" s="785"/>
      <c r="AJ168" s="785"/>
      <c r="AK168" s="785"/>
      <c r="AL168" s="785"/>
      <c r="AM168" s="785"/>
      <c r="AN168" s="785"/>
      <c r="AO168" s="785"/>
      <c r="AP168" s="785"/>
      <c r="AQ168" s="785"/>
      <c r="AR168" s="785"/>
      <c r="AS168" s="785"/>
      <c r="AT168" s="785"/>
      <c r="AU168" s="785"/>
      <c r="AV168" s="785"/>
      <c r="AW168" s="785"/>
      <c r="AX168" s="785"/>
      <c r="AY168" s="785"/>
      <c r="AZ168" s="344"/>
      <c r="BA168" s="830"/>
      <c r="BB168" s="594"/>
      <c r="BC168" s="445"/>
      <c r="BD168" s="432"/>
      <c r="BE168" s="432"/>
      <c r="BF168" s="432"/>
      <c r="BG168" s="449"/>
      <c r="BH168" s="445"/>
      <c r="BI168" s="432"/>
      <c r="BJ168" s="432"/>
      <c r="BK168" s="432"/>
      <c r="BL168" s="449"/>
      <c r="BM168" s="445"/>
      <c r="BN168" s="432"/>
      <c r="BO168" s="432"/>
      <c r="BP168" s="432"/>
      <c r="BQ168" s="449"/>
      <c r="BR168" s="445"/>
      <c r="BS168" s="432"/>
      <c r="BT168" s="432"/>
      <c r="BU168" s="432"/>
      <c r="BV168" s="43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11" customFormat="true" ht="15" customHeight="true" x14ac:dyDescent="0.2">
      <c r="A169" s="164"/>
      <c r="B169" s="135"/>
      <c r="C169" s="85"/>
      <c r="D169" s="156"/>
      <c r="E169" s="156"/>
      <c r="F169" s="156"/>
      <c r="G169" s="145"/>
      <c r="H169" s="84"/>
      <c r="I169" s="156"/>
      <c r="J169" s="156"/>
      <c r="K169" s="156"/>
      <c r="L169" s="151"/>
      <c r="M169" s="85"/>
      <c r="N169" s="156"/>
      <c r="O169" s="156"/>
      <c r="P169" s="156"/>
      <c r="Q169" s="145"/>
      <c r="R169" s="84"/>
      <c r="S169" s="156"/>
      <c r="T169" s="156"/>
      <c r="U169" s="156"/>
      <c r="V169" s="151"/>
      <c r="W169" s="435"/>
      <c r="X169" s="435"/>
      <c r="Y169" s="435"/>
      <c r="Z169" s="435"/>
      <c r="AA169" s="435"/>
      <c r="AB169" s="435"/>
      <c r="AC169" s="435"/>
      <c r="AD169" s="435"/>
      <c r="AE169" s="435"/>
      <c r="AF169" s="435"/>
      <c r="AG169" s="435"/>
      <c r="AH169" s="435"/>
      <c r="AI169" s="435"/>
      <c r="AJ169" s="435"/>
      <c r="AK169" s="435"/>
      <c r="AL169" s="435"/>
      <c r="AM169" s="435"/>
      <c r="AN169" s="435"/>
      <c r="AO169" s="435"/>
      <c r="AP169" s="435"/>
      <c r="AQ169" s="435"/>
      <c r="AR169" s="435"/>
      <c r="AS169" s="435"/>
      <c r="AT169" s="435"/>
      <c r="AU169" s="435"/>
      <c r="AV169" s="435"/>
      <c r="AW169" s="435"/>
      <c r="AX169" s="435"/>
      <c r="AY169" s="435"/>
      <c r="AZ169" s="827"/>
      <c r="BA169" s="830"/>
      <c r="BB169" s="594"/>
      <c r="BC169" s="445"/>
      <c r="BD169" s="432"/>
      <c r="BE169" s="432"/>
      <c r="BF169" s="432"/>
      <c r="BG169" s="449"/>
      <c r="BH169" s="445"/>
      <c r="BI169" s="432"/>
      <c r="BJ169" s="432"/>
      <c r="BK169" s="432"/>
      <c r="BL169" s="449"/>
      <c r="BM169" s="445"/>
      <c r="BN169" s="432"/>
      <c r="BO169" s="432"/>
      <c r="BP169" s="432"/>
      <c r="BQ169" s="449"/>
      <c r="BR169" s="445"/>
      <c r="BS169" s="432"/>
      <c r="BT169" s="432"/>
      <c r="BU169" s="432"/>
      <c r="BV169" s="43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11" customFormat="true" ht="15" customHeight="true" x14ac:dyDescent="0.2">
      <c r="A170" s="142"/>
      <c r="B170" s="136"/>
      <c r="C170" s="154"/>
      <c r="D170" s="153"/>
      <c r="E170" s="153"/>
      <c r="F170" s="153"/>
      <c r="G170" s="143"/>
      <c r="H170" s="146"/>
      <c r="I170" s="153"/>
      <c r="J170" s="153"/>
      <c r="K170" s="153"/>
      <c r="L170" s="149"/>
      <c r="M170" s="154"/>
      <c r="N170" s="153"/>
      <c r="O170" s="153"/>
      <c r="P170" s="153"/>
      <c r="Q170" s="143"/>
      <c r="R170" s="146"/>
      <c r="S170" s="153"/>
      <c r="T170" s="153"/>
      <c r="U170" s="153"/>
      <c r="V170" s="149"/>
      <c r="W170" s="435"/>
      <c r="X170" s="435"/>
      <c r="Y170" s="435"/>
      <c r="Z170" s="435"/>
      <c r="AA170" s="435"/>
      <c r="AB170" s="435"/>
      <c r="AC170" s="435"/>
      <c r="AD170" s="435"/>
      <c r="AE170" s="435"/>
      <c r="AF170" s="435"/>
      <c r="AG170" s="435"/>
      <c r="AH170" s="435"/>
      <c r="AI170" s="435"/>
      <c r="AJ170" s="435"/>
      <c r="AK170" s="435"/>
      <c r="AL170" s="435"/>
      <c r="AM170" s="435"/>
      <c r="AN170" s="435"/>
      <c r="AO170" s="435"/>
      <c r="AP170" s="435"/>
      <c r="AQ170" s="435"/>
      <c r="AR170" s="435"/>
      <c r="AS170" s="435"/>
      <c r="AT170" s="435"/>
      <c r="AU170" s="435"/>
      <c r="AV170" s="435"/>
      <c r="AW170" s="435"/>
      <c r="AX170" s="435"/>
      <c r="AY170" s="435"/>
      <c r="AZ170" s="827"/>
      <c r="BA170" s="830"/>
      <c r="BB170" s="594"/>
      <c r="BC170" s="445"/>
      <c r="BD170" s="432"/>
      <c r="BE170" s="432"/>
      <c r="BF170" s="432"/>
      <c r="BG170" s="449"/>
      <c r="BH170" s="445"/>
      <c r="BI170" s="432"/>
      <c r="BJ170" s="432"/>
      <c r="BK170" s="432"/>
      <c r="BL170" s="449"/>
      <c r="BM170" s="445"/>
      <c r="BN170" s="432"/>
      <c r="BO170" s="432"/>
      <c r="BP170" s="432"/>
      <c r="BQ170" s="449"/>
      <c r="BR170" s="445"/>
      <c r="BS170" s="432"/>
      <c r="BT170" s="432"/>
      <c r="BU170" s="432"/>
      <c r="BV170" s="43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11" customFormat="true" ht="15" customHeight="true" x14ac:dyDescent="0.2">
      <c r="A171" s="142"/>
      <c r="B171" s="136"/>
      <c r="C171" s="154"/>
      <c r="D171" s="153"/>
      <c r="E171" s="153"/>
      <c r="F171" s="153"/>
      <c r="G171" s="143"/>
      <c r="H171" s="146"/>
      <c r="I171" s="153"/>
      <c r="J171" s="153"/>
      <c r="K171" s="153"/>
      <c r="L171" s="149"/>
      <c r="M171" s="154"/>
      <c r="N171" s="153"/>
      <c r="O171" s="153"/>
      <c r="P171" s="153"/>
      <c r="Q171" s="143"/>
      <c r="R171" s="146"/>
      <c r="S171" s="153"/>
      <c r="T171" s="153"/>
      <c r="U171" s="153"/>
      <c r="V171" s="149"/>
      <c r="W171" s="435"/>
      <c r="X171" s="435"/>
      <c r="Y171" s="435"/>
      <c r="Z171" s="435"/>
      <c r="AA171" s="435"/>
      <c r="AB171" s="435"/>
      <c r="AC171" s="435"/>
      <c r="AD171" s="435"/>
      <c r="AE171" s="435"/>
      <c r="AF171" s="435"/>
      <c r="AG171" s="435"/>
      <c r="AH171" s="435"/>
      <c r="AI171" s="435"/>
      <c r="AJ171" s="435"/>
      <c r="AK171" s="435"/>
      <c r="AL171" s="435"/>
      <c r="AM171" s="435"/>
      <c r="AN171" s="435"/>
      <c r="AO171" s="435"/>
      <c r="AP171" s="435"/>
      <c r="AQ171" s="435"/>
      <c r="AR171" s="435"/>
      <c r="AS171" s="435"/>
      <c r="AT171" s="435"/>
      <c r="AU171" s="435"/>
      <c r="AV171" s="435"/>
      <c r="AW171" s="435"/>
      <c r="AX171" s="435"/>
      <c r="AY171" s="435"/>
      <c r="AZ171" s="827"/>
      <c r="BA171" s="830"/>
      <c r="BB171" s="594"/>
      <c r="BC171" s="445"/>
      <c r="BD171" s="432"/>
      <c r="BE171" s="432"/>
      <c r="BF171" s="432"/>
      <c r="BG171" s="449"/>
      <c r="BH171" s="445"/>
      <c r="BI171" s="432"/>
      <c r="BJ171" s="432"/>
      <c r="BK171" s="432"/>
      <c r="BL171" s="449"/>
      <c r="BM171" s="445"/>
      <c r="BN171" s="432"/>
      <c r="BO171" s="432"/>
      <c r="BP171" s="432"/>
      <c r="BQ171" s="449"/>
      <c r="BR171" s="445"/>
      <c r="BS171" s="432"/>
      <c r="BT171" s="432"/>
      <c r="BU171" s="432"/>
      <c r="BV171" s="43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11" customFormat="true" ht="15" customHeight="true" x14ac:dyDescent="0.2">
      <c r="A172" s="142"/>
      <c r="B172" s="136"/>
      <c r="C172" s="107"/>
      <c r="D172" s="106"/>
      <c r="E172" s="106"/>
      <c r="F172" s="106"/>
      <c r="G172" s="105"/>
      <c r="H172" s="104"/>
      <c r="I172" s="106"/>
      <c r="J172" s="106"/>
      <c r="K172" s="106"/>
      <c r="L172" s="103"/>
      <c r="M172" s="107"/>
      <c r="N172" s="106"/>
      <c r="O172" s="106"/>
      <c r="P172" s="106"/>
      <c r="Q172" s="105"/>
      <c r="R172" s="104"/>
      <c r="S172" s="106"/>
      <c r="T172" s="106"/>
      <c r="U172" s="106"/>
      <c r="V172" s="103"/>
      <c r="W172" s="435"/>
      <c r="X172" s="435"/>
      <c r="Y172" s="435"/>
      <c r="Z172" s="435"/>
      <c r="AA172" s="435"/>
      <c r="AB172" s="435"/>
      <c r="AC172" s="435"/>
      <c r="AD172" s="435"/>
      <c r="AE172" s="435"/>
      <c r="AF172" s="435"/>
      <c r="AG172" s="435"/>
      <c r="AH172" s="435"/>
      <c r="AI172" s="435"/>
      <c r="AJ172" s="435"/>
      <c r="AK172" s="435"/>
      <c r="AL172" s="435"/>
      <c r="AM172" s="435"/>
      <c r="AN172" s="435"/>
      <c r="AO172" s="435"/>
      <c r="AP172" s="435"/>
      <c r="AQ172" s="435"/>
      <c r="AR172" s="435"/>
      <c r="AS172" s="435"/>
      <c r="AT172" s="435"/>
      <c r="AU172" s="435"/>
      <c r="AV172" s="435"/>
      <c r="AW172" s="435"/>
      <c r="AX172" s="435"/>
      <c r="AY172" s="435"/>
      <c r="AZ172" s="827"/>
      <c r="BA172" s="830"/>
      <c r="BB172" s="594"/>
      <c r="BC172" s="445"/>
      <c r="BD172" s="432"/>
      <c r="BE172" s="432"/>
      <c r="BF172" s="432"/>
      <c r="BG172" s="449"/>
      <c r="BH172" s="445"/>
      <c r="BI172" s="432"/>
      <c r="BJ172" s="432"/>
      <c r="BK172" s="432"/>
      <c r="BL172" s="449"/>
      <c r="BM172" s="445"/>
      <c r="BN172" s="432"/>
      <c r="BO172" s="432"/>
      <c r="BP172" s="432"/>
      <c r="BQ172" s="449"/>
      <c r="BR172" s="445"/>
      <c r="BS172" s="432"/>
      <c r="BT172" s="432"/>
      <c r="BU172" s="432"/>
      <c r="BV172" s="43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11" customFormat="true" ht="15" customHeight="true" x14ac:dyDescent="0.2">
      <c r="A173" s="142"/>
      <c r="B173" s="136"/>
      <c r="C173" s="107"/>
      <c r="D173" s="106"/>
      <c r="E173" s="106"/>
      <c r="F173" s="106"/>
      <c r="G173" s="105"/>
      <c r="H173" s="104"/>
      <c r="I173" s="106"/>
      <c r="J173" s="106"/>
      <c r="K173" s="106"/>
      <c r="L173" s="103"/>
      <c r="M173" s="107"/>
      <c r="N173" s="106"/>
      <c r="O173" s="106"/>
      <c r="P173" s="106"/>
      <c r="Q173" s="105"/>
      <c r="R173" s="104"/>
      <c r="S173" s="106"/>
      <c r="T173" s="106"/>
      <c r="U173" s="106"/>
      <c r="V173" s="103"/>
      <c r="W173" s="435"/>
      <c r="X173" s="435"/>
      <c r="Y173" s="435"/>
      <c r="Z173" s="435"/>
      <c r="AA173" s="435"/>
      <c r="AB173" s="435"/>
      <c r="AC173" s="435"/>
      <c r="AD173" s="435"/>
      <c r="AE173" s="435"/>
      <c r="AF173" s="435"/>
      <c r="AG173" s="435"/>
      <c r="AH173" s="435"/>
      <c r="AI173" s="435"/>
      <c r="AJ173" s="435"/>
      <c r="AK173" s="435"/>
      <c r="AL173" s="435"/>
      <c r="AM173" s="435"/>
      <c r="AN173" s="435"/>
      <c r="AO173" s="435"/>
      <c r="AP173" s="435"/>
      <c r="AQ173" s="435"/>
      <c r="AR173" s="435"/>
      <c r="AS173" s="435"/>
      <c r="AT173" s="435"/>
      <c r="AU173" s="435"/>
      <c r="AV173" s="435"/>
      <c r="AW173" s="435"/>
      <c r="AX173" s="435"/>
      <c r="AY173" s="435"/>
      <c r="AZ173" s="827"/>
      <c r="BA173" s="830"/>
      <c r="BB173" s="594"/>
      <c r="BC173" s="445"/>
      <c r="BD173" s="432"/>
      <c r="BE173" s="432"/>
      <c r="BF173" s="432"/>
      <c r="BG173" s="449"/>
      <c r="BH173" s="445"/>
      <c r="BI173" s="432"/>
      <c r="BJ173" s="432"/>
      <c r="BK173" s="432"/>
      <c r="BL173" s="449"/>
      <c r="BM173" s="445"/>
      <c r="BN173" s="432"/>
      <c r="BO173" s="432"/>
      <c r="BP173" s="432"/>
      <c r="BQ173" s="449"/>
      <c r="BR173" s="445"/>
      <c r="BS173" s="432"/>
      <c r="BT173" s="432"/>
      <c r="BU173" s="432"/>
      <c r="BV173" s="43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11" customFormat="true" ht="15" customHeight="true" x14ac:dyDescent="0.2">
      <c r="A174" s="142"/>
      <c r="B174" s="136"/>
      <c r="C174" s="107"/>
      <c r="D174" s="106"/>
      <c r="E174" s="106"/>
      <c r="F174" s="106"/>
      <c r="G174" s="105"/>
      <c r="H174" s="104"/>
      <c r="I174" s="106"/>
      <c r="J174" s="106"/>
      <c r="K174" s="106"/>
      <c r="L174" s="103"/>
      <c r="M174" s="107"/>
      <c r="N174" s="106"/>
      <c r="O174" s="106"/>
      <c r="P174" s="106"/>
      <c r="Q174" s="105"/>
      <c r="R174" s="104"/>
      <c r="S174" s="106"/>
      <c r="T174" s="106"/>
      <c r="U174" s="106"/>
      <c r="V174" s="103"/>
      <c r="W174" s="435"/>
      <c r="X174" s="435"/>
      <c r="Y174" s="435"/>
      <c r="Z174" s="435"/>
      <c r="AA174" s="435"/>
      <c r="AB174" s="435"/>
      <c r="AC174" s="435"/>
      <c r="AD174" s="435"/>
      <c r="AE174" s="435"/>
      <c r="AF174" s="435"/>
      <c r="AG174" s="435"/>
      <c r="AH174" s="435"/>
      <c r="AI174" s="435"/>
      <c r="AJ174" s="435"/>
      <c r="AK174" s="435"/>
      <c r="AL174" s="435"/>
      <c r="AM174" s="435"/>
      <c r="AN174" s="435"/>
      <c r="AO174" s="435"/>
      <c r="AP174" s="435"/>
      <c r="AQ174" s="435"/>
      <c r="AR174" s="435"/>
      <c r="AS174" s="435"/>
      <c r="AT174" s="435"/>
      <c r="AU174" s="435"/>
      <c r="AV174" s="435"/>
      <c r="AW174" s="435"/>
      <c r="AX174" s="435"/>
      <c r="AY174" s="435"/>
      <c r="AZ174" s="827"/>
      <c r="BA174" s="830"/>
      <c r="BB174" s="594"/>
      <c r="BC174" s="445"/>
      <c r="BD174" s="432"/>
      <c r="BE174" s="432"/>
      <c r="BF174" s="432"/>
      <c r="BG174" s="449"/>
      <c r="BH174" s="445"/>
      <c r="BI174" s="432"/>
      <c r="BJ174" s="432"/>
      <c r="BK174" s="432"/>
      <c r="BL174" s="449"/>
      <c r="BM174" s="445"/>
      <c r="BN174" s="432"/>
      <c r="BO174" s="432"/>
      <c r="BP174" s="432"/>
      <c r="BQ174" s="449"/>
      <c r="BR174" s="445"/>
      <c r="BS174" s="432"/>
      <c r="BT174" s="432"/>
      <c r="BU174" s="432"/>
      <c r="BV174" s="43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11" customFormat="true" ht="15" customHeight="true" x14ac:dyDescent="0.2">
      <c r="A175" s="142"/>
      <c r="B175" s="136"/>
      <c r="C175" s="107"/>
      <c r="D175" s="106"/>
      <c r="E175" s="106"/>
      <c r="F175" s="106"/>
      <c r="G175" s="105"/>
      <c r="H175" s="104"/>
      <c r="I175" s="106"/>
      <c r="J175" s="106"/>
      <c r="K175" s="106"/>
      <c r="L175" s="103"/>
      <c r="M175" s="107"/>
      <c r="N175" s="106"/>
      <c r="O175" s="106"/>
      <c r="P175" s="106"/>
      <c r="Q175" s="105"/>
      <c r="R175" s="104"/>
      <c r="S175" s="106"/>
      <c r="T175" s="106"/>
      <c r="U175" s="106"/>
      <c r="V175" s="103"/>
      <c r="W175" s="435"/>
      <c r="X175" s="435"/>
      <c r="Y175" s="435"/>
      <c r="Z175" s="435"/>
      <c r="AA175" s="435"/>
      <c r="AB175" s="435"/>
      <c r="AC175" s="435"/>
      <c r="AD175" s="435"/>
      <c r="AE175" s="435"/>
      <c r="AF175" s="435"/>
      <c r="AG175" s="435"/>
      <c r="AH175" s="435"/>
      <c r="AI175" s="435"/>
      <c r="AJ175" s="435"/>
      <c r="AK175" s="435"/>
      <c r="AL175" s="435"/>
      <c r="AM175" s="435"/>
      <c r="AN175" s="435"/>
      <c r="AO175" s="435"/>
      <c r="AP175" s="435"/>
      <c r="AQ175" s="435"/>
      <c r="AR175" s="435"/>
      <c r="AS175" s="435"/>
      <c r="AT175" s="435"/>
      <c r="AU175" s="435"/>
      <c r="AV175" s="435"/>
      <c r="AW175" s="435"/>
      <c r="AX175" s="435"/>
      <c r="AY175" s="435"/>
      <c r="AZ175" s="827"/>
      <c r="BA175" s="830"/>
      <c r="BB175" s="594"/>
      <c r="BC175" s="445"/>
      <c r="BD175" s="432"/>
      <c r="BE175" s="432"/>
      <c r="BF175" s="432"/>
      <c r="BG175" s="449"/>
      <c r="BH175" s="445"/>
      <c r="BI175" s="432"/>
      <c r="BJ175" s="432"/>
      <c r="BK175" s="432"/>
      <c r="BL175" s="449"/>
      <c r="BM175" s="445"/>
      <c r="BN175" s="432"/>
      <c r="BO175" s="432"/>
      <c r="BP175" s="432"/>
      <c r="BQ175" s="449"/>
      <c r="BR175" s="445"/>
      <c r="BS175" s="432"/>
      <c r="BT175" s="432"/>
      <c r="BU175" s="432"/>
      <c r="BV175" s="43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11" customFormat="true" ht="15" customHeight="true" x14ac:dyDescent="0.2">
      <c r="A176" s="142"/>
      <c r="B176" s="136"/>
      <c r="C176" s="107"/>
      <c r="D176" s="106"/>
      <c r="E176" s="106"/>
      <c r="F176" s="106"/>
      <c r="G176" s="105"/>
      <c r="H176" s="104"/>
      <c r="I176" s="106"/>
      <c r="J176" s="106"/>
      <c r="K176" s="106"/>
      <c r="L176" s="103"/>
      <c r="M176" s="107"/>
      <c r="N176" s="106"/>
      <c r="O176" s="106"/>
      <c r="P176" s="106"/>
      <c r="Q176" s="105"/>
      <c r="R176" s="104"/>
      <c r="S176" s="106"/>
      <c r="T176" s="106"/>
      <c r="U176" s="106"/>
      <c r="V176" s="103"/>
      <c r="W176" s="435"/>
      <c r="X176" s="435"/>
      <c r="Y176" s="435"/>
      <c r="Z176" s="435"/>
      <c r="AA176" s="435"/>
      <c r="AB176" s="435"/>
      <c r="AC176" s="435"/>
      <c r="AD176" s="435"/>
      <c r="AE176" s="435"/>
      <c r="AF176" s="435"/>
      <c r="AG176" s="435"/>
      <c r="AH176" s="435"/>
      <c r="AI176" s="435"/>
      <c r="AJ176" s="435"/>
      <c r="AK176" s="435"/>
      <c r="AL176" s="435"/>
      <c r="AM176" s="435"/>
      <c r="AN176" s="435"/>
      <c r="AO176" s="435"/>
      <c r="AP176" s="435"/>
      <c r="AQ176" s="435"/>
      <c r="AR176" s="435"/>
      <c r="AS176" s="435"/>
      <c r="AT176" s="435"/>
      <c r="AU176" s="435"/>
      <c r="AV176" s="435"/>
      <c r="AW176" s="435"/>
      <c r="AX176" s="435"/>
      <c r="AY176" s="435"/>
      <c r="AZ176" s="827"/>
      <c r="BA176" s="830"/>
      <c r="BB176" s="594"/>
      <c r="BC176" s="445"/>
      <c r="BD176" s="432"/>
      <c r="BE176" s="432"/>
      <c r="BF176" s="432"/>
      <c r="BG176" s="449"/>
      <c r="BH176" s="445"/>
      <c r="BI176" s="432"/>
      <c r="BJ176" s="432"/>
      <c r="BK176" s="432"/>
      <c r="BL176" s="449"/>
      <c r="BM176" s="445"/>
      <c r="BN176" s="432"/>
      <c r="BO176" s="432"/>
      <c r="BP176" s="432"/>
      <c r="BQ176" s="449"/>
      <c r="BR176" s="445"/>
      <c r="BS176" s="432"/>
      <c r="BT176" s="432"/>
      <c r="BU176" s="432"/>
      <c r="BV176" s="43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11" customFormat="true" ht="15" customHeight="true" x14ac:dyDescent="0.2">
      <c r="A177" s="142"/>
      <c r="B177" s="136"/>
      <c r="C177" s="107"/>
      <c r="D177" s="106"/>
      <c r="E177" s="106"/>
      <c r="F177" s="106"/>
      <c r="G177" s="105"/>
      <c r="H177" s="104"/>
      <c r="I177" s="106"/>
      <c r="J177" s="106"/>
      <c r="K177" s="106"/>
      <c r="L177" s="103"/>
      <c r="M177" s="107"/>
      <c r="N177" s="106"/>
      <c r="O177" s="106"/>
      <c r="P177" s="106"/>
      <c r="Q177" s="105"/>
      <c r="R177" s="104"/>
      <c r="S177" s="106"/>
      <c r="T177" s="106"/>
      <c r="U177" s="106"/>
      <c r="V177" s="103"/>
      <c r="W177" s="435"/>
      <c r="X177" s="435"/>
      <c r="Y177" s="435"/>
      <c r="Z177" s="435"/>
      <c r="AA177" s="435"/>
      <c r="AB177" s="435"/>
      <c r="AC177" s="435"/>
      <c r="AD177" s="435"/>
      <c r="AE177" s="435"/>
      <c r="AF177" s="435"/>
      <c r="AG177" s="435"/>
      <c r="AH177" s="435"/>
      <c r="AI177" s="435"/>
      <c r="AJ177" s="435"/>
      <c r="AK177" s="435"/>
      <c r="AL177" s="435"/>
      <c r="AM177" s="435"/>
      <c r="AN177" s="435"/>
      <c r="AO177" s="435"/>
      <c r="AP177" s="435"/>
      <c r="AQ177" s="435"/>
      <c r="AR177" s="435"/>
      <c r="AS177" s="435"/>
      <c r="AT177" s="435"/>
      <c r="AU177" s="435"/>
      <c r="AV177" s="435"/>
      <c r="AW177" s="435"/>
      <c r="AX177" s="435"/>
      <c r="AY177" s="435"/>
      <c r="AZ177" s="827"/>
      <c r="BA177" s="830"/>
      <c r="BB177" s="594"/>
      <c r="BC177" s="445"/>
      <c r="BD177" s="432"/>
      <c r="BE177" s="432"/>
      <c r="BF177" s="432"/>
      <c r="BG177" s="449"/>
      <c r="BH177" s="445"/>
      <c r="BI177" s="432"/>
      <c r="BJ177" s="432"/>
      <c r="BK177" s="432"/>
      <c r="BL177" s="449"/>
      <c r="BM177" s="445"/>
      <c r="BN177" s="432"/>
      <c r="BO177" s="432"/>
      <c r="BP177" s="432"/>
      <c r="BQ177" s="449"/>
      <c r="BR177" s="445"/>
      <c r="BS177" s="432"/>
      <c r="BT177" s="432"/>
      <c r="BU177" s="432"/>
      <c r="BV177" s="43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11" customFormat="true" ht="15" customHeight="true" x14ac:dyDescent="0.2">
      <c r="A178" s="142"/>
      <c r="B178" s="136"/>
      <c r="C178" s="107"/>
      <c r="D178" s="106"/>
      <c r="E178" s="106"/>
      <c r="F178" s="106"/>
      <c r="G178" s="105"/>
      <c r="H178" s="104"/>
      <c r="I178" s="106"/>
      <c r="J178" s="106"/>
      <c r="K178" s="106"/>
      <c r="L178" s="103"/>
      <c r="M178" s="107"/>
      <c r="N178" s="106"/>
      <c r="O178" s="106"/>
      <c r="P178" s="106"/>
      <c r="Q178" s="105"/>
      <c r="R178" s="104"/>
      <c r="S178" s="106"/>
      <c r="T178" s="106"/>
      <c r="U178" s="106"/>
      <c r="V178" s="103"/>
      <c r="W178" s="435"/>
      <c r="X178" s="435"/>
      <c r="Y178" s="435"/>
      <c r="Z178" s="435"/>
      <c r="AA178" s="435"/>
      <c r="AB178" s="435"/>
      <c r="AC178" s="435"/>
      <c r="AD178" s="435"/>
      <c r="AE178" s="435"/>
      <c r="AF178" s="435"/>
      <c r="AG178" s="435"/>
      <c r="AH178" s="435"/>
      <c r="AI178" s="435"/>
      <c r="AJ178" s="435"/>
      <c r="AK178" s="435"/>
      <c r="AL178" s="435"/>
      <c r="AM178" s="435"/>
      <c r="AN178" s="435"/>
      <c r="AO178" s="435"/>
      <c r="AP178" s="435"/>
      <c r="AQ178" s="435"/>
      <c r="AR178" s="435"/>
      <c r="AS178" s="435"/>
      <c r="AT178" s="435"/>
      <c r="AU178" s="435"/>
      <c r="AV178" s="435"/>
      <c r="AW178" s="435"/>
      <c r="AX178" s="435"/>
      <c r="AY178" s="435"/>
      <c r="AZ178" s="827"/>
      <c r="BA178" s="830"/>
      <c r="BB178" s="594"/>
      <c r="BC178" s="445"/>
      <c r="BD178" s="432"/>
      <c r="BE178" s="432"/>
      <c r="BF178" s="432"/>
      <c r="BG178" s="449"/>
      <c r="BH178" s="445"/>
      <c r="BI178" s="432"/>
      <c r="BJ178" s="432"/>
      <c r="BK178" s="432"/>
      <c r="BL178" s="449"/>
      <c r="BM178" s="445"/>
      <c r="BN178" s="432"/>
      <c r="BO178" s="432"/>
      <c r="BP178" s="432"/>
      <c r="BQ178" s="449"/>
      <c r="BR178" s="445"/>
      <c r="BS178" s="432"/>
      <c r="BT178" s="432"/>
      <c r="BU178" s="432"/>
      <c r="BV178" s="43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11" customFormat="true" ht="15" customHeight="true" x14ac:dyDescent="0.2">
      <c r="A179" s="142"/>
      <c r="B179" s="136"/>
      <c r="C179" s="107"/>
      <c r="D179" s="106"/>
      <c r="E179" s="106"/>
      <c r="F179" s="106"/>
      <c r="G179" s="105"/>
      <c r="H179" s="104"/>
      <c r="I179" s="106"/>
      <c r="J179" s="106"/>
      <c r="K179" s="106"/>
      <c r="L179" s="103"/>
      <c r="M179" s="107"/>
      <c r="N179" s="106"/>
      <c r="O179" s="106"/>
      <c r="P179" s="106"/>
      <c r="Q179" s="105"/>
      <c r="R179" s="104"/>
      <c r="S179" s="106"/>
      <c r="T179" s="106"/>
      <c r="U179" s="106"/>
      <c r="V179" s="103"/>
      <c r="W179" s="435"/>
      <c r="X179" s="435"/>
      <c r="Y179" s="435"/>
      <c r="Z179" s="435"/>
      <c r="AA179" s="435"/>
      <c r="AB179" s="435"/>
      <c r="AC179" s="435"/>
      <c r="AD179" s="435"/>
      <c r="AE179" s="435"/>
      <c r="AF179" s="435"/>
      <c r="AG179" s="435"/>
      <c r="AH179" s="435"/>
      <c r="AI179" s="435"/>
      <c r="AJ179" s="435"/>
      <c r="AK179" s="435"/>
      <c r="AL179" s="435"/>
      <c r="AM179" s="435"/>
      <c r="AN179" s="435"/>
      <c r="AO179" s="435"/>
      <c r="AP179" s="435"/>
      <c r="AQ179" s="435"/>
      <c r="AR179" s="435"/>
      <c r="AS179" s="435"/>
      <c r="AT179" s="435"/>
      <c r="AU179" s="435"/>
      <c r="AV179" s="435"/>
      <c r="AW179" s="435"/>
      <c r="AX179" s="435"/>
      <c r="AY179" s="435"/>
      <c r="AZ179" s="827"/>
      <c r="BA179" s="830"/>
      <c r="BB179" s="594"/>
      <c r="BC179" s="445"/>
      <c r="BD179" s="432"/>
      <c r="BE179" s="432"/>
      <c r="BF179" s="432"/>
      <c r="BG179" s="449"/>
      <c r="BH179" s="445"/>
      <c r="BI179" s="432"/>
      <c r="BJ179" s="432"/>
      <c r="BK179" s="432"/>
      <c r="BL179" s="449"/>
      <c r="BM179" s="445"/>
      <c r="BN179" s="432"/>
      <c r="BO179" s="432"/>
      <c r="BP179" s="432"/>
      <c r="BQ179" s="449"/>
      <c r="BR179" s="445"/>
      <c r="BS179" s="432"/>
      <c r="BT179" s="432"/>
      <c r="BU179" s="432"/>
      <c r="BV179" s="43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11" customFormat="true" ht="15" customHeight="true" x14ac:dyDescent="0.2">
      <c r="A180" s="142"/>
      <c r="B180" s="136"/>
      <c r="C180" s="107"/>
      <c r="D180" s="106"/>
      <c r="E180" s="106"/>
      <c r="F180" s="106"/>
      <c r="G180" s="105"/>
      <c r="H180" s="104"/>
      <c r="I180" s="106"/>
      <c r="J180" s="106"/>
      <c r="K180" s="106"/>
      <c r="L180" s="103"/>
      <c r="M180" s="107"/>
      <c r="N180" s="106"/>
      <c r="O180" s="106"/>
      <c r="P180" s="106"/>
      <c r="Q180" s="105"/>
      <c r="R180" s="104"/>
      <c r="S180" s="106"/>
      <c r="T180" s="106"/>
      <c r="U180" s="106"/>
      <c r="V180" s="103"/>
      <c r="W180" s="435"/>
      <c r="X180" s="435"/>
      <c r="Y180" s="435"/>
      <c r="Z180" s="435"/>
      <c r="AA180" s="435"/>
      <c r="AB180" s="435"/>
      <c r="AC180" s="435"/>
      <c r="AD180" s="435"/>
      <c r="AE180" s="435"/>
      <c r="AF180" s="435"/>
      <c r="AG180" s="435"/>
      <c r="AH180" s="435"/>
      <c r="AI180" s="435"/>
      <c r="AJ180" s="435"/>
      <c r="AK180" s="435"/>
      <c r="AL180" s="435"/>
      <c r="AM180" s="435"/>
      <c r="AN180" s="435"/>
      <c r="AO180" s="435"/>
      <c r="AP180" s="435"/>
      <c r="AQ180" s="435"/>
      <c r="AR180" s="435"/>
      <c r="AS180" s="435"/>
      <c r="AT180" s="435"/>
      <c r="AU180" s="435"/>
      <c r="AV180" s="435"/>
      <c r="AW180" s="435"/>
      <c r="AX180" s="435"/>
      <c r="AY180" s="435"/>
      <c r="AZ180" s="827"/>
      <c r="BA180" s="830"/>
      <c r="BB180" s="594"/>
      <c r="BC180" s="445"/>
      <c r="BD180" s="432"/>
      <c r="BE180" s="432"/>
      <c r="BF180" s="432"/>
      <c r="BG180" s="449"/>
      <c r="BH180" s="445"/>
      <c r="BI180" s="432"/>
      <c r="BJ180" s="432"/>
      <c r="BK180" s="432"/>
      <c r="BL180" s="449"/>
      <c r="BM180" s="445"/>
      <c r="BN180" s="432"/>
      <c r="BO180" s="432"/>
      <c r="BP180" s="432"/>
      <c r="BQ180" s="449"/>
      <c r="BR180" s="445"/>
      <c r="BS180" s="432"/>
      <c r="BT180" s="432"/>
      <c r="BU180" s="432"/>
      <c r="BV180" s="43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11" customFormat="true" ht="15" customHeight="true" x14ac:dyDescent="0.2">
      <c r="A181" s="142"/>
      <c r="B181" s="136"/>
      <c r="C181" s="107"/>
      <c r="D181" s="106"/>
      <c r="E181" s="106"/>
      <c r="F181" s="106"/>
      <c r="G181" s="105"/>
      <c r="H181" s="104"/>
      <c r="I181" s="106"/>
      <c r="J181" s="106"/>
      <c r="K181" s="106"/>
      <c r="L181" s="103"/>
      <c r="M181" s="107"/>
      <c r="N181" s="106"/>
      <c r="O181" s="106"/>
      <c r="P181" s="106"/>
      <c r="Q181" s="105"/>
      <c r="R181" s="104"/>
      <c r="S181" s="106"/>
      <c r="T181" s="106"/>
      <c r="U181" s="106"/>
      <c r="V181" s="103"/>
      <c r="W181" s="435"/>
      <c r="X181" s="435"/>
      <c r="Y181" s="435"/>
      <c r="Z181" s="435"/>
      <c r="AA181" s="435"/>
      <c r="AB181" s="435"/>
      <c r="AC181" s="435"/>
      <c r="AD181" s="435"/>
      <c r="AE181" s="435"/>
      <c r="AF181" s="435"/>
      <c r="AG181" s="435"/>
      <c r="AH181" s="435"/>
      <c r="AI181" s="435"/>
      <c r="AJ181" s="435"/>
      <c r="AK181" s="435"/>
      <c r="AL181" s="435"/>
      <c r="AM181" s="435"/>
      <c r="AN181" s="435"/>
      <c r="AO181" s="435"/>
      <c r="AP181" s="435"/>
      <c r="AQ181" s="435"/>
      <c r="AR181" s="435"/>
      <c r="AS181" s="435"/>
      <c r="AT181" s="435"/>
      <c r="AU181" s="435"/>
      <c r="AV181" s="435"/>
      <c r="AW181" s="435"/>
      <c r="AX181" s="435"/>
      <c r="AY181" s="435"/>
      <c r="AZ181" s="827"/>
      <c r="BA181" s="830"/>
      <c r="BB181" s="594"/>
      <c r="BC181" s="445"/>
      <c r="BD181" s="432"/>
      <c r="BE181" s="432"/>
      <c r="BF181" s="432"/>
      <c r="BG181" s="449"/>
      <c r="BH181" s="445"/>
      <c r="BI181" s="432"/>
      <c r="BJ181" s="432"/>
      <c r="BK181" s="432"/>
      <c r="BL181" s="449"/>
      <c r="BM181" s="445"/>
      <c r="BN181" s="432"/>
      <c r="BO181" s="432"/>
      <c r="BP181" s="432"/>
      <c r="BQ181" s="449"/>
      <c r="BR181" s="445"/>
      <c r="BS181" s="432"/>
      <c r="BT181" s="432"/>
      <c r="BU181" s="432"/>
      <c r="BV181" s="43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11" customFormat="true" ht="15" customHeight="true" x14ac:dyDescent="0.2">
      <c r="A182" s="142"/>
      <c r="B182" s="136"/>
      <c r="C182" s="107"/>
      <c r="D182" s="106"/>
      <c r="E182" s="106"/>
      <c r="F182" s="106"/>
      <c r="G182" s="105"/>
      <c r="H182" s="104"/>
      <c r="I182" s="106"/>
      <c r="J182" s="106"/>
      <c r="K182" s="106"/>
      <c r="L182" s="103"/>
      <c r="M182" s="107"/>
      <c r="N182" s="106"/>
      <c r="O182" s="106"/>
      <c r="P182" s="106"/>
      <c r="Q182" s="105"/>
      <c r="R182" s="104"/>
      <c r="S182" s="106"/>
      <c r="T182" s="106"/>
      <c r="U182" s="106"/>
      <c r="V182" s="103"/>
      <c r="W182" s="435"/>
      <c r="X182" s="435"/>
      <c r="Y182" s="435"/>
      <c r="Z182" s="435"/>
      <c r="AA182" s="435"/>
      <c r="AB182" s="435"/>
      <c r="AC182" s="435"/>
      <c r="AD182" s="435"/>
      <c r="AE182" s="435"/>
      <c r="AF182" s="435"/>
      <c r="AG182" s="435"/>
      <c r="AH182" s="435"/>
      <c r="AI182" s="435"/>
      <c r="AJ182" s="435"/>
      <c r="AK182" s="435"/>
      <c r="AL182" s="435"/>
      <c r="AM182" s="435"/>
      <c r="AN182" s="435"/>
      <c r="AO182" s="435"/>
      <c r="AP182" s="435"/>
      <c r="AQ182" s="435"/>
      <c r="AR182" s="435"/>
      <c r="AS182" s="435"/>
      <c r="AT182" s="435"/>
      <c r="AU182" s="435"/>
      <c r="AV182" s="435"/>
      <c r="AW182" s="435"/>
      <c r="AX182" s="435"/>
      <c r="AY182" s="435"/>
      <c r="AZ182" s="827"/>
      <c r="BA182" s="830"/>
      <c r="BB182" s="594"/>
      <c r="BC182" s="445"/>
      <c r="BD182" s="432"/>
      <c r="BE182" s="432"/>
      <c r="BF182" s="432"/>
      <c r="BG182" s="449"/>
      <c r="BH182" s="445"/>
      <c r="BI182" s="432"/>
      <c r="BJ182" s="432"/>
      <c r="BK182" s="432"/>
      <c r="BL182" s="449"/>
      <c r="BM182" s="445"/>
      <c r="BN182" s="432"/>
      <c r="BO182" s="432"/>
      <c r="BP182" s="432"/>
      <c r="BQ182" s="449"/>
      <c r="BR182" s="445"/>
      <c r="BS182" s="432"/>
      <c r="BT182" s="432"/>
      <c r="BU182" s="432"/>
      <c r="BV182" s="43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11" customFormat="true" ht="15" customHeight="true" x14ac:dyDescent="0.2">
      <c r="A183" s="142"/>
      <c r="B183" s="136"/>
      <c r="C183" s="107"/>
      <c r="D183" s="106"/>
      <c r="E183" s="106"/>
      <c r="F183" s="106"/>
      <c r="G183" s="105"/>
      <c r="H183" s="104"/>
      <c r="I183" s="106"/>
      <c r="J183" s="106"/>
      <c r="K183" s="106"/>
      <c r="L183" s="103"/>
      <c r="M183" s="107"/>
      <c r="N183" s="106"/>
      <c r="O183" s="106"/>
      <c r="P183" s="106"/>
      <c r="Q183" s="105"/>
      <c r="R183" s="104"/>
      <c r="S183" s="106"/>
      <c r="T183" s="106"/>
      <c r="U183" s="106"/>
      <c r="V183" s="103"/>
      <c r="W183" s="435"/>
      <c r="X183" s="435"/>
      <c r="Y183" s="435"/>
      <c r="Z183" s="435"/>
      <c r="AA183" s="435"/>
      <c r="AB183" s="435"/>
      <c r="AC183" s="435"/>
      <c r="AD183" s="435"/>
      <c r="AE183" s="435"/>
      <c r="AF183" s="435"/>
      <c r="AG183" s="435"/>
      <c r="AH183" s="435"/>
      <c r="AI183" s="435"/>
      <c r="AJ183" s="435"/>
      <c r="AK183" s="435"/>
      <c r="AL183" s="435"/>
      <c r="AM183" s="435"/>
      <c r="AN183" s="435"/>
      <c r="AO183" s="435"/>
      <c r="AP183" s="435"/>
      <c r="AQ183" s="435"/>
      <c r="AR183" s="435"/>
      <c r="AS183" s="435"/>
      <c r="AT183" s="435"/>
      <c r="AU183" s="435"/>
      <c r="AV183" s="435"/>
      <c r="AW183" s="435"/>
      <c r="AX183" s="435"/>
      <c r="AY183" s="435"/>
      <c r="AZ183" s="827"/>
      <c r="BA183" s="830"/>
      <c r="BB183" s="594"/>
      <c r="BC183" s="445"/>
      <c r="BD183" s="432"/>
      <c r="BE183" s="432"/>
      <c r="BF183" s="432"/>
      <c r="BG183" s="449"/>
      <c r="BH183" s="445"/>
      <c r="BI183" s="432"/>
      <c r="BJ183" s="432"/>
      <c r="BK183" s="432"/>
      <c r="BL183" s="449"/>
      <c r="BM183" s="445"/>
      <c r="BN183" s="432"/>
      <c r="BO183" s="432"/>
      <c r="BP183" s="432"/>
      <c r="BQ183" s="449"/>
      <c r="BR183" s="445"/>
      <c r="BS183" s="432"/>
      <c r="BT183" s="432"/>
      <c r="BU183" s="432"/>
      <c r="BV183" s="43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11" customFormat="true" ht="15" customHeight="true" x14ac:dyDescent="0.2">
      <c r="A184" s="142"/>
      <c r="B184" s="136"/>
      <c r="C184" s="107"/>
      <c r="D184" s="106"/>
      <c r="E184" s="106"/>
      <c r="F184" s="106"/>
      <c r="G184" s="105"/>
      <c r="H184" s="104"/>
      <c r="I184" s="106"/>
      <c r="J184" s="106"/>
      <c r="K184" s="106"/>
      <c r="L184" s="103"/>
      <c r="M184" s="107"/>
      <c r="N184" s="106"/>
      <c r="O184" s="106"/>
      <c r="P184" s="106"/>
      <c r="Q184" s="105"/>
      <c r="R184" s="104"/>
      <c r="S184" s="106"/>
      <c r="T184" s="106"/>
      <c r="U184" s="106"/>
      <c r="V184" s="103"/>
      <c r="W184" s="435"/>
      <c r="X184" s="435"/>
      <c r="Y184" s="435"/>
      <c r="Z184" s="435"/>
      <c r="AA184" s="435"/>
      <c r="AB184" s="435"/>
      <c r="AC184" s="435"/>
      <c r="AD184" s="435"/>
      <c r="AE184" s="435"/>
      <c r="AF184" s="435"/>
      <c r="AG184" s="435"/>
      <c r="AH184" s="435"/>
      <c r="AI184" s="435"/>
      <c r="AJ184" s="435"/>
      <c r="AK184" s="435"/>
      <c r="AL184" s="435"/>
      <c r="AM184" s="435"/>
      <c r="AN184" s="435"/>
      <c r="AO184" s="435"/>
      <c r="AP184" s="435"/>
      <c r="AQ184" s="435"/>
      <c r="AR184" s="435"/>
      <c r="AS184" s="435"/>
      <c r="AT184" s="435"/>
      <c r="AU184" s="435"/>
      <c r="AV184" s="435"/>
      <c r="AW184" s="435"/>
      <c r="AX184" s="435"/>
      <c r="AY184" s="435"/>
      <c r="AZ184" s="827"/>
      <c r="BA184" s="830"/>
      <c r="BB184" s="594"/>
      <c r="BC184" s="445"/>
      <c r="BD184" s="432"/>
      <c r="BE184" s="432"/>
      <c r="BF184" s="432"/>
      <c r="BG184" s="449"/>
      <c r="BH184" s="445"/>
      <c r="BI184" s="432"/>
      <c r="BJ184" s="432"/>
      <c r="BK184" s="432"/>
      <c r="BL184" s="449"/>
      <c r="BM184" s="445"/>
      <c r="BN184" s="432"/>
      <c r="BO184" s="432"/>
      <c r="BP184" s="432"/>
      <c r="BQ184" s="449"/>
      <c r="BR184" s="445"/>
      <c r="BS184" s="432"/>
      <c r="BT184" s="432"/>
      <c r="BU184" s="432"/>
      <c r="BV184" s="43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11" customFormat="true" ht="15" customHeight="true" x14ac:dyDescent="0.2">
      <c r="A185" s="142"/>
      <c r="B185" s="136"/>
      <c r="C185" s="107"/>
      <c r="D185" s="106"/>
      <c r="E185" s="106"/>
      <c r="F185" s="106"/>
      <c r="G185" s="105"/>
      <c r="H185" s="104"/>
      <c r="I185" s="106"/>
      <c r="J185" s="106"/>
      <c r="K185" s="106"/>
      <c r="L185" s="103"/>
      <c r="M185" s="107"/>
      <c r="N185" s="106"/>
      <c r="O185" s="106"/>
      <c r="P185" s="106"/>
      <c r="Q185" s="105"/>
      <c r="R185" s="104"/>
      <c r="S185" s="106"/>
      <c r="T185" s="106"/>
      <c r="U185" s="106"/>
      <c r="V185" s="103"/>
      <c r="W185" s="435"/>
      <c r="X185" s="435"/>
      <c r="Y185" s="435"/>
      <c r="Z185" s="435"/>
      <c r="AA185" s="435"/>
      <c r="AB185" s="435"/>
      <c r="AC185" s="435"/>
      <c r="AD185" s="435"/>
      <c r="AE185" s="435"/>
      <c r="AF185" s="435"/>
      <c r="AG185" s="435"/>
      <c r="AH185" s="435"/>
      <c r="AI185" s="435"/>
      <c r="AJ185" s="435"/>
      <c r="AK185" s="435"/>
      <c r="AL185" s="435"/>
      <c r="AM185" s="435"/>
      <c r="AN185" s="435"/>
      <c r="AO185" s="435"/>
      <c r="AP185" s="435"/>
      <c r="AQ185" s="435"/>
      <c r="AR185" s="435"/>
      <c r="AS185" s="435"/>
      <c r="AT185" s="435"/>
      <c r="AU185" s="435"/>
      <c r="AV185" s="435"/>
      <c r="AW185" s="435"/>
      <c r="AX185" s="435"/>
      <c r="AY185" s="435"/>
      <c r="AZ185" s="827"/>
      <c r="BA185" s="830"/>
      <c r="BB185" s="594"/>
      <c r="BC185" s="445"/>
      <c r="BD185" s="432"/>
      <c r="BE185" s="432"/>
      <c r="BF185" s="432"/>
      <c r="BG185" s="449"/>
      <c r="BH185" s="445"/>
      <c r="BI185" s="432"/>
      <c r="BJ185" s="432"/>
      <c r="BK185" s="432"/>
      <c r="BL185" s="449"/>
      <c r="BM185" s="445"/>
      <c r="BN185" s="432"/>
      <c r="BO185" s="432"/>
      <c r="BP185" s="432"/>
      <c r="BQ185" s="449"/>
      <c r="BR185" s="445"/>
      <c r="BS185" s="432"/>
      <c r="BT185" s="432"/>
      <c r="BU185" s="432"/>
      <c r="BV185" s="43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11" customFormat="true" ht="15" customHeight="true" x14ac:dyDescent="0.2">
      <c r="A186" s="142"/>
      <c r="B186" s="136"/>
      <c r="C186" s="107"/>
      <c r="D186" s="106"/>
      <c r="E186" s="106"/>
      <c r="F186" s="106"/>
      <c r="G186" s="105"/>
      <c r="H186" s="104"/>
      <c r="I186" s="106"/>
      <c r="J186" s="106"/>
      <c r="K186" s="106"/>
      <c r="L186" s="103"/>
      <c r="M186" s="107"/>
      <c r="N186" s="106"/>
      <c r="O186" s="106"/>
      <c r="P186" s="106"/>
      <c r="Q186" s="105"/>
      <c r="R186" s="104"/>
      <c r="S186" s="106"/>
      <c r="T186" s="106"/>
      <c r="U186" s="106"/>
      <c r="V186" s="103"/>
      <c r="W186" s="435"/>
      <c r="X186" s="435"/>
      <c r="Y186" s="435"/>
      <c r="Z186" s="435"/>
      <c r="AA186" s="435"/>
      <c r="AB186" s="435"/>
      <c r="AC186" s="435"/>
      <c r="AD186" s="435"/>
      <c r="AE186" s="435"/>
      <c r="AF186" s="435"/>
      <c r="AG186" s="435"/>
      <c r="AH186" s="435"/>
      <c r="AI186" s="435"/>
      <c r="AJ186" s="435"/>
      <c r="AK186" s="435"/>
      <c r="AL186" s="435"/>
      <c r="AM186" s="435"/>
      <c r="AN186" s="435"/>
      <c r="AO186" s="435"/>
      <c r="AP186" s="435"/>
      <c r="AQ186" s="435"/>
      <c r="AR186" s="435"/>
      <c r="AS186" s="435"/>
      <c r="AT186" s="435"/>
      <c r="AU186" s="435"/>
      <c r="AV186" s="435"/>
      <c r="AW186" s="435"/>
      <c r="AX186" s="435"/>
      <c r="AY186" s="435"/>
      <c r="AZ186" s="827"/>
      <c r="BA186" s="830"/>
      <c r="BB186" s="594"/>
      <c r="BC186" s="445"/>
      <c r="BD186" s="432"/>
      <c r="BE186" s="432"/>
      <c r="BF186" s="432"/>
      <c r="BG186" s="449"/>
      <c r="BH186" s="445"/>
      <c r="BI186" s="432"/>
      <c r="BJ186" s="432"/>
      <c r="BK186" s="432"/>
      <c r="BL186" s="449"/>
      <c r="BM186" s="445"/>
      <c r="BN186" s="432"/>
      <c r="BO186" s="432"/>
      <c r="BP186" s="432"/>
      <c r="BQ186" s="449"/>
      <c r="BR186" s="445"/>
      <c r="BS186" s="432"/>
      <c r="BT186" s="432"/>
      <c r="BU186" s="432"/>
      <c r="BV186" s="43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311" customFormat="true" ht="15" customHeight="true" x14ac:dyDescent="0.2">
      <c r="A187" s="142"/>
      <c r="B187" s="136"/>
      <c r="C187" s="107"/>
      <c r="D187" s="106"/>
      <c r="E187" s="106"/>
      <c r="F187" s="106"/>
      <c r="G187" s="105"/>
      <c r="H187" s="104"/>
      <c r="I187" s="106"/>
      <c r="J187" s="106"/>
      <c r="K187" s="106"/>
      <c r="L187" s="103"/>
      <c r="M187" s="107"/>
      <c r="N187" s="106"/>
      <c r="O187" s="106"/>
      <c r="P187" s="106"/>
      <c r="Q187" s="105"/>
      <c r="R187" s="104"/>
      <c r="S187" s="106"/>
      <c r="T187" s="106"/>
      <c r="U187" s="106"/>
      <c r="V187" s="103"/>
      <c r="W187" s="435"/>
      <c r="X187" s="435"/>
      <c r="Y187" s="435"/>
      <c r="Z187" s="435"/>
      <c r="AA187" s="435"/>
      <c r="AB187" s="435"/>
      <c r="AC187" s="435"/>
      <c r="AD187" s="435"/>
      <c r="AE187" s="435"/>
      <c r="AF187" s="435"/>
      <c r="AG187" s="435"/>
      <c r="AH187" s="435"/>
      <c r="AI187" s="435"/>
      <c r="AJ187" s="435"/>
      <c r="AK187" s="435"/>
      <c r="AL187" s="435"/>
      <c r="AM187" s="435"/>
      <c r="AN187" s="435"/>
      <c r="AO187" s="435"/>
      <c r="AP187" s="435"/>
      <c r="AQ187" s="435"/>
      <c r="AR187" s="435"/>
      <c r="AS187" s="435"/>
      <c r="AT187" s="435"/>
      <c r="AU187" s="435"/>
      <c r="AV187" s="435"/>
      <c r="AW187" s="435"/>
      <c r="AX187" s="435"/>
      <c r="AY187" s="435"/>
      <c r="AZ187" s="827"/>
      <c r="BA187" s="830"/>
      <c r="BB187" s="594"/>
      <c r="BC187" s="445"/>
      <c r="BD187" s="432"/>
      <c r="BE187" s="432"/>
      <c r="BF187" s="432"/>
      <c r="BG187" s="449"/>
      <c r="BH187" s="445"/>
      <c r="BI187" s="432"/>
      <c r="BJ187" s="432"/>
      <c r="BK187" s="432"/>
      <c r="BL187" s="449"/>
      <c r="BM187" s="445"/>
      <c r="BN187" s="432"/>
      <c r="BO187" s="432"/>
      <c r="BP187" s="432"/>
      <c r="BQ187" s="449"/>
      <c r="BR187" s="445"/>
      <c r="BS187" s="432"/>
      <c r="BT187" s="432"/>
      <c r="BU187" s="432"/>
      <c r="BV187" s="43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311" customFormat="true" ht="15" customHeight="true" x14ac:dyDescent="0.2">
      <c r="A188" s="142"/>
      <c r="B188" s="136"/>
      <c r="C188" s="107"/>
      <c r="D188" s="106"/>
      <c r="E188" s="106"/>
      <c r="F188" s="106"/>
      <c r="G188" s="105"/>
      <c r="H188" s="104"/>
      <c r="I188" s="106"/>
      <c r="J188" s="106"/>
      <c r="K188" s="106"/>
      <c r="L188" s="103"/>
      <c r="M188" s="107"/>
      <c r="N188" s="106"/>
      <c r="O188" s="106"/>
      <c r="P188" s="106"/>
      <c r="Q188" s="105"/>
      <c r="R188" s="104"/>
      <c r="S188" s="106"/>
      <c r="T188" s="106"/>
      <c r="U188" s="106"/>
      <c r="V188" s="103"/>
      <c r="W188" s="435"/>
      <c r="X188" s="435"/>
      <c r="Y188" s="435"/>
      <c r="Z188" s="435"/>
      <c r="AA188" s="435"/>
      <c r="AB188" s="435"/>
      <c r="AC188" s="435"/>
      <c r="AD188" s="435"/>
      <c r="AE188" s="435"/>
      <c r="AF188" s="435"/>
      <c r="AG188" s="435"/>
      <c r="AH188" s="435"/>
      <c r="AI188" s="435"/>
      <c r="AJ188" s="435"/>
      <c r="AK188" s="435"/>
      <c r="AL188" s="435"/>
      <c r="AM188" s="435"/>
      <c r="AN188" s="435"/>
      <c r="AO188" s="435"/>
      <c r="AP188" s="435"/>
      <c r="AQ188" s="435"/>
      <c r="AR188" s="435"/>
      <c r="AS188" s="435"/>
      <c r="AT188" s="435"/>
      <c r="AU188" s="435"/>
      <c r="AV188" s="435"/>
      <c r="AW188" s="435"/>
      <c r="AX188" s="435"/>
      <c r="AY188" s="435"/>
      <c r="AZ188" s="827"/>
      <c r="BA188" s="830"/>
      <c r="BB188" s="594"/>
      <c r="BC188" s="445"/>
      <c r="BD188" s="432"/>
      <c r="BE188" s="432"/>
      <c r="BF188" s="432"/>
      <c r="BG188" s="449"/>
      <c r="BH188" s="445"/>
      <c r="BI188" s="432"/>
      <c r="BJ188" s="432"/>
      <c r="BK188" s="432"/>
      <c r="BL188" s="449"/>
      <c r="BM188" s="445"/>
      <c r="BN188" s="432"/>
      <c r="BO188" s="432"/>
      <c r="BP188" s="432"/>
      <c r="BQ188" s="449"/>
      <c r="BR188" s="445"/>
      <c r="BS188" s="432"/>
      <c r="BT188" s="432"/>
      <c r="BU188" s="432"/>
      <c r="BV188" s="43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558" customFormat="true" ht="15" customHeight="true" x14ac:dyDescent="0.2">
      <c r="A189" s="142"/>
      <c r="B189" s="136"/>
      <c r="C189" s="83"/>
      <c r="D189" s="82"/>
      <c r="E189" s="82"/>
      <c r="F189" s="82"/>
      <c r="G189" s="81"/>
      <c r="H189" s="80"/>
      <c r="I189" s="82"/>
      <c r="J189" s="82"/>
      <c r="K189" s="82"/>
      <c r="L189" s="79"/>
      <c r="M189" s="83"/>
      <c r="N189" s="82"/>
      <c r="O189" s="82"/>
      <c r="P189" s="82"/>
      <c r="Q189" s="81"/>
      <c r="R189" s="80"/>
      <c r="S189" s="82"/>
      <c r="T189" s="82"/>
      <c r="U189" s="82"/>
      <c r="V189" s="79"/>
      <c r="W189" s="785"/>
      <c r="X189" s="785"/>
      <c r="Y189" s="785"/>
      <c r="Z189" s="785"/>
      <c r="AA189" s="785"/>
      <c r="AB189" s="785"/>
      <c r="AC189" s="785"/>
      <c r="AD189" s="785"/>
      <c r="AE189" s="785"/>
      <c r="AF189" s="785"/>
      <c r="AG189" s="785"/>
      <c r="AH189" s="785"/>
      <c r="AI189" s="785"/>
      <c r="AJ189" s="785"/>
      <c r="AK189" s="785"/>
      <c r="AL189" s="785"/>
      <c r="AM189" s="785"/>
      <c r="AN189" s="785"/>
      <c r="AO189" s="785"/>
      <c r="AP189" s="785"/>
      <c r="AQ189" s="785"/>
      <c r="AR189" s="785"/>
      <c r="AS189" s="785"/>
      <c r="AT189" s="785"/>
      <c r="AU189" s="785"/>
      <c r="AV189" s="785"/>
      <c r="AW189" s="785"/>
      <c r="AX189" s="785"/>
      <c r="AY189" s="785"/>
      <c r="AZ189" s="344"/>
      <c r="BA189" s="830"/>
      <c r="BB189" s="594"/>
      <c r="BC189" s="445"/>
      <c r="BD189" s="432"/>
      <c r="BE189" s="432"/>
      <c r="BF189" s="432"/>
      <c r="BG189" s="449"/>
      <c r="BH189" s="445"/>
      <c r="BI189" s="432"/>
      <c r="BJ189" s="432"/>
      <c r="BK189" s="432"/>
      <c r="BL189" s="449"/>
      <c r="BM189" s="445"/>
      <c r="BN189" s="432"/>
      <c r="BO189" s="432"/>
      <c r="BP189" s="432"/>
      <c r="BQ189" s="449"/>
      <c r="BR189" s="445"/>
      <c r="BS189" s="432"/>
      <c r="BT189" s="432"/>
      <c r="BU189" s="432"/>
      <c r="BV189" s="43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558" customFormat="true" ht="15" customHeight="true" x14ac:dyDescent="0.2">
      <c r="A190" s="142"/>
      <c r="B190" s="136"/>
      <c r="C190" s="83"/>
      <c r="D190" s="82"/>
      <c r="E190" s="82"/>
      <c r="F190" s="82"/>
      <c r="G190" s="81"/>
      <c r="H190" s="80"/>
      <c r="I190" s="82"/>
      <c r="J190" s="82"/>
      <c r="K190" s="82"/>
      <c r="L190" s="79"/>
      <c r="M190" s="83"/>
      <c r="N190" s="82"/>
      <c r="O190" s="82"/>
      <c r="P190" s="82"/>
      <c r="Q190" s="81"/>
      <c r="R190" s="80"/>
      <c r="S190" s="82"/>
      <c r="T190" s="82"/>
      <c r="U190" s="82"/>
      <c r="V190" s="79"/>
      <c r="W190" s="785"/>
      <c r="X190" s="785"/>
      <c r="Y190" s="785"/>
      <c r="Z190" s="785"/>
      <c r="AA190" s="785"/>
      <c r="AB190" s="785"/>
      <c r="AC190" s="785"/>
      <c r="AD190" s="785"/>
      <c r="AE190" s="785"/>
      <c r="AF190" s="785"/>
      <c r="AG190" s="785"/>
      <c r="AH190" s="785"/>
      <c r="AI190" s="785"/>
      <c r="AJ190" s="785"/>
      <c r="AK190" s="785"/>
      <c r="AL190" s="785"/>
      <c r="AM190" s="785"/>
      <c r="AN190" s="785"/>
      <c r="AO190" s="785"/>
      <c r="AP190" s="785"/>
      <c r="AQ190" s="785"/>
      <c r="AR190" s="785"/>
      <c r="AS190" s="785"/>
      <c r="AT190" s="785"/>
      <c r="AU190" s="785"/>
      <c r="AV190" s="785"/>
      <c r="AW190" s="785"/>
      <c r="AX190" s="785"/>
      <c r="AY190" s="785"/>
      <c r="AZ190" s="344"/>
      <c r="BA190" s="830"/>
      <c r="BB190" s="594"/>
      <c r="BC190" s="445"/>
      <c r="BD190" s="432"/>
      <c r="BE190" s="432"/>
      <c r="BF190" s="432"/>
      <c r="BG190" s="449"/>
      <c r="BH190" s="445"/>
      <c r="BI190" s="432"/>
      <c r="BJ190" s="432"/>
      <c r="BK190" s="432"/>
      <c r="BL190" s="449"/>
      <c r="BM190" s="445"/>
      <c r="BN190" s="432"/>
      <c r="BO190" s="432"/>
      <c r="BP190" s="432"/>
      <c r="BQ190" s="449"/>
      <c r="BR190" s="445"/>
      <c r="BS190" s="432"/>
      <c r="BT190" s="432"/>
      <c r="BU190" s="432"/>
      <c r="BV190" s="43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558" customFormat="true" ht="15" customHeight="true" x14ac:dyDescent="0.2">
      <c r="A191" s="142"/>
      <c r="B191" s="136"/>
      <c r="C191" s="83"/>
      <c r="D191" s="82"/>
      <c r="E191" s="82"/>
      <c r="F191" s="82"/>
      <c r="G191" s="81"/>
      <c r="H191" s="80"/>
      <c r="I191" s="82"/>
      <c r="J191" s="82"/>
      <c r="K191" s="82"/>
      <c r="L191" s="79"/>
      <c r="M191" s="83"/>
      <c r="N191" s="82"/>
      <c r="O191" s="82"/>
      <c r="P191" s="82"/>
      <c r="Q191" s="81"/>
      <c r="R191" s="80"/>
      <c r="S191" s="82"/>
      <c r="T191" s="82"/>
      <c r="U191" s="82"/>
      <c r="V191" s="79"/>
      <c r="W191" s="785"/>
      <c r="X191" s="785"/>
      <c r="Y191" s="785"/>
      <c r="Z191" s="785"/>
      <c r="AA191" s="785"/>
      <c r="AB191" s="785"/>
      <c r="AC191" s="785"/>
      <c r="AD191" s="785"/>
      <c r="AE191" s="785"/>
      <c r="AF191" s="785"/>
      <c r="AG191" s="785"/>
      <c r="AH191" s="785"/>
      <c r="AI191" s="785"/>
      <c r="AJ191" s="785"/>
      <c r="AK191" s="785"/>
      <c r="AL191" s="785"/>
      <c r="AM191" s="785"/>
      <c r="AN191" s="785"/>
      <c r="AO191" s="785"/>
      <c r="AP191" s="785"/>
      <c r="AQ191" s="785"/>
      <c r="AR191" s="785"/>
      <c r="AS191" s="785"/>
      <c r="AT191" s="785"/>
      <c r="AU191" s="785"/>
      <c r="AV191" s="785"/>
      <c r="AW191" s="785"/>
      <c r="AX191" s="785"/>
      <c r="AY191" s="785"/>
      <c r="AZ191" s="344"/>
      <c r="BA191" s="830"/>
      <c r="BB191" s="594"/>
      <c r="BC191" s="445"/>
      <c r="BD191" s="432"/>
      <c r="BE191" s="432"/>
      <c r="BF191" s="432"/>
      <c r="BG191" s="449"/>
      <c r="BH191" s="445"/>
      <c r="BI191" s="432"/>
      <c r="BJ191" s="432"/>
      <c r="BK191" s="432"/>
      <c r="BL191" s="449"/>
      <c r="BM191" s="445"/>
      <c r="BN191" s="432"/>
      <c r="BO191" s="432"/>
      <c r="BP191" s="432"/>
      <c r="BQ191" s="449"/>
      <c r="BR191" s="445"/>
      <c r="BS191" s="432"/>
      <c r="BT191" s="432"/>
      <c r="BU191" s="432"/>
      <c r="BV191" s="43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558" customFormat="true" ht="15" customHeight="true" x14ac:dyDescent="0.2">
      <c r="A192" s="142"/>
      <c r="B192" s="136"/>
      <c r="C192" s="83"/>
      <c r="D192" s="82"/>
      <c r="E192" s="82"/>
      <c r="F192" s="82"/>
      <c r="G192" s="81"/>
      <c r="H192" s="80"/>
      <c r="I192" s="82"/>
      <c r="J192" s="82"/>
      <c r="K192" s="82"/>
      <c r="L192" s="79"/>
      <c r="M192" s="83"/>
      <c r="N192" s="82"/>
      <c r="O192" s="82"/>
      <c r="P192" s="82"/>
      <c r="Q192" s="81"/>
      <c r="R192" s="80"/>
      <c r="S192" s="82"/>
      <c r="T192" s="82"/>
      <c r="U192" s="82"/>
      <c r="V192" s="79"/>
      <c r="W192" s="785"/>
      <c r="X192" s="785"/>
      <c r="Y192" s="785"/>
      <c r="Z192" s="785"/>
      <c r="AA192" s="785"/>
      <c r="AB192" s="785"/>
      <c r="AC192" s="785"/>
      <c r="AD192" s="785"/>
      <c r="AE192" s="785"/>
      <c r="AF192" s="785"/>
      <c r="AG192" s="785"/>
      <c r="AH192" s="785"/>
      <c r="AI192" s="785"/>
      <c r="AJ192" s="785"/>
      <c r="AK192" s="785"/>
      <c r="AL192" s="785"/>
      <c r="AM192" s="785"/>
      <c r="AN192" s="785"/>
      <c r="AO192" s="785"/>
      <c r="AP192" s="785"/>
      <c r="AQ192" s="785"/>
      <c r="AR192" s="785"/>
      <c r="AS192" s="785"/>
      <c r="AT192" s="785"/>
      <c r="AU192" s="785"/>
      <c r="AV192" s="785"/>
      <c r="AW192" s="785"/>
      <c r="AX192" s="785"/>
      <c r="AY192" s="785"/>
      <c r="AZ192" s="344"/>
      <c r="BA192" s="830"/>
      <c r="BB192" s="594"/>
      <c r="BC192" s="445"/>
      <c r="BD192" s="432"/>
      <c r="BE192" s="432"/>
      <c r="BF192" s="432"/>
      <c r="BG192" s="449"/>
      <c r="BH192" s="445"/>
      <c r="BI192" s="432"/>
      <c r="BJ192" s="432"/>
      <c r="BK192" s="432"/>
      <c r="BL192" s="449"/>
      <c r="BM192" s="445"/>
      <c r="BN192" s="432"/>
      <c r="BO192" s="432"/>
      <c r="BP192" s="432"/>
      <c r="BQ192" s="449"/>
      <c r="BR192" s="445"/>
      <c r="BS192" s="432"/>
      <c r="BT192" s="432"/>
      <c r="BU192" s="432"/>
      <c r="BV192" s="43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558" customFormat="true" ht="15" customHeight="true" x14ac:dyDescent="0.2">
      <c r="A193" s="142"/>
      <c r="B193" s="136"/>
      <c r="C193" s="83"/>
      <c r="D193" s="82"/>
      <c r="E193" s="82"/>
      <c r="F193" s="82"/>
      <c r="G193" s="81"/>
      <c r="H193" s="80"/>
      <c r="I193" s="82"/>
      <c r="J193" s="82"/>
      <c r="K193" s="82"/>
      <c r="L193" s="79"/>
      <c r="M193" s="83"/>
      <c r="N193" s="82"/>
      <c r="O193" s="82"/>
      <c r="P193" s="82"/>
      <c r="Q193" s="81"/>
      <c r="R193" s="80"/>
      <c r="S193" s="82"/>
      <c r="T193" s="82"/>
      <c r="U193" s="82"/>
      <c r="V193" s="79"/>
      <c r="W193" s="785"/>
      <c r="X193" s="785"/>
      <c r="Y193" s="785"/>
      <c r="Z193" s="785"/>
      <c r="AA193" s="785"/>
      <c r="AB193" s="785"/>
      <c r="AC193" s="785"/>
      <c r="AD193" s="785"/>
      <c r="AE193" s="785"/>
      <c r="AF193" s="785"/>
      <c r="AG193" s="785"/>
      <c r="AH193" s="785"/>
      <c r="AI193" s="785"/>
      <c r="AJ193" s="785"/>
      <c r="AK193" s="785"/>
      <c r="AL193" s="785"/>
      <c r="AM193" s="785"/>
      <c r="AN193" s="785"/>
      <c r="AO193" s="785"/>
      <c r="AP193" s="785"/>
      <c r="AQ193" s="785"/>
      <c r="AR193" s="785"/>
      <c r="AS193" s="785"/>
      <c r="AT193" s="785"/>
      <c r="AU193" s="785"/>
      <c r="AV193" s="785"/>
      <c r="AW193" s="785"/>
      <c r="AX193" s="785"/>
      <c r="AY193" s="785"/>
      <c r="AZ193" s="344"/>
      <c r="BA193" s="830"/>
      <c r="BB193" s="594"/>
      <c r="BC193" s="445"/>
      <c r="BD193" s="432"/>
      <c r="BE193" s="432"/>
      <c r="BF193" s="432"/>
      <c r="BG193" s="449"/>
      <c r="BH193" s="445"/>
      <c r="BI193" s="432"/>
      <c r="BJ193" s="432"/>
      <c r="BK193" s="432"/>
      <c r="BL193" s="449"/>
      <c r="BM193" s="445"/>
      <c r="BN193" s="432"/>
      <c r="BO193" s="432"/>
      <c r="BP193" s="432"/>
      <c r="BQ193" s="449"/>
      <c r="BR193" s="445"/>
      <c r="BS193" s="432"/>
      <c r="BT193" s="432"/>
      <c r="BU193" s="432"/>
      <c r="BV193" s="43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558" customFormat="true" ht="15" customHeight="true" x14ac:dyDescent="0.2">
      <c r="A194" s="164"/>
      <c r="B194" s="135"/>
      <c r="C194" s="100"/>
      <c r="D194" s="102"/>
      <c r="E194" s="102"/>
      <c r="F194" s="102"/>
      <c r="G194" s="101"/>
      <c r="H194" s="99"/>
      <c r="I194" s="102"/>
      <c r="J194" s="102"/>
      <c r="K194" s="102"/>
      <c r="L194" s="98"/>
      <c r="M194" s="100"/>
      <c r="N194" s="102"/>
      <c r="O194" s="102"/>
      <c r="P194" s="102"/>
      <c r="Q194" s="101"/>
      <c r="R194" s="99"/>
      <c r="S194" s="102"/>
      <c r="T194" s="102"/>
      <c r="U194" s="102"/>
      <c r="V194" s="98"/>
      <c r="W194" s="785"/>
      <c r="X194" s="785"/>
      <c r="Y194" s="785"/>
      <c r="Z194" s="785"/>
      <c r="AA194" s="785"/>
      <c r="AB194" s="785"/>
      <c r="AC194" s="785"/>
      <c r="AD194" s="785"/>
      <c r="AE194" s="785"/>
      <c r="AF194" s="785"/>
      <c r="AG194" s="785"/>
      <c r="AH194" s="785"/>
      <c r="AI194" s="785"/>
      <c r="AJ194" s="785"/>
      <c r="AK194" s="785"/>
      <c r="AL194" s="785"/>
      <c r="AM194" s="785"/>
      <c r="AN194" s="785"/>
      <c r="AO194" s="785"/>
      <c r="AP194" s="785"/>
      <c r="AQ194" s="785"/>
      <c r="AR194" s="785"/>
      <c r="AS194" s="785"/>
      <c r="AT194" s="785"/>
      <c r="AU194" s="785"/>
      <c r="AV194" s="785"/>
      <c r="AW194" s="785"/>
      <c r="AX194" s="785"/>
      <c r="AY194" s="785"/>
      <c r="AZ194" s="344"/>
      <c r="BA194" s="830"/>
      <c r="BB194" s="594"/>
      <c r="BC194" s="445"/>
      <c r="BD194" s="432"/>
      <c r="BE194" s="432"/>
      <c r="BF194" s="432"/>
      <c r="BG194" s="449"/>
      <c r="BH194" s="445"/>
      <c r="BI194" s="432"/>
      <c r="BJ194" s="432"/>
      <c r="BK194" s="432"/>
      <c r="BL194" s="449"/>
      <c r="BM194" s="445"/>
      <c r="BN194" s="432"/>
      <c r="BO194" s="432"/>
      <c r="BP194" s="432"/>
      <c r="BQ194" s="449"/>
      <c r="BR194" s="445"/>
      <c r="BS194" s="432"/>
      <c r="BT194" s="432"/>
      <c r="BU194" s="432"/>
      <c r="BV194" s="43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7" customFormat="true" ht="15" customHeight="true" x14ac:dyDescent="0.2">
      <c r="A195" s="164"/>
      <c r="B195" s="135"/>
      <c r="C195" s="100"/>
      <c r="D195" s="102"/>
      <c r="E195" s="102"/>
      <c r="F195" s="102"/>
      <c r="G195" s="101"/>
      <c r="H195" s="99"/>
      <c r="I195" s="102"/>
      <c r="J195" s="102"/>
      <c r="K195" s="102"/>
      <c r="L195" s="98"/>
      <c r="M195" s="100"/>
      <c r="N195" s="102"/>
      <c r="O195" s="102"/>
      <c r="P195" s="102"/>
      <c r="Q195" s="101"/>
      <c r="R195" s="99"/>
      <c r="S195" s="102"/>
      <c r="T195" s="102"/>
      <c r="U195" s="102"/>
      <c r="V195" s="98"/>
      <c r="W195" s="785"/>
      <c r="X195" s="785"/>
      <c r="Y195" s="785"/>
      <c r="Z195" s="785"/>
      <c r="AA195" s="785"/>
      <c r="AB195" s="785"/>
      <c r="AC195" s="785"/>
      <c r="AD195" s="785"/>
      <c r="AE195" s="785"/>
      <c r="AF195" s="785"/>
      <c r="AG195" s="785"/>
      <c r="AH195" s="785"/>
      <c r="AI195" s="785"/>
      <c r="AJ195" s="785"/>
      <c r="AK195" s="785"/>
      <c r="AL195" s="785"/>
      <c r="AM195" s="785"/>
      <c r="AN195" s="785"/>
      <c r="AO195" s="785"/>
      <c r="AP195" s="785"/>
      <c r="AQ195" s="785"/>
      <c r="AR195" s="785"/>
      <c r="AS195" s="785"/>
      <c r="AT195" s="785"/>
      <c r="AU195" s="785"/>
      <c r="AV195" s="785"/>
      <c r="AW195" s="785"/>
      <c r="AX195" s="785"/>
      <c r="AY195" s="785"/>
      <c r="AZ195" s="344"/>
      <c r="BA195" s="830"/>
      <c r="BB195" s="594"/>
      <c r="BC195" s="445"/>
      <c r="BD195" s="432"/>
      <c r="BE195" s="432"/>
      <c r="BF195" s="432"/>
      <c r="BG195" s="449"/>
      <c r="BH195" s="445"/>
      <c r="BI195" s="432"/>
      <c r="BJ195" s="432"/>
      <c r="BK195" s="432"/>
      <c r="BL195" s="449"/>
      <c r="BM195" s="445"/>
      <c r="BN195" s="432"/>
      <c r="BO195" s="432"/>
      <c r="BP195" s="432"/>
      <c r="BQ195" s="449"/>
      <c r="BR195" s="445"/>
      <c r="BS195" s="432"/>
      <c r="BT195" s="432"/>
      <c r="BU195" s="432"/>
      <c r="BV195" s="43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7" customFormat="true" ht="15" customHeight="true" x14ac:dyDescent="0.2">
      <c r="A196" s="164"/>
      <c r="B196" s="135"/>
      <c r="C196" s="100"/>
      <c r="D196" s="102"/>
      <c r="E196" s="102"/>
      <c r="F196" s="102"/>
      <c r="G196" s="101"/>
      <c r="H196" s="99"/>
      <c r="I196" s="102"/>
      <c r="J196" s="102"/>
      <c r="K196" s="102"/>
      <c r="L196" s="98"/>
      <c r="M196" s="100"/>
      <c r="N196" s="102"/>
      <c r="O196" s="102"/>
      <c r="P196" s="102"/>
      <c r="Q196" s="101"/>
      <c r="R196" s="99"/>
      <c r="S196" s="102"/>
      <c r="T196" s="102"/>
      <c r="U196" s="102"/>
      <c r="V196" s="98"/>
      <c r="W196" s="785"/>
      <c r="X196" s="785"/>
      <c r="Y196" s="785"/>
      <c r="Z196" s="785"/>
      <c r="AA196" s="785"/>
      <c r="AB196" s="785"/>
      <c r="AC196" s="785"/>
      <c r="AD196" s="785"/>
      <c r="AE196" s="785"/>
      <c r="AF196" s="785"/>
      <c r="AG196" s="785"/>
      <c r="AH196" s="785"/>
      <c r="AI196" s="785"/>
      <c r="AJ196" s="785"/>
      <c r="AK196" s="785"/>
      <c r="AL196" s="785"/>
      <c r="AM196" s="785"/>
      <c r="AN196" s="785"/>
      <c r="AO196" s="785"/>
      <c r="AP196" s="785"/>
      <c r="AQ196" s="785"/>
      <c r="AR196" s="785"/>
      <c r="AS196" s="785"/>
      <c r="AT196" s="785"/>
      <c r="AU196" s="785"/>
      <c r="AV196" s="785"/>
      <c r="AW196" s="785"/>
      <c r="AX196" s="785"/>
      <c r="AY196" s="785"/>
      <c r="AZ196" s="344"/>
      <c r="BA196" s="830"/>
      <c r="BB196" s="594"/>
      <c r="BC196" s="445"/>
      <c r="BD196" s="432"/>
      <c r="BE196" s="432"/>
      <c r="BF196" s="432"/>
      <c r="BG196" s="449"/>
      <c r="BH196" s="445"/>
      <c r="BI196" s="432"/>
      <c r="BJ196" s="432"/>
      <c r="BK196" s="432"/>
      <c r="BL196" s="449"/>
      <c r="BM196" s="445"/>
      <c r="BN196" s="432"/>
      <c r="BO196" s="432"/>
      <c r="BP196" s="432"/>
      <c r="BQ196" s="449"/>
      <c r="BR196" s="445"/>
      <c r="BS196" s="432"/>
      <c r="BT196" s="432"/>
      <c r="BU196" s="432"/>
      <c r="BV196" s="43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7" customFormat="true" ht="15" customHeight="true" x14ac:dyDescent="0.2">
      <c r="A197" s="164"/>
      <c r="B197" s="135"/>
      <c r="C197" s="100"/>
      <c r="D197" s="102"/>
      <c r="E197" s="102"/>
      <c r="F197" s="102"/>
      <c r="G197" s="101"/>
      <c r="H197" s="99"/>
      <c r="I197" s="102"/>
      <c r="J197" s="102"/>
      <c r="K197" s="102"/>
      <c r="L197" s="98"/>
      <c r="M197" s="100"/>
      <c r="N197" s="102"/>
      <c r="O197" s="102"/>
      <c r="P197" s="102"/>
      <c r="Q197" s="101"/>
      <c r="R197" s="99"/>
      <c r="S197" s="102"/>
      <c r="T197" s="102"/>
      <c r="U197" s="102"/>
      <c r="V197" s="98"/>
      <c r="W197" s="785"/>
      <c r="X197" s="785"/>
      <c r="Y197" s="785"/>
      <c r="Z197" s="785"/>
      <c r="AA197" s="785"/>
      <c r="AB197" s="785"/>
      <c r="AC197" s="785"/>
      <c r="AD197" s="785"/>
      <c r="AE197" s="785"/>
      <c r="AF197" s="785"/>
      <c r="AG197" s="785"/>
      <c r="AH197" s="785"/>
      <c r="AI197" s="785"/>
      <c r="AJ197" s="785"/>
      <c r="AK197" s="785"/>
      <c r="AL197" s="785"/>
      <c r="AM197" s="785"/>
      <c r="AN197" s="785"/>
      <c r="AO197" s="785"/>
      <c r="AP197" s="785"/>
      <c r="AQ197" s="785"/>
      <c r="AR197" s="785"/>
      <c r="AS197" s="785"/>
      <c r="AT197" s="785"/>
      <c r="AU197" s="785"/>
      <c r="AV197" s="785"/>
      <c r="AW197" s="785"/>
      <c r="AX197" s="785"/>
      <c r="AY197" s="785"/>
      <c r="AZ197" s="344"/>
      <c r="BA197" s="830"/>
      <c r="BB197" s="594"/>
      <c r="BC197" s="445"/>
      <c r="BD197" s="432"/>
      <c r="BE197" s="432"/>
      <c r="BF197" s="432"/>
      <c r="BG197" s="449"/>
      <c r="BH197" s="445"/>
      <c r="BI197" s="432"/>
      <c r="BJ197" s="432"/>
      <c r="BK197" s="432"/>
      <c r="BL197" s="449"/>
      <c r="BM197" s="445"/>
      <c r="BN197" s="432"/>
      <c r="BO197" s="432"/>
      <c r="BP197" s="432"/>
      <c r="BQ197" s="449"/>
      <c r="BR197" s="445"/>
      <c r="BS197" s="432"/>
      <c r="BT197" s="432"/>
      <c r="BU197" s="432"/>
      <c r="BV197" s="43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7" customFormat="true" ht="15" customHeight="true" x14ac:dyDescent="0.2">
      <c r="A198" s="164"/>
      <c r="B198" s="135"/>
      <c r="C198" s="100"/>
      <c r="D198" s="102"/>
      <c r="E198" s="102"/>
      <c r="F198" s="102"/>
      <c r="G198" s="101"/>
      <c r="H198" s="99"/>
      <c r="I198" s="102"/>
      <c r="J198" s="102"/>
      <c r="K198" s="102"/>
      <c r="L198" s="98"/>
      <c r="M198" s="100"/>
      <c r="N198" s="102"/>
      <c r="O198" s="102"/>
      <c r="P198" s="102"/>
      <c r="Q198" s="101"/>
      <c r="R198" s="99"/>
      <c r="S198" s="102"/>
      <c r="T198" s="102"/>
      <c r="U198" s="102"/>
      <c r="V198" s="98"/>
      <c r="W198" s="785"/>
      <c r="X198" s="785"/>
      <c r="Y198" s="785"/>
      <c r="Z198" s="785"/>
      <c r="AA198" s="785"/>
      <c r="AB198" s="785"/>
      <c r="AC198" s="785"/>
      <c r="AD198" s="785"/>
      <c r="AE198" s="785"/>
      <c r="AF198" s="785"/>
      <c r="AG198" s="785"/>
      <c r="AH198" s="785"/>
      <c r="AI198" s="785"/>
      <c r="AJ198" s="785"/>
      <c r="AK198" s="785"/>
      <c r="AL198" s="785"/>
      <c r="AM198" s="785"/>
      <c r="AN198" s="785"/>
      <c r="AO198" s="785"/>
      <c r="AP198" s="785"/>
      <c r="AQ198" s="785"/>
      <c r="AR198" s="785"/>
      <c r="AS198" s="785"/>
      <c r="AT198" s="785"/>
      <c r="AU198" s="785"/>
      <c r="AV198" s="785"/>
      <c r="AW198" s="785"/>
      <c r="AX198" s="785"/>
      <c r="AY198" s="785"/>
      <c r="AZ198" s="344"/>
      <c r="BA198" s="830"/>
      <c r="BB198" s="594"/>
      <c r="BC198" s="445"/>
      <c r="BD198" s="432"/>
      <c r="BE198" s="432"/>
      <c r="BF198" s="432"/>
      <c r="BG198" s="449"/>
      <c r="BH198" s="445"/>
      <c r="BI198" s="432"/>
      <c r="BJ198" s="432"/>
      <c r="BK198" s="432"/>
      <c r="BL198" s="449"/>
      <c r="BM198" s="445"/>
      <c r="BN198" s="432"/>
      <c r="BO198" s="432"/>
      <c r="BP198" s="432"/>
      <c r="BQ198" s="449"/>
      <c r="BR198" s="445"/>
      <c r="BS198" s="432"/>
      <c r="BT198" s="432"/>
      <c r="BU198" s="432"/>
      <c r="BV198" s="43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7" customFormat="true" ht="15" customHeight="true" x14ac:dyDescent="0.2">
      <c r="A199" s="164"/>
      <c r="B199" s="135"/>
      <c r="C199" s="100"/>
      <c r="D199" s="102"/>
      <c r="E199" s="102"/>
      <c r="F199" s="102"/>
      <c r="G199" s="101"/>
      <c r="H199" s="99"/>
      <c r="I199" s="102"/>
      <c r="J199" s="102"/>
      <c r="K199" s="102"/>
      <c r="L199" s="98"/>
      <c r="M199" s="100"/>
      <c r="N199" s="102"/>
      <c r="O199" s="102"/>
      <c r="P199" s="102"/>
      <c r="Q199" s="101"/>
      <c r="R199" s="99"/>
      <c r="S199" s="102"/>
      <c r="T199" s="102"/>
      <c r="U199" s="102"/>
      <c r="V199" s="98"/>
      <c r="W199" s="785"/>
      <c r="X199" s="785"/>
      <c r="Y199" s="785"/>
      <c r="Z199" s="785"/>
      <c r="AA199" s="785"/>
      <c r="AB199" s="785"/>
      <c r="AC199" s="785"/>
      <c r="AD199" s="785"/>
      <c r="AE199" s="785"/>
      <c r="AF199" s="785"/>
      <c r="AG199" s="785"/>
      <c r="AH199" s="785"/>
      <c r="AI199" s="785"/>
      <c r="AJ199" s="785"/>
      <c r="AK199" s="785"/>
      <c r="AL199" s="785"/>
      <c r="AM199" s="785"/>
      <c r="AN199" s="785"/>
      <c r="AO199" s="785"/>
      <c r="AP199" s="785"/>
      <c r="AQ199" s="785"/>
      <c r="AR199" s="785"/>
      <c r="AS199" s="785"/>
      <c r="AT199" s="785"/>
      <c r="AU199" s="785"/>
      <c r="AV199" s="785"/>
      <c r="AW199" s="785"/>
      <c r="AX199" s="785"/>
      <c r="AY199" s="785"/>
      <c r="AZ199" s="344"/>
      <c r="BA199" s="830"/>
      <c r="BB199" s="594"/>
      <c r="BC199" s="445"/>
      <c r="BD199" s="432"/>
      <c r="BE199" s="432"/>
      <c r="BF199" s="432"/>
      <c r="BG199" s="449"/>
      <c r="BH199" s="445"/>
      <c r="BI199" s="432"/>
      <c r="BJ199" s="432"/>
      <c r="BK199" s="432"/>
      <c r="BL199" s="449"/>
      <c r="BM199" s="445"/>
      <c r="BN199" s="432"/>
      <c r="BO199" s="432"/>
      <c r="BP199" s="432"/>
      <c r="BQ199" s="449"/>
      <c r="BR199" s="445"/>
      <c r="BS199" s="432"/>
      <c r="BT199" s="432"/>
      <c r="BU199" s="432"/>
      <c r="BV199" s="43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7" customFormat="true" ht="15" customHeight="true" x14ac:dyDescent="0.2">
      <c r="A200" s="164"/>
      <c r="B200" s="135"/>
      <c r="C200" s="100"/>
      <c r="D200" s="102"/>
      <c r="E200" s="102"/>
      <c r="F200" s="102"/>
      <c r="G200" s="101"/>
      <c r="H200" s="99"/>
      <c r="I200" s="102"/>
      <c r="J200" s="102"/>
      <c r="K200" s="102"/>
      <c r="L200" s="98"/>
      <c r="M200" s="100"/>
      <c r="N200" s="102"/>
      <c r="O200" s="102"/>
      <c r="P200" s="102"/>
      <c r="Q200" s="101"/>
      <c r="R200" s="99"/>
      <c r="S200" s="102"/>
      <c r="T200" s="102"/>
      <c r="U200" s="102"/>
      <c r="V200" s="98"/>
      <c r="W200" s="785"/>
      <c r="X200" s="785"/>
      <c r="Y200" s="785"/>
      <c r="Z200" s="785"/>
      <c r="AA200" s="785"/>
      <c r="AB200" s="785"/>
      <c r="AC200" s="785"/>
      <c r="AD200" s="785"/>
      <c r="AE200" s="785"/>
      <c r="AF200" s="785"/>
      <c r="AG200" s="785"/>
      <c r="AH200" s="785"/>
      <c r="AI200" s="785"/>
      <c r="AJ200" s="785"/>
      <c r="AK200" s="785"/>
      <c r="AL200" s="785"/>
      <c r="AM200" s="785"/>
      <c r="AN200" s="785"/>
      <c r="AO200" s="785"/>
      <c r="AP200" s="785"/>
      <c r="AQ200" s="785"/>
      <c r="AR200" s="785"/>
      <c r="AS200" s="785"/>
      <c r="AT200" s="785"/>
      <c r="AU200" s="785"/>
      <c r="AV200" s="785"/>
      <c r="AW200" s="785"/>
      <c r="AX200" s="785"/>
      <c r="AY200" s="785"/>
      <c r="AZ200" s="344"/>
      <c r="BA200" s="830"/>
      <c r="BB200" s="594"/>
      <c r="BC200" s="445"/>
      <c r="BD200" s="432"/>
      <c r="BE200" s="432"/>
      <c r="BF200" s="432"/>
      <c r="BG200" s="449"/>
      <c r="BH200" s="445"/>
      <c r="BI200" s="432"/>
      <c r="BJ200" s="432"/>
      <c r="BK200" s="432"/>
      <c r="BL200" s="449"/>
      <c r="BM200" s="445"/>
      <c r="BN200" s="432"/>
      <c r="BO200" s="432"/>
      <c r="BP200" s="432"/>
      <c r="BQ200" s="449"/>
      <c r="BR200" s="445"/>
      <c r="BS200" s="432"/>
      <c r="BT200" s="432"/>
      <c r="BU200" s="432"/>
      <c r="BV200" s="43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7" customFormat="true" ht="15" customHeight="true" x14ac:dyDescent="0.2">
      <c r="A201" s="164"/>
      <c r="B201" s="135"/>
      <c r="C201" s="100"/>
      <c r="D201" s="102"/>
      <c r="E201" s="102"/>
      <c r="F201" s="102"/>
      <c r="G201" s="101"/>
      <c r="H201" s="99"/>
      <c r="I201" s="102"/>
      <c r="J201" s="102"/>
      <c r="K201" s="102"/>
      <c r="L201" s="98"/>
      <c r="M201" s="100"/>
      <c r="N201" s="102"/>
      <c r="O201" s="102"/>
      <c r="P201" s="102"/>
      <c r="Q201" s="101"/>
      <c r="R201" s="99"/>
      <c r="S201" s="102"/>
      <c r="T201" s="102"/>
      <c r="U201" s="102"/>
      <c r="V201" s="98"/>
      <c r="W201" s="785"/>
      <c r="X201" s="785"/>
      <c r="Y201" s="785"/>
      <c r="Z201" s="785"/>
      <c r="AA201" s="785"/>
      <c r="AB201" s="785"/>
      <c r="AC201" s="785"/>
      <c r="AD201" s="785"/>
      <c r="AE201" s="785"/>
      <c r="AF201" s="785"/>
      <c r="AG201" s="785"/>
      <c r="AH201" s="785"/>
      <c r="AI201" s="785"/>
      <c r="AJ201" s="785"/>
      <c r="AK201" s="785"/>
      <c r="AL201" s="785"/>
      <c r="AM201" s="785"/>
      <c r="AN201" s="785"/>
      <c r="AO201" s="785"/>
      <c r="AP201" s="785"/>
      <c r="AQ201" s="785"/>
      <c r="AR201" s="785"/>
      <c r="AS201" s="785"/>
      <c r="AT201" s="785"/>
      <c r="AU201" s="785"/>
      <c r="AV201" s="785"/>
      <c r="AW201" s="785"/>
      <c r="AX201" s="785"/>
      <c r="AY201" s="785"/>
      <c r="AZ201" s="344"/>
      <c r="BA201" s="830"/>
      <c r="BB201" s="594"/>
      <c r="BC201" s="445"/>
      <c r="BD201" s="432"/>
      <c r="BE201" s="432"/>
      <c r="BF201" s="432"/>
      <c r="BG201" s="449"/>
      <c r="BH201" s="445"/>
      <c r="BI201" s="432"/>
      <c r="BJ201" s="432"/>
      <c r="BK201" s="432"/>
      <c r="BL201" s="449"/>
      <c r="BM201" s="445"/>
      <c r="BN201" s="432"/>
      <c r="BO201" s="432"/>
      <c r="BP201" s="432"/>
      <c r="BQ201" s="449"/>
      <c r="BR201" s="445"/>
      <c r="BS201" s="432"/>
      <c r="BT201" s="432"/>
      <c r="BU201" s="432"/>
      <c r="BV201" s="43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7" customFormat="true" ht="15" customHeight="true" x14ac:dyDescent="0.2">
      <c r="A202" s="164"/>
      <c r="B202" s="135"/>
      <c r="C202" s="100"/>
      <c r="D202" s="102"/>
      <c r="E202" s="102"/>
      <c r="F202" s="102"/>
      <c r="G202" s="101"/>
      <c r="H202" s="99"/>
      <c r="I202" s="102"/>
      <c r="J202" s="102"/>
      <c r="K202" s="102"/>
      <c r="L202" s="98"/>
      <c r="M202" s="100"/>
      <c r="N202" s="102"/>
      <c r="O202" s="102"/>
      <c r="P202" s="102"/>
      <c r="Q202" s="101"/>
      <c r="R202" s="99"/>
      <c r="S202" s="102"/>
      <c r="T202" s="102"/>
      <c r="U202" s="102"/>
      <c r="V202" s="98"/>
      <c r="W202" s="785"/>
      <c r="X202" s="785"/>
      <c r="Y202" s="785"/>
      <c r="Z202" s="785"/>
      <c r="AA202" s="785"/>
      <c r="AB202" s="785"/>
      <c r="AC202" s="785"/>
      <c r="AD202" s="785"/>
      <c r="AE202" s="785"/>
      <c r="AF202" s="785"/>
      <c r="AG202" s="785"/>
      <c r="AH202" s="785"/>
      <c r="AI202" s="785"/>
      <c r="AJ202" s="785"/>
      <c r="AK202" s="785"/>
      <c r="AL202" s="785"/>
      <c r="AM202" s="785"/>
      <c r="AN202" s="785"/>
      <c r="AO202" s="785"/>
      <c r="AP202" s="785"/>
      <c r="AQ202" s="785"/>
      <c r="AR202" s="785"/>
      <c r="AS202" s="785"/>
      <c r="AT202" s="785"/>
      <c r="AU202" s="785"/>
      <c r="AV202" s="785"/>
      <c r="AW202" s="785"/>
      <c r="AX202" s="785"/>
      <c r="AY202" s="785"/>
      <c r="AZ202" s="344"/>
      <c r="BA202" s="830"/>
      <c r="BB202" s="594"/>
      <c r="BC202" s="445"/>
      <c r="BD202" s="432"/>
      <c r="BE202" s="432"/>
      <c r="BF202" s="432"/>
      <c r="BG202" s="449"/>
      <c r="BH202" s="445"/>
      <c r="BI202" s="432"/>
      <c r="BJ202" s="432"/>
      <c r="BK202" s="432"/>
      <c r="BL202" s="449"/>
      <c r="BM202" s="445"/>
      <c r="BN202" s="432"/>
      <c r="BO202" s="432"/>
      <c r="BP202" s="432"/>
      <c r="BQ202" s="449"/>
      <c r="BR202" s="445"/>
      <c r="BS202" s="432"/>
      <c r="BT202" s="432"/>
      <c r="BU202" s="432"/>
      <c r="BV202" s="43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557" customFormat="true" ht="15" customHeight="true" x14ac:dyDescent="0.2">
      <c r="A203" s="142"/>
      <c r="B203" s="136"/>
      <c r="C203" s="119"/>
      <c r="D203" s="118"/>
      <c r="E203" s="118"/>
      <c r="F203" s="118"/>
      <c r="G203" s="117"/>
      <c r="H203" s="116"/>
      <c r="I203" s="118"/>
      <c r="J203" s="118"/>
      <c r="K203" s="118"/>
      <c r="L203" s="115"/>
      <c r="M203" s="119"/>
      <c r="N203" s="118"/>
      <c r="O203" s="118"/>
      <c r="P203" s="118"/>
      <c r="Q203" s="117"/>
      <c r="R203" s="116"/>
      <c r="S203" s="118"/>
      <c r="T203" s="118"/>
      <c r="U203" s="118"/>
      <c r="V203" s="115"/>
      <c r="W203" s="435"/>
      <c r="X203" s="435"/>
      <c r="Y203" s="435"/>
      <c r="Z203" s="435"/>
      <c r="AA203" s="435"/>
      <c r="AB203" s="435"/>
      <c r="AC203" s="435"/>
      <c r="AD203" s="435"/>
      <c r="AE203" s="435"/>
      <c r="AF203" s="435"/>
      <c r="AG203" s="435"/>
      <c r="AH203" s="435"/>
      <c r="AI203" s="435"/>
      <c r="AJ203" s="435"/>
      <c r="AK203" s="435"/>
      <c r="AL203" s="435"/>
      <c r="AM203" s="435"/>
      <c r="AN203" s="435"/>
      <c r="AO203" s="435"/>
      <c r="AP203" s="435"/>
      <c r="AQ203" s="435"/>
      <c r="AR203" s="435"/>
      <c r="AS203" s="435"/>
      <c r="AT203" s="435"/>
      <c r="AU203" s="435"/>
      <c r="AV203" s="435"/>
      <c r="AW203" s="435"/>
      <c r="AX203" s="435"/>
      <c r="AY203" s="435"/>
      <c r="AZ203" s="827"/>
      <c r="BA203" s="830"/>
      <c r="BB203" s="594"/>
      <c r="BC203" s="445"/>
      <c r="BD203" s="432"/>
      <c r="BE203" s="432"/>
      <c r="BF203" s="432"/>
      <c r="BG203" s="449"/>
      <c r="BH203" s="445"/>
      <c r="BI203" s="432"/>
      <c r="BJ203" s="432"/>
      <c r="BK203" s="432"/>
      <c r="BL203" s="449"/>
      <c r="BM203" s="445"/>
      <c r="BN203" s="432"/>
      <c r="BO203" s="432"/>
      <c r="BP203" s="432"/>
      <c r="BQ203" s="449"/>
      <c r="BR203" s="445"/>
      <c r="BS203" s="432"/>
      <c r="BT203" s="432"/>
      <c r="BU203" s="432"/>
      <c r="BV203" s="43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557" customFormat="true" ht="15" customHeight="true" x14ac:dyDescent="0.2">
      <c r="A204" s="142"/>
      <c r="B204" s="136"/>
      <c r="C204" s="119"/>
      <c r="D204" s="118"/>
      <c r="E204" s="118"/>
      <c r="F204" s="118"/>
      <c r="G204" s="117"/>
      <c r="H204" s="116"/>
      <c r="I204" s="118"/>
      <c r="J204" s="118"/>
      <c r="K204" s="118"/>
      <c r="L204" s="115"/>
      <c r="M204" s="119"/>
      <c r="N204" s="118"/>
      <c r="O204" s="118"/>
      <c r="P204" s="118"/>
      <c r="Q204" s="117"/>
      <c r="R204" s="116"/>
      <c r="S204" s="118"/>
      <c r="T204" s="118"/>
      <c r="U204" s="118"/>
      <c r="V204" s="115"/>
      <c r="W204" s="435"/>
      <c r="X204" s="435"/>
      <c r="Y204" s="435"/>
      <c r="Z204" s="435"/>
      <c r="AA204" s="435"/>
      <c r="AB204" s="435"/>
      <c r="AC204" s="435"/>
      <c r="AD204" s="435"/>
      <c r="AE204" s="435"/>
      <c r="AF204" s="435"/>
      <c r="AG204" s="435"/>
      <c r="AH204" s="435"/>
      <c r="AI204" s="435"/>
      <c r="AJ204" s="435"/>
      <c r="AK204" s="435"/>
      <c r="AL204" s="435"/>
      <c r="AM204" s="435"/>
      <c r="AN204" s="435"/>
      <c r="AO204" s="435"/>
      <c r="AP204" s="435"/>
      <c r="AQ204" s="435"/>
      <c r="AR204" s="435"/>
      <c r="AS204" s="435"/>
      <c r="AT204" s="435"/>
      <c r="AU204" s="435"/>
      <c r="AV204" s="435"/>
      <c r="AW204" s="435"/>
      <c r="AX204" s="435"/>
      <c r="AY204" s="435"/>
      <c r="AZ204" s="827"/>
      <c r="BA204" s="830"/>
      <c r="BB204" s="594"/>
      <c r="BC204" s="445"/>
      <c r="BD204" s="432"/>
      <c r="BE204" s="432"/>
      <c r="BF204" s="432"/>
      <c r="BG204" s="449"/>
      <c r="BH204" s="445"/>
      <c r="BI204" s="432"/>
      <c r="BJ204" s="432"/>
      <c r="BK204" s="432"/>
      <c r="BL204" s="449"/>
      <c r="BM204" s="445"/>
      <c r="BN204" s="432"/>
      <c r="BO204" s="432"/>
      <c r="BP204" s="432"/>
      <c r="BQ204" s="449"/>
      <c r="BR204" s="445"/>
      <c r="BS204" s="432"/>
      <c r="BT204" s="432"/>
      <c r="BU204" s="432"/>
      <c r="BV204" s="43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557" customFormat="true" ht="15" customHeight="true" x14ac:dyDescent="0.2">
      <c r="A205" s="27"/>
      <c r="B205" s="24"/>
      <c r="C205" s="114"/>
      <c r="D205" s="113"/>
      <c r="E205" s="113"/>
      <c r="F205" s="113"/>
      <c r="G205" s="112"/>
      <c r="H205" s="111"/>
      <c r="I205" s="113"/>
      <c r="J205" s="113"/>
      <c r="K205" s="113"/>
      <c r="L205" s="110"/>
      <c r="M205" s="114"/>
      <c r="N205" s="113"/>
      <c r="O205" s="113"/>
      <c r="P205" s="113"/>
      <c r="Q205" s="112"/>
      <c r="R205" s="111"/>
      <c r="S205" s="113"/>
      <c r="T205" s="113"/>
      <c r="U205" s="113"/>
      <c r="V205" s="110"/>
      <c r="W205" s="435"/>
      <c r="X205" s="435"/>
      <c r="Y205" s="435"/>
      <c r="Z205" s="435"/>
      <c r="AA205" s="435"/>
      <c r="AB205" s="435"/>
      <c r="AC205" s="435"/>
      <c r="AD205" s="435"/>
      <c r="AE205" s="435"/>
      <c r="AF205" s="435"/>
      <c r="AG205" s="435"/>
      <c r="AH205" s="435"/>
      <c r="AI205" s="435"/>
      <c r="AJ205" s="435"/>
      <c r="AK205" s="435"/>
      <c r="AL205" s="435"/>
      <c r="AM205" s="435"/>
      <c r="AN205" s="435"/>
      <c r="AO205" s="435"/>
      <c r="AP205" s="435"/>
      <c r="AQ205" s="435"/>
      <c r="AR205" s="435"/>
      <c r="AS205" s="435"/>
      <c r="AT205" s="435"/>
      <c r="AU205" s="435"/>
      <c r="AV205" s="435"/>
      <c r="AW205" s="435"/>
      <c r="AX205" s="435"/>
      <c r="AY205" s="435"/>
      <c r="AZ205" s="827"/>
      <c r="BA205" s="830"/>
      <c r="BB205" s="594"/>
      <c r="BC205" s="448"/>
      <c r="BD205" s="447"/>
      <c r="BE205" s="447"/>
      <c r="BF205" s="447"/>
      <c r="BG205" s="451"/>
      <c r="BH205" s="448"/>
      <c r="BI205" s="447"/>
      <c r="BJ205" s="447"/>
      <c r="BK205" s="447"/>
      <c r="BL205" s="451"/>
      <c r="BM205" s="448"/>
      <c r="BN205" s="447"/>
      <c r="BO205" s="447"/>
      <c r="BP205" s="447"/>
      <c r="BQ205" s="451"/>
      <c r="BR205" s="448"/>
      <c r="BS205" s="447"/>
      <c r="BT205" s="447"/>
      <c r="BU205" s="447"/>
      <c r="BV205" s="450"/>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558" customFormat="true" ht="250.15" customHeight="true" x14ac:dyDescent="0.2">
      <c r="B206" s="557"/>
      <c r="W206" s="344"/>
      <c r="X206" s="344"/>
      <c r="Y206" s="344"/>
      <c r="Z206" s="344"/>
      <c r="AA206" s="344"/>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AZ206" s="344"/>
      <c r="BA206" s="308"/>
      <c r="BB206" s="306"/>
      <c r="BC206" s="306"/>
      <c r="BD206" s="306"/>
      <c r="BE206" s="306"/>
      <c r="BF206" s="306"/>
      <c r="BG206" s="306"/>
      <c r="BH206" s="306"/>
      <c r="BI206" s="306"/>
      <c r="BJ206" s="306"/>
      <c r="BK206" s="306"/>
      <c r="BL206" s="306"/>
      <c r="BM206" s="306"/>
      <c r="BN206" s="306"/>
      <c r="BO206" s="306"/>
      <c r="BP206" s="306"/>
      <c r="BQ206" s="306"/>
      <c r="BR206" s="306"/>
      <c r="BS206" s="306"/>
      <c r="BT206" s="306"/>
      <c r="BU206" s="306"/>
      <c r="BV206" s="308"/>
      <c r="BW206" s="343"/>
      <c r="BX206" s="343"/>
      <c r="BY206" s="343"/>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87" customFormat="true" ht="18" customHeight="true" x14ac:dyDescent="0.2">
      <c r="W207" s="339"/>
      <c r="X207" s="339"/>
      <c r="Y207" s="339"/>
      <c r="Z207" s="339"/>
      <c r="AA207" s="339"/>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AZ207" s="339"/>
      <c r="BB207" s="310"/>
      <c r="BW207" s="339"/>
      <c r="BX207" s="339"/>
      <c r="BY207" s="33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87" customFormat="true" ht="22.5" customHeight="true" x14ac:dyDescent="0.35">
      <c r="A208" s="1002" t="str">
        <f>A1026</f>
        <v>Mongolia</v>
      </c>
      <c r="B208" s="1003"/>
      <c r="W208" s="339"/>
      <c r="X208" s="339"/>
      <c r="Y208" s="339"/>
      <c r="Z208" s="339"/>
      <c r="AA208" s="339"/>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AZ208" s="339"/>
      <c r="BB208" s="310"/>
      <c r="BW208" s="339"/>
      <c r="BX208" s="339"/>
      <c r="BY208" s="33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87" customFormat="true" ht="22.5" customHeight="true" x14ac:dyDescent="0.35">
      <c r="A209" s="314" t="str">
        <f>A1034</f>
        <v>2010</v>
      </c>
      <c r="B209" s="315"/>
      <c r="W209" s="339"/>
      <c r="X209" s="339"/>
      <c r="Y209" s="339"/>
      <c r="Z209" s="339"/>
      <c r="AA209" s="339"/>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AZ209" s="339"/>
      <c r="BB209" s="310"/>
      <c r="BW209" s="339"/>
      <c r="BX209" s="339"/>
      <c r="BY209" s="33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87" customFormat="true" ht="22.5" customHeight="true" x14ac:dyDescent="0.35">
      <c r="A210" s="587" t="s">
        <v>112</v>
      </c>
      <c r="B210" s="317"/>
      <c r="W210" s="339"/>
      <c r="X210" s="339"/>
      <c r="Y210" s="339"/>
      <c r="Z210" s="339"/>
      <c r="AA210" s="339"/>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AZ210" s="339"/>
      <c r="BB210" s="310"/>
      <c r="BW210" s="339"/>
      <c r="BX210" s="339"/>
      <c r="BY210" s="33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87" customFormat="true" ht="20.1" customHeight="true" x14ac:dyDescent="0.35">
      <c r="A211" s="319" t="s">
        <v>97</v>
      </c>
      <c r="B211" s="315"/>
      <c r="W211" s="339"/>
      <c r="X211" s="339"/>
      <c r="Y211" s="339"/>
      <c r="Z211" s="339"/>
      <c r="AA211" s="339"/>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AZ211" s="339"/>
      <c r="BB211" s="310"/>
      <c r="BW211" s="339"/>
      <c r="BX211" s="339"/>
      <c r="BY211" s="33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87" customFormat="true" ht="15" customHeight="true" x14ac:dyDescent="0.2">
      <c r="A212" s="591" t="s">
        <v>98</v>
      </c>
      <c r="B212" s="352"/>
      <c r="W212" s="339"/>
      <c r="X212" s="339"/>
      <c r="Y212" s="339"/>
      <c r="Z212" s="339"/>
      <c r="AA212" s="339"/>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AZ212" s="339"/>
      <c r="BB212" s="310"/>
      <c r="BW212" s="339"/>
      <c r="BX212" s="339"/>
      <c r="BY212" s="33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87" customFormat="true" ht="15" customHeight="true" x14ac:dyDescent="0.2">
      <c r="A213" s="328" t="s">
        <v>40</v>
      </c>
      <c r="B213" s="327"/>
      <c r="W213" s="339"/>
      <c r="X213" s="339"/>
      <c r="Y213" s="339"/>
      <c r="Z213" s="339"/>
      <c r="AA213" s="339"/>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AZ213" s="339"/>
      <c r="BB213" s="310"/>
      <c r="BW213" s="339"/>
      <c r="BX213" s="339"/>
      <c r="BY213" s="33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87" customFormat="true" ht="15" customHeight="true" x14ac:dyDescent="0.2">
      <c r="A214" s="326" t="s">
        <v>39</v>
      </c>
      <c r="B214" s="327"/>
      <c r="W214" s="339"/>
      <c r="X214" s="339"/>
      <c r="Y214" s="339"/>
      <c r="Z214" s="339"/>
      <c r="AA214" s="339"/>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AZ214" s="339"/>
      <c r="BB214" s="310"/>
      <c r="BW214" s="339"/>
      <c r="BX214" s="339"/>
      <c r="BY214" s="33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87" customFormat="true" ht="15" customHeight="true" x14ac:dyDescent="0.2">
      <c r="A215" s="326" t="s">
        <v>136</v>
      </c>
      <c r="B215" s="351" t="str">
        <f>A1025</f>
        <v>MICS10</v>
      </c>
      <c r="W215" s="339"/>
      <c r="X215" s="339"/>
      <c r="Y215" s="339"/>
      <c r="Z215" s="339"/>
      <c r="AA215" s="339"/>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AZ215" s="339"/>
      <c r="BB215" s="310"/>
      <c r="BW215" s="339"/>
      <c r="BX215" s="339"/>
      <c r="BY215" s="33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87" customFormat="true" ht="15" customHeight="true" x14ac:dyDescent="0.2">
      <c r="A216" s="173"/>
      <c r="B216" s="175"/>
      <c r="W216" s="339"/>
      <c r="X216" s="339"/>
      <c r="Y216" s="339"/>
      <c r="Z216" s="339"/>
      <c r="AA216" s="339"/>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AZ216" s="339"/>
      <c r="BB216" s="310"/>
      <c r="BW216" s="339"/>
      <c r="BX216" s="339"/>
      <c r="BY216" s="33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87" customFormat="true" ht="15" customHeight="true" x14ac:dyDescent="0.2">
      <c r="A217" s="173"/>
      <c r="B217" s="174"/>
      <c r="W217" s="339"/>
      <c r="X217" s="339"/>
      <c r="Y217" s="339"/>
      <c r="Z217" s="339"/>
      <c r="AA217" s="339"/>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AZ217" s="339"/>
      <c r="BB217" s="310"/>
      <c r="BW217" s="339"/>
      <c r="BX217" s="339"/>
      <c r="BY217" s="33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87" customFormat="true" ht="18" customHeight="true" x14ac:dyDescent="0.2">
      <c r="A218" s="173"/>
      <c r="B218" s="175"/>
      <c r="W218" s="339"/>
      <c r="X218" s="339"/>
      <c r="Y218" s="339"/>
      <c r="Z218" s="339"/>
      <c r="AA218" s="339"/>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AZ218" s="339"/>
      <c r="BB218" s="310"/>
      <c r="BW218" s="339"/>
      <c r="BX218" s="339"/>
      <c r="BY218" s="33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87" customFormat="true" ht="18" customHeight="true" x14ac:dyDescent="0.2">
      <c r="A219" s="172"/>
      <c r="B219" s="171"/>
      <c r="W219" s="339"/>
      <c r="X219" s="339"/>
      <c r="Y219" s="339"/>
      <c r="Z219" s="339"/>
      <c r="AA219" s="339"/>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AZ219" s="339"/>
      <c r="BB219" s="310"/>
      <c r="BW219" s="339"/>
      <c r="BX219" s="339"/>
      <c r="BY219" s="33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311" customFormat="true" ht="15" customHeight="true" x14ac:dyDescent="0.2">
      <c r="A220" s="290" t="s">
        <v>86</v>
      </c>
      <c r="B220" s="334"/>
      <c r="C220" s="1004" t="s">
        <v>115</v>
      </c>
      <c r="D220" s="1005"/>
      <c r="E220" s="1005"/>
      <c r="F220" s="1005"/>
      <c r="G220" s="1006"/>
      <c r="H220" s="993" t="s">
        <v>38</v>
      </c>
      <c r="I220" s="994"/>
      <c r="J220" s="994"/>
      <c r="K220" s="994"/>
      <c r="L220" s="995"/>
      <c r="M220" s="996" t="s">
        <v>37</v>
      </c>
      <c r="N220" s="997"/>
      <c r="O220" s="997"/>
      <c r="P220" s="997"/>
      <c r="Q220" s="998"/>
      <c r="R220" s="424" t="s">
        <v>320</v>
      </c>
      <c r="S220" s="424"/>
      <c r="T220" s="424"/>
      <c r="U220" s="424"/>
      <c r="V220" s="424"/>
      <c r="W220" s="435"/>
      <c r="X220" s="435"/>
      <c r="Y220" s="435"/>
      <c r="Z220" s="435"/>
      <c r="AA220" s="435"/>
      <c r="AB220" s="435"/>
      <c r="AC220" s="435"/>
      <c r="AD220" s="435"/>
      <c r="AE220" s="435"/>
      <c r="AF220" s="435"/>
      <c r="AG220" s="435"/>
      <c r="AH220" s="435"/>
      <c r="AI220" s="435"/>
      <c r="AJ220" s="435"/>
      <c r="AK220" s="435"/>
      <c r="AL220" s="435"/>
      <c r="AM220" s="435"/>
      <c r="AN220" s="435"/>
      <c r="AO220" s="435"/>
      <c r="AP220" s="435"/>
      <c r="AQ220" s="435"/>
      <c r="AR220" s="435"/>
      <c r="AS220" s="435"/>
      <c r="AT220" s="435"/>
      <c r="AU220" s="435"/>
      <c r="AV220" s="435"/>
      <c r="AW220" s="435"/>
      <c r="AX220" s="435"/>
      <c r="AY220" s="435"/>
      <c r="AZ220" s="827"/>
      <c r="BA220" s="345" t="s">
        <v>131</v>
      </c>
      <c r="BB220" s="290" t="s">
        <v>86</v>
      </c>
      <c r="BC220" s="996" t="s">
        <v>115</v>
      </c>
      <c r="BD220" s="997"/>
      <c r="BE220" s="997"/>
      <c r="BF220" s="997"/>
      <c r="BG220" s="1026"/>
      <c r="BH220" s="996" t="s">
        <v>38</v>
      </c>
      <c r="BI220" s="997"/>
      <c r="BJ220" s="997"/>
      <c r="BK220" s="997"/>
      <c r="BL220" s="1026"/>
      <c r="BM220" s="996" t="s">
        <v>37</v>
      </c>
      <c r="BN220" s="997"/>
      <c r="BO220" s="997"/>
      <c r="BP220" s="997"/>
      <c r="BQ220" s="998"/>
      <c r="BR220" s="16" t="s">
        <v>143</v>
      </c>
      <c r="BS220" s="424"/>
      <c r="BT220" s="424"/>
      <c r="BU220" s="424"/>
      <c r="BV220" s="424"/>
      <c r="BW220" s="5"/>
      <c r="BX220" s="5"/>
      <c r="BY220" s="5"/>
      <c r="BZ220" s="343"/>
      <c r="CA220" s="343"/>
      <c r="CB220" s="343"/>
      <c r="CC220" s="343"/>
      <c r="CD220" s="343"/>
      <c r="CE220" s="343"/>
      <c r="CF220" s="343"/>
      <c r="CG220" s="343"/>
      <c r="CH220" s="343"/>
      <c r="CI220" s="343"/>
      <c r="CJ220" s="343"/>
      <c r="CK220" s="343"/>
      <c r="CL220" s="343"/>
      <c r="CM220" s="343"/>
      <c r="CN220" s="343"/>
      <c r="CO220" s="343"/>
      <c r="CP220" s="343"/>
      <c r="CQ220" s="343"/>
      <c r="CR220" s="343"/>
      <c r="CS220" s="343"/>
      <c r="CT220" s="343"/>
      <c r="CU220" s="343"/>
      <c r="CV220" s="343"/>
      <c r="CW220" s="343"/>
      <c r="CX220" s="343"/>
      <c r="CY220" s="343"/>
      <c r="CZ220" s="343"/>
    </row>
    <row r="221" s="311" customFormat="true" ht="12.75" x14ac:dyDescent="0.2">
      <c r="A221" s="331" t="s">
        <v>87</v>
      </c>
      <c r="B221" s="373"/>
      <c r="C221" s="415" t="s">
        <v>0</v>
      </c>
      <c r="D221" s="585" t="s">
        <v>1</v>
      </c>
      <c r="E221" s="585" t="s">
        <v>2</v>
      </c>
      <c r="F221" s="585" t="s">
        <v>3</v>
      </c>
      <c r="G221" s="586" t="s">
        <v>4</v>
      </c>
      <c r="H221" s="378" t="s">
        <v>0</v>
      </c>
      <c r="I221" s="589" t="s">
        <v>1</v>
      </c>
      <c r="J221" s="589" t="s">
        <v>2</v>
      </c>
      <c r="K221" s="589" t="s">
        <v>3</v>
      </c>
      <c r="L221" s="590" t="s">
        <v>4</v>
      </c>
      <c r="M221" s="379" t="s">
        <v>0</v>
      </c>
      <c r="N221" s="589" t="s">
        <v>1</v>
      </c>
      <c r="O221" s="589" t="s">
        <v>2</v>
      </c>
      <c r="P221" s="589" t="s">
        <v>3</v>
      </c>
      <c r="Q221" s="583" t="s">
        <v>4</v>
      </c>
      <c r="R221" s="378" t="s">
        <v>259</v>
      </c>
      <c r="S221" s="589" t="s">
        <v>160</v>
      </c>
      <c r="T221" s="589" t="s">
        <v>260</v>
      </c>
      <c r="U221" s="589" t="s">
        <v>261</v>
      </c>
      <c r="V221" s="590" t="s">
        <v>163</v>
      </c>
      <c r="W221" s="435"/>
      <c r="X221" s="435"/>
      <c r="Y221" s="435"/>
      <c r="Z221" s="435"/>
      <c r="AA221" s="435"/>
      <c r="AB221" s="435"/>
      <c r="AC221" s="435"/>
      <c r="AD221" s="435"/>
      <c r="AE221" s="435"/>
      <c r="AF221" s="435"/>
      <c r="AG221" s="435"/>
      <c r="AH221" s="435"/>
      <c r="AI221" s="435"/>
      <c r="AJ221" s="435"/>
      <c r="AK221" s="435"/>
      <c r="AL221" s="435"/>
      <c r="AM221" s="435"/>
      <c r="AN221" s="435"/>
      <c r="AO221" s="435"/>
      <c r="AP221" s="435"/>
      <c r="AQ221" s="435"/>
      <c r="AR221" s="435"/>
      <c r="AS221" s="435"/>
      <c r="AT221" s="435"/>
      <c r="AU221" s="435"/>
      <c r="AV221" s="435"/>
      <c r="AW221" s="435"/>
      <c r="AX221" s="435"/>
      <c r="AY221" s="435"/>
      <c r="AZ221" s="827"/>
      <c r="BA221" s="331" t="s">
        <v>118</v>
      </c>
      <c r="BB221" s="330"/>
      <c r="BC221" s="453" t="s">
        <v>0</v>
      </c>
      <c r="BD221" s="559" t="s">
        <v>1</v>
      </c>
      <c r="BE221" s="559" t="s">
        <v>2</v>
      </c>
      <c r="BF221" s="559" t="s">
        <v>3</v>
      </c>
      <c r="BG221" s="454" t="s">
        <v>4</v>
      </c>
      <c r="BH221" s="453" t="s">
        <v>0</v>
      </c>
      <c r="BI221" s="559" t="s">
        <v>1</v>
      </c>
      <c r="BJ221" s="559" t="s">
        <v>2</v>
      </c>
      <c r="BK221" s="559" t="s">
        <v>3</v>
      </c>
      <c r="BL221" s="454" t="s">
        <v>4</v>
      </c>
      <c r="BM221" s="453" t="s">
        <v>0</v>
      </c>
      <c r="BN221" s="559" t="s">
        <v>1</v>
      </c>
      <c r="BO221" s="559" t="s">
        <v>2</v>
      </c>
      <c r="BP221" s="559" t="s">
        <v>3</v>
      </c>
      <c r="BQ221" s="454" t="s">
        <v>4</v>
      </c>
      <c r="BR221" s="453" t="s">
        <v>259</v>
      </c>
      <c r="BS221" s="559" t="s">
        <v>160</v>
      </c>
      <c r="BT221" s="559" t="s">
        <v>260</v>
      </c>
      <c r="BU221" s="559" t="s">
        <v>261</v>
      </c>
      <c r="BV221" s="560" t="s">
        <v>163</v>
      </c>
      <c r="BW221" s="831"/>
      <c r="BX221" s="831"/>
      <c r="BY221" s="831"/>
      <c r="BZ221" s="831"/>
      <c r="CA221" s="831"/>
      <c r="CB221" s="831"/>
      <c r="CC221" s="831"/>
      <c r="CD221" s="831"/>
      <c r="CE221" s="831"/>
      <c r="CF221" s="831"/>
      <c r="CG221" s="831"/>
      <c r="CH221" s="831"/>
      <c r="CI221" s="831"/>
      <c r="CJ221" s="831"/>
      <c r="CK221" s="831"/>
      <c r="CL221" s="831"/>
      <c r="CM221" s="831"/>
      <c r="CN221" s="831"/>
      <c r="CO221" s="831"/>
      <c r="CP221" s="831"/>
      <c r="CQ221" s="831"/>
      <c r="CR221" s="831"/>
      <c r="CS221" s="831"/>
      <c r="CT221" s="831"/>
      <c r="CU221" s="831"/>
      <c r="CV221" s="831"/>
      <c r="CW221" s="831"/>
      <c r="CX221" s="831"/>
      <c r="CY221" s="831"/>
      <c r="CZ221" s="831"/>
    </row>
    <row r="222" s="311" customFormat="true" ht="15" customHeight="true" x14ac:dyDescent="0.2">
      <c r="A222" s="999" t="s">
        <v>36</v>
      </c>
      <c r="B222" s="375" t="s">
        <v>15</v>
      </c>
      <c r="C222" s="124">
        <v>14.541238593677638</v>
      </c>
      <c r="D222" s="123">
        <v>50.273492602148927</v>
      </c>
      <c r="E222" s="123">
        <v>68.283784869135701</v>
      </c>
      <c r="F222" s="123">
        <v>78.987639331047887</v>
      </c>
      <c r="G222" s="122">
        <v>95.544680668758573</v>
      </c>
      <c r="H222" s="121">
        <v>43.012310191451228</v>
      </c>
      <c r="I222" s="123">
        <v>62.89528529194336</v>
      </c>
      <c r="J222" s="123">
        <v>75.293058590981758</v>
      </c>
      <c r="K222" s="123">
        <v>85.181570065401914</v>
      </c>
      <c r="L222" s="120">
        <v>96.27331222809859</v>
      </c>
      <c r="M222" s="124">
        <v>7.6251413336341942</v>
      </c>
      <c r="N222" s="123">
        <v>11.048043004476053</v>
      </c>
      <c r="O222" s="123">
        <v>15.813236040345362</v>
      </c>
      <c r="P222" s="123">
        <v>19.64823177655461</v>
      </c>
      <c r="Q222" s="122">
        <v>52.331636299133621</v>
      </c>
      <c r="R222" s="121">
        <v>56.287490760816738</v>
      </c>
      <c r="S222" s="123">
        <v>52.746511656688121</v>
      </c>
      <c r="T222" s="123">
        <v>44.54524810098178</v>
      </c>
      <c r="U222" s="123">
        <v>80.436905439533078</v>
      </c>
      <c r="V222" s="120">
        <v>46.342120010662768</v>
      </c>
      <c r="W222" s="435"/>
      <c r="X222" s="435"/>
      <c r="Y222" s="435"/>
      <c r="Z222" s="435"/>
      <c r="AA222" s="435"/>
      <c r="AB222" s="435"/>
      <c r="AC222" s="435"/>
      <c r="AD222" s="435"/>
      <c r="AE222" s="435"/>
      <c r="AF222" s="435"/>
      <c r="AG222" s="435"/>
      <c r="AH222" s="435"/>
      <c r="AI222" s="435"/>
      <c r="AJ222" s="435"/>
      <c r="AK222" s="435"/>
      <c r="AL222" s="435"/>
      <c r="AM222" s="435"/>
      <c r="AN222" s="435"/>
      <c r="AO222" s="435"/>
      <c r="AP222" s="435"/>
      <c r="AQ222" s="435"/>
      <c r="AR222" s="435"/>
      <c r="AS222" s="435"/>
      <c r="AT222" s="435"/>
      <c r="AU222" s="435"/>
      <c r="AV222" s="435"/>
      <c r="AW222" s="435"/>
      <c r="AX222" s="435"/>
      <c r="AY222" s="435"/>
      <c r="AZ222" s="827"/>
      <c r="BA222" s="1025" t="s">
        <v>36</v>
      </c>
      <c r="BB222" s="595" t="s">
        <v>15</v>
      </c>
      <c r="BC222" s="481">
        <v>1045.9212546399999</v>
      </c>
      <c r="BD222" s="477">
        <v>3614.9336456200003</v>
      </c>
      <c r="BE222" s="477">
        <v>4916.2828203600047</v>
      </c>
      <c r="BF222" s="477">
        <v>5685.3403696600071</v>
      </c>
      <c r="BG222" s="490">
        <v>6867.0297744099926</v>
      </c>
      <c r="BH222" s="481">
        <v>2429.5084286399974</v>
      </c>
      <c r="BI222" s="477">
        <v>3559.0778893099996</v>
      </c>
      <c r="BJ222" s="477">
        <v>4246.2979299600047</v>
      </c>
      <c r="BK222" s="477">
        <v>4812.1525401599984</v>
      </c>
      <c r="BL222" s="490">
        <v>5437.0358666499887</v>
      </c>
      <c r="BM222" s="481">
        <v>117.90482520999998</v>
      </c>
      <c r="BN222" s="477">
        <v>169.25089427999998</v>
      </c>
      <c r="BO222" s="477">
        <v>246.42053391000005</v>
      </c>
      <c r="BP222" s="477">
        <v>303.06090278000011</v>
      </c>
      <c r="BQ222" s="490">
        <v>808.79805379000004</v>
      </c>
      <c r="BR222" s="481">
        <v>3622.5813210499987</v>
      </c>
      <c r="BS222" s="477">
        <v>1447.4513202700002</v>
      </c>
      <c r="BT222" s="477">
        <v>3390.4043295100091</v>
      </c>
      <c r="BU222" s="477">
        <v>11281.920809800024</v>
      </c>
      <c r="BV222" s="485">
        <v>2387.1500840600056</v>
      </c>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11" customFormat="true" ht="15" customHeight="true" x14ac:dyDescent="0.2">
      <c r="A223" s="1000"/>
      <c r="B223" s="376" t="s">
        <v>16</v>
      </c>
      <c r="C223" s="119">
        <v>3.6715990253398103</v>
      </c>
      <c r="D223" s="118">
        <v>7.8674913369347639</v>
      </c>
      <c r="E223" s="118">
        <v>7.9219064168021669</v>
      </c>
      <c r="F223" s="118">
        <v>7.0447225135246221</v>
      </c>
      <c r="G223" s="117">
        <v>1.0467787784395857</v>
      </c>
      <c r="H223" s="116">
        <v>7.3410527945238666</v>
      </c>
      <c r="I223" s="118">
        <v>9.0557929006697293</v>
      </c>
      <c r="J223" s="118">
        <v>7.85893442533688</v>
      </c>
      <c r="K223" s="118">
        <v>4.0051189460426571</v>
      </c>
      <c r="L223" s="115">
        <v>0.67198570254459877</v>
      </c>
      <c r="M223" s="119">
        <v>1.3872400472138637</v>
      </c>
      <c r="N223" s="118">
        <v>2.3345646533684672</v>
      </c>
      <c r="O223" s="118">
        <v>2.1476550898709186</v>
      </c>
      <c r="P223" s="118">
        <v>7.298899850141181</v>
      </c>
      <c r="Q223" s="117">
        <v>9.3607481020817982</v>
      </c>
      <c r="R223" s="116">
        <v>8.0714814728279034</v>
      </c>
      <c r="S223" s="118">
        <v>2.8313682764996484</v>
      </c>
      <c r="T223" s="118">
        <v>5.2796352260526529</v>
      </c>
      <c r="U223" s="118">
        <v>4.2082934217069532</v>
      </c>
      <c r="V223" s="115">
        <v>7.6334091376088837</v>
      </c>
      <c r="W223" s="435"/>
      <c r="X223" s="435"/>
      <c r="Y223" s="435"/>
      <c r="Z223" s="435"/>
      <c r="AA223" s="435"/>
      <c r="AB223" s="435"/>
      <c r="AC223" s="435"/>
      <c r="AD223" s="435"/>
      <c r="AE223" s="435"/>
      <c r="AF223" s="435"/>
      <c r="AG223" s="435"/>
      <c r="AH223" s="435"/>
      <c r="AI223" s="435"/>
      <c r="AJ223" s="435"/>
      <c r="AK223" s="435"/>
      <c r="AL223" s="435"/>
      <c r="AM223" s="435"/>
      <c r="AN223" s="435"/>
      <c r="AO223" s="435"/>
      <c r="AP223" s="435"/>
      <c r="AQ223" s="435"/>
      <c r="AR223" s="435"/>
      <c r="AS223" s="435"/>
      <c r="AT223" s="435"/>
      <c r="AU223" s="435"/>
      <c r="AV223" s="435"/>
      <c r="AW223" s="435"/>
      <c r="AX223" s="435"/>
      <c r="AY223" s="435"/>
      <c r="AZ223" s="827"/>
      <c r="BA223" s="1023"/>
      <c r="BB223" s="594" t="s">
        <v>16</v>
      </c>
      <c r="BC223" s="482">
        <v>264.09053357999994</v>
      </c>
      <c r="BD223" s="478">
        <v>565.71480652000048</v>
      </c>
      <c r="BE223" s="478">
        <v>570.35989577999999</v>
      </c>
      <c r="BF223" s="478">
        <v>507.06218894999995</v>
      </c>
      <c r="BG223" s="491">
        <v>75.234549830000006</v>
      </c>
      <c r="BH223" s="482">
        <v>414.65221375000004</v>
      </c>
      <c r="BI223" s="478">
        <v>512.44337526000015</v>
      </c>
      <c r="BJ223" s="478">
        <v>443.21983468999991</v>
      </c>
      <c r="BK223" s="478">
        <v>226.26071925000002</v>
      </c>
      <c r="BL223" s="491">
        <v>37.95039645</v>
      </c>
      <c r="BM223" s="482">
        <v>21.450395229999998</v>
      </c>
      <c r="BN223" s="478">
        <v>35.764447619999999</v>
      </c>
      <c r="BO223" s="478">
        <v>33.467299959999998</v>
      </c>
      <c r="BP223" s="478">
        <v>112.58067408000002</v>
      </c>
      <c r="BQ223" s="491">
        <v>144.67261836999995</v>
      </c>
      <c r="BR223" s="482">
        <v>519.46884861000012</v>
      </c>
      <c r="BS223" s="478">
        <v>77.697417729999998</v>
      </c>
      <c r="BT223" s="478">
        <v>401.84079989999992</v>
      </c>
      <c r="BU223" s="478">
        <v>590.24688815000013</v>
      </c>
      <c r="BV223" s="486">
        <v>393.20802027000002</v>
      </c>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11" customFormat="true" ht="15" customHeight="true" x14ac:dyDescent="0.2">
      <c r="A224" s="1001"/>
      <c r="B224" s="377" t="s">
        <v>20</v>
      </c>
      <c r="C224" s="119">
        <v>81.787162380982565</v>
      </c>
      <c r="D224" s="118">
        <v>41.85901606091619</v>
      </c>
      <c r="E224" s="118">
        <v>23.794308714062005</v>
      </c>
      <c r="F224" s="118">
        <v>13.967638155427309</v>
      </c>
      <c r="G224" s="117">
        <v>3.4085405528018495</v>
      </c>
      <c r="H224" s="116">
        <v>49.646637014024734</v>
      </c>
      <c r="I224" s="118">
        <v>28.048921807386606</v>
      </c>
      <c r="J224" s="118">
        <v>16.848006983681234</v>
      </c>
      <c r="K224" s="118">
        <v>10.813310988555205</v>
      </c>
      <c r="L224" s="115">
        <v>3.0547020693567832</v>
      </c>
      <c r="M224" s="119">
        <v>90.987618619151959</v>
      </c>
      <c r="N224" s="118">
        <v>86.617392342155483</v>
      </c>
      <c r="O224" s="118">
        <v>82.039108869783647</v>
      </c>
      <c r="P224" s="118">
        <v>73.05286837330425</v>
      </c>
      <c r="Q224" s="117">
        <v>38.307615598784423</v>
      </c>
      <c r="R224" s="116">
        <v>35.641027766355045</v>
      </c>
      <c r="S224" s="118">
        <v>44.42212006681271</v>
      </c>
      <c r="T224" s="118">
        <v>50.175116672965522</v>
      </c>
      <c r="U224" s="118">
        <v>15.354801138759925</v>
      </c>
      <c r="V224" s="115">
        <v>46.024470851727997</v>
      </c>
      <c r="W224" s="435"/>
      <c r="X224" s="435"/>
      <c r="Y224" s="435"/>
      <c r="Z224" s="435"/>
      <c r="AA224" s="435"/>
      <c r="AB224" s="435"/>
      <c r="AC224" s="435"/>
      <c r="AD224" s="435"/>
      <c r="AE224" s="435"/>
      <c r="AF224" s="435"/>
      <c r="AG224" s="435"/>
      <c r="AH224" s="435"/>
      <c r="AI224" s="435"/>
      <c r="AJ224" s="435"/>
      <c r="AK224" s="435"/>
      <c r="AL224" s="435"/>
      <c r="AM224" s="435"/>
      <c r="AN224" s="435"/>
      <c r="AO224" s="435"/>
      <c r="AP224" s="435"/>
      <c r="AQ224" s="435"/>
      <c r="AR224" s="435"/>
      <c r="AS224" s="435"/>
      <c r="AT224" s="435"/>
      <c r="AU224" s="435"/>
      <c r="AV224" s="435"/>
      <c r="AW224" s="435"/>
      <c r="AX224" s="435"/>
      <c r="AY224" s="435"/>
      <c r="AZ224" s="827"/>
      <c r="BA224" s="1023"/>
      <c r="BB224" s="594" t="s">
        <v>20</v>
      </c>
      <c r="BC224" s="482">
        <v>5882.7816447600107</v>
      </c>
      <c r="BD224" s="478">
        <v>3009.8876704000054</v>
      </c>
      <c r="BE224" s="478">
        <v>1713.1380660500001</v>
      </c>
      <c r="BF224" s="478">
        <v>1005.3570121400008</v>
      </c>
      <c r="BG224" s="491">
        <v>244.98014227000002</v>
      </c>
      <c r="BH224" s="482">
        <v>2804.241914520006</v>
      </c>
      <c r="BI224" s="478">
        <v>1587.2143191699993</v>
      </c>
      <c r="BJ224" s="478">
        <v>950.17599919000031</v>
      </c>
      <c r="BK224" s="478">
        <v>610.87512124000011</v>
      </c>
      <c r="BL224" s="491">
        <v>172.51431708999999</v>
      </c>
      <c r="BM224" s="482">
        <v>1406.9089083300012</v>
      </c>
      <c r="BN224" s="478">
        <v>1326.9382738799977</v>
      </c>
      <c r="BO224" s="478">
        <v>1278.4303578099998</v>
      </c>
      <c r="BP224" s="478">
        <v>1126.7918910799995</v>
      </c>
      <c r="BQ224" s="491">
        <v>592.05343331000006</v>
      </c>
      <c r="BR224" s="482">
        <v>2293.8048881599975</v>
      </c>
      <c r="BS224" s="478">
        <v>1219.0162784299991</v>
      </c>
      <c r="BT224" s="478">
        <v>3818.9019043300118</v>
      </c>
      <c r="BU224" s="478">
        <v>2153.6339513700004</v>
      </c>
      <c r="BV224" s="486">
        <v>2370.7875133300031</v>
      </c>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11" customFormat="true" ht="15" customHeight="true" x14ac:dyDescent="0.2">
      <c r="A225" s="999" t="s">
        <v>332</v>
      </c>
      <c r="B225" s="375" t="s">
        <v>333</v>
      </c>
      <c r="C225" s="119">
        <v>18.205290952832939</v>
      </c>
      <c r="D225" s="118">
        <v>58.140983939083704</v>
      </c>
      <c r="E225" s="118">
        <v>76.173831239415932</v>
      </c>
      <c r="F225" s="118">
        <v>85.992740695775026</v>
      </c>
      <c r="G225" s="117">
        <v>96.541379228196803</v>
      </c>
      <c r="H225" s="116">
        <v>50.353362985975124</v>
      </c>
      <c r="I225" s="118">
        <v>71.951078192613181</v>
      </c>
      <c r="J225" s="118">
        <v>83.07788745581891</v>
      </c>
      <c r="K225" s="118">
        <v>89.107421808738721</v>
      </c>
      <c r="L225" s="115">
        <v>96.945297930643207</v>
      </c>
      <c r="M225" s="119">
        <v>9.0123813808480548</v>
      </c>
      <c r="N225" s="118">
        <v>13.377026494741898</v>
      </c>
      <c r="O225" s="118">
        <v>17.960891130216289</v>
      </c>
      <c r="P225" s="118">
        <v>26.906269356408618</v>
      </c>
      <c r="Q225" s="117">
        <v>61.692384401215428</v>
      </c>
      <c r="R225" s="116">
        <v>64.278962818250974</v>
      </c>
      <c r="S225" s="118">
        <v>55.523566455515109</v>
      </c>
      <c r="T225" s="118">
        <v>49.809553474285309</v>
      </c>
      <c r="U225" s="118">
        <v>84.645198861240033</v>
      </c>
      <c r="V225" s="115">
        <v>53.975529148271683</v>
      </c>
      <c r="W225" s="435"/>
      <c r="X225" s="435"/>
      <c r="Y225" s="435"/>
      <c r="Z225" s="435"/>
      <c r="AA225" s="435"/>
      <c r="AB225" s="435"/>
      <c r="AC225" s="435"/>
      <c r="AD225" s="435"/>
      <c r="AE225" s="435"/>
      <c r="AF225" s="435"/>
      <c r="AG225" s="435"/>
      <c r="AH225" s="435"/>
      <c r="AI225" s="435"/>
      <c r="AJ225" s="435"/>
      <c r="AK225" s="435"/>
      <c r="AL225" s="435"/>
      <c r="AM225" s="435"/>
      <c r="AN225" s="435"/>
      <c r="AO225" s="435"/>
      <c r="AP225" s="435"/>
      <c r="AQ225" s="435"/>
      <c r="AR225" s="435"/>
      <c r="AS225" s="435"/>
      <c r="AT225" s="435"/>
      <c r="AU225" s="435"/>
      <c r="AV225" s="435"/>
      <c r="AW225" s="435"/>
      <c r="AX225" s="435"/>
      <c r="AY225" s="435"/>
      <c r="AZ225" s="827"/>
      <c r="BA225" s="1023" t="s">
        <v>70</v>
      </c>
      <c r="BB225" s="594"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33" t="s">
        <v>35</v>
      </c>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311" customFormat="true" ht="15" customHeight="true" x14ac:dyDescent="0.2">
      <c r="A226" s="1000"/>
      <c r="B226" s="376" t="s">
        <v>334</v>
      </c>
      <c r="C226" s="119">
        <v>79.155040401579299</v>
      </c>
      <c r="D226" s="118">
        <v>39.299214967461985</v>
      </c>
      <c r="E226" s="118">
        <v>21.4966334274859</v>
      </c>
      <c r="F226" s="118">
        <v>10.851022839159425</v>
      </c>
      <c r="G226" s="117">
        <v>0.53858448167364648</v>
      </c>
      <c r="H226" s="116">
        <v>47.553553083854617</v>
      </c>
      <c r="I226" s="118">
        <v>25.064409326802057</v>
      </c>
      <c r="J226" s="118">
        <v>14.52090984390885</v>
      </c>
      <c r="K226" s="118">
        <v>7.5586802509145805</v>
      </c>
      <c r="L226" s="115">
        <v>0.32262062555444748</v>
      </c>
      <c r="M226" s="119">
        <v>89.872286615445788</v>
      </c>
      <c r="N226" s="118">
        <v>84.23572504972519</v>
      </c>
      <c r="O226" s="118">
        <v>79.447589220868892</v>
      </c>
      <c r="P226" s="118">
        <v>69.044895045097249</v>
      </c>
      <c r="Q226" s="117">
        <v>34.62969338658354</v>
      </c>
      <c r="R226" s="116">
        <v>30.667880583690028</v>
      </c>
      <c r="S226" s="118">
        <v>40.380336040708741</v>
      </c>
      <c r="T226" s="118">
        <v>47.817436927672944</v>
      </c>
      <c r="U226" s="118">
        <v>13.553852667039267</v>
      </c>
      <c r="V226" s="115">
        <v>43.934390798062026</v>
      </c>
      <c r="W226" s="435"/>
      <c r="X226" s="435"/>
      <c r="Y226" s="435"/>
      <c r="Z226" s="435"/>
      <c r="AA226" s="435"/>
      <c r="AB226" s="435"/>
      <c r="AC226" s="435"/>
      <c r="AD226" s="435"/>
      <c r="AE226" s="435"/>
      <c r="AF226" s="435"/>
      <c r="AG226" s="435"/>
      <c r="AH226" s="435"/>
      <c r="AI226" s="435"/>
      <c r="AJ226" s="435"/>
      <c r="AK226" s="435"/>
      <c r="AL226" s="435"/>
      <c r="AM226" s="435"/>
      <c r="AN226" s="435"/>
      <c r="AO226" s="435"/>
      <c r="AP226" s="435"/>
      <c r="AQ226" s="435"/>
      <c r="AR226" s="435"/>
      <c r="AS226" s="435"/>
      <c r="AT226" s="435"/>
      <c r="AU226" s="435"/>
      <c r="AV226" s="435"/>
      <c r="AW226" s="435"/>
      <c r="AX226" s="435"/>
      <c r="AY226" s="435"/>
      <c r="AZ226" s="827"/>
      <c r="BA226" s="1023"/>
      <c r="BB226" s="594"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33" t="s">
        <v>35</v>
      </c>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311" customFormat="true" ht="15" customHeight="true" x14ac:dyDescent="0.2">
      <c r="A227" s="1000"/>
      <c r="B227" s="376" t="s">
        <v>335</v>
      </c>
      <c r="C227" s="119">
        <v>3.2553513366806459E-2</v>
      </c>
      <c r="D227" s="118">
        <v>0</v>
      </c>
      <c r="E227" s="118">
        <v>4.1807962088367921E-2</v>
      </c>
      <c r="F227" s="118">
        <v>4.6053773194249956E-2</v>
      </c>
      <c r="G227" s="117">
        <v>5.1847460725812408E-2</v>
      </c>
      <c r="H227" s="116">
        <v>0</v>
      </c>
      <c r="I227" s="118">
        <v>0</v>
      </c>
      <c r="J227" s="118">
        <v>8.9120606508207981E-2</v>
      </c>
      <c r="K227" s="118">
        <v>8.8877839938326708E-2</v>
      </c>
      <c r="L227" s="115">
        <v>0</v>
      </c>
      <c r="M227" s="119">
        <v>0</v>
      </c>
      <c r="N227" s="118">
        <v>0</v>
      </c>
      <c r="O227" s="118">
        <v>0</v>
      </c>
      <c r="P227" s="118">
        <v>0.15163866363682615</v>
      </c>
      <c r="Q227" s="117">
        <v>0</v>
      </c>
      <c r="R227" s="116">
        <v>0.12431742244612362</v>
      </c>
      <c r="S227" s="118">
        <v>7.4456087721079839E-2</v>
      </c>
      <c r="T227" s="118">
        <v>3.0767463414915881E-2</v>
      </c>
      <c r="U227" s="118">
        <v>0</v>
      </c>
      <c r="V227" s="115">
        <v>0</v>
      </c>
      <c r="W227" s="435"/>
      <c r="X227" s="435"/>
      <c r="Y227" s="435"/>
      <c r="Z227" s="435"/>
      <c r="AA227" s="435"/>
      <c r="AB227" s="435"/>
      <c r="AC227" s="435"/>
      <c r="AD227" s="435"/>
      <c r="AE227" s="435"/>
      <c r="AF227" s="435"/>
      <c r="AG227" s="435"/>
      <c r="AH227" s="435"/>
      <c r="AI227" s="435"/>
      <c r="AJ227" s="435"/>
      <c r="AK227" s="435"/>
      <c r="AL227" s="435"/>
      <c r="AM227" s="435"/>
      <c r="AN227" s="435"/>
      <c r="AO227" s="435"/>
      <c r="AP227" s="435"/>
      <c r="AQ227" s="435"/>
      <c r="AR227" s="435"/>
      <c r="AS227" s="435"/>
      <c r="AT227" s="435"/>
      <c r="AU227" s="435"/>
      <c r="AV227" s="435"/>
      <c r="AW227" s="435"/>
      <c r="AX227" s="435"/>
      <c r="AY227" s="435"/>
      <c r="AZ227" s="827"/>
      <c r="BA227" s="1023" t="s">
        <v>95</v>
      </c>
      <c r="BB227" s="594"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33" t="s">
        <v>35</v>
      </c>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311" customFormat="true" ht="15" customHeight="true" x14ac:dyDescent="0.2">
      <c r="A228" s="1000"/>
      <c r="B228" s="376" t="s">
        <v>336</v>
      </c>
      <c r="C228" s="119">
        <v>2.598232674201141</v>
      </c>
      <c r="D228" s="118">
        <v>2.5598010934542201</v>
      </c>
      <c r="E228" s="118">
        <v>2.2877273710097312</v>
      </c>
      <c r="F228" s="118">
        <v>3.1101826918711826</v>
      </c>
      <c r="G228" s="117">
        <v>2.8681888294037656</v>
      </c>
      <c r="H228" s="116">
        <v>2.0930839301700912</v>
      </c>
      <c r="I228" s="118">
        <v>2.9845124805845535</v>
      </c>
      <c r="J228" s="118">
        <v>2.3120820937639799</v>
      </c>
      <c r="K228" s="118">
        <v>3.2450201004081811</v>
      </c>
      <c r="L228" s="115">
        <v>2.7320814438023362</v>
      </c>
      <c r="M228" s="119">
        <v>1.1153320037061571</v>
      </c>
      <c r="N228" s="118">
        <v>2.3455438547157823</v>
      </c>
      <c r="O228" s="118">
        <v>2.5915196489147343</v>
      </c>
      <c r="P228" s="118">
        <v>3.8971969348574476</v>
      </c>
      <c r="Q228" s="117">
        <v>3.677922212200869</v>
      </c>
      <c r="R228" s="116">
        <v>4.9288391756125884</v>
      </c>
      <c r="S228" s="118">
        <v>3.9983725136583379</v>
      </c>
      <c r="T228" s="118">
        <v>2.342242134626825</v>
      </c>
      <c r="U228" s="118">
        <v>1.8009484717206588</v>
      </c>
      <c r="V228" s="115">
        <v>2.0900800536659507</v>
      </c>
      <c r="W228" s="435"/>
      <c r="X228" s="435"/>
      <c r="Y228" s="435"/>
      <c r="Z228" s="435"/>
      <c r="AA228" s="435"/>
      <c r="AB228" s="435"/>
      <c r="AC228" s="435"/>
      <c r="AD228" s="435"/>
      <c r="AE228" s="435"/>
      <c r="AF228" s="435"/>
      <c r="AG228" s="435"/>
      <c r="AH228" s="435"/>
      <c r="AI228" s="435"/>
      <c r="AJ228" s="435"/>
      <c r="AK228" s="435"/>
      <c r="AL228" s="435"/>
      <c r="AM228" s="435"/>
      <c r="AN228" s="435"/>
      <c r="AO228" s="435"/>
      <c r="AP228" s="435"/>
      <c r="AQ228" s="435"/>
      <c r="AR228" s="435"/>
      <c r="AS228" s="435"/>
      <c r="AT228" s="435"/>
      <c r="AU228" s="435"/>
      <c r="AV228" s="435"/>
      <c r="AW228" s="435"/>
      <c r="AX228" s="435"/>
      <c r="AY228" s="435"/>
      <c r="AZ228" s="827"/>
      <c r="BA228" s="1023"/>
      <c r="BB228" s="594" t="s">
        <v>92</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33" t="s">
        <v>35</v>
      </c>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311" customFormat="true" ht="15" customHeight="true" x14ac:dyDescent="0.2">
      <c r="A229" s="1000"/>
      <c r="B229" s="376" t="s">
        <v>177</v>
      </c>
      <c r="C229" s="119">
        <v>8.8824580198763655E-3</v>
      </c>
      <c r="D229" s="118">
        <v>0</v>
      </c>
      <c r="E229" s="118">
        <v>0</v>
      </c>
      <c r="F229" s="118">
        <v>0</v>
      </c>
      <c r="G229" s="117">
        <v>0</v>
      </c>
      <c r="H229" s="116">
        <v>0</v>
      </c>
      <c r="I229" s="118">
        <v>0</v>
      </c>
      <c r="J229" s="118">
        <v>0</v>
      </c>
      <c r="K229" s="118">
        <v>0</v>
      </c>
      <c r="L229" s="115">
        <v>0</v>
      </c>
      <c r="M229" s="119">
        <v>0</v>
      </c>
      <c r="N229" s="118">
        <v>4.1704600817117056E-2</v>
      </c>
      <c r="O229" s="118">
        <v>0</v>
      </c>
      <c r="P229" s="118">
        <v>0</v>
      </c>
      <c r="Q229" s="117">
        <v>0</v>
      </c>
      <c r="R229" s="116">
        <v>0</v>
      </c>
      <c r="S229" s="118">
        <v>2.3268902397223113E-2</v>
      </c>
      <c r="T229" s="118">
        <v>0</v>
      </c>
      <c r="U229" s="118">
        <v>0</v>
      </c>
      <c r="V229" s="115">
        <v>0</v>
      </c>
      <c r="W229" s="435"/>
      <c r="X229" s="435"/>
      <c r="Y229" s="435"/>
      <c r="Z229" s="435"/>
      <c r="AA229" s="435"/>
      <c r="AB229" s="435"/>
      <c r="AC229" s="435"/>
      <c r="AD229" s="435"/>
      <c r="AE229" s="435"/>
      <c r="AF229" s="435"/>
      <c r="AG229" s="435"/>
      <c r="AH229" s="435"/>
      <c r="AI229" s="435"/>
      <c r="AJ229" s="435"/>
      <c r="AK229" s="435"/>
      <c r="AL229" s="435"/>
      <c r="AM229" s="435"/>
      <c r="AN229" s="435"/>
      <c r="AO229" s="435"/>
      <c r="AP229" s="435"/>
      <c r="AQ229" s="435"/>
      <c r="AR229" s="435"/>
      <c r="AS229" s="435"/>
      <c r="AT229" s="435"/>
      <c r="AU229" s="435"/>
      <c r="AV229" s="435"/>
      <c r="AW229" s="435"/>
      <c r="AX229" s="435"/>
      <c r="AY229" s="435"/>
      <c r="AZ229" s="827"/>
      <c r="BA229" s="1023"/>
      <c r="BB229" s="594" t="s">
        <v>93</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33" t="s">
        <v>35</v>
      </c>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311" customFormat="true" ht="15" customHeight="true" x14ac:dyDescent="0.2">
      <c r="A230" s="164"/>
      <c r="B230" s="135"/>
      <c r="C230" s="85"/>
      <c r="D230" s="156"/>
      <c r="E230" s="156"/>
      <c r="F230" s="156"/>
      <c r="G230" s="145"/>
      <c r="H230" s="84"/>
      <c r="I230" s="156"/>
      <c r="J230" s="156"/>
      <c r="K230" s="156"/>
      <c r="L230" s="151"/>
      <c r="M230" s="85"/>
      <c r="N230" s="156"/>
      <c r="O230" s="156"/>
      <c r="P230" s="156"/>
      <c r="Q230" s="145"/>
      <c r="R230" s="84"/>
      <c r="S230" s="156"/>
      <c r="T230" s="156"/>
      <c r="U230" s="156"/>
      <c r="V230" s="151"/>
      <c r="W230" s="435"/>
      <c r="X230" s="435"/>
      <c r="Y230" s="435"/>
      <c r="Z230" s="435"/>
      <c r="AA230" s="435"/>
      <c r="AB230" s="435"/>
      <c r="AC230" s="435"/>
      <c r="AD230" s="435"/>
      <c r="AE230" s="435"/>
      <c r="AF230" s="435"/>
      <c r="AG230" s="435"/>
      <c r="AH230" s="435"/>
      <c r="AI230" s="435"/>
      <c r="AJ230" s="435"/>
      <c r="AK230" s="435"/>
      <c r="AL230" s="435"/>
      <c r="AM230" s="435"/>
      <c r="AN230" s="435"/>
      <c r="AO230" s="435"/>
      <c r="AP230" s="435"/>
      <c r="AQ230" s="435"/>
      <c r="AR230" s="435"/>
      <c r="AS230" s="435"/>
      <c r="AT230" s="435"/>
      <c r="AU230" s="435"/>
      <c r="AV230" s="435"/>
      <c r="AW230" s="435"/>
      <c r="AX230" s="435"/>
      <c r="AY230" s="435"/>
      <c r="AZ230" s="827"/>
      <c r="BA230" s="1023"/>
      <c r="BB230" s="594" t="s">
        <v>94</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33" t="s">
        <v>35</v>
      </c>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311" customFormat="true" ht="15" customHeight="true" x14ac:dyDescent="0.2">
      <c r="A231" s="142"/>
      <c r="B231" s="136"/>
      <c r="C231" s="154"/>
      <c r="D231" s="153"/>
      <c r="E231" s="153"/>
      <c r="F231" s="153"/>
      <c r="G231" s="143"/>
      <c r="H231" s="146"/>
      <c r="I231" s="153"/>
      <c r="J231" s="153"/>
      <c r="K231" s="153"/>
      <c r="L231" s="149"/>
      <c r="M231" s="154"/>
      <c r="N231" s="153"/>
      <c r="O231" s="153"/>
      <c r="P231" s="153"/>
      <c r="Q231" s="143"/>
      <c r="R231" s="146"/>
      <c r="S231" s="153"/>
      <c r="T231" s="153"/>
      <c r="U231" s="153"/>
      <c r="V231" s="149"/>
      <c r="W231" s="435"/>
      <c r="X231" s="435"/>
      <c r="Y231" s="435"/>
      <c r="Z231" s="435"/>
      <c r="AA231" s="435"/>
      <c r="AB231" s="435"/>
      <c r="AC231" s="435"/>
      <c r="AD231" s="435"/>
      <c r="AE231" s="435"/>
      <c r="AF231" s="435"/>
      <c r="AG231" s="435"/>
      <c r="AH231" s="435"/>
      <c r="AI231" s="435"/>
      <c r="AJ231" s="435"/>
      <c r="AK231" s="435"/>
      <c r="AL231" s="435"/>
      <c r="AM231" s="435"/>
      <c r="AN231" s="435"/>
      <c r="AO231" s="435"/>
      <c r="AP231" s="435"/>
      <c r="AQ231" s="435"/>
      <c r="AR231" s="435"/>
      <c r="AS231" s="435"/>
      <c r="AT231" s="435"/>
      <c r="AU231" s="435"/>
      <c r="AV231" s="435"/>
      <c r="AW231" s="435"/>
      <c r="AX231" s="435"/>
      <c r="AY231" s="435"/>
      <c r="AZ231" s="827"/>
      <c r="BA231" s="1023" t="s">
        <v>332</v>
      </c>
      <c r="BB231" s="594" t="s">
        <v>333</v>
      </c>
      <c r="BC231" s="445">
        <v>1310.0117882200007</v>
      </c>
      <c r="BD231" s="432">
        <v>4180.6484521400016</v>
      </c>
      <c r="BE231" s="432">
        <v>5486.6427161400097</v>
      </c>
      <c r="BF231" s="432">
        <v>6192.4025586100133</v>
      </c>
      <c r="BG231" s="449">
        <v>6942.2643242399936</v>
      </c>
      <c r="BH231" s="445">
        <v>2844.1606423899989</v>
      </c>
      <c r="BI231" s="432">
        <v>4071.5212645700053</v>
      </c>
      <c r="BJ231" s="432">
        <v>4689.5177646500088</v>
      </c>
      <c r="BK231" s="432">
        <v>5038.413259410001</v>
      </c>
      <c r="BL231" s="449">
        <v>5474.9862630999896</v>
      </c>
      <c r="BM231" s="445">
        <v>139.35522043999995</v>
      </c>
      <c r="BN231" s="432">
        <v>205.01534190000001</v>
      </c>
      <c r="BO231" s="432">
        <v>279.88783387000012</v>
      </c>
      <c r="BP231" s="432">
        <v>415.64157686000021</v>
      </c>
      <c r="BQ231" s="449">
        <v>953.47067216000016</v>
      </c>
      <c r="BR231" s="445">
        <v>4142.0501696599995</v>
      </c>
      <c r="BS231" s="432">
        <v>1525.1487380000001</v>
      </c>
      <c r="BT231" s="432">
        <v>3792.2451294100129</v>
      </c>
      <c r="BU231" s="432">
        <v>11872.167697950024</v>
      </c>
      <c r="BV231" s="433">
        <v>2780.3581043300073</v>
      </c>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11" customFormat="true" ht="15" customHeight="true" x14ac:dyDescent="0.2">
      <c r="A232" s="142"/>
      <c r="B232" s="136"/>
      <c r="C232" s="154"/>
      <c r="D232" s="153"/>
      <c r="E232" s="153"/>
      <c r="F232" s="153"/>
      <c r="G232" s="143"/>
      <c r="H232" s="146"/>
      <c r="I232" s="153"/>
      <c r="J232" s="153"/>
      <c r="K232" s="153"/>
      <c r="L232" s="149"/>
      <c r="M232" s="154"/>
      <c r="N232" s="153"/>
      <c r="O232" s="153"/>
      <c r="P232" s="153"/>
      <c r="Q232" s="143"/>
      <c r="R232" s="146"/>
      <c r="S232" s="153"/>
      <c r="T232" s="153"/>
      <c r="U232" s="153"/>
      <c r="V232" s="149"/>
      <c r="W232" s="435"/>
      <c r="X232" s="435"/>
      <c r="Y232" s="435"/>
      <c r="Z232" s="435"/>
      <c r="AA232" s="435"/>
      <c r="AB232" s="435"/>
      <c r="AC232" s="435"/>
      <c r="AD232" s="435"/>
      <c r="AE232" s="435"/>
      <c r="AF232" s="435"/>
      <c r="AG232" s="435"/>
      <c r="AH232" s="435"/>
      <c r="AI232" s="435"/>
      <c r="AJ232" s="435"/>
      <c r="AK232" s="435"/>
      <c r="AL232" s="435"/>
      <c r="AM232" s="435"/>
      <c r="AN232" s="435"/>
      <c r="AO232" s="435"/>
      <c r="AP232" s="435"/>
      <c r="AQ232" s="435"/>
      <c r="AR232" s="435"/>
      <c r="AS232" s="435"/>
      <c r="AT232" s="435"/>
      <c r="AU232" s="435"/>
      <c r="AV232" s="435"/>
      <c r="AW232" s="435"/>
      <c r="AX232" s="435"/>
      <c r="AY232" s="435"/>
      <c r="AZ232" s="827"/>
      <c r="BA232" s="1023"/>
      <c r="BB232" s="594" t="s">
        <v>334</v>
      </c>
      <c r="BC232" s="445">
        <v>5695.8186656700145</v>
      </c>
      <c r="BD232" s="432">
        <v>2825.8242481100065</v>
      </c>
      <c r="BE232" s="432">
        <v>1548.3578191799995</v>
      </c>
      <c r="BF232" s="432">
        <v>781.39039469000045</v>
      </c>
      <c r="BG232" s="449">
        <v>38.729463600000003</v>
      </c>
      <c r="BH232" s="445">
        <v>2686.0161082900045</v>
      </c>
      <c r="BI232" s="432">
        <v>1418.3286494299996</v>
      </c>
      <c r="BJ232" s="432">
        <v>819.66533764000008</v>
      </c>
      <c r="BK232" s="432">
        <v>427.39150147999999</v>
      </c>
      <c r="BL232" s="449">
        <v>18.220001700000001</v>
      </c>
      <c r="BM232" s="445">
        <v>1389.6629296400008</v>
      </c>
      <c r="BN232" s="432">
        <v>1290.9906381699973</v>
      </c>
      <c r="BO232" s="432">
        <v>1238.0462356799994</v>
      </c>
      <c r="BP232" s="432">
        <v>1066.588930280001</v>
      </c>
      <c r="BQ232" s="449">
        <v>535.2102589399999</v>
      </c>
      <c r="BR232" s="445">
        <v>1976.1971009699982</v>
      </c>
      <c r="BS232" s="432">
        <v>1109.1870080399992</v>
      </c>
      <c r="BT232" s="432">
        <v>3640.5755450800111</v>
      </c>
      <c r="BU232" s="432">
        <v>1901.0364909200007</v>
      </c>
      <c r="BV232" s="433">
        <v>2263.1244462400023</v>
      </c>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11" customFormat="true" ht="15" customHeight="true" x14ac:dyDescent="0.2">
      <c r="A233" s="142"/>
      <c r="B233" s="136"/>
      <c r="C233" s="107"/>
      <c r="D233" s="106"/>
      <c r="E233" s="106"/>
      <c r="F233" s="106"/>
      <c r="G233" s="105"/>
      <c r="H233" s="104"/>
      <c r="I233" s="106"/>
      <c r="J233" s="106"/>
      <c r="K233" s="106"/>
      <c r="L233" s="103"/>
      <c r="M233" s="107"/>
      <c r="N233" s="106"/>
      <c r="O233" s="106"/>
      <c r="P233" s="106"/>
      <c r="Q233" s="105"/>
      <c r="R233" s="104"/>
      <c r="S233" s="106"/>
      <c r="T233" s="106"/>
      <c r="U233" s="106"/>
      <c r="V233" s="103"/>
      <c r="W233" s="435"/>
      <c r="X233" s="435"/>
      <c r="Y233" s="435"/>
      <c r="Z233" s="435"/>
      <c r="AA233" s="435"/>
      <c r="AB233" s="435"/>
      <c r="AC233" s="435"/>
      <c r="AD233" s="435"/>
      <c r="AE233" s="435"/>
      <c r="AF233" s="435"/>
      <c r="AG233" s="435"/>
      <c r="AH233" s="435"/>
      <c r="AI233" s="435"/>
      <c r="AJ233" s="435"/>
      <c r="AK233" s="435"/>
      <c r="AL233" s="435"/>
      <c r="AM233" s="435"/>
      <c r="AN233" s="435"/>
      <c r="AO233" s="435"/>
      <c r="AP233" s="435"/>
      <c r="AQ233" s="435"/>
      <c r="AR233" s="435"/>
      <c r="AS233" s="435"/>
      <c r="AT233" s="435"/>
      <c r="AU233" s="435"/>
      <c r="AV233" s="435"/>
      <c r="AW233" s="435"/>
      <c r="AX233" s="435"/>
      <c r="AY233" s="435"/>
      <c r="AZ233" s="827"/>
      <c r="BA233" s="1023"/>
      <c r="BB233" s="594" t="s">
        <v>335</v>
      </c>
      <c r="BC233" s="445">
        <v>2.3424776</v>
      </c>
      <c r="BD233" s="432">
        <v>0</v>
      </c>
      <c r="BE233" s="432">
        <v>3.0113406</v>
      </c>
      <c r="BF233" s="432">
        <v>3.3163671800000003</v>
      </c>
      <c r="BG233" s="449">
        <v>3.7283367999999997</v>
      </c>
      <c r="BH233" s="445">
        <v>0</v>
      </c>
      <c r="BI233" s="432">
        <v>0</v>
      </c>
      <c r="BJ233" s="432">
        <v>5.0306125999999995</v>
      </c>
      <c r="BK233" s="432">
        <v>5.0254319800000005</v>
      </c>
      <c r="BL233" s="449">
        <v>0</v>
      </c>
      <c r="BM233" s="445">
        <v>0</v>
      </c>
      <c r="BN233" s="432">
        <v>0</v>
      </c>
      <c r="BO233" s="432">
        <v>0</v>
      </c>
      <c r="BP233" s="432">
        <v>2.3424776</v>
      </c>
      <c r="BQ233" s="449">
        <v>0</v>
      </c>
      <c r="BR233" s="445">
        <v>8.0108479999999993</v>
      </c>
      <c r="BS233" s="432">
        <v>2.0451965800000003</v>
      </c>
      <c r="BT233" s="432">
        <v>2.3424776</v>
      </c>
      <c r="BU233" s="432">
        <v>0</v>
      </c>
      <c r="BV233" s="433">
        <v>0</v>
      </c>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11" customFormat="true" ht="15" customHeight="true" x14ac:dyDescent="0.2">
      <c r="A234" s="142"/>
      <c r="B234" s="136"/>
      <c r="C234" s="107"/>
      <c r="D234" s="106"/>
      <c r="E234" s="106"/>
      <c r="F234" s="106"/>
      <c r="G234" s="105"/>
      <c r="H234" s="104"/>
      <c r="I234" s="106"/>
      <c r="J234" s="106"/>
      <c r="K234" s="106"/>
      <c r="L234" s="103"/>
      <c r="M234" s="107"/>
      <c r="N234" s="106"/>
      <c r="O234" s="106"/>
      <c r="P234" s="106"/>
      <c r="Q234" s="105"/>
      <c r="R234" s="104"/>
      <c r="S234" s="106"/>
      <c r="T234" s="106"/>
      <c r="U234" s="106"/>
      <c r="V234" s="103"/>
      <c r="W234" s="435"/>
      <c r="X234" s="435"/>
      <c r="Y234" s="435"/>
      <c r="Z234" s="435"/>
      <c r="AA234" s="435"/>
      <c r="AB234" s="435"/>
      <c r="AC234" s="435"/>
      <c r="AD234" s="435"/>
      <c r="AE234" s="435"/>
      <c r="AF234" s="435"/>
      <c r="AG234" s="435"/>
      <c r="AH234" s="435"/>
      <c r="AI234" s="435"/>
      <c r="AJ234" s="435"/>
      <c r="AK234" s="435"/>
      <c r="AL234" s="435"/>
      <c r="AM234" s="435"/>
      <c r="AN234" s="435"/>
      <c r="AO234" s="435"/>
      <c r="AP234" s="435"/>
      <c r="AQ234" s="435"/>
      <c r="AR234" s="435"/>
      <c r="AS234" s="435"/>
      <c r="AT234" s="435"/>
      <c r="AU234" s="435"/>
      <c r="AV234" s="435"/>
      <c r="AW234" s="435"/>
      <c r="AX234" s="435"/>
      <c r="AY234" s="435"/>
      <c r="AZ234" s="827"/>
      <c r="BA234" s="1023"/>
      <c r="BB234" s="594" t="s">
        <v>336</v>
      </c>
      <c r="BC234" s="445">
        <v>186.96297909</v>
      </c>
      <c r="BD234" s="432">
        <v>184.06342228999998</v>
      </c>
      <c r="BE234" s="432">
        <v>164.78024686999998</v>
      </c>
      <c r="BF234" s="432">
        <v>223.96661745</v>
      </c>
      <c r="BG234" s="449">
        <v>206.25067867000001</v>
      </c>
      <c r="BH234" s="445">
        <v>118.22580623000003</v>
      </c>
      <c r="BI234" s="432">
        <v>168.88566973999997</v>
      </c>
      <c r="BJ234" s="432">
        <v>130.51066154999998</v>
      </c>
      <c r="BK234" s="432">
        <v>183.48361976000004</v>
      </c>
      <c r="BL234" s="449">
        <v>154.29431539000001</v>
      </c>
      <c r="BM234" s="445">
        <v>17.245978690000001</v>
      </c>
      <c r="BN234" s="432">
        <v>35.947635710000007</v>
      </c>
      <c r="BO234" s="432">
        <v>40.384122129999994</v>
      </c>
      <c r="BP234" s="432">
        <v>60.202960799999993</v>
      </c>
      <c r="BQ234" s="449">
        <v>56.84317437</v>
      </c>
      <c r="BR234" s="445">
        <v>317.60778718999995</v>
      </c>
      <c r="BS234" s="432">
        <v>109.82927039000002</v>
      </c>
      <c r="BT234" s="432">
        <v>178.32635925</v>
      </c>
      <c r="BU234" s="432">
        <v>252.59746045000003</v>
      </c>
      <c r="BV234" s="433">
        <v>107.66306708999997</v>
      </c>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11" customFormat="true" ht="15" customHeight="true" x14ac:dyDescent="0.2">
      <c r="A235" s="142"/>
      <c r="B235" s="136"/>
      <c r="C235" s="107"/>
      <c r="D235" s="106"/>
      <c r="E235" s="106"/>
      <c r="F235" s="106"/>
      <c r="G235" s="105"/>
      <c r="H235" s="104"/>
      <c r="I235" s="106"/>
      <c r="J235" s="106"/>
      <c r="K235" s="106"/>
      <c r="L235" s="103"/>
      <c r="M235" s="107"/>
      <c r="N235" s="106"/>
      <c r="O235" s="106"/>
      <c r="P235" s="106"/>
      <c r="Q235" s="105"/>
      <c r="R235" s="104"/>
      <c r="S235" s="106"/>
      <c r="T235" s="106"/>
      <c r="U235" s="106"/>
      <c r="V235" s="103"/>
      <c r="W235" s="435"/>
      <c r="X235" s="435"/>
      <c r="Y235" s="435"/>
      <c r="Z235" s="435"/>
      <c r="AA235" s="435"/>
      <c r="AB235" s="435"/>
      <c r="AC235" s="435"/>
      <c r="AD235" s="435"/>
      <c r="AE235" s="435"/>
      <c r="AF235" s="435"/>
      <c r="AG235" s="435"/>
      <c r="AH235" s="435"/>
      <c r="AI235" s="435"/>
      <c r="AJ235" s="435"/>
      <c r="AK235" s="435"/>
      <c r="AL235" s="435"/>
      <c r="AM235" s="435"/>
      <c r="AN235" s="435"/>
      <c r="AO235" s="435"/>
      <c r="AP235" s="435"/>
      <c r="AQ235" s="435"/>
      <c r="AR235" s="435"/>
      <c r="AS235" s="435"/>
      <c r="AT235" s="435"/>
      <c r="AU235" s="435"/>
      <c r="AV235" s="435"/>
      <c r="AW235" s="435"/>
      <c r="AX235" s="435"/>
      <c r="AY235" s="435"/>
      <c r="AZ235" s="827"/>
      <c r="BA235" s="1023"/>
      <c r="BB235" s="594" t="s">
        <v>177</v>
      </c>
      <c r="BC235" s="445">
        <v>0.63916170000000005</v>
      </c>
      <c r="BD235" s="432">
        <v>0</v>
      </c>
      <c r="BE235" s="432">
        <v>0</v>
      </c>
      <c r="BF235" s="432">
        <v>0</v>
      </c>
      <c r="BG235" s="449">
        <v>0</v>
      </c>
      <c r="BH235" s="445">
        <v>0</v>
      </c>
      <c r="BI235" s="432">
        <v>0</v>
      </c>
      <c r="BJ235" s="432">
        <v>0</v>
      </c>
      <c r="BK235" s="432">
        <v>0</v>
      </c>
      <c r="BL235" s="449">
        <v>0</v>
      </c>
      <c r="BM235" s="445">
        <v>0</v>
      </c>
      <c r="BN235" s="432">
        <v>0.63916170000000005</v>
      </c>
      <c r="BO235" s="432">
        <v>0</v>
      </c>
      <c r="BP235" s="432">
        <v>0</v>
      </c>
      <c r="BQ235" s="449">
        <v>0</v>
      </c>
      <c r="BR235" s="445">
        <v>0</v>
      </c>
      <c r="BS235" s="432">
        <v>0.63916170000000005</v>
      </c>
      <c r="BT235" s="432">
        <v>0</v>
      </c>
      <c r="BU235" s="432">
        <v>0</v>
      </c>
      <c r="BV235" s="433">
        <v>0</v>
      </c>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11" customFormat="true" ht="15" customHeight="true" x14ac:dyDescent="0.2">
      <c r="A236" s="142"/>
      <c r="B236" s="136"/>
      <c r="C236" s="107"/>
      <c r="D236" s="106"/>
      <c r="E236" s="106"/>
      <c r="F236" s="106"/>
      <c r="G236" s="105"/>
      <c r="H236" s="104"/>
      <c r="I236" s="106"/>
      <c r="J236" s="106"/>
      <c r="K236" s="106"/>
      <c r="L236" s="103"/>
      <c r="M236" s="107"/>
      <c r="N236" s="106"/>
      <c r="O236" s="106"/>
      <c r="P236" s="106"/>
      <c r="Q236" s="105"/>
      <c r="R236" s="104"/>
      <c r="S236" s="106"/>
      <c r="T236" s="106"/>
      <c r="U236" s="106"/>
      <c r="V236" s="103"/>
      <c r="W236" s="435"/>
      <c r="X236" s="435"/>
      <c r="Y236" s="435"/>
      <c r="Z236" s="435"/>
      <c r="AA236" s="435"/>
      <c r="AB236" s="435"/>
      <c r="AC236" s="435"/>
      <c r="AD236" s="435"/>
      <c r="AE236" s="435"/>
      <c r="AF236" s="435"/>
      <c r="AG236" s="435"/>
      <c r="AH236" s="435"/>
      <c r="AI236" s="435"/>
      <c r="AJ236" s="435"/>
      <c r="AK236" s="435"/>
      <c r="AL236" s="435"/>
      <c r="AM236" s="435"/>
      <c r="AN236" s="435"/>
      <c r="AO236" s="435"/>
      <c r="AP236" s="435"/>
      <c r="AQ236" s="435"/>
      <c r="AR236" s="435"/>
      <c r="AS236" s="435"/>
      <c r="AT236" s="435"/>
      <c r="AU236" s="435"/>
      <c r="AV236" s="435"/>
      <c r="AW236" s="435"/>
      <c r="AX236" s="435"/>
      <c r="AY236" s="435"/>
      <c r="AZ236" s="827"/>
      <c r="BA236" s="1024"/>
      <c r="BB236" s="594" t="s">
        <v>188</v>
      </c>
      <c r="BC236" s="445">
        <v>7195.7750722800101</v>
      </c>
      <c r="BD236" s="432">
        <v>7190.5361225400147</v>
      </c>
      <c r="BE236" s="432">
        <v>7202.7921227900142</v>
      </c>
      <c r="BF236" s="432">
        <v>7201.0759379300225</v>
      </c>
      <c r="BG236" s="449">
        <v>7190.9728033099918</v>
      </c>
      <c r="BH236" s="445">
        <v>5648.4025569100131</v>
      </c>
      <c r="BI236" s="432">
        <v>5658.7355837400164</v>
      </c>
      <c r="BJ236" s="432">
        <v>5644.7243764400118</v>
      </c>
      <c r="BK236" s="432">
        <v>5654.3138126300119</v>
      </c>
      <c r="BL236" s="449">
        <v>5647.5005801899906</v>
      </c>
      <c r="BM236" s="445">
        <v>1546.2641287700008</v>
      </c>
      <c r="BN236" s="432">
        <v>1532.5927774799975</v>
      </c>
      <c r="BO236" s="432">
        <v>1558.3181916800008</v>
      </c>
      <c r="BP236" s="432">
        <v>1544.7759455399989</v>
      </c>
      <c r="BQ236" s="449">
        <v>1545.5241054700025</v>
      </c>
      <c r="BR236" s="445">
        <v>6443.8659058200165</v>
      </c>
      <c r="BS236" s="432">
        <v>2746.849374709986</v>
      </c>
      <c r="BT236" s="432">
        <v>7613.4895113400244</v>
      </c>
      <c r="BU236" s="432">
        <v>14025.80164932003</v>
      </c>
      <c r="BV236" s="433">
        <v>5151.1456176600268</v>
      </c>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11" customFormat="true" ht="15" customHeight="true" x14ac:dyDescent="0.2">
      <c r="A237" s="142"/>
      <c r="B237" s="136"/>
      <c r="C237" s="107"/>
      <c r="D237" s="106"/>
      <c r="E237" s="106"/>
      <c r="F237" s="106"/>
      <c r="G237" s="105"/>
      <c r="H237" s="104"/>
      <c r="I237" s="106"/>
      <c r="J237" s="106"/>
      <c r="K237" s="106"/>
      <c r="L237" s="103"/>
      <c r="M237" s="107"/>
      <c r="N237" s="106"/>
      <c r="O237" s="106"/>
      <c r="P237" s="106"/>
      <c r="Q237" s="105"/>
      <c r="R237" s="104"/>
      <c r="S237" s="106"/>
      <c r="T237" s="106"/>
      <c r="U237" s="106"/>
      <c r="V237" s="103"/>
      <c r="W237" s="435"/>
      <c r="X237" s="435"/>
      <c r="Y237" s="435"/>
      <c r="Z237" s="435"/>
      <c r="AA237" s="435"/>
      <c r="AB237" s="435"/>
      <c r="AC237" s="435"/>
      <c r="AD237" s="435"/>
      <c r="AE237" s="435"/>
      <c r="AF237" s="435"/>
      <c r="AG237" s="435"/>
      <c r="AH237" s="435"/>
      <c r="AI237" s="435"/>
      <c r="AJ237" s="435"/>
      <c r="AK237" s="435"/>
      <c r="AL237" s="435"/>
      <c r="AM237" s="435"/>
      <c r="AN237" s="435"/>
      <c r="AO237" s="435"/>
      <c r="AP237" s="435"/>
      <c r="AQ237" s="435"/>
      <c r="AR237" s="435"/>
      <c r="AS237" s="435"/>
      <c r="AT237" s="435"/>
      <c r="AU237" s="435"/>
      <c r="AV237" s="435"/>
      <c r="AW237" s="435"/>
      <c r="AX237" s="435"/>
      <c r="AY237" s="435"/>
      <c r="AZ237" s="827"/>
      <c r="BA237" s="830"/>
      <c r="BB237" s="594"/>
      <c r="BC237" s="445"/>
      <c r="BD237" s="432"/>
      <c r="BE237" s="432"/>
      <c r="BF237" s="432"/>
      <c r="BG237" s="449"/>
      <c r="BH237" s="445"/>
      <c r="BI237" s="432"/>
      <c r="BJ237" s="432"/>
      <c r="BK237" s="432"/>
      <c r="BL237" s="449"/>
      <c r="BM237" s="445"/>
      <c r="BN237" s="432"/>
      <c r="BO237" s="432"/>
      <c r="BP237" s="432"/>
      <c r="BQ237" s="449"/>
      <c r="BR237" s="445"/>
      <c r="BS237" s="432"/>
      <c r="BT237" s="432"/>
      <c r="BU237" s="432"/>
      <c r="BV237" s="43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11" customFormat="true" ht="15" customHeight="true" x14ac:dyDescent="0.2">
      <c r="A238" s="142"/>
      <c r="B238" s="136"/>
      <c r="C238" s="107"/>
      <c r="D238" s="106"/>
      <c r="E238" s="106"/>
      <c r="F238" s="106"/>
      <c r="G238" s="105"/>
      <c r="H238" s="104"/>
      <c r="I238" s="106"/>
      <c r="J238" s="106"/>
      <c r="K238" s="106"/>
      <c r="L238" s="103"/>
      <c r="M238" s="107"/>
      <c r="N238" s="106"/>
      <c r="O238" s="106"/>
      <c r="P238" s="106"/>
      <c r="Q238" s="105"/>
      <c r="R238" s="104"/>
      <c r="S238" s="106"/>
      <c r="T238" s="106"/>
      <c r="U238" s="106"/>
      <c r="V238" s="103"/>
      <c r="W238" s="435"/>
      <c r="X238" s="435"/>
      <c r="Y238" s="435"/>
      <c r="Z238" s="435"/>
      <c r="AA238" s="435"/>
      <c r="AB238" s="435"/>
      <c r="AC238" s="435"/>
      <c r="AD238" s="435"/>
      <c r="AE238" s="435"/>
      <c r="AF238" s="435"/>
      <c r="AG238" s="435"/>
      <c r="AH238" s="435"/>
      <c r="AI238" s="435"/>
      <c r="AJ238" s="435"/>
      <c r="AK238" s="435"/>
      <c r="AL238" s="435"/>
      <c r="AM238" s="435"/>
      <c r="AN238" s="435"/>
      <c r="AO238" s="435"/>
      <c r="AP238" s="435"/>
      <c r="AQ238" s="435"/>
      <c r="AR238" s="435"/>
      <c r="AS238" s="435"/>
      <c r="AT238" s="435"/>
      <c r="AU238" s="435"/>
      <c r="AV238" s="435"/>
      <c r="AW238" s="435"/>
      <c r="AX238" s="435"/>
      <c r="AY238" s="435"/>
      <c r="AZ238" s="827"/>
      <c r="BA238" s="830"/>
      <c r="BB238" s="594"/>
      <c r="BC238" s="445"/>
      <c r="BD238" s="432"/>
      <c r="BE238" s="432"/>
      <c r="BF238" s="432"/>
      <c r="BG238" s="449"/>
      <c r="BH238" s="445"/>
      <c r="BI238" s="432"/>
      <c r="BJ238" s="432"/>
      <c r="BK238" s="432"/>
      <c r="BL238" s="449"/>
      <c r="BM238" s="445"/>
      <c r="BN238" s="432"/>
      <c r="BO238" s="432"/>
      <c r="BP238" s="432"/>
      <c r="BQ238" s="449"/>
      <c r="BR238" s="445"/>
      <c r="BS238" s="432"/>
      <c r="BT238" s="432"/>
      <c r="BU238" s="432"/>
      <c r="BV238" s="43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11" customFormat="true" ht="15" customHeight="true" x14ac:dyDescent="0.2">
      <c r="A239" s="142"/>
      <c r="B239" s="136"/>
      <c r="C239" s="107"/>
      <c r="D239" s="106"/>
      <c r="E239" s="106"/>
      <c r="F239" s="106"/>
      <c r="G239" s="105"/>
      <c r="H239" s="104"/>
      <c r="I239" s="106"/>
      <c r="J239" s="106"/>
      <c r="K239" s="106"/>
      <c r="L239" s="103"/>
      <c r="M239" s="107"/>
      <c r="N239" s="106"/>
      <c r="O239" s="106"/>
      <c r="P239" s="106"/>
      <c r="Q239" s="105"/>
      <c r="R239" s="104"/>
      <c r="S239" s="106"/>
      <c r="T239" s="106"/>
      <c r="U239" s="106"/>
      <c r="V239" s="103"/>
      <c r="W239" s="435"/>
      <c r="X239" s="435"/>
      <c r="Y239" s="435"/>
      <c r="Z239" s="435"/>
      <c r="AA239" s="435"/>
      <c r="AB239" s="435"/>
      <c r="AC239" s="435"/>
      <c r="AD239" s="435"/>
      <c r="AE239" s="435"/>
      <c r="AF239" s="435"/>
      <c r="AG239" s="435"/>
      <c r="AH239" s="435"/>
      <c r="AI239" s="435"/>
      <c r="AJ239" s="435"/>
      <c r="AK239" s="435"/>
      <c r="AL239" s="435"/>
      <c r="AM239" s="435"/>
      <c r="AN239" s="435"/>
      <c r="AO239" s="435"/>
      <c r="AP239" s="435"/>
      <c r="AQ239" s="435"/>
      <c r="AR239" s="435"/>
      <c r="AS239" s="435"/>
      <c r="AT239" s="435"/>
      <c r="AU239" s="435"/>
      <c r="AV239" s="435"/>
      <c r="AW239" s="435"/>
      <c r="AX239" s="435"/>
      <c r="AY239" s="435"/>
      <c r="AZ239" s="827"/>
      <c r="BA239" s="830"/>
      <c r="BB239" s="594"/>
      <c r="BC239" s="445"/>
      <c r="BD239" s="432"/>
      <c r="BE239" s="432"/>
      <c r="BF239" s="432"/>
      <c r="BG239" s="449"/>
      <c r="BH239" s="445"/>
      <c r="BI239" s="432"/>
      <c r="BJ239" s="432"/>
      <c r="BK239" s="432"/>
      <c r="BL239" s="449"/>
      <c r="BM239" s="445"/>
      <c r="BN239" s="432"/>
      <c r="BO239" s="432"/>
      <c r="BP239" s="432"/>
      <c r="BQ239" s="449"/>
      <c r="BR239" s="445"/>
      <c r="BS239" s="432"/>
      <c r="BT239" s="432"/>
      <c r="BU239" s="432"/>
      <c r="BV239" s="43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11" customFormat="true" ht="15" customHeight="true" x14ac:dyDescent="0.2">
      <c r="A240" s="142"/>
      <c r="B240" s="136"/>
      <c r="C240" s="107"/>
      <c r="D240" s="106"/>
      <c r="E240" s="106"/>
      <c r="F240" s="106"/>
      <c r="G240" s="105"/>
      <c r="H240" s="104"/>
      <c r="I240" s="106"/>
      <c r="J240" s="106"/>
      <c r="K240" s="106"/>
      <c r="L240" s="103"/>
      <c r="M240" s="107"/>
      <c r="N240" s="106"/>
      <c r="O240" s="106"/>
      <c r="P240" s="106"/>
      <c r="Q240" s="105"/>
      <c r="R240" s="104"/>
      <c r="S240" s="106"/>
      <c r="T240" s="106"/>
      <c r="U240" s="106"/>
      <c r="V240" s="103"/>
      <c r="W240" s="435"/>
      <c r="X240" s="435"/>
      <c r="Y240" s="435"/>
      <c r="Z240" s="435"/>
      <c r="AA240" s="435"/>
      <c r="AB240" s="435"/>
      <c r="AC240" s="435"/>
      <c r="AD240" s="435"/>
      <c r="AE240" s="435"/>
      <c r="AF240" s="435"/>
      <c r="AG240" s="435"/>
      <c r="AH240" s="435"/>
      <c r="AI240" s="435"/>
      <c r="AJ240" s="435"/>
      <c r="AK240" s="435"/>
      <c r="AL240" s="435"/>
      <c r="AM240" s="435"/>
      <c r="AN240" s="435"/>
      <c r="AO240" s="435"/>
      <c r="AP240" s="435"/>
      <c r="AQ240" s="435"/>
      <c r="AR240" s="435"/>
      <c r="AS240" s="435"/>
      <c r="AT240" s="435"/>
      <c r="AU240" s="435"/>
      <c r="AV240" s="435"/>
      <c r="AW240" s="435"/>
      <c r="AX240" s="435"/>
      <c r="AY240" s="435"/>
      <c r="AZ240" s="827"/>
      <c r="BA240" s="830"/>
      <c r="BB240" s="594"/>
      <c r="BC240" s="445"/>
      <c r="BD240" s="432"/>
      <c r="BE240" s="432"/>
      <c r="BF240" s="432"/>
      <c r="BG240" s="449"/>
      <c r="BH240" s="445"/>
      <c r="BI240" s="432"/>
      <c r="BJ240" s="432"/>
      <c r="BK240" s="432"/>
      <c r="BL240" s="449"/>
      <c r="BM240" s="445"/>
      <c r="BN240" s="432"/>
      <c r="BO240" s="432"/>
      <c r="BP240" s="432"/>
      <c r="BQ240" s="449"/>
      <c r="BR240" s="445"/>
      <c r="BS240" s="432"/>
      <c r="BT240" s="432"/>
      <c r="BU240" s="432"/>
      <c r="BV240" s="43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11" customFormat="true" ht="15" customHeight="true" x14ac:dyDescent="0.2">
      <c r="A241" s="142"/>
      <c r="B241" s="136"/>
      <c r="C241" s="107"/>
      <c r="D241" s="106"/>
      <c r="E241" s="106"/>
      <c r="F241" s="106"/>
      <c r="G241" s="105"/>
      <c r="H241" s="104"/>
      <c r="I241" s="106"/>
      <c r="J241" s="106"/>
      <c r="K241" s="106"/>
      <c r="L241" s="103"/>
      <c r="M241" s="107"/>
      <c r="N241" s="106"/>
      <c r="O241" s="106"/>
      <c r="P241" s="106"/>
      <c r="Q241" s="105"/>
      <c r="R241" s="104"/>
      <c r="S241" s="106"/>
      <c r="T241" s="106"/>
      <c r="U241" s="106"/>
      <c r="V241" s="103"/>
      <c r="W241" s="435"/>
      <c r="X241" s="435"/>
      <c r="Y241" s="435"/>
      <c r="Z241" s="435"/>
      <c r="AA241" s="435"/>
      <c r="AB241" s="435"/>
      <c r="AC241" s="435"/>
      <c r="AD241" s="435"/>
      <c r="AE241" s="435"/>
      <c r="AF241" s="435"/>
      <c r="AG241" s="435"/>
      <c r="AH241" s="435"/>
      <c r="AI241" s="435"/>
      <c r="AJ241" s="435"/>
      <c r="AK241" s="435"/>
      <c r="AL241" s="435"/>
      <c r="AM241" s="435"/>
      <c r="AN241" s="435"/>
      <c r="AO241" s="435"/>
      <c r="AP241" s="435"/>
      <c r="AQ241" s="435"/>
      <c r="AR241" s="435"/>
      <c r="AS241" s="435"/>
      <c r="AT241" s="435"/>
      <c r="AU241" s="435"/>
      <c r="AV241" s="435"/>
      <c r="AW241" s="435"/>
      <c r="AX241" s="435"/>
      <c r="AY241" s="435"/>
      <c r="AZ241" s="827"/>
      <c r="BA241" s="830"/>
      <c r="BB241" s="594"/>
      <c r="BC241" s="445"/>
      <c r="BD241" s="432"/>
      <c r="BE241" s="432"/>
      <c r="BF241" s="432"/>
      <c r="BG241" s="449"/>
      <c r="BH241" s="445"/>
      <c r="BI241" s="432"/>
      <c r="BJ241" s="432"/>
      <c r="BK241" s="432"/>
      <c r="BL241" s="449"/>
      <c r="BM241" s="445"/>
      <c r="BN241" s="432"/>
      <c r="BO241" s="432"/>
      <c r="BP241" s="432"/>
      <c r="BQ241" s="449"/>
      <c r="BR241" s="445"/>
      <c r="BS241" s="432"/>
      <c r="BT241" s="432"/>
      <c r="BU241" s="432"/>
      <c r="BV241" s="43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11" customFormat="true" ht="15" customHeight="true" x14ac:dyDescent="0.2">
      <c r="A242" s="164"/>
      <c r="B242" s="135"/>
      <c r="C242" s="85"/>
      <c r="D242" s="156"/>
      <c r="E242" s="156"/>
      <c r="F242" s="156"/>
      <c r="G242" s="145"/>
      <c r="H242" s="84"/>
      <c r="I242" s="156"/>
      <c r="J242" s="156"/>
      <c r="K242" s="156"/>
      <c r="L242" s="151"/>
      <c r="M242" s="85"/>
      <c r="N242" s="156"/>
      <c r="O242" s="156"/>
      <c r="P242" s="156"/>
      <c r="Q242" s="145"/>
      <c r="R242" s="84"/>
      <c r="S242" s="156"/>
      <c r="T242" s="156"/>
      <c r="U242" s="156"/>
      <c r="V242" s="151"/>
      <c r="W242" s="435"/>
      <c r="X242" s="435"/>
      <c r="Y242" s="435"/>
      <c r="Z242" s="435"/>
      <c r="AA242" s="435"/>
      <c r="AB242" s="435"/>
      <c r="AC242" s="435"/>
      <c r="AD242" s="435"/>
      <c r="AE242" s="435"/>
      <c r="AF242" s="435"/>
      <c r="AG242" s="435"/>
      <c r="AH242" s="435"/>
      <c r="AI242" s="435"/>
      <c r="AJ242" s="435"/>
      <c r="AK242" s="435"/>
      <c r="AL242" s="435"/>
      <c r="AM242" s="435"/>
      <c r="AN242" s="435"/>
      <c r="AO242" s="435"/>
      <c r="AP242" s="435"/>
      <c r="AQ242" s="435"/>
      <c r="AR242" s="435"/>
      <c r="AS242" s="435"/>
      <c r="AT242" s="435"/>
      <c r="AU242" s="435"/>
      <c r="AV242" s="435"/>
      <c r="AW242" s="435"/>
      <c r="AX242" s="435"/>
      <c r="AY242" s="435"/>
      <c r="AZ242" s="827"/>
      <c r="BA242" s="830"/>
      <c r="BB242" s="594"/>
      <c r="BC242" s="445"/>
      <c r="BD242" s="432"/>
      <c r="BE242" s="432"/>
      <c r="BF242" s="432"/>
      <c r="BG242" s="449"/>
      <c r="BH242" s="445"/>
      <c r="BI242" s="432"/>
      <c r="BJ242" s="432"/>
      <c r="BK242" s="432"/>
      <c r="BL242" s="449"/>
      <c r="BM242" s="445"/>
      <c r="BN242" s="432"/>
      <c r="BO242" s="432"/>
      <c r="BP242" s="432"/>
      <c r="BQ242" s="449"/>
      <c r="BR242" s="445"/>
      <c r="BS242" s="432"/>
      <c r="BT242" s="432"/>
      <c r="BU242" s="432"/>
      <c r="BV242" s="43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11" customFormat="true" ht="15" customHeight="true" x14ac:dyDescent="0.2">
      <c r="A243" s="164"/>
      <c r="B243" s="135"/>
      <c r="C243" s="85"/>
      <c r="D243" s="156"/>
      <c r="E243" s="156"/>
      <c r="F243" s="156"/>
      <c r="G243" s="145"/>
      <c r="H243" s="84"/>
      <c r="I243" s="156"/>
      <c r="J243" s="156"/>
      <c r="K243" s="156"/>
      <c r="L243" s="151"/>
      <c r="M243" s="85"/>
      <c r="N243" s="156"/>
      <c r="O243" s="156"/>
      <c r="P243" s="156"/>
      <c r="Q243" s="145"/>
      <c r="R243" s="84"/>
      <c r="S243" s="156"/>
      <c r="T243" s="156"/>
      <c r="U243" s="156"/>
      <c r="V243" s="151"/>
      <c r="W243" s="435"/>
      <c r="X243" s="435"/>
      <c r="Y243" s="435"/>
      <c r="Z243" s="435"/>
      <c r="AA243" s="435"/>
      <c r="AB243" s="435"/>
      <c r="AC243" s="435"/>
      <c r="AD243" s="435"/>
      <c r="AE243" s="435"/>
      <c r="AF243" s="435"/>
      <c r="AG243" s="435"/>
      <c r="AH243" s="435"/>
      <c r="AI243" s="435"/>
      <c r="AJ243" s="435"/>
      <c r="AK243" s="435"/>
      <c r="AL243" s="435"/>
      <c r="AM243" s="435"/>
      <c r="AN243" s="435"/>
      <c r="AO243" s="435"/>
      <c r="AP243" s="435"/>
      <c r="AQ243" s="435"/>
      <c r="AR243" s="435"/>
      <c r="AS243" s="435"/>
      <c r="AT243" s="435"/>
      <c r="AU243" s="435"/>
      <c r="AV243" s="435"/>
      <c r="AW243" s="435"/>
      <c r="AX243" s="435"/>
      <c r="AY243" s="435"/>
      <c r="AZ243" s="827"/>
      <c r="BA243" s="830"/>
      <c r="BB243" s="594"/>
      <c r="BC243" s="445"/>
      <c r="BD243" s="432"/>
      <c r="BE243" s="432"/>
      <c r="BF243" s="432"/>
      <c r="BG243" s="449"/>
      <c r="BH243" s="445"/>
      <c r="BI243" s="432"/>
      <c r="BJ243" s="432"/>
      <c r="BK243" s="432"/>
      <c r="BL243" s="449"/>
      <c r="BM243" s="445"/>
      <c r="BN243" s="432"/>
      <c r="BO243" s="432"/>
      <c r="BP243" s="432"/>
      <c r="BQ243" s="449"/>
      <c r="BR243" s="445"/>
      <c r="BS243" s="432"/>
      <c r="BT243" s="432"/>
      <c r="BU243" s="432"/>
      <c r="BV243" s="43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11" customFormat="true" ht="15" customHeight="true" x14ac:dyDescent="0.2">
      <c r="A244" s="164"/>
      <c r="B244" s="135"/>
      <c r="C244" s="85"/>
      <c r="D244" s="156"/>
      <c r="E244" s="156"/>
      <c r="F244" s="156"/>
      <c r="G244" s="145"/>
      <c r="H244" s="84"/>
      <c r="I244" s="156"/>
      <c r="J244" s="156"/>
      <c r="K244" s="156"/>
      <c r="L244" s="151"/>
      <c r="M244" s="85"/>
      <c r="N244" s="156"/>
      <c r="O244" s="156"/>
      <c r="P244" s="156"/>
      <c r="Q244" s="145"/>
      <c r="R244" s="84"/>
      <c r="S244" s="156"/>
      <c r="T244" s="156"/>
      <c r="U244" s="156"/>
      <c r="V244" s="151"/>
      <c r="W244" s="435"/>
      <c r="X244" s="435"/>
      <c r="Y244" s="435"/>
      <c r="Z244" s="435"/>
      <c r="AA244" s="435"/>
      <c r="AB244" s="435"/>
      <c r="AC244" s="435"/>
      <c r="AD244" s="435"/>
      <c r="AE244" s="435"/>
      <c r="AF244" s="435"/>
      <c r="AG244" s="435"/>
      <c r="AH244" s="435"/>
      <c r="AI244" s="435"/>
      <c r="AJ244" s="435"/>
      <c r="AK244" s="435"/>
      <c r="AL244" s="435"/>
      <c r="AM244" s="435"/>
      <c r="AN244" s="435"/>
      <c r="AO244" s="435"/>
      <c r="AP244" s="435"/>
      <c r="AQ244" s="435"/>
      <c r="AR244" s="435"/>
      <c r="AS244" s="435"/>
      <c r="AT244" s="435"/>
      <c r="AU244" s="435"/>
      <c r="AV244" s="435"/>
      <c r="AW244" s="435"/>
      <c r="AX244" s="435"/>
      <c r="AY244" s="435"/>
      <c r="AZ244" s="827"/>
      <c r="BA244" s="830"/>
      <c r="BB244" s="594"/>
      <c r="BC244" s="445"/>
      <c r="BD244" s="432"/>
      <c r="BE244" s="432"/>
      <c r="BF244" s="432"/>
      <c r="BG244" s="449"/>
      <c r="BH244" s="445"/>
      <c r="BI244" s="432"/>
      <c r="BJ244" s="432"/>
      <c r="BK244" s="432"/>
      <c r="BL244" s="449"/>
      <c r="BM244" s="445"/>
      <c r="BN244" s="432"/>
      <c r="BO244" s="432"/>
      <c r="BP244" s="432"/>
      <c r="BQ244" s="449"/>
      <c r="BR244" s="445"/>
      <c r="BS244" s="432"/>
      <c r="BT244" s="432"/>
      <c r="BU244" s="432"/>
      <c r="BV244" s="43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11" customFormat="true" ht="15" customHeight="true" x14ac:dyDescent="0.2">
      <c r="A245" s="164"/>
      <c r="B245" s="135"/>
      <c r="C245" s="85"/>
      <c r="D245" s="156"/>
      <c r="E245" s="156"/>
      <c r="F245" s="156"/>
      <c r="G245" s="145"/>
      <c r="H245" s="84"/>
      <c r="I245" s="156"/>
      <c r="J245" s="156"/>
      <c r="K245" s="156"/>
      <c r="L245" s="151"/>
      <c r="M245" s="85"/>
      <c r="N245" s="156"/>
      <c r="O245" s="156"/>
      <c r="P245" s="156"/>
      <c r="Q245" s="145"/>
      <c r="R245" s="84"/>
      <c r="S245" s="156"/>
      <c r="T245" s="156"/>
      <c r="U245" s="156"/>
      <c r="V245" s="151"/>
      <c r="W245" s="435"/>
      <c r="X245" s="435"/>
      <c r="Y245" s="435"/>
      <c r="Z245" s="435"/>
      <c r="AA245" s="435"/>
      <c r="AB245" s="435"/>
      <c r="AC245" s="435"/>
      <c r="AD245" s="435"/>
      <c r="AE245" s="435"/>
      <c r="AF245" s="435"/>
      <c r="AG245" s="435"/>
      <c r="AH245" s="435"/>
      <c r="AI245" s="435"/>
      <c r="AJ245" s="435"/>
      <c r="AK245" s="435"/>
      <c r="AL245" s="435"/>
      <c r="AM245" s="435"/>
      <c r="AN245" s="435"/>
      <c r="AO245" s="435"/>
      <c r="AP245" s="435"/>
      <c r="AQ245" s="435"/>
      <c r="AR245" s="435"/>
      <c r="AS245" s="435"/>
      <c r="AT245" s="435"/>
      <c r="AU245" s="435"/>
      <c r="AV245" s="435"/>
      <c r="AW245" s="435"/>
      <c r="AX245" s="435"/>
      <c r="AY245" s="435"/>
      <c r="AZ245" s="827"/>
      <c r="BA245" s="830"/>
      <c r="BB245" s="594"/>
      <c r="BC245" s="445"/>
      <c r="BD245" s="432"/>
      <c r="BE245" s="432"/>
      <c r="BF245" s="432"/>
      <c r="BG245" s="449"/>
      <c r="BH245" s="445"/>
      <c r="BI245" s="432"/>
      <c r="BJ245" s="432"/>
      <c r="BK245" s="432"/>
      <c r="BL245" s="449"/>
      <c r="BM245" s="445"/>
      <c r="BN245" s="432"/>
      <c r="BO245" s="432"/>
      <c r="BP245" s="432"/>
      <c r="BQ245" s="449"/>
      <c r="BR245" s="445"/>
      <c r="BS245" s="432"/>
      <c r="BT245" s="432"/>
      <c r="BU245" s="432"/>
      <c r="BV245" s="43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11" customFormat="true" ht="15" customHeight="true" x14ac:dyDescent="0.2">
      <c r="A246" s="164"/>
      <c r="B246" s="135"/>
      <c r="C246" s="85"/>
      <c r="D246" s="156"/>
      <c r="E246" s="156"/>
      <c r="F246" s="156"/>
      <c r="G246" s="145"/>
      <c r="H246" s="84"/>
      <c r="I246" s="156"/>
      <c r="J246" s="156"/>
      <c r="K246" s="156"/>
      <c r="L246" s="151"/>
      <c r="M246" s="85"/>
      <c r="N246" s="156"/>
      <c r="O246" s="156"/>
      <c r="P246" s="156"/>
      <c r="Q246" s="145"/>
      <c r="R246" s="84"/>
      <c r="S246" s="156"/>
      <c r="T246" s="156"/>
      <c r="U246" s="156"/>
      <c r="V246" s="151"/>
      <c r="W246" s="435"/>
      <c r="X246" s="435"/>
      <c r="Y246" s="435"/>
      <c r="Z246" s="435"/>
      <c r="AA246" s="435"/>
      <c r="AB246" s="435"/>
      <c r="AC246" s="435"/>
      <c r="AD246" s="435"/>
      <c r="AE246" s="435"/>
      <c r="AF246" s="435"/>
      <c r="AG246" s="435"/>
      <c r="AH246" s="435"/>
      <c r="AI246" s="435"/>
      <c r="AJ246" s="435"/>
      <c r="AK246" s="435"/>
      <c r="AL246" s="435"/>
      <c r="AM246" s="435"/>
      <c r="AN246" s="435"/>
      <c r="AO246" s="435"/>
      <c r="AP246" s="435"/>
      <c r="AQ246" s="435"/>
      <c r="AR246" s="435"/>
      <c r="AS246" s="435"/>
      <c r="AT246" s="435"/>
      <c r="AU246" s="435"/>
      <c r="AV246" s="435"/>
      <c r="AW246" s="435"/>
      <c r="AX246" s="435"/>
      <c r="AY246" s="435"/>
      <c r="AZ246" s="827"/>
      <c r="BA246" s="830"/>
      <c r="BB246" s="594"/>
      <c r="BC246" s="445"/>
      <c r="BD246" s="432"/>
      <c r="BE246" s="432"/>
      <c r="BF246" s="432"/>
      <c r="BG246" s="449"/>
      <c r="BH246" s="445"/>
      <c r="BI246" s="432"/>
      <c r="BJ246" s="432"/>
      <c r="BK246" s="432"/>
      <c r="BL246" s="449"/>
      <c r="BM246" s="445"/>
      <c r="BN246" s="432"/>
      <c r="BO246" s="432"/>
      <c r="BP246" s="432"/>
      <c r="BQ246" s="449"/>
      <c r="BR246" s="445"/>
      <c r="BS246" s="432"/>
      <c r="BT246" s="432"/>
      <c r="BU246" s="432"/>
      <c r="BV246" s="43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11" customFormat="true" ht="15" customHeight="true" x14ac:dyDescent="0.2">
      <c r="A247" s="164"/>
      <c r="B247" s="135"/>
      <c r="C247" s="85"/>
      <c r="D247" s="156"/>
      <c r="E247" s="156"/>
      <c r="F247" s="156"/>
      <c r="G247" s="145"/>
      <c r="H247" s="84"/>
      <c r="I247" s="156"/>
      <c r="J247" s="156"/>
      <c r="K247" s="156"/>
      <c r="L247" s="151"/>
      <c r="M247" s="85"/>
      <c r="N247" s="156"/>
      <c r="O247" s="156"/>
      <c r="P247" s="156"/>
      <c r="Q247" s="145"/>
      <c r="R247" s="84"/>
      <c r="S247" s="156"/>
      <c r="T247" s="156"/>
      <c r="U247" s="156"/>
      <c r="V247" s="151"/>
      <c r="W247" s="435"/>
      <c r="X247" s="435"/>
      <c r="Y247" s="435"/>
      <c r="Z247" s="435"/>
      <c r="AA247" s="435"/>
      <c r="AB247" s="435"/>
      <c r="AC247" s="435"/>
      <c r="AD247" s="435"/>
      <c r="AE247" s="435"/>
      <c r="AF247" s="435"/>
      <c r="AG247" s="435"/>
      <c r="AH247" s="435"/>
      <c r="AI247" s="435"/>
      <c r="AJ247" s="435"/>
      <c r="AK247" s="435"/>
      <c r="AL247" s="435"/>
      <c r="AM247" s="435"/>
      <c r="AN247" s="435"/>
      <c r="AO247" s="435"/>
      <c r="AP247" s="435"/>
      <c r="AQ247" s="435"/>
      <c r="AR247" s="435"/>
      <c r="AS247" s="435"/>
      <c r="AT247" s="435"/>
      <c r="AU247" s="435"/>
      <c r="AV247" s="435"/>
      <c r="AW247" s="435"/>
      <c r="AX247" s="435"/>
      <c r="AY247" s="435"/>
      <c r="AZ247" s="827"/>
      <c r="BA247" s="830"/>
      <c r="BB247" s="594"/>
      <c r="BC247" s="445"/>
      <c r="BD247" s="432"/>
      <c r="BE247" s="432"/>
      <c r="BF247" s="432"/>
      <c r="BG247" s="449"/>
      <c r="BH247" s="445"/>
      <c r="BI247" s="432"/>
      <c r="BJ247" s="432"/>
      <c r="BK247" s="432"/>
      <c r="BL247" s="449"/>
      <c r="BM247" s="445"/>
      <c r="BN247" s="432"/>
      <c r="BO247" s="432"/>
      <c r="BP247" s="432"/>
      <c r="BQ247" s="449"/>
      <c r="BR247" s="445"/>
      <c r="BS247" s="432"/>
      <c r="BT247" s="432"/>
      <c r="BU247" s="432"/>
      <c r="BV247" s="43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11" customFormat="true" ht="15" customHeight="true" x14ac:dyDescent="0.2">
      <c r="A248" s="66"/>
      <c r="B248" s="125"/>
      <c r="C248" s="70"/>
      <c r="D248" s="109"/>
      <c r="E248" s="109"/>
      <c r="F248" s="109"/>
      <c r="G248" s="108"/>
      <c r="H248" s="69"/>
      <c r="I248" s="109"/>
      <c r="J248" s="109"/>
      <c r="K248" s="109"/>
      <c r="L248" s="68"/>
      <c r="M248" s="70"/>
      <c r="N248" s="109"/>
      <c r="O248" s="109"/>
      <c r="P248" s="109"/>
      <c r="Q248" s="108"/>
      <c r="R248" s="69"/>
      <c r="S248" s="109"/>
      <c r="T248" s="109"/>
      <c r="U248" s="109"/>
      <c r="V248" s="68"/>
      <c r="W248" s="435"/>
      <c r="X248" s="435"/>
      <c r="Y248" s="435"/>
      <c r="Z248" s="435"/>
      <c r="AA248" s="435"/>
      <c r="AB248" s="435"/>
      <c r="AC248" s="435"/>
      <c r="AD248" s="435"/>
      <c r="AE248" s="435"/>
      <c r="AF248" s="435"/>
      <c r="AG248" s="435"/>
      <c r="AH248" s="435"/>
      <c r="AI248" s="435"/>
      <c r="AJ248" s="435"/>
      <c r="AK248" s="435"/>
      <c r="AL248" s="435"/>
      <c r="AM248" s="435"/>
      <c r="AN248" s="435"/>
      <c r="AO248" s="435"/>
      <c r="AP248" s="435"/>
      <c r="AQ248" s="435"/>
      <c r="AR248" s="435"/>
      <c r="AS248" s="435"/>
      <c r="AT248" s="435"/>
      <c r="AU248" s="435"/>
      <c r="AV248" s="435"/>
      <c r="AW248" s="435"/>
      <c r="AX248" s="435"/>
      <c r="AY248" s="435"/>
      <c r="AZ248" s="827"/>
      <c r="BA248" s="830"/>
      <c r="BB248" s="594"/>
      <c r="BC248" s="448"/>
      <c r="BD248" s="447"/>
      <c r="BE248" s="447"/>
      <c r="BF248" s="447"/>
      <c r="BG248" s="451"/>
      <c r="BH248" s="448"/>
      <c r="BI248" s="447"/>
      <c r="BJ248" s="447"/>
      <c r="BK248" s="447"/>
      <c r="BL248" s="451"/>
      <c r="BM248" s="448"/>
      <c r="BN248" s="447"/>
      <c r="BO248" s="447"/>
      <c r="BP248" s="447"/>
      <c r="BQ248" s="451"/>
      <c r="BR248" s="448"/>
      <c r="BS248" s="447"/>
      <c r="BT248" s="447"/>
      <c r="BU248" s="447"/>
      <c r="BV248" s="450"/>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11" customFormat="true" ht="250.15" customHeight="true" x14ac:dyDescent="0.2">
      <c r="W249" s="827"/>
      <c r="X249" s="827"/>
      <c r="Y249" s="827"/>
      <c r="Z249" s="827"/>
      <c r="AA249" s="827"/>
      <c r="AB249" s="827"/>
      <c r="AC249" s="827"/>
      <c r="AD249" s="827"/>
      <c r="AE249" s="827"/>
      <c r="AF249" s="827"/>
      <c r="AG249" s="827"/>
      <c r="AH249" s="827"/>
      <c r="AI249" s="827"/>
      <c r="AJ249" s="827"/>
      <c r="AK249" s="827"/>
      <c r="AL249" s="827"/>
      <c r="AM249" s="827"/>
      <c r="AN249" s="827"/>
      <c r="AO249" s="827"/>
      <c r="AP249" s="827"/>
      <c r="AQ249" s="827"/>
      <c r="AR249" s="827"/>
      <c r="AS249" s="827"/>
      <c r="AT249" s="827"/>
      <c r="AU249" s="827"/>
      <c r="AV249" s="827"/>
      <c r="AW249" s="827"/>
      <c r="AX249" s="827"/>
      <c r="AY249" s="827"/>
      <c r="AZ249" s="827"/>
      <c r="BA249" s="308"/>
      <c r="BB249" s="306"/>
      <c r="BC249" s="306"/>
      <c r="BD249" s="306"/>
      <c r="BE249" s="306"/>
      <c r="BF249" s="306"/>
      <c r="BG249" s="306"/>
      <c r="BH249" s="306"/>
      <c r="BI249" s="306"/>
      <c r="BJ249" s="306"/>
      <c r="BK249" s="306"/>
      <c r="BL249" s="306"/>
      <c r="BM249" s="306"/>
      <c r="BN249" s="306"/>
      <c r="BO249" s="306"/>
      <c r="BP249" s="306"/>
      <c r="BQ249" s="306"/>
      <c r="BR249" s="306"/>
      <c r="BS249" s="306"/>
      <c r="BT249" s="306"/>
      <c r="BU249" s="306"/>
      <c r="BV249" s="308"/>
      <c r="BW249" s="343"/>
      <c r="BX249" s="343"/>
      <c r="BY249" s="343"/>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506" customFormat="true" ht="19.15" customHeight="true" x14ac:dyDescent="0.2">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505"/>
      <c r="BB250" s="366"/>
      <c r="BC250" s="505"/>
      <c r="BD250" s="505"/>
      <c r="BE250" s="505"/>
      <c r="BF250" s="505"/>
      <c r="BG250" s="505"/>
      <c r="BH250" s="505"/>
      <c r="BI250" s="505"/>
      <c r="BJ250" s="505"/>
      <c r="BK250" s="505"/>
      <c r="BL250" s="505"/>
      <c r="BM250" s="505"/>
      <c r="BN250" s="505"/>
      <c r="BO250" s="505"/>
      <c r="BP250" s="505"/>
      <c r="BQ250" s="505"/>
      <c r="BR250" s="505"/>
      <c r="BS250" s="505"/>
      <c r="BT250" s="505"/>
      <c r="BU250" s="505"/>
      <c r="BV250" s="505"/>
      <c r="BW250" s="339"/>
      <c r="BX250" s="339"/>
      <c r="BY250" s="339"/>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506" customFormat="true" ht="12.75" x14ac:dyDescent="0.2">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505"/>
      <c r="BB251" s="366"/>
      <c r="BC251" s="505"/>
      <c r="BD251" s="505"/>
      <c r="BE251" s="505"/>
      <c r="BF251" s="505"/>
      <c r="BG251" s="505"/>
      <c r="BH251" s="505"/>
      <c r="BI251" s="505"/>
      <c r="BJ251" s="505"/>
      <c r="BK251" s="505"/>
      <c r="BL251" s="505"/>
      <c r="BM251" s="505"/>
      <c r="BN251" s="505"/>
      <c r="BO251" s="505"/>
      <c r="BP251" s="505"/>
      <c r="BQ251" s="505"/>
      <c r="BR251" s="505"/>
      <c r="BS251" s="505"/>
      <c r="BT251" s="505"/>
      <c r="BU251" s="505"/>
      <c r="BV251" s="505"/>
      <c r="BW251" s="339"/>
      <c r="BX251" s="339"/>
      <c r="BY251" s="339"/>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506" customFormat="true" ht="12.75" x14ac:dyDescent="0.2">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505"/>
      <c r="BB252" s="366"/>
      <c r="BC252" s="505"/>
      <c r="BD252" s="505"/>
      <c r="BE252" s="505"/>
      <c r="BF252" s="505"/>
      <c r="BG252" s="505"/>
      <c r="BH252" s="505"/>
      <c r="BI252" s="505"/>
      <c r="BJ252" s="505"/>
      <c r="BK252" s="505"/>
      <c r="BL252" s="505"/>
      <c r="BM252" s="505"/>
      <c r="BN252" s="505"/>
      <c r="BO252" s="505"/>
      <c r="BP252" s="505"/>
      <c r="BQ252" s="505"/>
      <c r="BR252" s="505"/>
      <c r="BS252" s="505"/>
      <c r="BT252" s="505"/>
      <c r="BU252" s="505"/>
      <c r="BV252" s="505"/>
      <c r="BW252" s="339"/>
      <c r="BX252" s="339"/>
      <c r="BY252" s="339"/>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506" customFormat="true" ht="12.75" x14ac:dyDescent="0.2">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505"/>
      <c r="BB253" s="366"/>
      <c r="BC253" s="505"/>
      <c r="BD253" s="505"/>
      <c r="BE253" s="505"/>
      <c r="BF253" s="505"/>
      <c r="BG253" s="505"/>
      <c r="BH253" s="505"/>
      <c r="BI253" s="505"/>
      <c r="BJ253" s="505"/>
      <c r="BK253" s="505"/>
      <c r="BL253" s="505"/>
      <c r="BM253" s="505"/>
      <c r="BN253" s="505"/>
      <c r="BO253" s="505"/>
      <c r="BP253" s="505"/>
      <c r="BQ253" s="505"/>
      <c r="BR253" s="505"/>
      <c r="BS253" s="505"/>
      <c r="BT253" s="505"/>
      <c r="BU253" s="505"/>
      <c r="BV253" s="505"/>
      <c r="BW253" s="339"/>
      <c r="BX253" s="339"/>
      <c r="BY253" s="339"/>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506" customFormat="true" ht="12.75" x14ac:dyDescent="0.2">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505"/>
      <c r="BB254" s="366"/>
      <c r="BC254" s="505"/>
      <c r="BD254" s="505"/>
      <c r="BE254" s="505"/>
      <c r="BF254" s="505"/>
      <c r="BG254" s="505"/>
      <c r="BH254" s="505"/>
      <c r="BI254" s="505"/>
      <c r="BJ254" s="505"/>
      <c r="BK254" s="505"/>
      <c r="BL254" s="505"/>
      <c r="BM254" s="505"/>
      <c r="BN254" s="505"/>
      <c r="BO254" s="505"/>
      <c r="BP254" s="505"/>
      <c r="BQ254" s="505"/>
      <c r="BR254" s="505"/>
      <c r="BS254" s="505"/>
      <c r="BT254" s="505"/>
      <c r="BU254" s="505"/>
      <c r="BV254" s="505"/>
      <c r="BW254" s="339"/>
      <c r="BX254" s="339"/>
      <c r="BY254" s="339"/>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506" customFormat="true" ht="12.75" x14ac:dyDescent="0.2">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505"/>
      <c r="BB255" s="366"/>
      <c r="BC255" s="505"/>
      <c r="BD255" s="505"/>
      <c r="BE255" s="505"/>
      <c r="BF255" s="505"/>
      <c r="BG255" s="505"/>
      <c r="BH255" s="505"/>
      <c r="BI255" s="505"/>
      <c r="BJ255" s="505"/>
      <c r="BK255" s="505"/>
      <c r="BL255" s="505"/>
      <c r="BM255" s="505"/>
      <c r="BN255" s="505"/>
      <c r="BO255" s="505"/>
      <c r="BP255" s="505"/>
      <c r="BQ255" s="505"/>
      <c r="BR255" s="505"/>
      <c r="BS255" s="505"/>
      <c r="BT255" s="505"/>
      <c r="BU255" s="505"/>
      <c r="BV255" s="505"/>
      <c r="BW255" s="339"/>
      <c r="BX255" s="339"/>
      <c r="BY255" s="339"/>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506" customFormat="true" ht="12.75" x14ac:dyDescent="0.2">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505"/>
      <c r="BB256" s="366"/>
      <c r="BC256" s="505"/>
      <c r="BD256" s="505"/>
      <c r="BE256" s="505"/>
      <c r="BF256" s="505"/>
      <c r="BG256" s="505"/>
      <c r="BH256" s="505"/>
      <c r="BI256" s="505"/>
      <c r="BJ256" s="505"/>
      <c r="BK256" s="505"/>
      <c r="BL256" s="505"/>
      <c r="BM256" s="505"/>
      <c r="BN256" s="505"/>
      <c r="BO256" s="505"/>
      <c r="BP256" s="505"/>
      <c r="BQ256" s="505"/>
      <c r="BR256" s="505"/>
      <c r="BS256" s="505"/>
      <c r="BT256" s="505"/>
      <c r="BU256" s="505"/>
      <c r="BV256" s="505"/>
      <c r="BW256" s="339"/>
      <c r="BX256" s="339"/>
      <c r="BY256" s="339"/>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506" customFormat="true" ht="18" customHeight="true" x14ac:dyDescent="0.2">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505"/>
      <c r="BB257" s="366"/>
      <c r="BC257" s="505"/>
      <c r="BD257" s="505"/>
      <c r="BE257" s="505"/>
      <c r="BF257" s="505"/>
      <c r="BG257" s="505"/>
      <c r="BH257" s="505"/>
      <c r="BI257" s="505"/>
      <c r="BJ257" s="505"/>
      <c r="BK257" s="505"/>
      <c r="BL257" s="505"/>
      <c r="BM257" s="505"/>
      <c r="BN257" s="505"/>
      <c r="BO257" s="505"/>
      <c r="BP257" s="505"/>
      <c r="BQ257" s="505"/>
      <c r="BR257" s="505"/>
      <c r="BS257" s="505"/>
      <c r="BT257" s="505"/>
      <c r="BU257" s="505"/>
      <c r="BV257" s="505"/>
      <c r="BW257" s="339"/>
      <c r="BX257" s="339"/>
      <c r="BY257" s="339"/>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506" customFormat="true" ht="18" customHeight="true" x14ac:dyDescent="0.2">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505"/>
      <c r="BB258" s="366"/>
      <c r="BC258" s="505"/>
      <c r="BD258" s="505"/>
      <c r="BE258" s="505"/>
      <c r="BF258" s="505"/>
      <c r="BG258" s="505"/>
      <c r="BH258" s="505"/>
      <c r="BI258" s="505"/>
      <c r="BJ258" s="505"/>
      <c r="BK258" s="505"/>
      <c r="BL258" s="505"/>
      <c r="BM258" s="505"/>
      <c r="BN258" s="505"/>
      <c r="BO258" s="505"/>
      <c r="BP258" s="505"/>
      <c r="BQ258" s="505"/>
      <c r="BR258" s="505"/>
      <c r="BS258" s="505"/>
      <c r="BT258" s="505"/>
      <c r="BU258" s="505"/>
      <c r="BV258" s="505"/>
      <c r="BW258" s="339"/>
      <c r="BX258" s="339"/>
      <c r="BY258" s="339"/>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311" customFormat="true" ht="15" customHeight="true" x14ac:dyDescent="0.2">
      <c r="W259" s="827"/>
      <c r="X259" s="827"/>
      <c r="Y259" s="827"/>
      <c r="Z259" s="827"/>
      <c r="AA259" s="827"/>
      <c r="AB259" s="827"/>
      <c r="AC259" s="827"/>
      <c r="AD259" s="827"/>
      <c r="AE259" s="827"/>
      <c r="AF259" s="827"/>
      <c r="AG259" s="827"/>
      <c r="AH259" s="827"/>
      <c r="AI259" s="827"/>
      <c r="AJ259" s="827"/>
      <c r="AK259" s="827"/>
      <c r="AL259" s="827"/>
      <c r="AM259" s="827"/>
      <c r="AN259" s="827"/>
      <c r="AO259" s="827"/>
      <c r="AP259" s="827"/>
      <c r="AQ259" s="827"/>
      <c r="AR259" s="827"/>
      <c r="AS259" s="827"/>
      <c r="AT259" s="827"/>
      <c r="AU259" s="827"/>
      <c r="AV259" s="827"/>
      <c r="AW259" s="827"/>
      <c r="AX259" s="827"/>
      <c r="AY259" s="827"/>
      <c r="AZ259" s="827"/>
      <c r="BA259" s="345" t="s">
        <v>131</v>
      </c>
      <c r="BB259" s="313" t="s">
        <v>85</v>
      </c>
      <c r="BC259" s="996" t="s">
        <v>115</v>
      </c>
      <c r="BD259" s="997"/>
      <c r="BE259" s="997"/>
      <c r="BF259" s="997"/>
      <c r="BG259" s="1026"/>
      <c r="BH259" s="996" t="s">
        <v>38</v>
      </c>
      <c r="BI259" s="997"/>
      <c r="BJ259" s="997"/>
      <c r="BK259" s="997"/>
      <c r="BL259" s="1026"/>
      <c r="BM259" s="996" t="s">
        <v>37</v>
      </c>
      <c r="BN259" s="997"/>
      <c r="BO259" s="997"/>
      <c r="BP259" s="997"/>
      <c r="BQ259" s="998"/>
      <c r="BR259" s="16" t="s">
        <v>143</v>
      </c>
      <c r="BS259" s="424"/>
      <c r="BT259" s="424"/>
      <c r="BU259" s="424"/>
      <c r="BV259" s="424"/>
      <c r="BW259" s="5"/>
      <c r="BX259" s="5"/>
      <c r="BY259" s="5"/>
      <c r="BZ259" s="343"/>
      <c r="CA259" s="343"/>
      <c r="CB259" s="343"/>
      <c r="CC259" s="343"/>
      <c r="CD259" s="343"/>
      <c r="CE259" s="343"/>
      <c r="CF259" s="343"/>
      <c r="CG259" s="343"/>
      <c r="CH259" s="343"/>
      <c r="CI259" s="343"/>
      <c r="CJ259" s="343"/>
      <c r="CK259" s="343"/>
      <c r="CL259" s="343"/>
      <c r="CM259" s="343"/>
      <c r="CN259" s="343"/>
      <c r="CO259" s="343"/>
      <c r="CP259" s="343"/>
      <c r="CQ259" s="343"/>
      <c r="CR259" s="343"/>
      <c r="CS259" s="343"/>
      <c r="CT259" s="343"/>
      <c r="CU259" s="343"/>
      <c r="CV259" s="343"/>
      <c r="CW259" s="343"/>
      <c r="CX259" s="343"/>
      <c r="CY259" s="343"/>
      <c r="CZ259" s="343"/>
    </row>
    <row r="260" s="311" customFormat="true" ht="12.75" x14ac:dyDescent="0.2">
      <c r="W260" s="827"/>
      <c r="X260" s="827"/>
      <c r="Y260" s="827"/>
      <c r="Z260" s="827"/>
      <c r="AA260" s="827"/>
      <c r="AB260" s="827"/>
      <c r="AC260" s="827"/>
      <c r="AD260" s="827"/>
      <c r="AE260" s="827"/>
      <c r="AF260" s="827"/>
      <c r="AG260" s="827"/>
      <c r="AH260" s="827"/>
      <c r="AI260" s="827"/>
      <c r="AJ260" s="827"/>
      <c r="AK260" s="827"/>
      <c r="AL260" s="827"/>
      <c r="AM260" s="827"/>
      <c r="AN260" s="827"/>
      <c r="AO260" s="827"/>
      <c r="AP260" s="827"/>
      <c r="AQ260" s="827"/>
      <c r="AR260" s="827"/>
      <c r="AS260" s="827"/>
      <c r="AT260" s="827"/>
      <c r="AU260" s="827"/>
      <c r="AV260" s="827"/>
      <c r="AW260" s="827"/>
      <c r="AX260" s="827"/>
      <c r="AY260" s="827"/>
      <c r="AZ260" s="827"/>
      <c r="BA260" s="331" t="s">
        <v>119</v>
      </c>
      <c r="BB260" s="330"/>
      <c r="BC260" s="453" t="s">
        <v>0</v>
      </c>
      <c r="BD260" s="559" t="s">
        <v>1</v>
      </c>
      <c r="BE260" s="559" t="s">
        <v>2</v>
      </c>
      <c r="BF260" s="559" t="s">
        <v>3</v>
      </c>
      <c r="BG260" s="454" t="s">
        <v>4</v>
      </c>
      <c r="BH260" s="453" t="s">
        <v>0</v>
      </c>
      <c r="BI260" s="559" t="s">
        <v>1</v>
      </c>
      <c r="BJ260" s="559" t="s">
        <v>2</v>
      </c>
      <c r="BK260" s="559" t="s">
        <v>3</v>
      </c>
      <c r="BL260" s="454" t="s">
        <v>4</v>
      </c>
      <c r="BM260" s="453" t="s">
        <v>0</v>
      </c>
      <c r="BN260" s="559" t="s">
        <v>1</v>
      </c>
      <c r="BO260" s="559" t="s">
        <v>2</v>
      </c>
      <c r="BP260" s="559" t="s">
        <v>3</v>
      </c>
      <c r="BQ260" s="454" t="s">
        <v>4</v>
      </c>
      <c r="BR260" s="453" t="s">
        <v>259</v>
      </c>
      <c r="BS260" s="559" t="s">
        <v>160</v>
      </c>
      <c r="BT260" s="559" t="s">
        <v>260</v>
      </c>
      <c r="BU260" s="559" t="s">
        <v>261</v>
      </c>
      <c r="BV260" s="560" t="s">
        <v>163</v>
      </c>
      <c r="BW260" s="831"/>
      <c r="BX260" s="831"/>
      <c r="BY260" s="831"/>
      <c r="BZ260" s="831"/>
      <c r="CA260" s="831"/>
      <c r="CB260" s="831"/>
      <c r="CC260" s="831"/>
      <c r="CD260" s="831"/>
      <c r="CE260" s="831"/>
      <c r="CF260" s="831"/>
      <c r="CG260" s="831"/>
      <c r="CH260" s="831"/>
      <c r="CI260" s="831"/>
      <c r="CJ260" s="831"/>
      <c r="CK260" s="831"/>
      <c r="CL260" s="831"/>
      <c r="CM260" s="831"/>
      <c r="CN260" s="831"/>
      <c r="CO260" s="831"/>
      <c r="CP260" s="831"/>
      <c r="CQ260" s="831"/>
      <c r="CR260" s="831"/>
      <c r="CS260" s="831"/>
      <c r="CT260" s="831"/>
      <c r="CU260" s="831"/>
      <c r="CV260" s="831"/>
      <c r="CW260" s="831"/>
      <c r="CX260" s="831"/>
      <c r="CY260" s="831"/>
      <c r="CZ260" s="831"/>
    </row>
    <row r="261" s="311" customFormat="true" ht="15" customHeight="true" x14ac:dyDescent="0.2">
      <c r="W261" s="827"/>
      <c r="X261" s="827"/>
      <c r="Y261" s="827"/>
      <c r="Z261" s="827"/>
      <c r="AA261" s="827"/>
      <c r="AB261" s="827"/>
      <c r="AC261" s="827"/>
      <c r="AD261" s="827"/>
      <c r="AE261" s="827"/>
      <c r="AF261" s="827"/>
      <c r="AG261" s="827"/>
      <c r="AH261" s="827"/>
      <c r="AI261" s="827"/>
      <c r="AJ261" s="827"/>
      <c r="AK261" s="827"/>
      <c r="AL261" s="827"/>
      <c r="AM261" s="827"/>
      <c r="AN261" s="827"/>
      <c r="AO261" s="827"/>
      <c r="AP261" s="827"/>
      <c r="AQ261" s="827"/>
      <c r="AR261" s="827"/>
      <c r="AS261" s="827"/>
      <c r="AT261" s="827"/>
      <c r="AU261" s="827"/>
      <c r="AV261" s="827"/>
      <c r="AW261" s="827"/>
      <c r="AX261" s="827"/>
      <c r="AY261" s="827"/>
      <c r="AZ261" s="827"/>
      <c r="BA261" s="1025" t="s">
        <v>73</v>
      </c>
      <c r="BB261" s="595"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34" t="s">
        <v>35</v>
      </c>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311" customFormat="true" ht="15" customHeight="true" x14ac:dyDescent="0.2">
      <c r="W262" s="827"/>
      <c r="X262" s="827"/>
      <c r="Y262" s="827"/>
      <c r="Z262" s="827"/>
      <c r="AA262" s="827"/>
      <c r="AB262" s="827"/>
      <c r="AC262" s="827"/>
      <c r="AD262" s="827"/>
      <c r="AE262" s="827"/>
      <c r="AF262" s="827"/>
      <c r="AG262" s="827"/>
      <c r="AH262" s="827"/>
      <c r="AI262" s="827"/>
      <c r="AJ262" s="827"/>
      <c r="AK262" s="827"/>
      <c r="AL262" s="827"/>
      <c r="AM262" s="827"/>
      <c r="AN262" s="827"/>
      <c r="AO262" s="827"/>
      <c r="AP262" s="827"/>
      <c r="AQ262" s="827"/>
      <c r="AR262" s="827"/>
      <c r="AS262" s="827"/>
      <c r="AT262" s="827"/>
      <c r="AU262" s="827"/>
      <c r="AV262" s="827"/>
      <c r="AW262" s="827"/>
      <c r="AX262" s="827"/>
      <c r="AY262" s="827"/>
      <c r="AZ262" s="827"/>
      <c r="BA262" s="1023"/>
      <c r="BB262" s="594"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33" t="s">
        <v>35</v>
      </c>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311" customFormat="true" ht="15" customHeight="true" x14ac:dyDescent="0.2">
      <c r="W263" s="827"/>
      <c r="X263" s="827"/>
      <c r="Y263" s="827"/>
      <c r="Z263" s="827"/>
      <c r="AA263" s="827"/>
      <c r="AB263" s="827"/>
      <c r="AC263" s="827"/>
      <c r="AD263" s="827"/>
      <c r="AE263" s="827"/>
      <c r="AF263" s="827"/>
      <c r="AG263" s="827"/>
      <c r="AH263" s="827"/>
      <c r="AI263" s="827"/>
      <c r="AJ263" s="827"/>
      <c r="AK263" s="827"/>
      <c r="AL263" s="827"/>
      <c r="AM263" s="827"/>
      <c r="AN263" s="827"/>
      <c r="AO263" s="827"/>
      <c r="AP263" s="827"/>
      <c r="AQ263" s="827"/>
      <c r="AR263" s="827"/>
      <c r="AS263" s="827"/>
      <c r="AT263" s="827"/>
      <c r="AU263" s="827"/>
      <c r="AV263" s="827"/>
      <c r="AW263" s="827"/>
      <c r="AX263" s="827"/>
      <c r="AY263" s="827"/>
      <c r="AZ263" s="827"/>
      <c r="BA263" s="1023"/>
      <c r="BB263" s="594" t="s">
        <v>113</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33" t="s">
        <v>35</v>
      </c>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311" customFormat="true" ht="15" customHeight="true" x14ac:dyDescent="0.2">
      <c r="W264" s="827"/>
      <c r="X264" s="827"/>
      <c r="Y264" s="827"/>
      <c r="Z264" s="827"/>
      <c r="AA264" s="827"/>
      <c r="AB264" s="827"/>
      <c r="AC264" s="827"/>
      <c r="AD264" s="827"/>
      <c r="AE264" s="827"/>
      <c r="AF264" s="827"/>
      <c r="AG264" s="827"/>
      <c r="AH264" s="827"/>
      <c r="AI264" s="827"/>
      <c r="AJ264" s="827"/>
      <c r="AK264" s="827"/>
      <c r="AL264" s="827"/>
      <c r="AM264" s="827"/>
      <c r="AN264" s="827"/>
      <c r="AO264" s="827"/>
      <c r="AP264" s="827"/>
      <c r="AQ264" s="827"/>
      <c r="AR264" s="827"/>
      <c r="AS264" s="827"/>
      <c r="AT264" s="827"/>
      <c r="AU264" s="827"/>
      <c r="AV264" s="827"/>
      <c r="AW264" s="827"/>
      <c r="AX264" s="827"/>
      <c r="AY264" s="827"/>
      <c r="AZ264" s="827"/>
      <c r="BA264" s="1023" t="s">
        <v>74</v>
      </c>
      <c r="BB264" s="594" t="s">
        <v>89</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33" t="s">
        <v>35</v>
      </c>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311" customFormat="true" ht="15" customHeight="true" x14ac:dyDescent="0.2">
      <c r="W265" s="827"/>
      <c r="X265" s="827"/>
      <c r="Y265" s="827"/>
      <c r="Z265" s="827"/>
      <c r="AA265" s="827"/>
      <c r="AB265" s="827"/>
      <c r="AC265" s="827"/>
      <c r="AD265" s="827"/>
      <c r="AE265" s="827"/>
      <c r="AF265" s="827"/>
      <c r="AG265" s="827"/>
      <c r="AH265" s="827"/>
      <c r="AI265" s="827"/>
      <c r="AJ265" s="827"/>
      <c r="AK265" s="827"/>
      <c r="AL265" s="827"/>
      <c r="AM265" s="827"/>
      <c r="AN265" s="827"/>
      <c r="AO265" s="827"/>
      <c r="AP265" s="827"/>
      <c r="AQ265" s="827"/>
      <c r="AR265" s="827"/>
      <c r="AS265" s="827"/>
      <c r="AT265" s="827"/>
      <c r="AU265" s="827"/>
      <c r="AV265" s="827"/>
      <c r="AW265" s="827"/>
      <c r="AX265" s="827"/>
      <c r="AY265" s="827"/>
      <c r="AZ265" s="827"/>
      <c r="BA265" s="1023"/>
      <c r="BB265" s="594" t="s">
        <v>90</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33" t="s">
        <v>35</v>
      </c>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311" customFormat="true" ht="15" customHeight="true" x14ac:dyDescent="0.2">
      <c r="W266" s="827"/>
      <c r="X266" s="827"/>
      <c r="Y266" s="827"/>
      <c r="Z266" s="827"/>
      <c r="AA266" s="827"/>
      <c r="AB266" s="827"/>
      <c r="AC266" s="827"/>
      <c r="AD266" s="827"/>
      <c r="AE266" s="827"/>
      <c r="AF266" s="827"/>
      <c r="AG266" s="827"/>
      <c r="AH266" s="827"/>
      <c r="AI266" s="827"/>
      <c r="AJ266" s="827"/>
      <c r="AK266" s="827"/>
      <c r="AL266" s="827"/>
      <c r="AM266" s="827"/>
      <c r="AN266" s="827"/>
      <c r="AO266" s="827"/>
      <c r="AP266" s="827"/>
      <c r="AQ266" s="827"/>
      <c r="AR266" s="827"/>
      <c r="AS266" s="827"/>
      <c r="AT266" s="827"/>
      <c r="AU266" s="827"/>
      <c r="AV266" s="827"/>
      <c r="AW266" s="827"/>
      <c r="AX266" s="827"/>
      <c r="AY266" s="827"/>
      <c r="AZ266" s="827"/>
      <c r="BA266" s="1023"/>
      <c r="BB266" s="594" t="s">
        <v>91</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33" t="s">
        <v>35</v>
      </c>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311" customFormat="true" ht="15" customHeight="true" x14ac:dyDescent="0.2">
      <c r="W267" s="827"/>
      <c r="X267" s="827"/>
      <c r="Y267" s="827"/>
      <c r="Z267" s="827"/>
      <c r="AA267" s="827"/>
      <c r="AB267" s="827"/>
      <c r="AC267" s="827"/>
      <c r="AD267" s="827"/>
      <c r="AE267" s="827"/>
      <c r="AF267" s="827"/>
      <c r="AG267" s="827"/>
      <c r="AH267" s="827"/>
      <c r="AI267" s="827"/>
      <c r="AJ267" s="827"/>
      <c r="AK267" s="827"/>
      <c r="AL267" s="827"/>
      <c r="AM267" s="827"/>
      <c r="AN267" s="827"/>
      <c r="AO267" s="827"/>
      <c r="AP267" s="827"/>
      <c r="AQ267" s="827"/>
      <c r="AR267" s="827"/>
      <c r="AS267" s="827"/>
      <c r="AT267" s="827"/>
      <c r="AU267" s="827"/>
      <c r="AV267" s="827"/>
      <c r="AW267" s="827"/>
      <c r="AX267" s="827"/>
      <c r="AY267" s="827"/>
      <c r="AZ267" s="827"/>
      <c r="BA267" s="1023"/>
      <c r="BB267" s="594" t="s">
        <v>113</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33" t="s">
        <v>35</v>
      </c>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311" customFormat="true" ht="15" customHeight="true" x14ac:dyDescent="0.2">
      <c r="W268" s="827"/>
      <c r="X268" s="827"/>
      <c r="Y268" s="827"/>
      <c r="Z268" s="827"/>
      <c r="AA268" s="827"/>
      <c r="AB268" s="827"/>
      <c r="AC268" s="827"/>
      <c r="AD268" s="827"/>
      <c r="AE268" s="827"/>
      <c r="AF268" s="827"/>
      <c r="AG268" s="827"/>
      <c r="AH268" s="827"/>
      <c r="AI268" s="827"/>
      <c r="AJ268" s="827"/>
      <c r="AK268" s="827"/>
      <c r="AL268" s="827"/>
      <c r="AM268" s="827"/>
      <c r="AN268" s="827"/>
      <c r="AO268" s="827"/>
      <c r="AP268" s="827"/>
      <c r="AQ268" s="827"/>
      <c r="AR268" s="827"/>
      <c r="AS268" s="827"/>
      <c r="AT268" s="827"/>
      <c r="AU268" s="827"/>
      <c r="AV268" s="827"/>
      <c r="AW268" s="827"/>
      <c r="AX268" s="827"/>
      <c r="AY268" s="827"/>
      <c r="AZ268" s="827"/>
      <c r="BA268" s="1023" t="s">
        <v>116</v>
      </c>
      <c r="BB268" s="594" t="s">
        <v>89</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33" t="s">
        <v>35</v>
      </c>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311" customFormat="true" ht="15" customHeight="true" x14ac:dyDescent="0.2">
      <c r="W269" s="827"/>
      <c r="X269" s="827"/>
      <c r="Y269" s="827"/>
      <c r="Z269" s="827"/>
      <c r="AA269" s="827"/>
      <c r="AB269" s="827"/>
      <c r="AC269" s="827"/>
      <c r="AD269" s="827"/>
      <c r="AE269" s="827"/>
      <c r="AF269" s="827"/>
      <c r="AG269" s="827"/>
      <c r="AH269" s="827"/>
      <c r="AI269" s="827"/>
      <c r="AJ269" s="827"/>
      <c r="AK269" s="827"/>
      <c r="AL269" s="827"/>
      <c r="AM269" s="827"/>
      <c r="AN269" s="827"/>
      <c r="AO269" s="827"/>
      <c r="AP269" s="827"/>
      <c r="AQ269" s="827"/>
      <c r="AR269" s="827"/>
      <c r="AS269" s="827"/>
      <c r="AT269" s="827"/>
      <c r="AU269" s="827"/>
      <c r="AV269" s="827"/>
      <c r="AW269" s="827"/>
      <c r="AX269" s="827"/>
      <c r="AY269" s="827"/>
      <c r="AZ269" s="827"/>
      <c r="BA269" s="1023"/>
      <c r="BB269" s="594" t="s">
        <v>90</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33" t="s">
        <v>35</v>
      </c>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311" customFormat="true" ht="15" customHeight="true" x14ac:dyDescent="0.2">
      <c r="W270" s="827"/>
      <c r="X270" s="827"/>
      <c r="Y270" s="827"/>
      <c r="Z270" s="827"/>
      <c r="AA270" s="827"/>
      <c r="AB270" s="827"/>
      <c r="AC270" s="827"/>
      <c r="AD270" s="827"/>
      <c r="AE270" s="827"/>
      <c r="AF270" s="827"/>
      <c r="AG270" s="827"/>
      <c r="AH270" s="827"/>
      <c r="AI270" s="827"/>
      <c r="AJ270" s="827"/>
      <c r="AK270" s="827"/>
      <c r="AL270" s="827"/>
      <c r="AM270" s="827"/>
      <c r="AN270" s="827"/>
      <c r="AO270" s="827"/>
      <c r="AP270" s="827"/>
      <c r="AQ270" s="827"/>
      <c r="AR270" s="827"/>
      <c r="AS270" s="827"/>
      <c r="AT270" s="827"/>
      <c r="AU270" s="827"/>
      <c r="AV270" s="827"/>
      <c r="AW270" s="827"/>
      <c r="AX270" s="827"/>
      <c r="AY270" s="827"/>
      <c r="AZ270" s="827"/>
      <c r="BA270" s="1023"/>
      <c r="BB270" s="594" t="s">
        <v>91</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33" t="s">
        <v>35</v>
      </c>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311" customFormat="true" ht="15" customHeight="true" x14ac:dyDescent="0.2">
      <c r="W271" s="827"/>
      <c r="X271" s="827"/>
      <c r="Y271" s="827"/>
      <c r="Z271" s="827"/>
      <c r="AA271" s="827"/>
      <c r="AB271" s="827"/>
      <c r="AC271" s="827"/>
      <c r="AD271" s="827"/>
      <c r="AE271" s="827"/>
      <c r="AF271" s="827"/>
      <c r="AG271" s="827"/>
      <c r="AH271" s="827"/>
      <c r="AI271" s="827"/>
      <c r="AJ271" s="827"/>
      <c r="AK271" s="827"/>
      <c r="AL271" s="827"/>
      <c r="AM271" s="827"/>
      <c r="AN271" s="827"/>
      <c r="AO271" s="827"/>
      <c r="AP271" s="827"/>
      <c r="AQ271" s="827"/>
      <c r="AR271" s="827"/>
      <c r="AS271" s="827"/>
      <c r="AT271" s="827"/>
      <c r="AU271" s="827"/>
      <c r="AV271" s="827"/>
      <c r="AW271" s="827"/>
      <c r="AX271" s="827"/>
      <c r="AY271" s="827"/>
      <c r="AZ271" s="827"/>
      <c r="BA271" s="1023" t="s">
        <v>75</v>
      </c>
      <c r="BB271" s="594"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31" t="s">
        <v>35</v>
      </c>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11" customFormat="true" ht="15" customHeight="true" x14ac:dyDescent="0.2">
      <c r="W272" s="827"/>
      <c r="X272" s="827"/>
      <c r="Y272" s="827"/>
      <c r="Z272" s="827"/>
      <c r="AA272" s="827"/>
      <c r="AB272" s="827"/>
      <c r="AC272" s="827"/>
      <c r="AD272" s="827"/>
      <c r="AE272" s="827"/>
      <c r="AF272" s="827"/>
      <c r="AG272" s="827"/>
      <c r="AH272" s="827"/>
      <c r="AI272" s="827"/>
      <c r="AJ272" s="827"/>
      <c r="AK272" s="827"/>
      <c r="AL272" s="827"/>
      <c r="AM272" s="827"/>
      <c r="AN272" s="827"/>
      <c r="AO272" s="827"/>
      <c r="AP272" s="827"/>
      <c r="AQ272" s="827"/>
      <c r="AR272" s="827"/>
      <c r="AS272" s="827"/>
      <c r="AT272" s="827"/>
      <c r="AU272" s="827"/>
      <c r="AV272" s="827"/>
      <c r="AW272" s="827"/>
      <c r="AX272" s="827"/>
      <c r="AY272" s="827"/>
      <c r="AZ272" s="827"/>
      <c r="BA272" s="1023"/>
      <c r="BB272" s="594"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31" t="s">
        <v>35</v>
      </c>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11" customFormat="true" ht="15" customHeight="true" x14ac:dyDescent="0.2">
      <c r="W273" s="827"/>
      <c r="X273" s="827"/>
      <c r="Y273" s="827"/>
      <c r="Z273" s="827"/>
      <c r="AA273" s="827"/>
      <c r="AB273" s="827"/>
      <c r="AC273" s="827"/>
      <c r="AD273" s="827"/>
      <c r="AE273" s="827"/>
      <c r="AF273" s="827"/>
      <c r="AG273" s="827"/>
      <c r="AH273" s="827"/>
      <c r="AI273" s="827"/>
      <c r="AJ273" s="827"/>
      <c r="AK273" s="827"/>
      <c r="AL273" s="827"/>
      <c r="AM273" s="827"/>
      <c r="AN273" s="827"/>
      <c r="AO273" s="827"/>
      <c r="AP273" s="827"/>
      <c r="AQ273" s="827"/>
      <c r="AR273" s="827"/>
      <c r="AS273" s="827"/>
      <c r="AT273" s="827"/>
      <c r="AU273" s="827"/>
      <c r="AV273" s="827"/>
      <c r="AW273" s="827"/>
      <c r="AX273" s="827"/>
      <c r="AY273" s="827"/>
      <c r="AZ273" s="827"/>
      <c r="BA273" s="1023"/>
      <c r="BB273" s="594" t="s">
        <v>113</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31" t="s">
        <v>35</v>
      </c>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11" customFormat="true" ht="15" customHeight="true" x14ac:dyDescent="0.2">
      <c r="W274" s="827"/>
      <c r="X274" s="827"/>
      <c r="Y274" s="827"/>
      <c r="Z274" s="827"/>
      <c r="AA274" s="827"/>
      <c r="AB274" s="827"/>
      <c r="AC274" s="827"/>
      <c r="AD274" s="827"/>
      <c r="AE274" s="827"/>
      <c r="AF274" s="827"/>
      <c r="AG274" s="827"/>
      <c r="AH274" s="827"/>
      <c r="AI274" s="827"/>
      <c r="AJ274" s="827"/>
      <c r="AK274" s="827"/>
      <c r="AL274" s="827"/>
      <c r="AM274" s="827"/>
      <c r="AN274" s="827"/>
      <c r="AO274" s="827"/>
      <c r="AP274" s="827"/>
      <c r="AQ274" s="827"/>
      <c r="AR274" s="827"/>
      <c r="AS274" s="827"/>
      <c r="AT274" s="827"/>
      <c r="AU274" s="827"/>
      <c r="AV274" s="827"/>
      <c r="AW274" s="827"/>
      <c r="AX274" s="827"/>
      <c r="AY274" s="827"/>
      <c r="AZ274" s="827"/>
      <c r="BA274" s="1023" t="s">
        <v>76</v>
      </c>
      <c r="BB274" s="594"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33" t="s">
        <v>35</v>
      </c>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311" customFormat="true" ht="15" customHeight="true" x14ac:dyDescent="0.2">
      <c r="W275" s="827"/>
      <c r="X275" s="827"/>
      <c r="Y275" s="827"/>
      <c r="Z275" s="827"/>
      <c r="AA275" s="827"/>
      <c r="AB275" s="827"/>
      <c r="AC275" s="827"/>
      <c r="AD275" s="827"/>
      <c r="AE275" s="827"/>
      <c r="AF275" s="827"/>
      <c r="AG275" s="827"/>
      <c r="AH275" s="827"/>
      <c r="AI275" s="827"/>
      <c r="AJ275" s="827"/>
      <c r="AK275" s="827"/>
      <c r="AL275" s="827"/>
      <c r="AM275" s="827"/>
      <c r="AN275" s="827"/>
      <c r="AO275" s="827"/>
      <c r="AP275" s="827"/>
      <c r="AQ275" s="827"/>
      <c r="AR275" s="827"/>
      <c r="AS275" s="827"/>
      <c r="AT275" s="827"/>
      <c r="AU275" s="827"/>
      <c r="AV275" s="827"/>
      <c r="AW275" s="827"/>
      <c r="AX275" s="827"/>
      <c r="AY275" s="827"/>
      <c r="AZ275" s="827"/>
      <c r="BA275" s="1023"/>
      <c r="BB275" s="594"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33" t="s">
        <v>35</v>
      </c>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311" customFormat="true" ht="15" customHeight="true" x14ac:dyDescent="0.2">
      <c r="W276" s="827"/>
      <c r="X276" s="827"/>
      <c r="Y276" s="827"/>
      <c r="Z276" s="827"/>
      <c r="AA276" s="827"/>
      <c r="AB276" s="827"/>
      <c r="AC276" s="827"/>
      <c r="AD276" s="827"/>
      <c r="AE276" s="827"/>
      <c r="AF276" s="827"/>
      <c r="AG276" s="827"/>
      <c r="AH276" s="827"/>
      <c r="AI276" s="827"/>
      <c r="AJ276" s="827"/>
      <c r="AK276" s="827"/>
      <c r="AL276" s="827"/>
      <c r="AM276" s="827"/>
      <c r="AN276" s="827"/>
      <c r="AO276" s="827"/>
      <c r="AP276" s="827"/>
      <c r="AQ276" s="827"/>
      <c r="AR276" s="827"/>
      <c r="AS276" s="827"/>
      <c r="AT276" s="827"/>
      <c r="AU276" s="827"/>
      <c r="AV276" s="827"/>
      <c r="AW276" s="827"/>
      <c r="AX276" s="827"/>
      <c r="AY276" s="827"/>
      <c r="AZ276" s="827"/>
      <c r="BA276" s="1023"/>
      <c r="BB276" s="594" t="s">
        <v>114</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33" t="s">
        <v>35</v>
      </c>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311" customFormat="true" ht="15" customHeight="true" x14ac:dyDescent="0.2">
      <c r="W277" s="827"/>
      <c r="X277" s="827"/>
      <c r="Y277" s="827"/>
      <c r="Z277" s="827"/>
      <c r="AA277" s="827"/>
      <c r="AB277" s="827"/>
      <c r="AC277" s="827"/>
      <c r="AD277" s="827"/>
      <c r="AE277" s="827"/>
      <c r="AF277" s="827"/>
      <c r="AG277" s="827"/>
      <c r="AH277" s="827"/>
      <c r="AI277" s="827"/>
      <c r="AJ277" s="827"/>
      <c r="AK277" s="827"/>
      <c r="AL277" s="827"/>
      <c r="AM277" s="827"/>
      <c r="AN277" s="827"/>
      <c r="AO277" s="827"/>
      <c r="AP277" s="827"/>
      <c r="AQ277" s="827"/>
      <c r="AR277" s="827"/>
      <c r="AS277" s="827"/>
      <c r="AT277" s="827"/>
      <c r="AU277" s="827"/>
      <c r="AV277" s="827"/>
      <c r="AW277" s="827"/>
      <c r="AX277" s="827"/>
      <c r="AY277" s="827"/>
      <c r="AZ277" s="827"/>
      <c r="BA277" s="1023" t="s">
        <v>77</v>
      </c>
      <c r="BB277" s="594"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33" t="s">
        <v>35</v>
      </c>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11" customFormat="true" ht="15" customHeight="true" x14ac:dyDescent="0.2">
      <c r="W278" s="827"/>
      <c r="X278" s="827"/>
      <c r="Y278" s="827"/>
      <c r="Z278" s="827"/>
      <c r="AA278" s="827"/>
      <c r="AB278" s="827"/>
      <c r="AC278" s="827"/>
      <c r="AD278" s="827"/>
      <c r="AE278" s="827"/>
      <c r="AF278" s="827"/>
      <c r="AG278" s="827"/>
      <c r="AH278" s="827"/>
      <c r="AI278" s="827"/>
      <c r="AJ278" s="827"/>
      <c r="AK278" s="827"/>
      <c r="AL278" s="827"/>
      <c r="AM278" s="827"/>
      <c r="AN278" s="827"/>
      <c r="AO278" s="827"/>
      <c r="AP278" s="827"/>
      <c r="AQ278" s="827"/>
      <c r="AR278" s="827"/>
      <c r="AS278" s="827"/>
      <c r="AT278" s="827"/>
      <c r="AU278" s="827"/>
      <c r="AV278" s="827"/>
      <c r="AW278" s="827"/>
      <c r="AX278" s="827"/>
      <c r="AY278" s="827"/>
      <c r="AZ278" s="827"/>
      <c r="BA278" s="1023"/>
      <c r="BB278" s="594"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33" t="s">
        <v>35</v>
      </c>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11" customFormat="true" ht="15" customHeight="true" x14ac:dyDescent="0.2">
      <c r="W279" s="827"/>
      <c r="X279" s="827"/>
      <c r="Y279" s="827"/>
      <c r="Z279" s="827"/>
      <c r="AA279" s="827"/>
      <c r="AB279" s="827"/>
      <c r="AC279" s="827"/>
      <c r="AD279" s="827"/>
      <c r="AE279" s="827"/>
      <c r="AF279" s="827"/>
      <c r="AG279" s="827"/>
      <c r="AH279" s="827"/>
      <c r="AI279" s="827"/>
      <c r="AJ279" s="827"/>
      <c r="AK279" s="827"/>
      <c r="AL279" s="827"/>
      <c r="AM279" s="827"/>
      <c r="AN279" s="827"/>
      <c r="AO279" s="827"/>
      <c r="AP279" s="827"/>
      <c r="AQ279" s="827"/>
      <c r="AR279" s="827"/>
      <c r="AS279" s="827"/>
      <c r="AT279" s="827"/>
      <c r="AU279" s="827"/>
      <c r="AV279" s="827"/>
      <c r="AW279" s="827"/>
      <c r="AX279" s="827"/>
      <c r="AY279" s="827"/>
      <c r="AZ279" s="827"/>
      <c r="BA279" s="1023"/>
      <c r="BB279" s="594"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31" t="s">
        <v>35</v>
      </c>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558" customFormat="true" ht="15" customHeight="true" x14ac:dyDescent="0.2">
      <c r="B280" s="557"/>
      <c r="W280" s="344"/>
      <c r="X280" s="344"/>
      <c r="Y280" s="344"/>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1023"/>
      <c r="BB280" s="594"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31" t="s">
        <v>35</v>
      </c>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558" customFormat="true" ht="15" customHeight="true" x14ac:dyDescent="0.2">
      <c r="B281" s="557"/>
      <c r="W281" s="344"/>
      <c r="X281" s="344"/>
      <c r="Y281" s="344"/>
      <c r="Z281" s="344"/>
      <c r="AA281" s="344"/>
      <c r="AB281" s="344"/>
      <c r="AC281" s="344"/>
      <c r="AD281" s="344"/>
      <c r="AE281" s="344"/>
      <c r="AF281" s="344"/>
      <c r="AG281" s="344"/>
      <c r="AH281" s="344"/>
      <c r="AI281" s="344"/>
      <c r="AJ281" s="344"/>
      <c r="AK281" s="344"/>
      <c r="AL281" s="344"/>
      <c r="AM281" s="344"/>
      <c r="AN281" s="344"/>
      <c r="AO281" s="344"/>
      <c r="AP281" s="344"/>
      <c r="AQ281" s="344"/>
      <c r="AR281" s="344"/>
      <c r="AS281" s="344"/>
      <c r="AT281" s="344"/>
      <c r="AU281" s="344"/>
      <c r="AV281" s="344"/>
      <c r="AW281" s="344"/>
      <c r="AX281" s="344"/>
      <c r="AY281" s="344"/>
      <c r="AZ281" s="344"/>
      <c r="BA281" s="1023"/>
      <c r="BB281" s="594"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31" t="s">
        <v>35</v>
      </c>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558" customFormat="true" ht="15" customHeight="true" x14ac:dyDescent="0.2">
      <c r="B282" s="557"/>
      <c r="W282" s="344"/>
      <c r="X282" s="344"/>
      <c r="Y282" s="344"/>
      <c r="Z282" s="344"/>
      <c r="AA282" s="344"/>
      <c r="AB282" s="344"/>
      <c r="AC282" s="344"/>
      <c r="AD282" s="344"/>
      <c r="AE282" s="344"/>
      <c r="AF282" s="344"/>
      <c r="AG282" s="344"/>
      <c r="AH282" s="344"/>
      <c r="AI282" s="344"/>
      <c r="AJ282" s="344"/>
      <c r="AK282" s="344"/>
      <c r="AL282" s="344"/>
      <c r="AM282" s="344"/>
      <c r="AN282" s="344"/>
      <c r="AO282" s="344"/>
      <c r="AP282" s="344"/>
      <c r="AQ282" s="344"/>
      <c r="AR282" s="344"/>
      <c r="AS282" s="344"/>
      <c r="AT282" s="344"/>
      <c r="AU282" s="344"/>
      <c r="AV282" s="344"/>
      <c r="AW282" s="344"/>
      <c r="AX282" s="344"/>
      <c r="AY282" s="344"/>
      <c r="AZ282" s="344"/>
      <c r="BA282" s="1023"/>
      <c r="BB282" s="594"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31" t="s">
        <v>35</v>
      </c>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558" customFormat="true" ht="15" customHeight="true" x14ac:dyDescent="0.2">
      <c r="B283" s="557"/>
      <c r="W283" s="344"/>
      <c r="X283" s="344"/>
      <c r="Y283" s="344"/>
      <c r="Z283" s="344"/>
      <c r="AA283" s="344"/>
      <c r="AB283" s="344"/>
      <c r="AC283" s="344"/>
      <c r="AD283" s="344"/>
      <c r="AE283" s="344"/>
      <c r="AF283" s="344"/>
      <c r="AG283" s="344"/>
      <c r="AH283" s="344"/>
      <c r="AI283" s="344"/>
      <c r="AJ283" s="344"/>
      <c r="AK283" s="344"/>
      <c r="AL283" s="344"/>
      <c r="AM283" s="344"/>
      <c r="AN283" s="344"/>
      <c r="AO283" s="344"/>
      <c r="AP283" s="344"/>
      <c r="AQ283" s="344"/>
      <c r="AR283" s="344"/>
      <c r="AS283" s="344"/>
      <c r="AT283" s="344"/>
      <c r="AU283" s="344"/>
      <c r="AV283" s="344"/>
      <c r="AW283" s="344"/>
      <c r="AX283" s="344"/>
      <c r="AY283" s="344"/>
      <c r="AZ283" s="344"/>
      <c r="BA283" s="1023"/>
      <c r="BB283" s="594"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31" t="s">
        <v>35</v>
      </c>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558" customFormat="true" ht="15" customHeight="true" x14ac:dyDescent="0.2">
      <c r="B284" s="557"/>
      <c r="W284" s="344"/>
      <c r="X284" s="344"/>
      <c r="Y284" s="344"/>
      <c r="Z284" s="344"/>
      <c r="AA284" s="344"/>
      <c r="AB284" s="344"/>
      <c r="AC284" s="344"/>
      <c r="AD284" s="344"/>
      <c r="AE284" s="344"/>
      <c r="AF284" s="344"/>
      <c r="AG284" s="344"/>
      <c r="AH284" s="344"/>
      <c r="AI284" s="344"/>
      <c r="AJ284" s="344"/>
      <c r="AK284" s="344"/>
      <c r="AL284" s="344"/>
      <c r="AM284" s="344"/>
      <c r="AN284" s="344"/>
      <c r="AO284" s="344"/>
      <c r="AP284" s="344"/>
      <c r="AQ284" s="344"/>
      <c r="AR284" s="344"/>
      <c r="AS284" s="344"/>
      <c r="AT284" s="344"/>
      <c r="AU284" s="344"/>
      <c r="AV284" s="344"/>
      <c r="AW284" s="344"/>
      <c r="AX284" s="344"/>
      <c r="AY284" s="344"/>
      <c r="AZ284" s="344"/>
      <c r="BA284" s="1024"/>
      <c r="BB284" s="596" t="s">
        <v>114</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32" t="s">
        <v>35</v>
      </c>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558" customFormat="true" ht="15" customHeight="true" x14ac:dyDescent="0.2">
      <c r="B285" s="557"/>
      <c r="W285" s="344"/>
      <c r="X285" s="344"/>
      <c r="Y285" s="344"/>
      <c r="Z285" s="344"/>
      <c r="AA285" s="344"/>
      <c r="AB285" s="344"/>
      <c r="AC285" s="344"/>
      <c r="AD285" s="344"/>
      <c r="AE285" s="344"/>
      <c r="AF285" s="344"/>
      <c r="AG285" s="344"/>
      <c r="AH285" s="344"/>
      <c r="AI285" s="344"/>
      <c r="AJ285" s="344"/>
      <c r="AK285" s="344"/>
      <c r="AL285" s="344"/>
      <c r="AM285" s="344"/>
      <c r="AN285" s="344"/>
      <c r="AO285" s="344"/>
      <c r="AP285" s="344"/>
      <c r="AQ285" s="344"/>
      <c r="AR285" s="344"/>
      <c r="AS285" s="344"/>
      <c r="AT285" s="344"/>
      <c r="AU285" s="344"/>
      <c r="AV285" s="344"/>
      <c r="AW285" s="344"/>
      <c r="AX285" s="344"/>
      <c r="AY285" s="344"/>
      <c r="AZ285" s="344"/>
      <c r="BA285" s="308"/>
      <c r="BB285" s="306"/>
      <c r="BC285" s="306"/>
      <c r="BD285" s="306"/>
      <c r="BE285" s="306"/>
      <c r="BF285" s="306"/>
      <c r="BG285" s="306"/>
      <c r="BH285" s="306"/>
      <c r="BI285" s="306"/>
      <c r="BJ285" s="306"/>
      <c r="BK285" s="306"/>
      <c r="BL285" s="306"/>
      <c r="BM285" s="306"/>
      <c r="BN285" s="306"/>
      <c r="BO285" s="306"/>
      <c r="BP285" s="306"/>
      <c r="BQ285" s="306"/>
      <c r="BR285" s="306"/>
      <c r="BS285" s="306"/>
      <c r="BT285" s="306"/>
      <c r="BU285" s="306"/>
      <c r="BV285" s="308"/>
      <c r="BW285" s="343"/>
      <c r="BX285" s="343"/>
      <c r="BY285" s="343"/>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558" customFormat="true" ht="15" customHeight="true" x14ac:dyDescent="0.2">
      <c r="B286" s="557"/>
      <c r="W286" s="344"/>
      <c r="X286" s="344"/>
      <c r="Y286" s="344"/>
      <c r="Z286" s="344"/>
      <c r="AA286" s="344"/>
      <c r="AB286" s="344"/>
      <c r="AC286" s="344"/>
      <c r="AD286" s="344"/>
      <c r="AE286" s="344"/>
      <c r="AF286" s="344"/>
      <c r="AG286" s="344"/>
      <c r="AH286" s="344"/>
      <c r="AI286" s="344"/>
      <c r="AJ286" s="344"/>
      <c r="AK286" s="344"/>
      <c r="AL286" s="344"/>
      <c r="AM286" s="344"/>
      <c r="AN286" s="344"/>
      <c r="AO286" s="344"/>
      <c r="AP286" s="344"/>
      <c r="AQ286" s="344"/>
      <c r="AR286" s="344"/>
      <c r="AS286" s="344"/>
      <c r="AT286" s="344"/>
      <c r="AU286" s="344"/>
      <c r="AV286" s="344"/>
      <c r="AW286" s="344"/>
      <c r="AX286" s="344"/>
      <c r="AY286" s="344"/>
      <c r="AZ286" s="344"/>
      <c r="BA286" s="308"/>
      <c r="BB286" s="306"/>
      <c r="BC286" s="306"/>
      <c r="BD286" s="306"/>
      <c r="BE286" s="306"/>
      <c r="BF286" s="306"/>
      <c r="BG286" s="306"/>
      <c r="BH286" s="306"/>
      <c r="BI286" s="306"/>
      <c r="BJ286" s="306"/>
      <c r="BK286" s="306"/>
      <c r="BL286" s="306"/>
      <c r="BM286" s="306"/>
      <c r="BN286" s="306"/>
      <c r="BO286" s="306"/>
      <c r="BP286" s="306"/>
      <c r="BQ286" s="306"/>
      <c r="BR286" s="306"/>
      <c r="BS286" s="306"/>
      <c r="BT286" s="306"/>
      <c r="BU286" s="306"/>
      <c r="BV286" s="308"/>
      <c r="BW286" s="343"/>
      <c r="BX286" s="343"/>
      <c r="BY286" s="343"/>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558" customFormat="true" ht="15" customHeight="true" x14ac:dyDescent="0.2">
      <c r="B287" s="557"/>
      <c r="W287" s="344"/>
      <c r="X287" s="344"/>
      <c r="Y287" s="344"/>
      <c r="Z287" s="344"/>
      <c r="AA287" s="344"/>
      <c r="AB287" s="344"/>
      <c r="AC287" s="344"/>
      <c r="AD287" s="344"/>
      <c r="AE287" s="344"/>
      <c r="AF287" s="344"/>
      <c r="AG287" s="344"/>
      <c r="AH287" s="344"/>
      <c r="AI287" s="344"/>
      <c r="AJ287" s="344"/>
      <c r="AK287" s="344"/>
      <c r="AL287" s="344"/>
      <c r="AM287" s="344"/>
      <c r="AN287" s="344"/>
      <c r="AO287" s="344"/>
      <c r="AP287" s="344"/>
      <c r="AQ287" s="344"/>
      <c r="AR287" s="344"/>
      <c r="AS287" s="344"/>
      <c r="AT287" s="344"/>
      <c r="AU287" s="344"/>
      <c r="AV287" s="344"/>
      <c r="AW287" s="344"/>
      <c r="AX287" s="344"/>
      <c r="AY287" s="344"/>
      <c r="AZ287" s="344"/>
      <c r="BA287" s="308"/>
      <c r="BB287" s="306"/>
      <c r="BC287" s="306"/>
      <c r="BD287" s="306"/>
      <c r="BE287" s="306"/>
      <c r="BF287" s="306"/>
      <c r="BG287" s="306"/>
      <c r="BH287" s="306"/>
      <c r="BI287" s="306"/>
      <c r="BJ287" s="306"/>
      <c r="BK287" s="306"/>
      <c r="BL287" s="306"/>
      <c r="BM287" s="306"/>
      <c r="BN287" s="306"/>
      <c r="BO287" s="306"/>
      <c r="BP287" s="306"/>
      <c r="BQ287" s="306"/>
      <c r="BR287" s="306"/>
      <c r="BS287" s="306"/>
      <c r="BT287" s="306"/>
      <c r="BU287" s="306"/>
      <c r="BV287" s="308"/>
      <c r="BW287" s="343"/>
      <c r="BX287" s="343"/>
      <c r="BY287" s="343"/>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558" customFormat="true" ht="15" customHeight="true" x14ac:dyDescent="0.2">
      <c r="B288" s="557"/>
      <c r="W288" s="344"/>
      <c r="X288" s="344"/>
      <c r="Y288" s="344"/>
      <c r="Z288" s="344"/>
      <c r="AA288" s="344"/>
      <c r="AB288" s="344"/>
      <c r="AC288" s="344"/>
      <c r="AD288" s="344"/>
      <c r="AE288" s="344"/>
      <c r="AF288" s="344"/>
      <c r="AG288" s="344"/>
      <c r="AH288" s="344"/>
      <c r="AI288" s="344"/>
      <c r="AJ288" s="344"/>
      <c r="AK288" s="344"/>
      <c r="AL288" s="344"/>
      <c r="AM288" s="344"/>
      <c r="AN288" s="344"/>
      <c r="AO288" s="344"/>
      <c r="AP288" s="344"/>
      <c r="AQ288" s="344"/>
      <c r="AR288" s="344"/>
      <c r="AS288" s="344"/>
      <c r="AT288" s="344"/>
      <c r="AU288" s="344"/>
      <c r="AV288" s="344"/>
      <c r="AW288" s="344"/>
      <c r="AX288" s="344"/>
      <c r="AY288" s="344"/>
      <c r="AZ288" s="344"/>
      <c r="BA288" s="308"/>
      <c r="BB288" s="306"/>
      <c r="BC288" s="306"/>
      <c r="BD288" s="306"/>
      <c r="BE288" s="306"/>
      <c r="BF288" s="306"/>
      <c r="BG288" s="306"/>
      <c r="BH288" s="306"/>
      <c r="BI288" s="306"/>
      <c r="BJ288" s="306"/>
      <c r="BK288" s="306"/>
      <c r="BL288" s="306"/>
      <c r="BM288" s="306"/>
      <c r="BN288" s="306"/>
      <c r="BO288" s="306"/>
      <c r="BP288" s="306"/>
      <c r="BQ288" s="306"/>
      <c r="BR288" s="306"/>
      <c r="BS288" s="306"/>
      <c r="BT288" s="306"/>
      <c r="BU288" s="306"/>
      <c r="BV288" s="308"/>
      <c r="BW288" s="343"/>
      <c r="BX288" s="343"/>
      <c r="BY288" s="343"/>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558" customFormat="true" ht="15" customHeight="true" x14ac:dyDescent="0.2">
      <c r="A289" s="519"/>
      <c r="B289" s="518"/>
      <c r="C289" s="519"/>
      <c r="W289" s="344"/>
      <c r="X289" s="344"/>
      <c r="Y289" s="344"/>
      <c r="Z289" s="344"/>
      <c r="AA289" s="344"/>
      <c r="AB289" s="344"/>
      <c r="AC289" s="344"/>
      <c r="AD289" s="344"/>
      <c r="AE289" s="344"/>
      <c r="AF289" s="344"/>
      <c r="AG289" s="344"/>
      <c r="AH289" s="344"/>
      <c r="AI289" s="344"/>
      <c r="AJ289" s="344"/>
      <c r="AK289" s="344"/>
      <c r="AL289" s="344"/>
      <c r="AM289" s="344"/>
      <c r="AN289" s="344"/>
      <c r="AO289" s="344"/>
      <c r="AP289" s="344"/>
      <c r="AQ289" s="344"/>
      <c r="AR289" s="344"/>
      <c r="AS289" s="344"/>
      <c r="AT289" s="344"/>
      <c r="AU289" s="344"/>
      <c r="AV289" s="344"/>
      <c r="AW289" s="344"/>
      <c r="AX289" s="344"/>
      <c r="AY289" s="344"/>
      <c r="AZ289" s="344"/>
      <c r="BA289" s="308"/>
      <c r="BB289" s="306"/>
      <c r="BC289" s="306"/>
      <c r="BD289" s="306"/>
      <c r="BE289" s="306"/>
      <c r="BF289" s="306"/>
      <c r="BG289" s="306"/>
      <c r="BH289" s="306"/>
      <c r="BI289" s="306"/>
      <c r="BJ289" s="306"/>
      <c r="BK289" s="306"/>
      <c r="BL289" s="306"/>
      <c r="BM289" s="306"/>
      <c r="BN289" s="306"/>
      <c r="BO289" s="306"/>
      <c r="BP289" s="306"/>
      <c r="BQ289" s="306"/>
      <c r="BR289" s="306"/>
      <c r="BS289" s="306"/>
      <c r="BT289" s="306"/>
      <c r="BU289" s="306"/>
      <c r="BV289" s="308"/>
      <c r="BW289" s="343"/>
      <c r="BX289" s="343"/>
      <c r="BY289" s="343"/>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558" customFormat="true" ht="15" customHeight="true" x14ac:dyDescent="0.2">
      <c r="A290" s="168"/>
      <c r="B290" s="167"/>
      <c r="C290" s="165"/>
      <c r="W290" s="344"/>
      <c r="X290" s="344"/>
      <c r="Y290" s="344"/>
      <c r="Z290" s="344"/>
      <c r="AA290" s="344"/>
      <c r="AB290" s="344"/>
      <c r="AC290" s="344"/>
      <c r="AD290" s="344"/>
      <c r="AE290" s="344"/>
      <c r="AF290" s="344"/>
      <c r="AG290" s="344"/>
      <c r="AH290" s="344"/>
      <c r="AI290" s="344"/>
      <c r="AJ290" s="344"/>
      <c r="AK290" s="344"/>
      <c r="AL290" s="344"/>
      <c r="AM290" s="344"/>
      <c r="AN290" s="344"/>
      <c r="AO290" s="344"/>
      <c r="AP290" s="344"/>
      <c r="AQ290" s="344"/>
      <c r="AR290" s="344"/>
      <c r="AS290" s="344"/>
      <c r="AT290" s="344"/>
      <c r="AU290" s="344"/>
      <c r="AV290" s="344"/>
      <c r="AW290" s="344"/>
      <c r="AX290" s="344"/>
      <c r="AY290" s="344"/>
      <c r="AZ290" s="344"/>
      <c r="BA290" s="308"/>
      <c r="BB290" s="306"/>
      <c r="BC290" s="306"/>
      <c r="BD290" s="306"/>
      <c r="BE290" s="306"/>
      <c r="BF290" s="306"/>
      <c r="BG290" s="306"/>
      <c r="BH290" s="306"/>
      <c r="BI290" s="306"/>
      <c r="BJ290" s="306"/>
      <c r="BK290" s="306"/>
      <c r="BL290" s="306"/>
      <c r="BM290" s="306"/>
      <c r="BN290" s="306"/>
      <c r="BO290" s="306"/>
      <c r="BP290" s="306"/>
      <c r="BQ290" s="306"/>
      <c r="BR290" s="306"/>
      <c r="BS290" s="306"/>
      <c r="BT290" s="306"/>
      <c r="BU290" s="306"/>
      <c r="BV290" s="308"/>
      <c r="BW290" s="343"/>
      <c r="BX290" s="343"/>
      <c r="BY290" s="343"/>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558" customFormat="true" ht="15" customHeight="true" x14ac:dyDescent="0.2">
      <c r="A291" s="168"/>
      <c r="B291" s="167"/>
      <c r="C291" s="165"/>
      <c r="W291" s="344"/>
      <c r="X291" s="344"/>
      <c r="Y291" s="344"/>
      <c r="Z291" s="344"/>
      <c r="AA291" s="344"/>
      <c r="AB291" s="344"/>
      <c r="AC291" s="344"/>
      <c r="AD291" s="344"/>
      <c r="AE291" s="344"/>
      <c r="AF291" s="344"/>
      <c r="AG291" s="344"/>
      <c r="AH291" s="344"/>
      <c r="AI291" s="344"/>
      <c r="AJ291" s="344"/>
      <c r="AK291" s="344"/>
      <c r="AL291" s="344"/>
      <c r="AM291" s="344"/>
      <c r="AN291" s="344"/>
      <c r="AO291" s="344"/>
      <c r="AP291" s="344"/>
      <c r="AQ291" s="344"/>
      <c r="AR291" s="344"/>
      <c r="AS291" s="344"/>
      <c r="AT291" s="344"/>
      <c r="AU291" s="344"/>
      <c r="AV291" s="344"/>
      <c r="AW291" s="344"/>
      <c r="AX291" s="344"/>
      <c r="AY291" s="344"/>
      <c r="AZ291" s="344"/>
      <c r="BA291" s="308"/>
      <c r="BB291" s="306"/>
      <c r="BC291" s="306"/>
      <c r="BD291" s="306"/>
      <c r="BE291" s="306"/>
      <c r="BF291" s="306"/>
      <c r="BG291" s="306"/>
      <c r="BH291" s="306"/>
      <c r="BI291" s="306"/>
      <c r="BJ291" s="306"/>
      <c r="BK291" s="306"/>
      <c r="BL291" s="306"/>
      <c r="BM291" s="306"/>
      <c r="BN291" s="306"/>
      <c r="BO291" s="306"/>
      <c r="BP291" s="306"/>
      <c r="BQ291" s="306"/>
      <c r="BR291" s="306"/>
      <c r="BS291" s="306"/>
      <c r="BT291" s="306"/>
      <c r="BU291" s="306"/>
      <c r="BV291" s="308"/>
      <c r="BW291" s="343"/>
      <c r="BX291" s="343"/>
      <c r="BY291" s="343"/>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558" customFormat="true" ht="15" customHeight="true" x14ac:dyDescent="0.2">
      <c r="A292" s="168"/>
      <c r="B292" s="167"/>
      <c r="C292" s="165"/>
      <c r="W292" s="344"/>
      <c r="X292" s="344"/>
      <c r="Y292" s="344"/>
      <c r="Z292" s="344"/>
      <c r="AA292" s="344"/>
      <c r="AB292" s="344"/>
      <c r="AC292" s="344"/>
      <c r="AD292" s="344"/>
      <c r="AE292" s="344"/>
      <c r="AF292" s="344"/>
      <c r="AG292" s="344"/>
      <c r="AH292" s="344"/>
      <c r="AI292" s="344"/>
      <c r="AJ292" s="344"/>
      <c r="AK292" s="344"/>
      <c r="AL292" s="344"/>
      <c r="AM292" s="344"/>
      <c r="AN292" s="344"/>
      <c r="AO292" s="344"/>
      <c r="AP292" s="344"/>
      <c r="AQ292" s="344"/>
      <c r="AR292" s="344"/>
      <c r="AS292" s="344"/>
      <c r="AT292" s="344"/>
      <c r="AU292" s="344"/>
      <c r="AV292" s="344"/>
      <c r="AW292" s="344"/>
      <c r="AX292" s="344"/>
      <c r="AY292" s="344"/>
      <c r="AZ292" s="344"/>
      <c r="BA292" s="308"/>
      <c r="BB292" s="306"/>
      <c r="BC292" s="306"/>
      <c r="BD292" s="306"/>
      <c r="BE292" s="306"/>
      <c r="BF292" s="306"/>
      <c r="BG292" s="306"/>
      <c r="BH292" s="306"/>
      <c r="BI292" s="306"/>
      <c r="BJ292" s="306"/>
      <c r="BK292" s="306"/>
      <c r="BL292" s="306"/>
      <c r="BM292" s="306"/>
      <c r="BN292" s="306"/>
      <c r="BO292" s="306"/>
      <c r="BP292" s="306"/>
      <c r="BQ292" s="306"/>
      <c r="BR292" s="306"/>
      <c r="BS292" s="306"/>
      <c r="BT292" s="306"/>
      <c r="BU292" s="306"/>
      <c r="BV292" s="308"/>
      <c r="BW292" s="343"/>
      <c r="BX292" s="343"/>
      <c r="BY292" s="343"/>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558" customFormat="true" ht="15" customHeight="true" x14ac:dyDescent="0.2">
      <c r="A293" s="168"/>
      <c r="B293" s="167"/>
      <c r="C293" s="166"/>
      <c r="W293" s="344"/>
      <c r="X293" s="344"/>
      <c r="Y293" s="344"/>
      <c r="Z293" s="344"/>
      <c r="AA293" s="344"/>
      <c r="AB293" s="344"/>
      <c r="AC293" s="344"/>
      <c r="AD293" s="344"/>
      <c r="AE293" s="344"/>
      <c r="AF293" s="344"/>
      <c r="AG293" s="344"/>
      <c r="AH293" s="344"/>
      <c r="AI293" s="344"/>
      <c r="AJ293" s="344"/>
      <c r="AK293" s="344"/>
      <c r="AL293" s="344"/>
      <c r="AM293" s="344"/>
      <c r="AN293" s="344"/>
      <c r="AO293" s="344"/>
      <c r="AP293" s="344"/>
      <c r="AQ293" s="344"/>
      <c r="AR293" s="344"/>
      <c r="AS293" s="344"/>
      <c r="AT293" s="344"/>
      <c r="AU293" s="344"/>
      <c r="AV293" s="344"/>
      <c r="AW293" s="344"/>
      <c r="AX293" s="344"/>
      <c r="AY293" s="344"/>
      <c r="AZ293" s="344"/>
      <c r="BA293" s="308"/>
      <c r="BB293" s="306"/>
      <c r="BC293" s="306"/>
      <c r="BD293" s="306"/>
      <c r="BE293" s="306"/>
      <c r="BF293" s="306"/>
      <c r="BG293" s="306"/>
      <c r="BH293" s="306"/>
      <c r="BI293" s="306"/>
      <c r="BJ293" s="306"/>
      <c r="BK293" s="306"/>
      <c r="BL293" s="306"/>
      <c r="BM293" s="306"/>
      <c r="BN293" s="306"/>
      <c r="BO293" s="306"/>
      <c r="BP293" s="306"/>
      <c r="BQ293" s="306"/>
      <c r="BR293" s="306"/>
      <c r="BS293" s="306"/>
      <c r="BT293" s="306"/>
      <c r="BU293" s="306"/>
      <c r="BV293" s="308"/>
      <c r="BW293" s="343"/>
      <c r="BX293" s="343"/>
      <c r="BY293" s="343"/>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558" customFormat="true" ht="15" customHeight="true" x14ac:dyDescent="0.2">
      <c r="A294" s="168"/>
      <c r="B294" s="167"/>
      <c r="C294" s="166"/>
      <c r="W294" s="344"/>
      <c r="X294" s="344"/>
      <c r="Y294" s="344"/>
      <c r="Z294" s="344"/>
      <c r="AA294" s="344"/>
      <c r="AB294" s="344"/>
      <c r="AC294" s="344"/>
      <c r="AD294" s="344"/>
      <c r="AE294" s="344"/>
      <c r="AF294" s="344"/>
      <c r="AG294" s="344"/>
      <c r="AH294" s="344"/>
      <c r="AI294" s="344"/>
      <c r="AJ294" s="344"/>
      <c r="AK294" s="344"/>
      <c r="AL294" s="344"/>
      <c r="AM294" s="344"/>
      <c r="AN294" s="344"/>
      <c r="AO294" s="344"/>
      <c r="AP294" s="344"/>
      <c r="AQ294" s="344"/>
      <c r="AR294" s="344"/>
      <c r="AS294" s="344"/>
      <c r="AT294" s="344"/>
      <c r="AU294" s="344"/>
      <c r="AV294" s="344"/>
      <c r="AW294" s="344"/>
      <c r="AX294" s="344"/>
      <c r="AY294" s="344"/>
      <c r="AZ294" s="344"/>
      <c r="BA294" s="308"/>
      <c r="BB294" s="306"/>
      <c r="BC294" s="306"/>
      <c r="BD294" s="306"/>
      <c r="BE294" s="306"/>
      <c r="BF294" s="306"/>
      <c r="BG294" s="306"/>
      <c r="BH294" s="306"/>
      <c r="BI294" s="306"/>
      <c r="BJ294" s="306"/>
      <c r="BK294" s="306"/>
      <c r="BL294" s="306"/>
      <c r="BM294" s="306"/>
      <c r="BN294" s="306"/>
      <c r="BO294" s="306"/>
      <c r="BP294" s="306"/>
      <c r="BQ294" s="306"/>
      <c r="BR294" s="306"/>
      <c r="BS294" s="306"/>
      <c r="BT294" s="306"/>
      <c r="BU294" s="306"/>
      <c r="BV294" s="308"/>
      <c r="BW294" s="343"/>
      <c r="BX294" s="343"/>
      <c r="BY294" s="343"/>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558" customFormat="true" ht="15" customHeight="true" x14ac:dyDescent="0.2">
      <c r="A295" s="168"/>
      <c r="B295" s="167"/>
      <c r="C295" s="166"/>
      <c r="W295" s="344"/>
      <c r="X295" s="344"/>
      <c r="Y295" s="344"/>
      <c r="Z295" s="344"/>
      <c r="AA295" s="344"/>
      <c r="AB295" s="344"/>
      <c r="AC295" s="344"/>
      <c r="AD295" s="344"/>
      <c r="AE295" s="344"/>
      <c r="AF295" s="344"/>
      <c r="AG295" s="344"/>
      <c r="AH295" s="344"/>
      <c r="AI295" s="344"/>
      <c r="AJ295" s="344"/>
      <c r="AK295" s="344"/>
      <c r="AL295" s="344"/>
      <c r="AM295" s="344"/>
      <c r="AN295" s="344"/>
      <c r="AO295" s="344"/>
      <c r="AP295" s="344"/>
      <c r="AQ295" s="344"/>
      <c r="AR295" s="344"/>
      <c r="AS295" s="344"/>
      <c r="AT295" s="344"/>
      <c r="AU295" s="344"/>
      <c r="AV295" s="344"/>
      <c r="AW295" s="344"/>
      <c r="AX295" s="344"/>
      <c r="AY295" s="344"/>
      <c r="AZ295" s="344"/>
      <c r="BA295" s="308"/>
      <c r="BB295" s="306"/>
      <c r="BC295" s="306"/>
      <c r="BD295" s="306"/>
      <c r="BE295" s="306"/>
      <c r="BF295" s="306"/>
      <c r="BG295" s="306"/>
      <c r="BH295" s="306"/>
      <c r="BI295" s="306"/>
      <c r="BJ295" s="306"/>
      <c r="BK295" s="306"/>
      <c r="BL295" s="306"/>
      <c r="BM295" s="306"/>
      <c r="BN295" s="306"/>
      <c r="BO295" s="306"/>
      <c r="BP295" s="306"/>
      <c r="BQ295" s="306"/>
      <c r="BR295" s="306"/>
      <c r="BS295" s="306"/>
      <c r="BT295" s="306"/>
      <c r="BU295" s="306"/>
      <c r="BV295" s="308"/>
      <c r="BW295" s="343"/>
      <c r="BX295" s="343"/>
      <c r="BY295" s="343"/>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558" customFormat="true" ht="15" customHeight="true" x14ac:dyDescent="0.2">
      <c r="A296" s="168"/>
      <c r="B296" s="167"/>
      <c r="C296" s="166"/>
      <c r="W296" s="344"/>
      <c r="X296" s="344"/>
      <c r="Y296" s="344"/>
      <c r="Z296" s="344"/>
      <c r="AA296" s="344"/>
      <c r="AB296" s="344"/>
      <c r="AC296" s="344"/>
      <c r="AD296" s="344"/>
      <c r="AE296" s="344"/>
      <c r="AF296" s="344"/>
      <c r="AG296" s="344"/>
      <c r="AH296" s="344"/>
      <c r="AI296" s="344"/>
      <c r="AJ296" s="344"/>
      <c r="AK296" s="344"/>
      <c r="AL296" s="344"/>
      <c r="AM296" s="344"/>
      <c r="AN296" s="344"/>
      <c r="AO296" s="344"/>
      <c r="AP296" s="344"/>
      <c r="AQ296" s="344"/>
      <c r="AR296" s="344"/>
      <c r="AS296" s="344"/>
      <c r="AT296" s="344"/>
      <c r="AU296" s="344"/>
      <c r="AV296" s="344"/>
      <c r="AW296" s="344"/>
      <c r="AX296" s="344"/>
      <c r="AY296" s="344"/>
      <c r="AZ296" s="344"/>
      <c r="BA296" s="308"/>
      <c r="BB296" s="306"/>
      <c r="BC296" s="306"/>
      <c r="BD296" s="306"/>
      <c r="BE296" s="306"/>
      <c r="BF296" s="306"/>
      <c r="BG296" s="306"/>
      <c r="BH296" s="306"/>
      <c r="BI296" s="306"/>
      <c r="BJ296" s="306"/>
      <c r="BK296" s="306"/>
      <c r="BL296" s="306"/>
      <c r="BM296" s="306"/>
      <c r="BN296" s="306"/>
      <c r="BO296" s="306"/>
      <c r="BP296" s="306"/>
      <c r="BQ296" s="306"/>
      <c r="BR296" s="306"/>
      <c r="BS296" s="306"/>
      <c r="BT296" s="306"/>
      <c r="BU296" s="306"/>
      <c r="BV296" s="308"/>
      <c r="BW296" s="343"/>
      <c r="BX296" s="343"/>
      <c r="BY296" s="343"/>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558" customFormat="true" ht="15" customHeight="true" x14ac:dyDescent="0.2">
      <c r="A297" s="168"/>
      <c r="B297" s="167"/>
      <c r="C297" s="166"/>
      <c r="W297" s="344"/>
      <c r="X297" s="344"/>
      <c r="Y297" s="344"/>
      <c r="Z297" s="344"/>
      <c r="AA297" s="344"/>
      <c r="AB297" s="344"/>
      <c r="AC297" s="344"/>
      <c r="AD297" s="344"/>
      <c r="AE297" s="344"/>
      <c r="AF297" s="344"/>
      <c r="AG297" s="344"/>
      <c r="AH297" s="344"/>
      <c r="AI297" s="344"/>
      <c r="AJ297" s="344"/>
      <c r="AK297" s="344"/>
      <c r="AL297" s="344"/>
      <c r="AM297" s="344"/>
      <c r="AN297" s="344"/>
      <c r="AO297" s="344"/>
      <c r="AP297" s="344"/>
      <c r="AQ297" s="344"/>
      <c r="AR297" s="344"/>
      <c r="AS297" s="344"/>
      <c r="AT297" s="344"/>
      <c r="AU297" s="344"/>
      <c r="AV297" s="344"/>
      <c r="AW297" s="344"/>
      <c r="AX297" s="344"/>
      <c r="AY297" s="344"/>
      <c r="AZ297" s="344"/>
      <c r="BA297" s="308"/>
      <c r="BB297" s="306"/>
      <c r="BC297" s="306"/>
      <c r="BD297" s="306"/>
      <c r="BE297" s="306"/>
      <c r="BF297" s="306"/>
      <c r="BG297" s="306"/>
      <c r="BH297" s="306"/>
      <c r="BI297" s="306"/>
      <c r="BJ297" s="306"/>
      <c r="BK297" s="306"/>
      <c r="BL297" s="306"/>
      <c r="BM297" s="306"/>
      <c r="BN297" s="306"/>
      <c r="BO297" s="306"/>
      <c r="BP297" s="306"/>
      <c r="BQ297" s="306"/>
      <c r="BR297" s="306"/>
      <c r="BS297" s="306"/>
      <c r="BT297" s="306"/>
      <c r="BU297" s="306"/>
      <c r="BV297" s="308"/>
      <c r="BW297" s="343"/>
      <c r="BX297" s="343"/>
      <c r="BY297" s="343"/>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558" customFormat="true" ht="15" customHeight="true" x14ac:dyDescent="0.2">
      <c r="B298" s="557"/>
      <c r="W298" s="344"/>
      <c r="X298" s="344"/>
      <c r="Y298" s="344"/>
      <c r="Z298" s="344"/>
      <c r="AA298" s="344"/>
      <c r="AB298" s="344"/>
      <c r="AC298" s="344"/>
      <c r="AD298" s="344"/>
      <c r="AE298" s="344"/>
      <c r="AF298" s="344"/>
      <c r="AG298" s="344"/>
      <c r="AH298" s="344"/>
      <c r="AI298" s="344"/>
      <c r="AJ298" s="344"/>
      <c r="AK298" s="344"/>
      <c r="AL298" s="344"/>
      <c r="AM298" s="344"/>
      <c r="AN298" s="344"/>
      <c r="AO298" s="344"/>
      <c r="AP298" s="344"/>
      <c r="AQ298" s="344"/>
      <c r="AR298" s="344"/>
      <c r="AS298" s="344"/>
      <c r="AT298" s="344"/>
      <c r="AU298" s="344"/>
      <c r="AV298" s="344"/>
      <c r="AW298" s="344"/>
      <c r="AX298" s="344"/>
      <c r="AY298" s="344"/>
      <c r="AZ298" s="344"/>
      <c r="BA298" s="308"/>
      <c r="BB298" s="306"/>
      <c r="BC298" s="306"/>
      <c r="BD298" s="306"/>
      <c r="BE298" s="306"/>
      <c r="BF298" s="306"/>
      <c r="BG298" s="306"/>
      <c r="BH298" s="306"/>
      <c r="BI298" s="306"/>
      <c r="BJ298" s="306"/>
      <c r="BK298" s="306"/>
      <c r="BL298" s="306"/>
      <c r="BM298" s="306"/>
      <c r="BN298" s="306"/>
      <c r="BO298" s="306"/>
      <c r="BP298" s="306"/>
      <c r="BQ298" s="306"/>
      <c r="BR298" s="306"/>
      <c r="BS298" s="306"/>
      <c r="BT298" s="306"/>
      <c r="BU298" s="306"/>
      <c r="BV298" s="308"/>
      <c r="BW298" s="343"/>
      <c r="BX298" s="343"/>
      <c r="BY298" s="343"/>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558" customFormat="true" ht="15" customHeight="true" x14ac:dyDescent="0.2">
      <c r="A299" s="519"/>
      <c r="B299" s="518"/>
      <c r="C299" s="519"/>
      <c r="D299" s="519"/>
      <c r="W299" s="344"/>
      <c r="X299" s="344"/>
      <c r="Y299" s="344"/>
      <c r="Z299" s="344"/>
      <c r="AA299" s="344"/>
      <c r="AB299" s="344"/>
      <c r="AC299" s="344"/>
      <c r="AD299" s="344"/>
      <c r="AE299" s="344"/>
      <c r="AF299" s="344"/>
      <c r="AG299" s="344"/>
      <c r="AH299" s="344"/>
      <c r="AI299" s="344"/>
      <c r="AJ299" s="344"/>
      <c r="AK299" s="344"/>
      <c r="AL299" s="344"/>
      <c r="AM299" s="344"/>
      <c r="AN299" s="344"/>
      <c r="AO299" s="344"/>
      <c r="AP299" s="344"/>
      <c r="AQ299" s="344"/>
      <c r="AR299" s="344"/>
      <c r="AS299" s="344"/>
      <c r="AT299" s="344"/>
      <c r="AU299" s="344"/>
      <c r="AV299" s="344"/>
      <c r="AW299" s="344"/>
      <c r="AX299" s="344"/>
      <c r="AY299" s="344"/>
      <c r="AZ299" s="344"/>
      <c r="BA299" s="308"/>
      <c r="BB299" s="306"/>
      <c r="BC299" s="306"/>
      <c r="BD299" s="306"/>
      <c r="BE299" s="306"/>
      <c r="BF299" s="306"/>
      <c r="BG299" s="306"/>
      <c r="BH299" s="306"/>
      <c r="BI299" s="306"/>
      <c r="BJ299" s="306"/>
      <c r="BK299" s="306"/>
      <c r="BL299" s="306"/>
      <c r="BM299" s="306"/>
      <c r="BN299" s="306"/>
      <c r="BO299" s="306"/>
      <c r="BP299" s="306"/>
      <c r="BQ299" s="306"/>
      <c r="BR299" s="306"/>
      <c r="BS299" s="306"/>
      <c r="BT299" s="306"/>
      <c r="BU299" s="306"/>
      <c r="BV299" s="308"/>
      <c r="BW299" s="343"/>
      <c r="BX299" s="343"/>
      <c r="BY299" s="343"/>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558" customFormat="true" ht="15" customHeight="true" x14ac:dyDescent="0.2">
      <c r="A300" s="168"/>
      <c r="B300" s="167"/>
      <c r="C300" s="165"/>
      <c r="D300" s="165"/>
      <c r="W300" s="344"/>
      <c r="X300" s="344"/>
      <c r="Y300" s="344"/>
      <c r="Z300" s="344"/>
      <c r="AA300" s="344"/>
      <c r="AB300" s="344"/>
      <c r="AC300" s="344"/>
      <c r="AD300" s="344"/>
      <c r="AE300" s="344"/>
      <c r="AF300" s="344"/>
      <c r="AG300" s="344"/>
      <c r="AH300" s="344"/>
      <c r="AI300" s="344"/>
      <c r="AJ300" s="344"/>
      <c r="AK300" s="344"/>
      <c r="AL300" s="344"/>
      <c r="AM300" s="344"/>
      <c r="AN300" s="344"/>
      <c r="AO300" s="344"/>
      <c r="AP300" s="344"/>
      <c r="AQ300" s="344"/>
      <c r="AR300" s="344"/>
      <c r="AS300" s="344"/>
      <c r="AT300" s="344"/>
      <c r="AU300" s="344"/>
      <c r="AV300" s="344"/>
      <c r="AW300" s="344"/>
      <c r="AX300" s="344"/>
      <c r="AY300" s="344"/>
      <c r="AZ300" s="344"/>
      <c r="BA300" s="308"/>
      <c r="BB300" s="306"/>
      <c r="BC300" s="306"/>
      <c r="BD300" s="306"/>
      <c r="BE300" s="306"/>
      <c r="BF300" s="306"/>
      <c r="BG300" s="306"/>
      <c r="BH300" s="306"/>
      <c r="BI300" s="306"/>
      <c r="BJ300" s="306"/>
      <c r="BK300" s="306"/>
      <c r="BL300" s="306"/>
      <c r="BM300" s="306"/>
      <c r="BN300" s="306"/>
      <c r="BO300" s="306"/>
      <c r="BP300" s="306"/>
      <c r="BQ300" s="306"/>
      <c r="BR300" s="306"/>
      <c r="BS300" s="306"/>
      <c r="BT300" s="306"/>
      <c r="BU300" s="306"/>
      <c r="BV300" s="308"/>
      <c r="BW300" s="343"/>
      <c r="BX300" s="343"/>
      <c r="BY300" s="343"/>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558" customFormat="true" ht="15" customHeight="true" x14ac:dyDescent="0.2">
      <c r="A301" s="168"/>
      <c r="B301" s="167"/>
      <c r="C301" s="165"/>
      <c r="D301" s="165"/>
      <c r="W301" s="344"/>
      <c r="X301" s="344"/>
      <c r="Y301" s="344"/>
      <c r="Z301" s="344"/>
      <c r="AA301" s="344"/>
      <c r="AB301" s="344"/>
      <c r="AC301" s="344"/>
      <c r="AD301" s="344"/>
      <c r="AE301" s="344"/>
      <c r="AF301" s="344"/>
      <c r="AG301" s="344"/>
      <c r="AH301" s="344"/>
      <c r="AI301" s="344"/>
      <c r="AJ301" s="344"/>
      <c r="AK301" s="344"/>
      <c r="AL301" s="344"/>
      <c r="AM301" s="344"/>
      <c r="AN301" s="344"/>
      <c r="AO301" s="344"/>
      <c r="AP301" s="344"/>
      <c r="AQ301" s="344"/>
      <c r="AR301" s="344"/>
      <c r="AS301" s="344"/>
      <c r="AT301" s="344"/>
      <c r="AU301" s="344"/>
      <c r="AV301" s="344"/>
      <c r="AW301" s="344"/>
      <c r="AX301" s="344"/>
      <c r="AY301" s="344"/>
      <c r="AZ301" s="344"/>
      <c r="BA301" s="308"/>
      <c r="BB301" s="306"/>
      <c r="BC301" s="306"/>
      <c r="BD301" s="306"/>
      <c r="BE301" s="306"/>
      <c r="BF301" s="306"/>
      <c r="BG301" s="306"/>
      <c r="BH301" s="306"/>
      <c r="BI301" s="306"/>
      <c r="BJ301" s="306"/>
      <c r="BK301" s="306"/>
      <c r="BL301" s="306"/>
      <c r="BM301" s="306"/>
      <c r="BN301" s="306"/>
      <c r="BO301" s="306"/>
      <c r="BP301" s="306"/>
      <c r="BQ301" s="306"/>
      <c r="BR301" s="306"/>
      <c r="BS301" s="306"/>
      <c r="BT301" s="306"/>
      <c r="BU301" s="306"/>
      <c r="BV301" s="308"/>
      <c r="BW301" s="343"/>
      <c r="BX301" s="343"/>
      <c r="BY301" s="343"/>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558" customFormat="true" ht="15" customHeight="true" x14ac:dyDescent="0.2">
      <c r="A302" s="168"/>
      <c r="B302" s="167"/>
      <c r="C302" s="165"/>
      <c r="D302" s="165"/>
      <c r="W302" s="344"/>
      <c r="X302" s="344"/>
      <c r="Y302" s="344"/>
      <c r="Z302" s="344"/>
      <c r="AA302" s="344"/>
      <c r="AB302" s="344"/>
      <c r="AC302" s="344"/>
      <c r="AD302" s="344"/>
      <c r="AE302" s="344"/>
      <c r="AF302" s="344"/>
      <c r="AG302" s="344"/>
      <c r="AH302" s="344"/>
      <c r="AI302" s="344"/>
      <c r="AJ302" s="344"/>
      <c r="AK302" s="344"/>
      <c r="AL302" s="344"/>
      <c r="AM302" s="344"/>
      <c r="AN302" s="344"/>
      <c r="AO302" s="344"/>
      <c r="AP302" s="344"/>
      <c r="AQ302" s="344"/>
      <c r="AR302" s="344"/>
      <c r="AS302" s="344"/>
      <c r="AT302" s="344"/>
      <c r="AU302" s="344"/>
      <c r="AV302" s="344"/>
      <c r="AW302" s="344"/>
      <c r="AX302" s="344"/>
      <c r="AY302" s="344"/>
      <c r="AZ302" s="344"/>
      <c r="BA302" s="308"/>
      <c r="BB302" s="306"/>
      <c r="BC302" s="306"/>
      <c r="BD302" s="306"/>
      <c r="BE302" s="306"/>
      <c r="BF302" s="306"/>
      <c r="BG302" s="306"/>
      <c r="BH302" s="306"/>
      <c r="BI302" s="306"/>
      <c r="BJ302" s="306"/>
      <c r="BK302" s="306"/>
      <c r="BL302" s="306"/>
      <c r="BM302" s="306"/>
      <c r="BN302" s="306"/>
      <c r="BO302" s="306"/>
      <c r="BP302" s="306"/>
      <c r="BQ302" s="306"/>
      <c r="BR302" s="306"/>
      <c r="BS302" s="306"/>
      <c r="BT302" s="306"/>
      <c r="BU302" s="306"/>
      <c r="BV302" s="308"/>
      <c r="BW302" s="343"/>
      <c r="BX302" s="343"/>
      <c r="BY302" s="343"/>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558" customFormat="true" ht="15" customHeight="true" x14ac:dyDescent="0.2">
      <c r="A303" s="168"/>
      <c r="B303" s="167"/>
      <c r="C303" s="166"/>
      <c r="D303" s="166"/>
      <c r="W303" s="344"/>
      <c r="X303" s="344"/>
      <c r="Y303" s="344"/>
      <c r="Z303" s="344"/>
      <c r="AA303" s="344"/>
      <c r="AB303" s="344"/>
      <c r="AC303" s="344"/>
      <c r="AD303" s="344"/>
      <c r="AE303" s="344"/>
      <c r="AF303" s="344"/>
      <c r="AG303" s="344"/>
      <c r="AH303" s="344"/>
      <c r="AI303" s="344"/>
      <c r="AJ303" s="344"/>
      <c r="AK303" s="344"/>
      <c r="AL303" s="344"/>
      <c r="AM303" s="344"/>
      <c r="AN303" s="344"/>
      <c r="AO303" s="344"/>
      <c r="AP303" s="344"/>
      <c r="AQ303" s="344"/>
      <c r="AR303" s="344"/>
      <c r="AS303" s="344"/>
      <c r="AT303" s="344"/>
      <c r="AU303" s="344"/>
      <c r="AV303" s="344"/>
      <c r="AW303" s="344"/>
      <c r="AX303" s="344"/>
      <c r="AY303" s="344"/>
      <c r="AZ303" s="344"/>
      <c r="BA303" s="308"/>
      <c r="BB303" s="306"/>
      <c r="BC303" s="306"/>
      <c r="BD303" s="306"/>
      <c r="BE303" s="306"/>
      <c r="BF303" s="306"/>
      <c r="BG303" s="306"/>
      <c r="BH303" s="306"/>
      <c r="BI303" s="306"/>
      <c r="BJ303" s="306"/>
      <c r="BK303" s="306"/>
      <c r="BL303" s="306"/>
      <c r="BM303" s="306"/>
      <c r="BN303" s="306"/>
      <c r="BO303" s="306"/>
      <c r="BP303" s="306"/>
      <c r="BQ303" s="306"/>
      <c r="BR303" s="306"/>
      <c r="BS303" s="306"/>
      <c r="BT303" s="306"/>
      <c r="BU303" s="306"/>
      <c r="BV303" s="308"/>
      <c r="BW303" s="343"/>
      <c r="BX303" s="343"/>
      <c r="BY303" s="343"/>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558" customFormat="true" ht="15" customHeight="true" x14ac:dyDescent="0.2">
      <c r="A304" s="168"/>
      <c r="B304" s="167"/>
      <c r="C304" s="166"/>
      <c r="D304" s="166"/>
      <c r="W304" s="344"/>
      <c r="X304" s="344"/>
      <c r="Y304" s="344"/>
      <c r="Z304" s="344"/>
      <c r="AA304" s="344"/>
      <c r="AB304" s="344"/>
      <c r="AC304" s="344"/>
      <c r="AD304" s="344"/>
      <c r="AE304" s="344"/>
      <c r="AF304" s="344"/>
      <c r="AG304" s="344"/>
      <c r="AH304" s="344"/>
      <c r="AI304" s="344"/>
      <c r="AJ304" s="344"/>
      <c r="AK304" s="344"/>
      <c r="AL304" s="344"/>
      <c r="AM304" s="344"/>
      <c r="AN304" s="344"/>
      <c r="AO304" s="344"/>
      <c r="AP304" s="344"/>
      <c r="AQ304" s="344"/>
      <c r="AR304" s="344"/>
      <c r="AS304" s="344"/>
      <c r="AT304" s="344"/>
      <c r="AU304" s="344"/>
      <c r="AV304" s="344"/>
      <c r="AW304" s="344"/>
      <c r="AX304" s="344"/>
      <c r="AY304" s="344"/>
      <c r="AZ304" s="344"/>
      <c r="BA304" s="308"/>
      <c r="BB304" s="306"/>
      <c r="BC304" s="306"/>
      <c r="BD304" s="306"/>
      <c r="BE304" s="306"/>
      <c r="BF304" s="306"/>
      <c r="BG304" s="306"/>
      <c r="BH304" s="306"/>
      <c r="BI304" s="306"/>
      <c r="BJ304" s="306"/>
      <c r="BK304" s="306"/>
      <c r="BL304" s="306"/>
      <c r="BM304" s="306"/>
      <c r="BN304" s="306"/>
      <c r="BO304" s="306"/>
      <c r="BP304" s="306"/>
      <c r="BQ304" s="306"/>
      <c r="BR304" s="306"/>
      <c r="BS304" s="306"/>
      <c r="BT304" s="306"/>
      <c r="BU304" s="306"/>
      <c r="BV304" s="308"/>
      <c r="BW304" s="343"/>
      <c r="BX304" s="343"/>
      <c r="BY304" s="343"/>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558" customFormat="true" ht="15" customHeight="true" x14ac:dyDescent="0.2">
      <c r="A305" s="168"/>
      <c r="B305" s="167"/>
      <c r="C305" s="166"/>
      <c r="D305" s="166"/>
      <c r="W305" s="344"/>
      <c r="X305" s="344"/>
      <c r="Y305" s="344"/>
      <c r="Z305" s="344"/>
      <c r="AA305" s="344"/>
      <c r="AB305" s="344"/>
      <c r="AC305" s="344"/>
      <c r="AD305" s="344"/>
      <c r="AE305" s="344"/>
      <c r="AF305" s="344"/>
      <c r="AG305" s="344"/>
      <c r="AH305" s="344"/>
      <c r="AI305" s="344"/>
      <c r="AJ305" s="344"/>
      <c r="AK305" s="344"/>
      <c r="AL305" s="344"/>
      <c r="AM305" s="344"/>
      <c r="AN305" s="344"/>
      <c r="AO305" s="344"/>
      <c r="AP305" s="344"/>
      <c r="AQ305" s="344"/>
      <c r="AR305" s="344"/>
      <c r="AS305" s="344"/>
      <c r="AT305" s="344"/>
      <c r="AU305" s="344"/>
      <c r="AV305" s="344"/>
      <c r="AW305" s="344"/>
      <c r="AX305" s="344"/>
      <c r="AY305" s="344"/>
      <c r="AZ305" s="344"/>
      <c r="BA305" s="308"/>
      <c r="BB305" s="306"/>
      <c r="BC305" s="306"/>
      <c r="BD305" s="306"/>
      <c r="BE305" s="306"/>
      <c r="BF305" s="306"/>
      <c r="BG305" s="306"/>
      <c r="BH305" s="306"/>
      <c r="BI305" s="306"/>
      <c r="BJ305" s="306"/>
      <c r="BK305" s="306"/>
      <c r="BL305" s="306"/>
      <c r="BM305" s="306"/>
      <c r="BN305" s="306"/>
      <c r="BO305" s="306"/>
      <c r="BP305" s="306"/>
      <c r="BQ305" s="306"/>
      <c r="BR305" s="306"/>
      <c r="BS305" s="306"/>
      <c r="BT305" s="306"/>
      <c r="BU305" s="306"/>
      <c r="BV305" s="308"/>
      <c r="BW305" s="343"/>
      <c r="BX305" s="343"/>
      <c r="BY305" s="343"/>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558" customFormat="true" ht="15" customHeight="true" x14ac:dyDescent="0.2">
      <c r="B306" s="557"/>
      <c r="W306" s="344"/>
      <c r="X306" s="344"/>
      <c r="Y306" s="344"/>
      <c r="Z306" s="344"/>
      <c r="AA306" s="344"/>
      <c r="AB306" s="344"/>
      <c r="AC306" s="344"/>
      <c r="AD306" s="344"/>
      <c r="AE306" s="344"/>
      <c r="AF306" s="344"/>
      <c r="AG306" s="344"/>
      <c r="AH306" s="344"/>
      <c r="AI306" s="344"/>
      <c r="AJ306" s="344"/>
      <c r="AK306" s="344"/>
      <c r="AL306" s="344"/>
      <c r="AM306" s="344"/>
      <c r="AN306" s="344"/>
      <c r="AO306" s="344"/>
      <c r="AP306" s="344"/>
      <c r="AQ306" s="344"/>
      <c r="AR306" s="344"/>
      <c r="AS306" s="344"/>
      <c r="AT306" s="344"/>
      <c r="AU306" s="344"/>
      <c r="AV306" s="344"/>
      <c r="AW306" s="344"/>
      <c r="AX306" s="344"/>
      <c r="AY306" s="344"/>
      <c r="AZ306" s="344"/>
      <c r="BA306" s="308"/>
      <c r="BB306" s="306"/>
      <c r="BC306" s="306"/>
      <c r="BD306" s="306"/>
      <c r="BE306" s="306"/>
      <c r="BF306" s="306"/>
      <c r="BG306" s="306"/>
      <c r="BH306" s="306"/>
      <c r="BI306" s="306"/>
      <c r="BJ306" s="306"/>
      <c r="BK306" s="306"/>
      <c r="BL306" s="306"/>
      <c r="BM306" s="306"/>
      <c r="BN306" s="306"/>
      <c r="BO306" s="306"/>
      <c r="BP306" s="306"/>
      <c r="BQ306" s="306"/>
      <c r="BR306" s="306"/>
      <c r="BS306" s="306"/>
      <c r="BT306" s="306"/>
      <c r="BU306" s="306"/>
      <c r="BV306" s="308"/>
      <c r="BW306" s="343"/>
      <c r="BX306" s="343"/>
      <c r="BY306" s="343"/>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558" customFormat="true" ht="15" customHeight="true" x14ac:dyDescent="0.2">
      <c r="B307" s="557"/>
      <c r="W307" s="344"/>
      <c r="X307" s="344"/>
      <c r="Y307" s="344"/>
      <c r="Z307" s="344"/>
      <c r="AA307" s="344"/>
      <c r="AB307" s="344"/>
      <c r="AC307" s="344"/>
      <c r="AD307" s="344"/>
      <c r="AE307" s="344"/>
      <c r="AF307" s="344"/>
      <c r="AG307" s="344"/>
      <c r="AH307" s="344"/>
      <c r="AI307" s="344"/>
      <c r="AJ307" s="344"/>
      <c r="AK307" s="344"/>
      <c r="AL307" s="344"/>
      <c r="AM307" s="344"/>
      <c r="AN307" s="344"/>
      <c r="AO307" s="344"/>
      <c r="AP307" s="344"/>
      <c r="AQ307" s="344"/>
      <c r="AR307" s="344"/>
      <c r="AS307" s="344"/>
      <c r="AT307" s="344"/>
      <c r="AU307" s="344"/>
      <c r="AV307" s="344"/>
      <c r="AW307" s="344"/>
      <c r="AX307" s="344"/>
      <c r="AY307" s="344"/>
      <c r="AZ307" s="344"/>
      <c r="BA307" s="308"/>
      <c r="BB307" s="306"/>
      <c r="BC307" s="306"/>
      <c r="BD307" s="306"/>
      <c r="BE307" s="306"/>
      <c r="BF307" s="306"/>
      <c r="BG307" s="306"/>
      <c r="BH307" s="306"/>
      <c r="BI307" s="306"/>
      <c r="BJ307" s="306"/>
      <c r="BK307" s="306"/>
      <c r="BL307" s="306"/>
      <c r="BM307" s="306"/>
      <c r="BN307" s="306"/>
      <c r="BO307" s="306"/>
      <c r="BP307" s="306"/>
      <c r="BQ307" s="306"/>
      <c r="BR307" s="306"/>
      <c r="BS307" s="306"/>
      <c r="BT307" s="306"/>
      <c r="BU307" s="306"/>
      <c r="BV307" s="308"/>
      <c r="BW307" s="343"/>
      <c r="BX307" s="343"/>
      <c r="BY307" s="343"/>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558" customFormat="true" ht="15" customHeight="true" x14ac:dyDescent="0.2">
      <c r="B308" s="557"/>
      <c r="W308" s="344"/>
      <c r="X308" s="344"/>
      <c r="Y308" s="344"/>
      <c r="Z308" s="344"/>
      <c r="AA308" s="344"/>
      <c r="AB308" s="344"/>
      <c r="AC308" s="344"/>
      <c r="AD308" s="344"/>
      <c r="AE308" s="344"/>
      <c r="AF308" s="344"/>
      <c r="AG308" s="344"/>
      <c r="AH308" s="344"/>
      <c r="AI308" s="344"/>
      <c r="AJ308" s="344"/>
      <c r="AK308" s="344"/>
      <c r="AL308" s="344"/>
      <c r="AM308" s="344"/>
      <c r="AN308" s="344"/>
      <c r="AO308" s="344"/>
      <c r="AP308" s="344"/>
      <c r="AQ308" s="344"/>
      <c r="AR308" s="344"/>
      <c r="AS308" s="344"/>
      <c r="AT308" s="344"/>
      <c r="AU308" s="344"/>
      <c r="AV308" s="344"/>
      <c r="AW308" s="344"/>
      <c r="AX308" s="344"/>
      <c r="AY308" s="344"/>
      <c r="AZ308" s="344"/>
      <c r="BA308" s="308"/>
      <c r="BB308" s="306"/>
      <c r="BC308" s="306"/>
      <c r="BD308" s="306"/>
      <c r="BE308" s="306"/>
      <c r="BF308" s="306"/>
      <c r="BG308" s="306"/>
      <c r="BH308" s="306"/>
      <c r="BI308" s="306"/>
      <c r="BJ308" s="306"/>
      <c r="BK308" s="306"/>
      <c r="BL308" s="306"/>
      <c r="BM308" s="306"/>
      <c r="BN308" s="306"/>
      <c r="BO308" s="306"/>
      <c r="BP308" s="306"/>
      <c r="BQ308" s="306"/>
      <c r="BR308" s="306"/>
      <c r="BS308" s="306"/>
      <c r="BT308" s="306"/>
      <c r="BU308" s="306"/>
      <c r="BV308" s="308"/>
      <c r="BW308" s="343"/>
      <c r="BX308" s="343"/>
      <c r="BY308" s="343"/>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558" customFormat="true" ht="15" customHeight="true" x14ac:dyDescent="0.2">
      <c r="B309" s="557"/>
      <c r="W309" s="344"/>
      <c r="X309" s="344"/>
      <c r="Y309" s="344"/>
      <c r="Z309" s="344"/>
      <c r="AA309" s="344"/>
      <c r="AB309" s="344"/>
      <c r="AC309" s="344"/>
      <c r="AD309" s="344"/>
      <c r="AE309" s="344"/>
      <c r="AF309" s="344"/>
      <c r="AG309" s="344"/>
      <c r="AH309" s="344"/>
      <c r="AI309" s="344"/>
      <c r="AJ309" s="344"/>
      <c r="AK309" s="344"/>
      <c r="AL309" s="344"/>
      <c r="AM309" s="344"/>
      <c r="AN309" s="344"/>
      <c r="AO309" s="344"/>
      <c r="AP309" s="344"/>
      <c r="AQ309" s="344"/>
      <c r="AR309" s="344"/>
      <c r="AS309" s="344"/>
      <c r="AT309" s="344"/>
      <c r="AU309" s="344"/>
      <c r="AV309" s="344"/>
      <c r="AW309" s="344"/>
      <c r="AX309" s="344"/>
      <c r="AY309" s="344"/>
      <c r="AZ309" s="344"/>
      <c r="BA309" s="308"/>
      <c r="BB309" s="306"/>
      <c r="BC309" s="306"/>
      <c r="BD309" s="306"/>
      <c r="BE309" s="306"/>
      <c r="BF309" s="306"/>
      <c r="BG309" s="306"/>
      <c r="BH309" s="306"/>
      <c r="BI309" s="306"/>
      <c r="BJ309" s="306"/>
      <c r="BK309" s="306"/>
      <c r="BL309" s="306"/>
      <c r="BM309" s="306"/>
      <c r="BN309" s="306"/>
      <c r="BO309" s="306"/>
      <c r="BP309" s="306"/>
      <c r="BQ309" s="306"/>
      <c r="BR309" s="306"/>
      <c r="BS309" s="306"/>
      <c r="BT309" s="306"/>
      <c r="BU309" s="306"/>
      <c r="BV309" s="308"/>
      <c r="BW309" s="343"/>
      <c r="BX309" s="343"/>
      <c r="BY309" s="343"/>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558" customFormat="true" ht="15" customHeight="true" x14ac:dyDescent="0.2">
      <c r="B310" s="557"/>
      <c r="W310" s="344"/>
      <c r="X310" s="344"/>
      <c r="Y310" s="344"/>
      <c r="Z310" s="344"/>
      <c r="AA310" s="344"/>
      <c r="AB310" s="344"/>
      <c r="AC310" s="344"/>
      <c r="AD310" s="344"/>
      <c r="AE310" s="344"/>
      <c r="AF310" s="344"/>
      <c r="AG310" s="344"/>
      <c r="AH310" s="344"/>
      <c r="AI310" s="344"/>
      <c r="AJ310" s="344"/>
      <c r="AK310" s="344"/>
      <c r="AL310" s="344"/>
      <c r="AM310" s="344"/>
      <c r="AN310" s="344"/>
      <c r="AO310" s="344"/>
      <c r="AP310" s="344"/>
      <c r="AQ310" s="344"/>
      <c r="AR310" s="344"/>
      <c r="AS310" s="344"/>
      <c r="AT310" s="344"/>
      <c r="AU310" s="344"/>
      <c r="AV310" s="344"/>
      <c r="AW310" s="344"/>
      <c r="AX310" s="344"/>
      <c r="AY310" s="344"/>
      <c r="AZ310" s="344"/>
      <c r="BA310" s="308"/>
      <c r="BB310" s="306"/>
      <c r="BC310" s="306"/>
      <c r="BD310" s="306"/>
      <c r="BE310" s="306"/>
      <c r="BF310" s="306"/>
      <c r="BG310" s="306"/>
      <c r="BH310" s="306"/>
      <c r="BI310" s="306"/>
      <c r="BJ310" s="306"/>
      <c r="BK310" s="306"/>
      <c r="BL310" s="306"/>
      <c r="BM310" s="306"/>
      <c r="BN310" s="306"/>
      <c r="BO310" s="306"/>
      <c r="BP310" s="306"/>
      <c r="BQ310" s="306"/>
      <c r="BR310" s="306"/>
      <c r="BS310" s="306"/>
      <c r="BT310" s="306"/>
      <c r="BU310" s="306"/>
      <c r="BV310" s="308"/>
      <c r="BW310" s="343"/>
      <c r="BX310" s="343"/>
      <c r="BY310" s="343"/>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558" customFormat="true" ht="15" customHeight="true" x14ac:dyDescent="0.2">
      <c r="B311" s="557"/>
      <c r="W311" s="344"/>
      <c r="X311" s="344"/>
      <c r="Y311" s="344"/>
      <c r="Z311" s="344"/>
      <c r="AA311" s="344"/>
      <c r="AB311" s="344"/>
      <c r="AC311" s="344"/>
      <c r="AD311" s="344"/>
      <c r="AE311" s="344"/>
      <c r="AF311" s="344"/>
      <c r="AG311" s="344"/>
      <c r="AH311" s="344"/>
      <c r="AI311" s="344"/>
      <c r="AJ311" s="344"/>
      <c r="AK311" s="344"/>
      <c r="AL311" s="344"/>
      <c r="AM311" s="344"/>
      <c r="AN311" s="344"/>
      <c r="AO311" s="344"/>
      <c r="AP311" s="344"/>
      <c r="AQ311" s="344"/>
      <c r="AR311" s="344"/>
      <c r="AS311" s="344"/>
      <c r="AT311" s="344"/>
      <c r="AU311" s="344"/>
      <c r="AV311" s="344"/>
      <c r="AW311" s="344"/>
      <c r="AX311" s="344"/>
      <c r="AY311" s="344"/>
      <c r="AZ311" s="344"/>
      <c r="BA311" s="308"/>
      <c r="BB311" s="306"/>
      <c r="BC311" s="306"/>
      <c r="BD311" s="306"/>
      <c r="BE311" s="306"/>
      <c r="BF311" s="306"/>
      <c r="BG311" s="306"/>
      <c r="BH311" s="306"/>
      <c r="BI311" s="306"/>
      <c r="BJ311" s="306"/>
      <c r="BK311" s="306"/>
      <c r="BL311" s="306"/>
      <c r="BM311" s="306"/>
      <c r="BN311" s="306"/>
      <c r="BO311" s="306"/>
      <c r="BP311" s="306"/>
      <c r="BQ311" s="306"/>
      <c r="BR311" s="306"/>
      <c r="BS311" s="306"/>
      <c r="BT311" s="306"/>
      <c r="BU311" s="306"/>
      <c r="BV311" s="308"/>
      <c r="BW311" s="343"/>
      <c r="BX311" s="343"/>
      <c r="BY311" s="343"/>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558" customFormat="true" ht="15" customHeight="true" x14ac:dyDescent="0.2">
      <c r="B312" s="557"/>
      <c r="W312" s="344"/>
      <c r="X312" s="344"/>
      <c r="Y312" s="344"/>
      <c r="Z312" s="344"/>
      <c r="AA312" s="344"/>
      <c r="AB312" s="344"/>
      <c r="AC312" s="344"/>
      <c r="AD312" s="344"/>
      <c r="AE312" s="344"/>
      <c r="AF312" s="344"/>
      <c r="AG312" s="344"/>
      <c r="AH312" s="344"/>
      <c r="AI312" s="344"/>
      <c r="AJ312" s="344"/>
      <c r="AK312" s="344"/>
      <c r="AL312" s="344"/>
      <c r="AM312" s="344"/>
      <c r="AN312" s="344"/>
      <c r="AO312" s="344"/>
      <c r="AP312" s="344"/>
      <c r="AQ312" s="344"/>
      <c r="AR312" s="344"/>
      <c r="AS312" s="344"/>
      <c r="AT312" s="344"/>
      <c r="AU312" s="344"/>
      <c r="AV312" s="344"/>
      <c r="AW312" s="344"/>
      <c r="AX312" s="344"/>
      <c r="AY312" s="344"/>
      <c r="AZ312" s="344"/>
      <c r="BA312" s="308"/>
      <c r="BB312" s="306"/>
      <c r="BC312" s="306"/>
      <c r="BD312" s="306"/>
      <c r="BE312" s="306"/>
      <c r="BF312" s="306"/>
      <c r="BG312" s="306"/>
      <c r="BH312" s="306"/>
      <c r="BI312" s="306"/>
      <c r="BJ312" s="306"/>
      <c r="BK312" s="306"/>
      <c r="BL312" s="306"/>
      <c r="BM312" s="306"/>
      <c r="BN312" s="306"/>
      <c r="BO312" s="306"/>
      <c r="BP312" s="306"/>
      <c r="BQ312" s="306"/>
      <c r="BR312" s="306"/>
      <c r="BS312" s="306"/>
      <c r="BT312" s="306"/>
      <c r="BU312" s="306"/>
      <c r="BV312" s="308"/>
      <c r="BW312" s="343"/>
      <c r="BX312" s="343"/>
      <c r="BY312" s="343"/>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558" customFormat="true" ht="15" customHeight="true" x14ac:dyDescent="0.2">
      <c r="B313" s="557"/>
      <c r="W313" s="344"/>
      <c r="X313" s="344"/>
      <c r="Y313" s="344"/>
      <c r="Z313" s="344"/>
      <c r="AA313" s="344"/>
      <c r="AB313" s="344"/>
      <c r="AC313" s="344"/>
      <c r="AD313" s="344"/>
      <c r="AE313" s="344"/>
      <c r="AF313" s="344"/>
      <c r="AG313" s="344"/>
      <c r="AH313" s="344"/>
      <c r="AI313" s="344"/>
      <c r="AJ313" s="344"/>
      <c r="AK313" s="344"/>
      <c r="AL313" s="344"/>
      <c r="AM313" s="344"/>
      <c r="AN313" s="344"/>
      <c r="AO313" s="344"/>
      <c r="AP313" s="344"/>
      <c r="AQ313" s="344"/>
      <c r="AR313" s="344"/>
      <c r="AS313" s="344"/>
      <c r="AT313" s="344"/>
      <c r="AU313" s="344"/>
      <c r="AV313" s="344"/>
      <c r="AW313" s="344"/>
      <c r="AX313" s="344"/>
      <c r="AY313" s="344"/>
      <c r="AZ313" s="344"/>
      <c r="BA313" s="308"/>
      <c r="BB313" s="306"/>
      <c r="BC313" s="306"/>
      <c r="BD313" s="306"/>
      <c r="BE313" s="306"/>
      <c r="BF313" s="306"/>
      <c r="BG313" s="306"/>
      <c r="BH313" s="306"/>
      <c r="BI313" s="306"/>
      <c r="BJ313" s="306"/>
      <c r="BK313" s="306"/>
      <c r="BL313" s="306"/>
      <c r="BM313" s="306"/>
      <c r="BN313" s="306"/>
      <c r="BO313" s="306"/>
      <c r="BP313" s="306"/>
      <c r="BQ313" s="306"/>
      <c r="BR313" s="306"/>
      <c r="BS313" s="306"/>
      <c r="BT313" s="306"/>
      <c r="BU313" s="306"/>
      <c r="BV313" s="308"/>
      <c r="BW313" s="343"/>
      <c r="BX313" s="343"/>
      <c r="BY313" s="343"/>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558" customFormat="true" ht="15" customHeight="true" x14ac:dyDescent="0.2">
      <c r="B314" s="557"/>
      <c r="W314" s="344"/>
      <c r="X314" s="344"/>
      <c r="Y314" s="344"/>
      <c r="Z314" s="344"/>
      <c r="AA314" s="344"/>
      <c r="AB314" s="344"/>
      <c r="AC314" s="344"/>
      <c r="AD314" s="344"/>
      <c r="AE314" s="344"/>
      <c r="AF314" s="344"/>
      <c r="AG314" s="344"/>
      <c r="AH314" s="344"/>
      <c r="AI314" s="344"/>
      <c r="AJ314" s="344"/>
      <c r="AK314" s="344"/>
      <c r="AL314" s="344"/>
      <c r="AM314" s="344"/>
      <c r="AN314" s="344"/>
      <c r="AO314" s="344"/>
      <c r="AP314" s="344"/>
      <c r="AQ314" s="344"/>
      <c r="AR314" s="344"/>
      <c r="AS314" s="344"/>
      <c r="AT314" s="344"/>
      <c r="AU314" s="344"/>
      <c r="AV314" s="344"/>
      <c r="AW314" s="344"/>
      <c r="AX314" s="344"/>
      <c r="AY314" s="344"/>
      <c r="AZ314" s="344"/>
      <c r="BA314" s="308"/>
      <c r="BB314" s="306"/>
      <c r="BC314" s="306"/>
      <c r="BD314" s="306"/>
      <c r="BE314" s="306"/>
      <c r="BF314" s="306"/>
      <c r="BG314" s="306"/>
      <c r="BH314" s="306"/>
      <c r="BI314" s="306"/>
      <c r="BJ314" s="306"/>
      <c r="BK314" s="306"/>
      <c r="BL314" s="306"/>
      <c r="BM314" s="306"/>
      <c r="BN314" s="306"/>
      <c r="BO314" s="306"/>
      <c r="BP314" s="306"/>
      <c r="BQ314" s="306"/>
      <c r="BR314" s="306"/>
      <c r="BS314" s="306"/>
      <c r="BT314" s="306"/>
      <c r="BU314" s="306"/>
      <c r="BV314" s="308"/>
      <c r="BW314" s="343"/>
      <c r="BX314" s="343"/>
      <c r="BY314" s="343"/>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558" customFormat="true" ht="15" customHeight="true" x14ac:dyDescent="0.2">
      <c r="B315" s="557"/>
      <c r="W315" s="344"/>
      <c r="X315" s="344"/>
      <c r="Y315" s="344"/>
      <c r="Z315" s="344"/>
      <c r="AA315" s="344"/>
      <c r="AB315" s="344"/>
      <c r="AC315" s="344"/>
      <c r="AD315" s="344"/>
      <c r="AE315" s="344"/>
      <c r="AF315" s="344"/>
      <c r="AG315" s="344"/>
      <c r="AH315" s="344"/>
      <c r="AI315" s="344"/>
      <c r="AJ315" s="344"/>
      <c r="AK315" s="344"/>
      <c r="AL315" s="344"/>
      <c r="AM315" s="344"/>
      <c r="AN315" s="344"/>
      <c r="AO315" s="344"/>
      <c r="AP315" s="344"/>
      <c r="AQ315" s="344"/>
      <c r="AR315" s="344"/>
      <c r="AS315" s="344"/>
      <c r="AT315" s="344"/>
      <c r="AU315" s="344"/>
      <c r="AV315" s="344"/>
      <c r="AW315" s="344"/>
      <c r="AX315" s="344"/>
      <c r="AY315" s="344"/>
      <c r="AZ315" s="344"/>
      <c r="BA315" s="308"/>
      <c r="BB315" s="306"/>
      <c r="BC315" s="306"/>
      <c r="BD315" s="306"/>
      <c r="BE315" s="306"/>
      <c r="BF315" s="306"/>
      <c r="BG315" s="306"/>
      <c r="BH315" s="306"/>
      <c r="BI315" s="306"/>
      <c r="BJ315" s="306"/>
      <c r="BK315" s="306"/>
      <c r="BL315" s="306"/>
      <c r="BM315" s="306"/>
      <c r="BN315" s="306"/>
      <c r="BO315" s="306"/>
      <c r="BP315" s="306"/>
      <c r="BQ315" s="306"/>
      <c r="BR315" s="306"/>
      <c r="BS315" s="306"/>
      <c r="BT315" s="306"/>
      <c r="BU315" s="306"/>
      <c r="BV315" s="308"/>
      <c r="BW315" s="343"/>
      <c r="BX315" s="343"/>
      <c r="BY315" s="343"/>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558" customFormat="true" ht="15" customHeight="true" x14ac:dyDescent="0.2">
      <c r="B316" s="557"/>
      <c r="W316" s="344"/>
      <c r="X316" s="344"/>
      <c r="Y316" s="344"/>
      <c r="Z316" s="344"/>
      <c r="AA316" s="344"/>
      <c r="AB316" s="344"/>
      <c r="AC316" s="344"/>
      <c r="AD316" s="344"/>
      <c r="AE316" s="344"/>
      <c r="AF316" s="344"/>
      <c r="AG316" s="344"/>
      <c r="AH316" s="344"/>
      <c r="AI316" s="344"/>
      <c r="AJ316" s="344"/>
      <c r="AK316" s="344"/>
      <c r="AL316" s="344"/>
      <c r="AM316" s="344"/>
      <c r="AN316" s="344"/>
      <c r="AO316" s="344"/>
      <c r="AP316" s="344"/>
      <c r="AQ316" s="344"/>
      <c r="AR316" s="344"/>
      <c r="AS316" s="344"/>
      <c r="AT316" s="344"/>
      <c r="AU316" s="344"/>
      <c r="AV316" s="344"/>
      <c r="AW316" s="344"/>
      <c r="AX316" s="344"/>
      <c r="AY316" s="344"/>
      <c r="AZ316" s="344"/>
      <c r="BA316" s="308"/>
      <c r="BB316" s="306"/>
      <c r="BC316" s="306"/>
      <c r="BD316" s="306"/>
      <c r="BE316" s="306"/>
      <c r="BF316" s="306"/>
      <c r="BG316" s="306"/>
      <c r="BH316" s="306"/>
      <c r="BI316" s="306"/>
      <c r="BJ316" s="306"/>
      <c r="BK316" s="306"/>
      <c r="BL316" s="306"/>
      <c r="BM316" s="306"/>
      <c r="BN316" s="306"/>
      <c r="BO316" s="306"/>
      <c r="BP316" s="306"/>
      <c r="BQ316" s="306"/>
      <c r="BR316" s="306"/>
      <c r="BS316" s="306"/>
      <c r="BT316" s="306"/>
      <c r="BU316" s="306"/>
      <c r="BV316" s="308"/>
      <c r="BW316" s="343"/>
      <c r="BX316" s="343"/>
      <c r="BY316" s="343"/>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558" customFormat="true" ht="15" customHeight="true" x14ac:dyDescent="0.2">
      <c r="B317" s="557"/>
      <c r="W317" s="344"/>
      <c r="X317" s="344"/>
      <c r="Y317" s="344"/>
      <c r="Z317" s="344"/>
      <c r="AA317" s="344"/>
      <c r="AB317" s="344"/>
      <c r="AC317" s="344"/>
      <c r="AD317" s="344"/>
      <c r="AE317" s="344"/>
      <c r="AF317" s="344"/>
      <c r="AG317" s="344"/>
      <c r="AH317" s="344"/>
      <c r="AI317" s="344"/>
      <c r="AJ317" s="344"/>
      <c r="AK317" s="344"/>
      <c r="AL317" s="344"/>
      <c r="AM317" s="344"/>
      <c r="AN317" s="344"/>
      <c r="AO317" s="344"/>
      <c r="AP317" s="344"/>
      <c r="AQ317" s="344"/>
      <c r="AR317" s="344"/>
      <c r="AS317" s="344"/>
      <c r="AT317" s="344"/>
      <c r="AU317" s="344"/>
      <c r="AV317" s="344"/>
      <c r="AW317" s="344"/>
      <c r="AX317" s="344"/>
      <c r="AY317" s="344"/>
      <c r="AZ317" s="344"/>
      <c r="BA317" s="308"/>
      <c r="BB317" s="306"/>
      <c r="BC317" s="306"/>
      <c r="BD317" s="306"/>
      <c r="BE317" s="306"/>
      <c r="BF317" s="306"/>
      <c r="BG317" s="306"/>
      <c r="BH317" s="306"/>
      <c r="BI317" s="306"/>
      <c r="BJ317" s="306"/>
      <c r="BK317" s="306"/>
      <c r="BL317" s="306"/>
      <c r="BM317" s="306"/>
      <c r="BN317" s="306"/>
      <c r="BO317" s="306"/>
      <c r="BP317" s="306"/>
      <c r="BQ317" s="306"/>
      <c r="BR317" s="306"/>
      <c r="BS317" s="306"/>
      <c r="BT317" s="306"/>
      <c r="BU317" s="306"/>
      <c r="BV317" s="308"/>
      <c r="BW317" s="343"/>
      <c r="BX317" s="343"/>
      <c r="BY317" s="343"/>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558" customFormat="true" ht="15" customHeight="true" x14ac:dyDescent="0.2">
      <c r="B318" s="557"/>
      <c r="W318" s="344"/>
      <c r="X318" s="344"/>
      <c r="Y318" s="344"/>
      <c r="Z318" s="344"/>
      <c r="AA318" s="344"/>
      <c r="AB318" s="344"/>
      <c r="AC318" s="344"/>
      <c r="AD318" s="344"/>
      <c r="AE318" s="344"/>
      <c r="AF318" s="344"/>
      <c r="AG318" s="344"/>
      <c r="AH318" s="344"/>
      <c r="AI318" s="344"/>
      <c r="AJ318" s="344"/>
      <c r="AK318" s="344"/>
      <c r="AL318" s="344"/>
      <c r="AM318" s="344"/>
      <c r="AN318" s="344"/>
      <c r="AO318" s="344"/>
      <c r="AP318" s="344"/>
      <c r="AQ318" s="344"/>
      <c r="AR318" s="344"/>
      <c r="AS318" s="344"/>
      <c r="AT318" s="344"/>
      <c r="AU318" s="344"/>
      <c r="AV318" s="344"/>
      <c r="AW318" s="344"/>
      <c r="AX318" s="344"/>
      <c r="AY318" s="344"/>
      <c r="AZ318" s="344"/>
      <c r="BA318" s="308"/>
      <c r="BB318" s="306"/>
      <c r="BC318" s="306"/>
      <c r="BD318" s="306"/>
      <c r="BE318" s="306"/>
      <c r="BF318" s="306"/>
      <c r="BG318" s="306"/>
      <c r="BH318" s="306"/>
      <c r="BI318" s="306"/>
      <c r="BJ318" s="306"/>
      <c r="BK318" s="306"/>
      <c r="BL318" s="306"/>
      <c r="BM318" s="306"/>
      <c r="BN318" s="306"/>
      <c r="BO318" s="306"/>
      <c r="BP318" s="306"/>
      <c r="BQ318" s="306"/>
      <c r="BR318" s="306"/>
      <c r="BS318" s="306"/>
      <c r="BT318" s="306"/>
      <c r="BU318" s="306"/>
      <c r="BV318" s="308"/>
      <c r="BW318" s="343"/>
      <c r="BX318" s="343"/>
      <c r="BY318" s="343"/>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558" customFormat="true" ht="15" customHeight="true" x14ac:dyDescent="0.2">
      <c r="B319" s="557"/>
      <c r="W319" s="344"/>
      <c r="X319" s="344"/>
      <c r="Y319" s="344"/>
      <c r="Z319" s="344"/>
      <c r="AA319" s="344"/>
      <c r="AB319" s="344"/>
      <c r="AC319" s="344"/>
      <c r="AD319" s="344"/>
      <c r="AE319" s="344"/>
      <c r="AF319" s="344"/>
      <c r="AG319" s="344"/>
      <c r="AH319" s="344"/>
      <c r="AI319" s="344"/>
      <c r="AJ319" s="344"/>
      <c r="AK319" s="344"/>
      <c r="AL319" s="344"/>
      <c r="AM319" s="344"/>
      <c r="AN319" s="344"/>
      <c r="AO319" s="344"/>
      <c r="AP319" s="344"/>
      <c r="AQ319" s="344"/>
      <c r="AR319" s="344"/>
      <c r="AS319" s="344"/>
      <c r="AT319" s="344"/>
      <c r="AU319" s="344"/>
      <c r="AV319" s="344"/>
      <c r="AW319" s="344"/>
      <c r="AX319" s="344"/>
      <c r="AY319" s="344"/>
      <c r="AZ319" s="344"/>
      <c r="BA319" s="308"/>
      <c r="BB319" s="306"/>
      <c r="BC319" s="306"/>
      <c r="BD319" s="306"/>
      <c r="BE319" s="306"/>
      <c r="BF319" s="306"/>
      <c r="BG319" s="306"/>
      <c r="BH319" s="306"/>
      <c r="BI319" s="306"/>
      <c r="BJ319" s="306"/>
      <c r="BK319" s="306"/>
      <c r="BL319" s="306"/>
      <c r="BM319" s="306"/>
      <c r="BN319" s="306"/>
      <c r="BO319" s="306"/>
      <c r="BP319" s="306"/>
      <c r="BQ319" s="306"/>
      <c r="BR319" s="306"/>
      <c r="BS319" s="306"/>
      <c r="BT319" s="306"/>
      <c r="BU319" s="306"/>
      <c r="BV319" s="308"/>
      <c r="BW319" s="343"/>
      <c r="BX319" s="343"/>
      <c r="BY319" s="343"/>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558" customFormat="true" ht="15" customHeight="true" x14ac:dyDescent="0.2">
      <c r="B320" s="557"/>
      <c r="W320" s="344"/>
      <c r="X320" s="344"/>
      <c r="Y320" s="344"/>
      <c r="Z320" s="344"/>
      <c r="AA320" s="344"/>
      <c r="AB320" s="344"/>
      <c r="AC320" s="344"/>
      <c r="AD320" s="344"/>
      <c r="AE320" s="344"/>
      <c r="AF320" s="344"/>
      <c r="AG320" s="344"/>
      <c r="AH320" s="344"/>
      <c r="AI320" s="344"/>
      <c r="AJ320" s="344"/>
      <c r="AK320" s="344"/>
      <c r="AL320" s="344"/>
      <c r="AM320" s="344"/>
      <c r="AN320" s="344"/>
      <c r="AO320" s="344"/>
      <c r="AP320" s="344"/>
      <c r="AQ320" s="344"/>
      <c r="AR320" s="344"/>
      <c r="AS320" s="344"/>
      <c r="AT320" s="344"/>
      <c r="AU320" s="344"/>
      <c r="AV320" s="344"/>
      <c r="AW320" s="344"/>
      <c r="AX320" s="344"/>
      <c r="AY320" s="344"/>
      <c r="AZ320" s="344"/>
      <c r="BA320" s="308"/>
      <c r="BB320" s="306"/>
      <c r="BC320" s="306"/>
      <c r="BD320" s="306"/>
      <c r="BE320" s="306"/>
      <c r="BF320" s="306"/>
      <c r="BG320" s="306"/>
      <c r="BH320" s="306"/>
      <c r="BI320" s="306"/>
      <c r="BJ320" s="306"/>
      <c r="BK320" s="306"/>
      <c r="BL320" s="306"/>
      <c r="BM320" s="306"/>
      <c r="BN320" s="306"/>
      <c r="BO320" s="306"/>
      <c r="BP320" s="306"/>
      <c r="BQ320" s="306"/>
      <c r="BR320" s="306"/>
      <c r="BS320" s="306"/>
      <c r="BT320" s="306"/>
      <c r="BU320" s="306"/>
      <c r="BV320" s="308"/>
      <c r="BW320" s="343"/>
      <c r="BX320" s="343"/>
      <c r="BY320" s="343"/>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558" customFormat="true" ht="15" customHeight="true" x14ac:dyDescent="0.2">
      <c r="B321" s="557"/>
      <c r="W321" s="344"/>
      <c r="X321" s="344"/>
      <c r="Y321" s="344"/>
      <c r="Z321" s="344"/>
      <c r="AA321" s="344"/>
      <c r="AB321" s="344"/>
      <c r="AC321" s="344"/>
      <c r="AD321" s="344"/>
      <c r="AE321" s="344"/>
      <c r="AF321" s="344"/>
      <c r="AG321" s="344"/>
      <c r="AH321" s="344"/>
      <c r="AI321" s="344"/>
      <c r="AJ321" s="344"/>
      <c r="AK321" s="344"/>
      <c r="AL321" s="344"/>
      <c r="AM321" s="344"/>
      <c r="AN321" s="344"/>
      <c r="AO321" s="344"/>
      <c r="AP321" s="344"/>
      <c r="AQ321" s="344"/>
      <c r="AR321" s="344"/>
      <c r="AS321" s="344"/>
      <c r="AT321" s="344"/>
      <c r="AU321" s="344"/>
      <c r="AV321" s="344"/>
      <c r="AW321" s="344"/>
      <c r="AX321" s="344"/>
      <c r="AY321" s="344"/>
      <c r="AZ321" s="344"/>
      <c r="BA321" s="308"/>
      <c r="BB321" s="306"/>
      <c r="BC321" s="306"/>
      <c r="BD321" s="306"/>
      <c r="BE321" s="306"/>
      <c r="BF321" s="306"/>
      <c r="BG321" s="306"/>
      <c r="BH321" s="306"/>
      <c r="BI321" s="306"/>
      <c r="BJ321" s="306"/>
      <c r="BK321" s="306"/>
      <c r="BL321" s="306"/>
      <c r="BM321" s="306"/>
      <c r="BN321" s="306"/>
      <c r="BO321" s="306"/>
      <c r="BP321" s="306"/>
      <c r="BQ321" s="306"/>
      <c r="BR321" s="306"/>
      <c r="BS321" s="306"/>
      <c r="BT321" s="306"/>
      <c r="BU321" s="306"/>
      <c r="BV321" s="308"/>
      <c r="BW321" s="343"/>
      <c r="BX321" s="343"/>
      <c r="BY321" s="343"/>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558" customFormat="true" ht="15" customHeight="true" x14ac:dyDescent="0.2">
      <c r="B322" s="557"/>
      <c r="W322" s="344"/>
      <c r="X322" s="344"/>
      <c r="Y322" s="344"/>
      <c r="Z322" s="344"/>
      <c r="AA322" s="344"/>
      <c r="AB322" s="344"/>
      <c r="AC322" s="344"/>
      <c r="AD322" s="344"/>
      <c r="AE322" s="344"/>
      <c r="AF322" s="344"/>
      <c r="AG322" s="344"/>
      <c r="AH322" s="344"/>
      <c r="AI322" s="344"/>
      <c r="AJ322" s="344"/>
      <c r="AK322" s="344"/>
      <c r="AL322" s="344"/>
      <c r="AM322" s="344"/>
      <c r="AN322" s="344"/>
      <c r="AO322" s="344"/>
      <c r="AP322" s="344"/>
      <c r="AQ322" s="344"/>
      <c r="AR322" s="344"/>
      <c r="AS322" s="344"/>
      <c r="AT322" s="344"/>
      <c r="AU322" s="344"/>
      <c r="AV322" s="344"/>
      <c r="AW322" s="344"/>
      <c r="AX322" s="344"/>
      <c r="AY322" s="344"/>
      <c r="AZ322" s="344"/>
      <c r="BA322" s="308"/>
      <c r="BB322" s="306"/>
      <c r="BC322" s="306"/>
      <c r="BD322" s="306"/>
      <c r="BE322" s="306"/>
      <c r="BF322" s="306"/>
      <c r="BG322" s="306"/>
      <c r="BH322" s="306"/>
      <c r="BI322" s="306"/>
      <c r="BJ322" s="306"/>
      <c r="BK322" s="306"/>
      <c r="BL322" s="306"/>
      <c r="BM322" s="306"/>
      <c r="BN322" s="306"/>
      <c r="BO322" s="306"/>
      <c r="BP322" s="306"/>
      <c r="BQ322" s="306"/>
      <c r="BR322" s="306"/>
      <c r="BS322" s="306"/>
      <c r="BT322" s="306"/>
      <c r="BU322" s="306"/>
      <c r="BV322" s="308"/>
      <c r="BW322" s="343"/>
      <c r="BX322" s="343"/>
      <c r="BY322" s="343"/>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558" customFormat="true" ht="15" customHeight="true" x14ac:dyDescent="0.2">
      <c r="B323" s="557"/>
      <c r="W323" s="344"/>
      <c r="X323" s="344"/>
      <c r="Y323" s="344"/>
      <c r="Z323" s="344"/>
      <c r="AA323" s="344"/>
      <c r="AB323" s="344"/>
      <c r="AC323" s="344"/>
      <c r="AD323" s="344"/>
      <c r="AE323" s="344"/>
      <c r="AF323" s="344"/>
      <c r="AG323" s="344"/>
      <c r="AH323" s="344"/>
      <c r="AI323" s="344"/>
      <c r="AJ323" s="344"/>
      <c r="AK323" s="344"/>
      <c r="AL323" s="344"/>
      <c r="AM323" s="344"/>
      <c r="AN323" s="344"/>
      <c r="AO323" s="344"/>
      <c r="AP323" s="344"/>
      <c r="AQ323" s="344"/>
      <c r="AR323" s="344"/>
      <c r="AS323" s="344"/>
      <c r="AT323" s="344"/>
      <c r="AU323" s="344"/>
      <c r="AV323" s="344"/>
      <c r="AW323" s="344"/>
      <c r="AX323" s="344"/>
      <c r="AY323" s="344"/>
      <c r="AZ323" s="344"/>
      <c r="BA323" s="308"/>
      <c r="BB323" s="306"/>
      <c r="BC323" s="306"/>
      <c r="BD323" s="306"/>
      <c r="BE323" s="306"/>
      <c r="BF323" s="306"/>
      <c r="BG323" s="306"/>
      <c r="BH323" s="306"/>
      <c r="BI323" s="306"/>
      <c r="BJ323" s="306"/>
      <c r="BK323" s="306"/>
      <c r="BL323" s="306"/>
      <c r="BM323" s="306"/>
      <c r="BN323" s="306"/>
      <c r="BO323" s="306"/>
      <c r="BP323" s="306"/>
      <c r="BQ323" s="306"/>
      <c r="BR323" s="306"/>
      <c r="BS323" s="306"/>
      <c r="BT323" s="306"/>
      <c r="BU323" s="306"/>
      <c r="BV323" s="308"/>
      <c r="BW323" s="343"/>
      <c r="BX323" s="343"/>
      <c r="BY323" s="343"/>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558" customFormat="true" ht="15" customHeight="true" x14ac:dyDescent="0.2">
      <c r="B324" s="557"/>
      <c r="W324" s="344"/>
      <c r="X324" s="344"/>
      <c r="Y324" s="344"/>
      <c r="Z324" s="344"/>
      <c r="AA324" s="344"/>
      <c r="AB324" s="344"/>
      <c r="AC324" s="344"/>
      <c r="AD324" s="344"/>
      <c r="AE324" s="344"/>
      <c r="AF324" s="344"/>
      <c r="AG324" s="344"/>
      <c r="AH324" s="344"/>
      <c r="AI324" s="344"/>
      <c r="AJ324" s="344"/>
      <c r="AK324" s="344"/>
      <c r="AL324" s="344"/>
      <c r="AM324" s="344"/>
      <c r="AN324" s="344"/>
      <c r="AO324" s="344"/>
      <c r="AP324" s="344"/>
      <c r="AQ324" s="344"/>
      <c r="AR324" s="344"/>
      <c r="AS324" s="344"/>
      <c r="AT324" s="344"/>
      <c r="AU324" s="344"/>
      <c r="AV324" s="344"/>
      <c r="AW324" s="344"/>
      <c r="AX324" s="344"/>
      <c r="AY324" s="344"/>
      <c r="AZ324" s="344"/>
      <c r="BA324" s="308"/>
      <c r="BB324" s="306"/>
      <c r="BC324" s="306"/>
      <c r="BD324" s="306"/>
      <c r="BE324" s="306"/>
      <c r="BF324" s="306"/>
      <c r="BG324" s="306"/>
      <c r="BH324" s="306"/>
      <c r="BI324" s="306"/>
      <c r="BJ324" s="306"/>
      <c r="BK324" s="306"/>
      <c r="BL324" s="306"/>
      <c r="BM324" s="306"/>
      <c r="BN324" s="306"/>
      <c r="BO324" s="306"/>
      <c r="BP324" s="306"/>
      <c r="BQ324" s="306"/>
      <c r="BR324" s="306"/>
      <c r="BS324" s="306"/>
      <c r="BT324" s="306"/>
      <c r="BU324" s="306"/>
      <c r="BV324" s="308"/>
      <c r="BW324" s="343"/>
      <c r="BX324" s="343"/>
      <c r="BY324" s="343"/>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558" customFormat="true" ht="15" customHeight="true" x14ac:dyDescent="0.2">
      <c r="B325" s="557"/>
      <c r="W325" s="344"/>
      <c r="X325" s="344"/>
      <c r="Y325" s="344"/>
      <c r="Z325" s="344"/>
      <c r="AA325" s="344"/>
      <c r="AB325" s="344"/>
      <c r="AC325" s="344"/>
      <c r="AD325" s="344"/>
      <c r="AE325" s="344"/>
      <c r="AF325" s="344"/>
      <c r="AG325" s="344"/>
      <c r="AH325" s="344"/>
      <c r="AI325" s="344"/>
      <c r="AJ325" s="344"/>
      <c r="AK325" s="344"/>
      <c r="AL325" s="344"/>
      <c r="AM325" s="344"/>
      <c r="AN325" s="344"/>
      <c r="AO325" s="344"/>
      <c r="AP325" s="344"/>
      <c r="AQ325" s="344"/>
      <c r="AR325" s="344"/>
      <c r="AS325" s="344"/>
      <c r="AT325" s="344"/>
      <c r="AU325" s="344"/>
      <c r="AV325" s="344"/>
      <c r="AW325" s="344"/>
      <c r="AX325" s="344"/>
      <c r="AY325" s="344"/>
      <c r="AZ325" s="344"/>
      <c r="BA325" s="308"/>
      <c r="BB325" s="306"/>
      <c r="BC325" s="306"/>
      <c r="BD325" s="306"/>
      <c r="BE325" s="306"/>
      <c r="BF325" s="306"/>
      <c r="BG325" s="306"/>
      <c r="BH325" s="306"/>
      <c r="BI325" s="306"/>
      <c r="BJ325" s="306"/>
      <c r="BK325" s="306"/>
      <c r="BL325" s="306"/>
      <c r="BM325" s="306"/>
      <c r="BN325" s="306"/>
      <c r="BO325" s="306"/>
      <c r="BP325" s="306"/>
      <c r="BQ325" s="306"/>
      <c r="BR325" s="306"/>
      <c r="BS325" s="306"/>
      <c r="BT325" s="306"/>
      <c r="BU325" s="306"/>
      <c r="BV325" s="308"/>
      <c r="BW325" s="343"/>
      <c r="BX325" s="343"/>
      <c r="BY325" s="343"/>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558" customFormat="true" ht="15" customHeight="true" x14ac:dyDescent="0.2">
      <c r="B326" s="557"/>
      <c r="W326" s="344"/>
      <c r="X326" s="344"/>
      <c r="Y326" s="344"/>
      <c r="Z326" s="344"/>
      <c r="AA326" s="344"/>
      <c r="AB326" s="344"/>
      <c r="AC326" s="344"/>
      <c r="AD326" s="344"/>
      <c r="AE326" s="344"/>
      <c r="AF326" s="344"/>
      <c r="AG326" s="344"/>
      <c r="AH326" s="344"/>
      <c r="AI326" s="344"/>
      <c r="AJ326" s="344"/>
      <c r="AK326" s="344"/>
      <c r="AL326" s="344"/>
      <c r="AM326" s="344"/>
      <c r="AN326" s="344"/>
      <c r="AO326" s="344"/>
      <c r="AP326" s="344"/>
      <c r="AQ326" s="344"/>
      <c r="AR326" s="344"/>
      <c r="AS326" s="344"/>
      <c r="AT326" s="344"/>
      <c r="AU326" s="344"/>
      <c r="AV326" s="344"/>
      <c r="AW326" s="344"/>
      <c r="AX326" s="344"/>
      <c r="AY326" s="344"/>
      <c r="AZ326" s="344"/>
      <c r="BA326" s="308"/>
      <c r="BB326" s="306"/>
      <c r="BC326" s="306"/>
      <c r="BD326" s="306"/>
      <c r="BE326" s="306"/>
      <c r="BF326" s="306"/>
      <c r="BG326" s="306"/>
      <c r="BH326" s="306"/>
      <c r="BI326" s="306"/>
      <c r="BJ326" s="306"/>
      <c r="BK326" s="306"/>
      <c r="BL326" s="306"/>
      <c r="BM326" s="306"/>
      <c r="BN326" s="306"/>
      <c r="BO326" s="306"/>
      <c r="BP326" s="306"/>
      <c r="BQ326" s="306"/>
      <c r="BR326" s="306"/>
      <c r="BS326" s="306"/>
      <c r="BT326" s="306"/>
      <c r="BU326" s="306"/>
      <c r="BV326" s="308"/>
      <c r="BW326" s="343"/>
      <c r="BX326" s="343"/>
      <c r="BY326" s="343"/>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558" customFormat="true" ht="15" customHeight="true" x14ac:dyDescent="0.2">
      <c r="B327" s="557"/>
      <c r="W327" s="344"/>
      <c r="X327" s="344"/>
      <c r="Y327" s="344"/>
      <c r="Z327" s="344"/>
      <c r="AA327" s="344"/>
      <c r="AB327" s="344"/>
      <c r="AC327" s="344"/>
      <c r="AD327" s="344"/>
      <c r="AE327" s="344"/>
      <c r="AF327" s="344"/>
      <c r="AG327" s="344"/>
      <c r="AH327" s="344"/>
      <c r="AI327" s="344"/>
      <c r="AJ327" s="344"/>
      <c r="AK327" s="344"/>
      <c r="AL327" s="344"/>
      <c r="AM327" s="344"/>
      <c r="AN327" s="344"/>
      <c r="AO327" s="344"/>
      <c r="AP327" s="344"/>
      <c r="AQ327" s="344"/>
      <c r="AR327" s="344"/>
      <c r="AS327" s="344"/>
      <c r="AT327" s="344"/>
      <c r="AU327" s="344"/>
      <c r="AV327" s="344"/>
      <c r="AW327" s="344"/>
      <c r="AX327" s="344"/>
      <c r="AY327" s="344"/>
      <c r="AZ327" s="344"/>
      <c r="BA327" s="308"/>
      <c r="BB327" s="306"/>
      <c r="BC327" s="306"/>
      <c r="BD327" s="306"/>
      <c r="BE327" s="306"/>
      <c r="BF327" s="306"/>
      <c r="BG327" s="306"/>
      <c r="BH327" s="306"/>
      <c r="BI327" s="306"/>
      <c r="BJ327" s="306"/>
      <c r="BK327" s="306"/>
      <c r="BL327" s="306"/>
      <c r="BM327" s="306"/>
      <c r="BN327" s="306"/>
      <c r="BO327" s="306"/>
      <c r="BP327" s="306"/>
      <c r="BQ327" s="306"/>
      <c r="BR327" s="306"/>
      <c r="BS327" s="306"/>
      <c r="BT327" s="306"/>
      <c r="BU327" s="306"/>
      <c r="BV327" s="308"/>
      <c r="BW327" s="343"/>
      <c r="BX327" s="343"/>
      <c r="BY327" s="343"/>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558" customFormat="true" ht="15" customHeight="true" x14ac:dyDescent="0.2">
      <c r="B328" s="557"/>
      <c r="W328" s="344"/>
      <c r="X328" s="344"/>
      <c r="Y328" s="344"/>
      <c r="Z328" s="344"/>
      <c r="AA328" s="344"/>
      <c r="AB328" s="344"/>
      <c r="AC328" s="344"/>
      <c r="AD328" s="344"/>
      <c r="AE328" s="344"/>
      <c r="AF328" s="344"/>
      <c r="AG328" s="344"/>
      <c r="AH328" s="344"/>
      <c r="AI328" s="344"/>
      <c r="AJ328" s="344"/>
      <c r="AK328" s="344"/>
      <c r="AL328" s="344"/>
      <c r="AM328" s="344"/>
      <c r="AN328" s="344"/>
      <c r="AO328" s="344"/>
      <c r="AP328" s="344"/>
      <c r="AQ328" s="344"/>
      <c r="AR328" s="344"/>
      <c r="AS328" s="344"/>
      <c r="AT328" s="344"/>
      <c r="AU328" s="344"/>
      <c r="AV328" s="344"/>
      <c r="AW328" s="344"/>
      <c r="AX328" s="344"/>
      <c r="AY328" s="344"/>
      <c r="AZ328" s="344"/>
      <c r="BA328" s="308"/>
      <c r="BB328" s="306"/>
      <c r="BC328" s="306"/>
      <c r="BD328" s="306"/>
      <c r="BE328" s="306"/>
      <c r="BF328" s="306"/>
      <c r="BG328" s="306"/>
      <c r="BH328" s="306"/>
      <c r="BI328" s="306"/>
      <c r="BJ328" s="306"/>
      <c r="BK328" s="306"/>
      <c r="BL328" s="306"/>
      <c r="BM328" s="306"/>
      <c r="BN328" s="306"/>
      <c r="BO328" s="306"/>
      <c r="BP328" s="306"/>
      <c r="BQ328" s="306"/>
      <c r="BR328" s="306"/>
      <c r="BS328" s="306"/>
      <c r="BT328" s="306"/>
      <c r="BU328" s="306"/>
      <c r="BV328" s="308"/>
      <c r="BW328" s="343"/>
      <c r="BX328" s="343"/>
      <c r="BY328" s="343"/>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558" customFormat="true" ht="250.15" customHeight="true" x14ac:dyDescent="0.2">
      <c r="B329" s="557"/>
      <c r="W329" s="344"/>
      <c r="X329" s="344"/>
      <c r="Y329" s="344"/>
      <c r="Z329" s="344"/>
      <c r="AA329" s="344"/>
      <c r="AB329" s="344"/>
      <c r="AC329" s="344"/>
      <c r="AD329" s="344"/>
      <c r="AE329" s="344"/>
      <c r="AF329" s="344"/>
      <c r="AG329" s="344"/>
      <c r="AH329" s="344"/>
      <c r="AI329" s="344"/>
      <c r="AJ329" s="344"/>
      <c r="AK329" s="344"/>
      <c r="AL329" s="344"/>
      <c r="AM329" s="344"/>
      <c r="AN329" s="344"/>
      <c r="AO329" s="344"/>
      <c r="AP329" s="344"/>
      <c r="AQ329" s="344"/>
      <c r="AR329" s="344"/>
      <c r="AS329" s="344"/>
      <c r="AT329" s="344"/>
      <c r="AU329" s="344"/>
      <c r="AV329" s="344"/>
      <c r="AW329" s="344"/>
      <c r="AX329" s="344"/>
      <c r="AY329" s="344"/>
      <c r="AZ329" s="344"/>
      <c r="BA329" s="308"/>
      <c r="BB329" s="306"/>
      <c r="BC329" s="306"/>
      <c r="BD329" s="306"/>
      <c r="BE329" s="306"/>
      <c r="BF329" s="306"/>
      <c r="BG329" s="306"/>
      <c r="BH329" s="306"/>
      <c r="BI329" s="306"/>
      <c r="BJ329" s="306"/>
      <c r="BK329" s="306"/>
      <c r="BL329" s="306"/>
      <c r="BM329" s="306"/>
      <c r="BN329" s="306"/>
      <c r="BO329" s="306"/>
      <c r="BP329" s="306"/>
      <c r="BQ329" s="306"/>
      <c r="BR329" s="306"/>
      <c r="BS329" s="306"/>
      <c r="BT329" s="306"/>
      <c r="BU329" s="306"/>
      <c r="BV329" s="308"/>
      <c r="BW329" s="343"/>
      <c r="BX329" s="343"/>
      <c r="BY329" s="343"/>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507"/>
      <c r="W330" s="339"/>
      <c r="X330" s="339"/>
      <c r="Y330" s="339"/>
      <c r="Z330" s="339"/>
      <c r="AA330" s="339"/>
      <c r="AB330" s="339"/>
      <c r="AC330" s="339"/>
      <c r="AD330" s="339"/>
      <c r="AE330" s="339"/>
      <c r="AF330" s="339"/>
      <c r="AG330" s="339"/>
      <c r="AH330" s="339"/>
      <c r="AI330" s="339"/>
      <c r="AJ330" s="339"/>
      <c r="AK330" s="339"/>
      <c r="AL330" s="339"/>
      <c r="AM330" s="339"/>
      <c r="AN330" s="339"/>
      <c r="AO330" s="339"/>
      <c r="AP330" s="339"/>
      <c r="AQ330" s="339"/>
      <c r="AR330" s="339"/>
      <c r="AS330" s="339"/>
      <c r="AT330" s="339"/>
      <c r="AU330" s="339"/>
      <c r="AV330" s="339"/>
      <c r="AW330" s="339"/>
      <c r="AX330" s="339"/>
      <c r="AY330" s="339"/>
      <c r="AZ330" s="339"/>
      <c r="BA330" s="311"/>
      <c r="BB330" s="311"/>
      <c r="BC330" s="505"/>
      <c r="BD330" s="505"/>
      <c r="BE330" s="505"/>
      <c r="BF330" s="505"/>
      <c r="BG330" s="505"/>
      <c r="BH330" s="505"/>
      <c r="BI330" s="505"/>
      <c r="BJ330" s="505"/>
      <c r="BK330" s="505"/>
      <c r="BL330" s="505"/>
      <c r="BM330" s="505"/>
      <c r="BN330" s="505"/>
      <c r="BO330" s="505"/>
      <c r="BP330" s="505"/>
      <c r="BQ330" s="505"/>
      <c r="BR330" s="505"/>
      <c r="BS330" s="505"/>
      <c r="BT330" s="505"/>
      <c r="BU330" s="505"/>
      <c r="BV330" s="505"/>
      <c r="BW330" s="339"/>
      <c r="BX330" s="339"/>
      <c r="BY330" s="339"/>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507"/>
      <c r="W331" s="339"/>
      <c r="X331" s="339"/>
      <c r="Y331" s="339"/>
      <c r="Z331" s="339"/>
      <c r="AA331" s="339"/>
      <c r="AB331" s="339"/>
      <c r="AC331" s="339"/>
      <c r="AD331" s="339"/>
      <c r="AE331" s="339"/>
      <c r="AF331" s="339"/>
      <c r="AG331" s="339"/>
      <c r="AH331" s="339"/>
      <c r="AI331" s="339"/>
      <c r="AJ331" s="339"/>
      <c r="AK331" s="339"/>
      <c r="AL331" s="339"/>
      <c r="AM331" s="339"/>
      <c r="AN331" s="339"/>
      <c r="AO331" s="339"/>
      <c r="AP331" s="339"/>
      <c r="AQ331" s="339"/>
      <c r="AR331" s="339"/>
      <c r="AS331" s="339"/>
      <c r="AT331" s="339"/>
      <c r="AU331" s="339"/>
      <c r="AV331" s="339"/>
      <c r="AW331" s="339"/>
      <c r="AX331" s="339"/>
      <c r="AY331" s="339"/>
      <c r="AZ331" s="339"/>
      <c r="BA331" s="311"/>
      <c r="BB331" s="311"/>
      <c r="BC331" s="505"/>
      <c r="BD331" s="505"/>
      <c r="BE331" s="505"/>
      <c r="BF331" s="505"/>
      <c r="BG331" s="505"/>
      <c r="BH331" s="505"/>
      <c r="BI331" s="505"/>
      <c r="BJ331" s="505"/>
      <c r="BK331" s="505"/>
      <c r="BL331" s="505"/>
      <c r="BM331" s="505"/>
      <c r="BN331" s="505"/>
      <c r="BO331" s="505"/>
      <c r="BP331" s="505"/>
      <c r="BQ331" s="505"/>
      <c r="BR331" s="505"/>
      <c r="BS331" s="505"/>
      <c r="BT331" s="505"/>
      <c r="BU331" s="505"/>
      <c r="BV331" s="505"/>
      <c r="BW331" s="339"/>
      <c r="BX331" s="339"/>
      <c r="BY331" s="339"/>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507"/>
      <c r="W332" s="339"/>
      <c r="X332" s="339"/>
      <c r="Y332" s="339"/>
      <c r="Z332" s="339"/>
      <c r="AA332" s="339"/>
      <c r="AB332" s="339"/>
      <c r="AC332" s="339"/>
      <c r="AD332" s="339"/>
      <c r="AE332" s="339"/>
      <c r="AF332" s="339"/>
      <c r="AG332" s="339"/>
      <c r="AH332" s="339"/>
      <c r="AI332" s="339"/>
      <c r="AJ332" s="339"/>
      <c r="AK332" s="339"/>
      <c r="AL332" s="339"/>
      <c r="AM332" s="339"/>
      <c r="AN332" s="339"/>
      <c r="AO332" s="339"/>
      <c r="AP332" s="339"/>
      <c r="AQ332" s="339"/>
      <c r="AR332" s="339"/>
      <c r="AS332" s="339"/>
      <c r="AT332" s="339"/>
      <c r="AU332" s="339"/>
      <c r="AV332" s="339"/>
      <c r="AW332" s="339"/>
      <c r="AX332" s="339"/>
      <c r="AY332" s="339"/>
      <c r="AZ332" s="339"/>
      <c r="BA332" s="311"/>
      <c r="BB332" s="311"/>
      <c r="BC332" s="505"/>
      <c r="BD332" s="505"/>
      <c r="BE332" s="505"/>
      <c r="BF332" s="505"/>
      <c r="BG332" s="505"/>
      <c r="BH332" s="505"/>
      <c r="BI332" s="505"/>
      <c r="BJ332" s="505"/>
      <c r="BK332" s="505"/>
      <c r="BL332" s="505"/>
      <c r="BM332" s="505"/>
      <c r="BN332" s="505"/>
      <c r="BO332" s="505"/>
      <c r="BP332" s="505"/>
      <c r="BQ332" s="505"/>
      <c r="BR332" s="505"/>
      <c r="BS332" s="505"/>
      <c r="BT332" s="505"/>
      <c r="BU332" s="505"/>
      <c r="BV332" s="505"/>
      <c r="BW332" s="339"/>
      <c r="BX332" s="339"/>
      <c r="BY332" s="339"/>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507"/>
      <c r="W333" s="339"/>
      <c r="X333" s="339"/>
      <c r="Y333" s="339"/>
      <c r="Z333" s="339"/>
      <c r="AA333" s="339"/>
      <c r="AB333" s="339"/>
      <c r="AC333" s="339"/>
      <c r="AD333" s="339"/>
      <c r="AE333" s="339"/>
      <c r="AF333" s="339"/>
      <c r="AG333" s="339"/>
      <c r="AH333" s="339"/>
      <c r="AI333" s="339"/>
      <c r="AJ333" s="339"/>
      <c r="AK333" s="339"/>
      <c r="AL333" s="339"/>
      <c r="AM333" s="339"/>
      <c r="AN333" s="339"/>
      <c r="AO333" s="339"/>
      <c r="AP333" s="339"/>
      <c r="AQ333" s="339"/>
      <c r="AR333" s="339"/>
      <c r="AS333" s="339"/>
      <c r="AT333" s="339"/>
      <c r="AU333" s="339"/>
      <c r="AV333" s="339"/>
      <c r="AW333" s="339"/>
      <c r="AX333" s="339"/>
      <c r="AY333" s="339"/>
      <c r="AZ333" s="339"/>
      <c r="BA333" s="311"/>
      <c r="BB333" s="311"/>
      <c r="BC333" s="505"/>
      <c r="BD333" s="505"/>
      <c r="BE333" s="505"/>
      <c r="BF333" s="505"/>
      <c r="BG333" s="505"/>
      <c r="BH333" s="505"/>
      <c r="BI333" s="505"/>
      <c r="BJ333" s="505"/>
      <c r="BK333" s="505"/>
      <c r="BL333" s="505"/>
      <c r="BM333" s="505"/>
      <c r="BN333" s="505"/>
      <c r="BO333" s="505"/>
      <c r="BP333" s="505"/>
      <c r="BQ333" s="505"/>
      <c r="BR333" s="505"/>
      <c r="BS333" s="505"/>
      <c r="BT333" s="505"/>
      <c r="BU333" s="505"/>
      <c r="BV333" s="505"/>
      <c r="BW333" s="339"/>
      <c r="BX333" s="339"/>
      <c r="BY333" s="339"/>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507"/>
      <c r="W334" s="339"/>
      <c r="X334" s="339"/>
      <c r="Y334" s="339"/>
      <c r="Z334" s="339"/>
      <c r="AA334" s="339"/>
      <c r="AB334" s="339"/>
      <c r="AC334" s="339"/>
      <c r="AD334" s="339"/>
      <c r="AE334" s="339"/>
      <c r="AF334" s="339"/>
      <c r="AG334" s="339"/>
      <c r="AH334" s="339"/>
      <c r="AI334" s="339"/>
      <c r="AJ334" s="339"/>
      <c r="AK334" s="339"/>
      <c r="AL334" s="339"/>
      <c r="AM334" s="339"/>
      <c r="AN334" s="339"/>
      <c r="AO334" s="339"/>
      <c r="AP334" s="339"/>
      <c r="AQ334" s="339"/>
      <c r="AR334" s="339"/>
      <c r="AS334" s="339"/>
      <c r="AT334" s="339"/>
      <c r="AU334" s="339"/>
      <c r="AV334" s="339"/>
      <c r="AW334" s="339"/>
      <c r="AX334" s="339"/>
      <c r="AY334" s="339"/>
      <c r="AZ334" s="339"/>
      <c r="BA334" s="311"/>
      <c r="BB334" s="311"/>
      <c r="BC334" s="505"/>
      <c r="BD334" s="505"/>
      <c r="BE334" s="505"/>
      <c r="BF334" s="505"/>
      <c r="BG334" s="505"/>
      <c r="BH334" s="505"/>
      <c r="BI334" s="505"/>
      <c r="BJ334" s="505"/>
      <c r="BK334" s="505"/>
      <c r="BL334" s="505"/>
      <c r="BM334" s="505"/>
      <c r="BN334" s="505"/>
      <c r="BO334" s="505"/>
      <c r="BP334" s="505"/>
      <c r="BQ334" s="505"/>
      <c r="BR334" s="505"/>
      <c r="BS334" s="505"/>
      <c r="BT334" s="505"/>
      <c r="BU334" s="505"/>
      <c r="BV334" s="505"/>
      <c r="BW334" s="339"/>
      <c r="BX334" s="339"/>
      <c r="BY334" s="339"/>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507"/>
      <c r="W335" s="339"/>
      <c r="X335" s="339"/>
      <c r="Y335" s="339"/>
      <c r="Z335" s="339"/>
      <c r="AA335" s="339"/>
      <c r="AB335" s="339"/>
      <c r="AC335" s="339"/>
      <c r="AD335" s="339"/>
      <c r="AE335" s="339"/>
      <c r="AF335" s="339"/>
      <c r="AG335" s="339"/>
      <c r="AH335" s="339"/>
      <c r="AI335" s="339"/>
      <c r="AJ335" s="339"/>
      <c r="AK335" s="339"/>
      <c r="AL335" s="339"/>
      <c r="AM335" s="339"/>
      <c r="AN335" s="339"/>
      <c r="AO335" s="339"/>
      <c r="AP335" s="339"/>
      <c r="AQ335" s="339"/>
      <c r="AR335" s="339"/>
      <c r="AS335" s="339"/>
      <c r="AT335" s="339"/>
      <c r="AU335" s="339"/>
      <c r="AV335" s="339"/>
      <c r="AW335" s="339"/>
      <c r="AX335" s="339"/>
      <c r="AY335" s="339"/>
      <c r="AZ335" s="339"/>
      <c r="BA335" s="311"/>
      <c r="BB335" s="311"/>
      <c r="BC335" s="505"/>
      <c r="BD335" s="505"/>
      <c r="BE335" s="505"/>
      <c r="BF335" s="505"/>
      <c r="BG335" s="505"/>
      <c r="BH335" s="505"/>
      <c r="BI335" s="505"/>
      <c r="BJ335" s="505"/>
      <c r="BK335" s="505"/>
      <c r="BL335" s="505"/>
      <c r="BM335" s="505"/>
      <c r="BN335" s="505"/>
      <c r="BO335" s="505"/>
      <c r="BP335" s="505"/>
      <c r="BQ335" s="505"/>
      <c r="BR335" s="505"/>
      <c r="BS335" s="505"/>
      <c r="BT335" s="505"/>
      <c r="BU335" s="505"/>
      <c r="BV335" s="505"/>
      <c r="BW335" s="339"/>
      <c r="BX335" s="339"/>
      <c r="BY335" s="339"/>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507"/>
      <c r="W336" s="339"/>
      <c r="X336" s="339"/>
      <c r="Y336" s="339"/>
      <c r="Z336" s="339"/>
      <c r="AA336" s="339"/>
      <c r="AB336" s="339"/>
      <c r="AC336" s="339"/>
      <c r="AD336" s="339"/>
      <c r="AE336" s="339"/>
      <c r="AF336" s="339"/>
      <c r="AG336" s="339"/>
      <c r="AH336" s="339"/>
      <c r="AI336" s="339"/>
      <c r="AJ336" s="339"/>
      <c r="AK336" s="339"/>
      <c r="AL336" s="339"/>
      <c r="AM336" s="339"/>
      <c r="AN336" s="339"/>
      <c r="AO336" s="339"/>
      <c r="AP336" s="339"/>
      <c r="AQ336" s="339"/>
      <c r="AR336" s="339"/>
      <c r="AS336" s="339"/>
      <c r="AT336" s="339"/>
      <c r="AU336" s="339"/>
      <c r="AV336" s="339"/>
      <c r="AW336" s="339"/>
      <c r="AX336" s="339"/>
      <c r="AY336" s="339"/>
      <c r="AZ336" s="339"/>
      <c r="BA336" s="311"/>
      <c r="BB336" s="311"/>
      <c r="BC336" s="505"/>
      <c r="BD336" s="505"/>
      <c r="BE336" s="505"/>
      <c r="BF336" s="505"/>
      <c r="BG336" s="505"/>
      <c r="BH336" s="505"/>
      <c r="BI336" s="505"/>
      <c r="BJ336" s="505"/>
      <c r="BK336" s="505"/>
      <c r="BL336" s="505"/>
      <c r="BM336" s="505"/>
      <c r="BN336" s="505"/>
      <c r="BO336" s="505"/>
      <c r="BP336" s="505"/>
      <c r="BQ336" s="505"/>
      <c r="BR336" s="505"/>
      <c r="BS336" s="505"/>
      <c r="BT336" s="505"/>
      <c r="BU336" s="505"/>
      <c r="BV336" s="505"/>
      <c r="BW336" s="339"/>
      <c r="BX336" s="339"/>
      <c r="BY336" s="339"/>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507"/>
      <c r="W337" s="339"/>
      <c r="X337" s="339"/>
      <c r="Y337" s="339"/>
      <c r="Z337" s="339"/>
      <c r="AA337" s="339"/>
      <c r="AB337" s="339"/>
      <c r="AC337" s="339"/>
      <c r="AD337" s="339"/>
      <c r="AE337" s="339"/>
      <c r="AF337" s="339"/>
      <c r="AG337" s="339"/>
      <c r="AH337" s="339"/>
      <c r="AI337" s="339"/>
      <c r="AJ337" s="339"/>
      <c r="AK337" s="339"/>
      <c r="AL337" s="339"/>
      <c r="AM337" s="339"/>
      <c r="AN337" s="339"/>
      <c r="AO337" s="339"/>
      <c r="AP337" s="339"/>
      <c r="AQ337" s="339"/>
      <c r="AR337" s="339"/>
      <c r="AS337" s="339"/>
      <c r="AT337" s="339"/>
      <c r="AU337" s="339"/>
      <c r="AV337" s="339"/>
      <c r="AW337" s="339"/>
      <c r="AX337" s="339"/>
      <c r="AY337" s="339"/>
      <c r="AZ337" s="339"/>
      <c r="BA337" s="311"/>
      <c r="BB337" s="311"/>
      <c r="BC337" s="505"/>
      <c r="BD337" s="505"/>
      <c r="BE337" s="505"/>
      <c r="BF337" s="505"/>
      <c r="BG337" s="505"/>
      <c r="BH337" s="505"/>
      <c r="BI337" s="505"/>
      <c r="BJ337" s="505"/>
      <c r="BK337" s="505"/>
      <c r="BL337" s="505"/>
      <c r="BM337" s="505"/>
      <c r="BN337" s="505"/>
      <c r="BO337" s="505"/>
      <c r="BP337" s="505"/>
      <c r="BQ337" s="505"/>
      <c r="BR337" s="505"/>
      <c r="BS337" s="505"/>
      <c r="BT337" s="505"/>
      <c r="BU337" s="505"/>
      <c r="BV337" s="505"/>
      <c r="BW337" s="339"/>
      <c r="BX337" s="339"/>
      <c r="BY337" s="339"/>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507"/>
      <c r="W338" s="339"/>
      <c r="X338" s="339"/>
      <c r="Y338" s="339"/>
      <c r="Z338" s="339"/>
      <c r="AA338" s="339"/>
      <c r="AB338" s="339"/>
      <c r="AC338" s="339"/>
      <c r="AD338" s="339"/>
      <c r="AE338" s="339"/>
      <c r="AF338" s="339"/>
      <c r="AG338" s="339"/>
      <c r="AH338" s="339"/>
      <c r="AI338" s="339"/>
      <c r="AJ338" s="339"/>
      <c r="AK338" s="339"/>
      <c r="AL338" s="339"/>
      <c r="AM338" s="339"/>
      <c r="AN338" s="339"/>
      <c r="AO338" s="339"/>
      <c r="AP338" s="339"/>
      <c r="AQ338" s="339"/>
      <c r="AR338" s="339"/>
      <c r="AS338" s="339"/>
      <c r="AT338" s="339"/>
      <c r="AU338" s="339"/>
      <c r="AV338" s="339"/>
      <c r="AW338" s="339"/>
      <c r="AX338" s="339"/>
      <c r="AY338" s="339"/>
      <c r="AZ338" s="339"/>
      <c r="BA338" s="311"/>
      <c r="BB338" s="311"/>
      <c r="BC338" s="505"/>
      <c r="BD338" s="505"/>
      <c r="BE338" s="505"/>
      <c r="BF338" s="505"/>
      <c r="BG338" s="505"/>
      <c r="BH338" s="505"/>
      <c r="BI338" s="505"/>
      <c r="BJ338" s="505"/>
      <c r="BK338" s="505"/>
      <c r="BL338" s="505"/>
      <c r="BM338" s="505"/>
      <c r="BN338" s="505"/>
      <c r="BO338" s="505"/>
      <c r="BP338" s="505"/>
      <c r="BQ338" s="505"/>
      <c r="BR338" s="505"/>
      <c r="BS338" s="505"/>
      <c r="BT338" s="505"/>
      <c r="BU338" s="505"/>
      <c r="BV338" s="505"/>
      <c r="BW338" s="339"/>
      <c r="BX338" s="339"/>
      <c r="BY338" s="339"/>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558" customFormat="true" ht="15" customHeight="true" x14ac:dyDescent="0.2">
      <c r="B339" s="557"/>
      <c r="W339" s="344"/>
      <c r="X339" s="344"/>
      <c r="Y339" s="344"/>
      <c r="Z339" s="344"/>
      <c r="AA339" s="344"/>
      <c r="AB339" s="344"/>
      <c r="AC339" s="344"/>
      <c r="AD339" s="344"/>
      <c r="AE339" s="344"/>
      <c r="AF339" s="344"/>
      <c r="AG339" s="344"/>
      <c r="AH339" s="344"/>
      <c r="AI339" s="344"/>
      <c r="AJ339" s="344"/>
      <c r="AK339" s="344"/>
      <c r="AL339" s="344"/>
      <c r="AM339" s="344"/>
      <c r="AN339" s="344"/>
      <c r="AO339" s="344"/>
      <c r="AP339" s="344"/>
      <c r="AQ339" s="344"/>
      <c r="AR339" s="344"/>
      <c r="AS339" s="344"/>
      <c r="AT339" s="344"/>
      <c r="AU339" s="344"/>
      <c r="AV339" s="344"/>
      <c r="AW339" s="344"/>
      <c r="AX339" s="344"/>
      <c r="AY339" s="344"/>
      <c r="AZ339" s="344"/>
      <c r="BA339" s="345" t="s">
        <v>131</v>
      </c>
      <c r="BB339" s="293" t="s">
        <v>130</v>
      </c>
      <c r="BC339" s="996" t="s">
        <v>115</v>
      </c>
      <c r="BD339" s="997"/>
      <c r="BE339" s="997"/>
      <c r="BF339" s="997"/>
      <c r="BG339" s="1026"/>
      <c r="BH339" s="996" t="s">
        <v>38</v>
      </c>
      <c r="BI339" s="997"/>
      <c r="BJ339" s="997"/>
      <c r="BK339" s="997"/>
      <c r="BL339" s="1026"/>
      <c r="BM339" s="996" t="s">
        <v>37</v>
      </c>
      <c r="BN339" s="997"/>
      <c r="BO339" s="997"/>
      <c r="BP339" s="997"/>
      <c r="BQ339" s="998"/>
      <c r="BR339" s="16" t="s">
        <v>143</v>
      </c>
      <c r="BS339" s="424"/>
      <c r="BT339" s="424"/>
      <c r="BU339" s="424"/>
      <c r="BV339" s="424"/>
      <c r="BW339" s="5"/>
      <c r="BX339" s="5"/>
      <c r="BY339" s="5"/>
      <c r="BZ339" s="343"/>
      <c r="CA339" s="343"/>
      <c r="CB339" s="343"/>
      <c r="CC339" s="343"/>
      <c r="CD339" s="343"/>
      <c r="CE339" s="343"/>
      <c r="CF339" s="343"/>
      <c r="CG339" s="343"/>
      <c r="CH339" s="343"/>
      <c r="CI339" s="343"/>
      <c r="CJ339" s="343"/>
      <c r="CK339" s="343"/>
      <c r="CL339" s="343"/>
      <c r="CM339" s="343"/>
      <c r="CN339" s="343"/>
      <c r="CO339" s="343"/>
      <c r="CP339" s="343"/>
      <c r="CQ339" s="343"/>
      <c r="CR339" s="343"/>
      <c r="CS339" s="343"/>
      <c r="CT339" s="343"/>
      <c r="CU339" s="343"/>
      <c r="CV339" s="343"/>
      <c r="CW339" s="343"/>
      <c r="CX339" s="343"/>
      <c r="CY339" s="343"/>
      <c r="CZ339" s="343"/>
    </row>
    <row r="340" s="558" customFormat="true" ht="12.75" x14ac:dyDescent="0.2">
      <c r="B340" s="557"/>
      <c r="W340" s="344"/>
      <c r="X340" s="344"/>
      <c r="Y340" s="344"/>
      <c r="Z340" s="344"/>
      <c r="AA340" s="344"/>
      <c r="AB340" s="344"/>
      <c r="AC340" s="344"/>
      <c r="AD340" s="344"/>
      <c r="AE340" s="344"/>
      <c r="AF340" s="344"/>
      <c r="AG340" s="344"/>
      <c r="AH340" s="344"/>
      <c r="AI340" s="344"/>
      <c r="AJ340" s="344"/>
      <c r="AK340" s="344"/>
      <c r="AL340" s="344"/>
      <c r="AM340" s="344"/>
      <c r="AN340" s="344"/>
      <c r="AO340" s="344"/>
      <c r="AP340" s="344"/>
      <c r="AQ340" s="344"/>
      <c r="AR340" s="344"/>
      <c r="AS340" s="344"/>
      <c r="AT340" s="344"/>
      <c r="AU340" s="344"/>
      <c r="AV340" s="344"/>
      <c r="AW340" s="344"/>
      <c r="AX340" s="344"/>
      <c r="AY340" s="344"/>
      <c r="AZ340" s="344"/>
      <c r="BA340" s="331" t="s">
        <v>127</v>
      </c>
      <c r="BB340" s="330"/>
      <c r="BC340" s="453" t="s">
        <v>0</v>
      </c>
      <c r="BD340" s="559" t="s">
        <v>1</v>
      </c>
      <c r="BE340" s="559" t="s">
        <v>2</v>
      </c>
      <c r="BF340" s="559" t="s">
        <v>3</v>
      </c>
      <c r="BG340" s="454" t="s">
        <v>4</v>
      </c>
      <c r="BH340" s="453" t="s">
        <v>0</v>
      </c>
      <c r="BI340" s="559" t="s">
        <v>1</v>
      </c>
      <c r="BJ340" s="559" t="s">
        <v>2</v>
      </c>
      <c r="BK340" s="559" t="s">
        <v>3</v>
      </c>
      <c r="BL340" s="454" t="s">
        <v>4</v>
      </c>
      <c r="BM340" s="453" t="s">
        <v>0</v>
      </c>
      <c r="BN340" s="559" t="s">
        <v>1</v>
      </c>
      <c r="BO340" s="559" t="s">
        <v>2</v>
      </c>
      <c r="BP340" s="559" t="s">
        <v>3</v>
      </c>
      <c r="BQ340" s="454" t="s">
        <v>4</v>
      </c>
      <c r="BR340" s="453" t="s">
        <v>259</v>
      </c>
      <c r="BS340" s="559" t="s">
        <v>160</v>
      </c>
      <c r="BT340" s="559" t="s">
        <v>260</v>
      </c>
      <c r="BU340" s="559" t="s">
        <v>261</v>
      </c>
      <c r="BV340" s="560" t="s">
        <v>163</v>
      </c>
      <c r="BW340" s="831"/>
      <c r="BX340" s="831"/>
      <c r="BY340" s="831"/>
      <c r="BZ340" s="831"/>
      <c r="CA340" s="831"/>
      <c r="CB340" s="831"/>
      <c r="CC340" s="831"/>
      <c r="CD340" s="831"/>
      <c r="CE340" s="831"/>
      <c r="CF340" s="831"/>
      <c r="CG340" s="831"/>
      <c r="CH340" s="831"/>
      <c r="CI340" s="831"/>
      <c r="CJ340" s="831"/>
      <c r="CK340" s="831"/>
      <c r="CL340" s="831"/>
      <c r="CM340" s="831"/>
      <c r="CN340" s="831"/>
      <c r="CO340" s="831"/>
      <c r="CP340" s="831"/>
      <c r="CQ340" s="831"/>
      <c r="CR340" s="831"/>
      <c r="CS340" s="831"/>
      <c r="CT340" s="831"/>
      <c r="CU340" s="831"/>
      <c r="CV340" s="831"/>
      <c r="CW340" s="831"/>
      <c r="CX340" s="831"/>
      <c r="CY340" s="831"/>
      <c r="CZ340" s="831"/>
    </row>
    <row r="341" s="558" customFormat="true" ht="15" customHeight="true" x14ac:dyDescent="0.2">
      <c r="B341" s="557"/>
      <c r="W341" s="344"/>
      <c r="X341" s="344"/>
      <c r="Y341" s="344"/>
      <c r="Z341" s="344"/>
      <c r="AA341" s="344"/>
      <c r="AB341" s="344"/>
      <c r="AC341" s="344"/>
      <c r="AD341" s="344"/>
      <c r="AE341" s="344"/>
      <c r="AF341" s="344"/>
      <c r="AG341" s="344"/>
      <c r="AH341" s="344"/>
      <c r="AI341" s="344"/>
      <c r="AJ341" s="344"/>
      <c r="AK341" s="344"/>
      <c r="AL341" s="344"/>
      <c r="AM341" s="344"/>
      <c r="AN341" s="344"/>
      <c r="AO341" s="344"/>
      <c r="AP341" s="344"/>
      <c r="AQ341" s="344"/>
      <c r="AR341" s="344"/>
      <c r="AS341" s="344"/>
      <c r="AT341" s="344"/>
      <c r="AU341" s="344"/>
      <c r="AV341" s="344"/>
      <c r="AW341" s="344"/>
      <c r="AX341" s="344"/>
      <c r="AY341" s="344"/>
      <c r="AZ341" s="344"/>
      <c r="BA341" s="1028" t="s">
        <v>156</v>
      </c>
      <c r="BB341" s="595"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34" t="s">
        <v>35</v>
      </c>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558" customFormat="true" ht="15" customHeight="true" x14ac:dyDescent="0.2">
      <c r="B342" s="557"/>
      <c r="W342" s="344"/>
      <c r="X342" s="344"/>
      <c r="Y342" s="344"/>
      <c r="Z342" s="344"/>
      <c r="AA342" s="344"/>
      <c r="AB342" s="344"/>
      <c r="AC342" s="344"/>
      <c r="AD342" s="344"/>
      <c r="AE342" s="344"/>
      <c r="AF342" s="344"/>
      <c r="AG342" s="344"/>
      <c r="AH342" s="344"/>
      <c r="AI342" s="344"/>
      <c r="AJ342" s="344"/>
      <c r="AK342" s="344"/>
      <c r="AL342" s="344"/>
      <c r="AM342" s="344"/>
      <c r="AN342" s="344"/>
      <c r="AO342" s="344"/>
      <c r="AP342" s="344"/>
      <c r="AQ342" s="344"/>
      <c r="AR342" s="344"/>
      <c r="AS342" s="344"/>
      <c r="AT342" s="344"/>
      <c r="AU342" s="344"/>
      <c r="AV342" s="344"/>
      <c r="AW342" s="344"/>
      <c r="AX342" s="344"/>
      <c r="AY342" s="344"/>
      <c r="AZ342" s="344"/>
      <c r="BA342" s="1023"/>
      <c r="BB342" s="594"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33" t="s">
        <v>35</v>
      </c>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558" customFormat="true" ht="15" customHeight="true" x14ac:dyDescent="0.2">
      <c r="B343" s="557"/>
      <c r="W343" s="344"/>
      <c r="X343" s="344"/>
      <c r="Y343" s="344"/>
      <c r="Z343" s="344"/>
      <c r="AA343" s="344"/>
      <c r="AB343" s="344"/>
      <c r="AC343" s="344"/>
      <c r="AD343" s="344"/>
      <c r="AE343" s="344"/>
      <c r="AF343" s="344"/>
      <c r="AG343" s="344"/>
      <c r="AH343" s="344"/>
      <c r="AI343" s="344"/>
      <c r="AJ343" s="344"/>
      <c r="AK343" s="344"/>
      <c r="AL343" s="344"/>
      <c r="AM343" s="344"/>
      <c r="AN343" s="344"/>
      <c r="AO343" s="344"/>
      <c r="AP343" s="344"/>
      <c r="AQ343" s="344"/>
      <c r="AR343" s="344"/>
      <c r="AS343" s="344"/>
      <c r="AT343" s="344"/>
      <c r="AU343" s="344"/>
      <c r="AV343" s="344"/>
      <c r="AW343" s="344"/>
      <c r="AX343" s="344"/>
      <c r="AY343" s="344"/>
      <c r="AZ343" s="344"/>
      <c r="BA343" s="1029" t="s">
        <v>151</v>
      </c>
      <c r="BB343" s="594"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33" t="s">
        <v>35</v>
      </c>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558" customFormat="true" ht="15" customHeight="true" x14ac:dyDescent="0.2">
      <c r="B344" s="557"/>
      <c r="W344" s="344"/>
      <c r="X344" s="344"/>
      <c r="Y344" s="344"/>
      <c r="Z344" s="344"/>
      <c r="AA344" s="344"/>
      <c r="AB344" s="344"/>
      <c r="AC344" s="344"/>
      <c r="AD344" s="344"/>
      <c r="AE344" s="344"/>
      <c r="AF344" s="344"/>
      <c r="AG344" s="344"/>
      <c r="AH344" s="344"/>
      <c r="AI344" s="344"/>
      <c r="AJ344" s="344"/>
      <c r="AK344" s="344"/>
      <c r="AL344" s="344"/>
      <c r="AM344" s="344"/>
      <c r="AN344" s="344"/>
      <c r="AO344" s="344"/>
      <c r="AP344" s="344"/>
      <c r="AQ344" s="344"/>
      <c r="AR344" s="344"/>
      <c r="AS344" s="344"/>
      <c r="AT344" s="344"/>
      <c r="AU344" s="344"/>
      <c r="AV344" s="344"/>
      <c r="AW344" s="344"/>
      <c r="AX344" s="344"/>
      <c r="AY344" s="344"/>
      <c r="AZ344" s="344"/>
      <c r="BA344" s="1023"/>
      <c r="BB344" s="594"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33" t="s">
        <v>35</v>
      </c>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558" customFormat="true" ht="15" customHeight="true" x14ac:dyDescent="0.2">
      <c r="B345" s="557"/>
      <c r="W345" s="344"/>
      <c r="X345" s="344"/>
      <c r="Y345" s="344"/>
      <c r="Z345" s="344"/>
      <c r="AA345" s="344"/>
      <c r="AB345" s="344"/>
      <c r="AC345" s="344"/>
      <c r="AD345" s="344"/>
      <c r="AE345" s="344"/>
      <c r="AF345" s="344"/>
      <c r="AG345" s="344"/>
      <c r="AH345" s="344"/>
      <c r="AI345" s="344"/>
      <c r="AJ345" s="344"/>
      <c r="AK345" s="344"/>
      <c r="AL345" s="344"/>
      <c r="AM345" s="344"/>
      <c r="AN345" s="344"/>
      <c r="AO345" s="344"/>
      <c r="AP345" s="344"/>
      <c r="AQ345" s="344"/>
      <c r="AR345" s="344"/>
      <c r="AS345" s="344"/>
      <c r="AT345" s="344"/>
      <c r="AU345" s="344"/>
      <c r="AV345" s="344"/>
      <c r="AW345" s="344"/>
      <c r="AX345" s="344"/>
      <c r="AY345" s="344"/>
      <c r="AZ345" s="344"/>
      <c r="BA345" s="1029" t="s">
        <v>152</v>
      </c>
      <c r="BB345" s="594"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33" t="s">
        <v>35</v>
      </c>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558" customFormat="true" ht="15" customHeight="true" x14ac:dyDescent="0.2">
      <c r="B346" s="557"/>
      <c r="W346" s="344"/>
      <c r="X346" s="344"/>
      <c r="Y346" s="344"/>
      <c r="Z346" s="344"/>
      <c r="AA346" s="344"/>
      <c r="AB346" s="344"/>
      <c r="AC346" s="344"/>
      <c r="AD346" s="344"/>
      <c r="AE346" s="344"/>
      <c r="AF346" s="344"/>
      <c r="AG346" s="344"/>
      <c r="AH346" s="344"/>
      <c r="AI346" s="344"/>
      <c r="AJ346" s="344"/>
      <c r="AK346" s="344"/>
      <c r="AL346" s="344"/>
      <c r="AM346" s="344"/>
      <c r="AN346" s="344"/>
      <c r="AO346" s="344"/>
      <c r="AP346" s="344"/>
      <c r="AQ346" s="344"/>
      <c r="AR346" s="344"/>
      <c r="AS346" s="344"/>
      <c r="AT346" s="344"/>
      <c r="AU346" s="344"/>
      <c r="AV346" s="344"/>
      <c r="AW346" s="344"/>
      <c r="AX346" s="344"/>
      <c r="AY346" s="344"/>
      <c r="AZ346" s="344"/>
      <c r="BA346" s="1023"/>
      <c r="BB346" s="594"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33" t="s">
        <v>35</v>
      </c>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558" customFormat="true" ht="15" customHeight="true" x14ac:dyDescent="0.2">
      <c r="B347" s="557"/>
      <c r="W347" s="344"/>
      <c r="X347" s="344"/>
      <c r="Y347" s="344"/>
      <c r="Z347" s="344"/>
      <c r="AA347" s="344"/>
      <c r="AB347" s="344"/>
      <c r="AC347" s="344"/>
      <c r="AD347" s="344"/>
      <c r="AE347" s="344"/>
      <c r="AF347" s="344"/>
      <c r="AG347" s="344"/>
      <c r="AH347" s="344"/>
      <c r="AI347" s="344"/>
      <c r="AJ347" s="344"/>
      <c r="AK347" s="344"/>
      <c r="AL347" s="344"/>
      <c r="AM347" s="344"/>
      <c r="AN347" s="344"/>
      <c r="AO347" s="344"/>
      <c r="AP347" s="344"/>
      <c r="AQ347" s="344"/>
      <c r="AR347" s="344"/>
      <c r="AS347" s="344"/>
      <c r="AT347" s="344"/>
      <c r="AU347" s="344"/>
      <c r="AV347" s="344"/>
      <c r="AW347" s="344"/>
      <c r="AX347" s="344"/>
      <c r="AY347" s="344"/>
      <c r="AZ347" s="344"/>
      <c r="BA347" s="1029" t="s">
        <v>153</v>
      </c>
      <c r="BB347" s="594"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33" t="s">
        <v>35</v>
      </c>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558" customFormat="true" ht="15" customHeight="true" x14ac:dyDescent="0.2">
      <c r="B348" s="557"/>
      <c r="W348" s="344"/>
      <c r="X348" s="344"/>
      <c r="Y348" s="344"/>
      <c r="Z348" s="344"/>
      <c r="AA348" s="344"/>
      <c r="AB348" s="344"/>
      <c r="AC348" s="344"/>
      <c r="AD348" s="344"/>
      <c r="AE348" s="344"/>
      <c r="AF348" s="344"/>
      <c r="AG348" s="344"/>
      <c r="AH348" s="344"/>
      <c r="AI348" s="344"/>
      <c r="AJ348" s="344"/>
      <c r="AK348" s="344"/>
      <c r="AL348" s="344"/>
      <c r="AM348" s="344"/>
      <c r="AN348" s="344"/>
      <c r="AO348" s="344"/>
      <c r="AP348" s="344"/>
      <c r="AQ348" s="344"/>
      <c r="AR348" s="344"/>
      <c r="AS348" s="344"/>
      <c r="AT348" s="344"/>
      <c r="AU348" s="344"/>
      <c r="AV348" s="344"/>
      <c r="AW348" s="344"/>
      <c r="AX348" s="344"/>
      <c r="AY348" s="344"/>
      <c r="AZ348" s="344"/>
      <c r="BA348" s="1023"/>
      <c r="BB348" s="594"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33" t="s">
        <v>35</v>
      </c>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558" customFormat="true" ht="15" customHeight="true" x14ac:dyDescent="0.2">
      <c r="B349" s="557"/>
      <c r="W349" s="344"/>
      <c r="X349" s="344"/>
      <c r="Y349" s="344"/>
      <c r="Z349" s="344"/>
      <c r="AA349" s="344"/>
      <c r="AB349" s="344"/>
      <c r="AC349" s="344"/>
      <c r="AD349" s="344"/>
      <c r="AE349" s="344"/>
      <c r="AF349" s="344"/>
      <c r="AG349" s="344"/>
      <c r="AH349" s="344"/>
      <c r="AI349" s="344"/>
      <c r="AJ349" s="344"/>
      <c r="AK349" s="344"/>
      <c r="AL349" s="344"/>
      <c r="AM349" s="344"/>
      <c r="AN349" s="344"/>
      <c r="AO349" s="344"/>
      <c r="AP349" s="344"/>
      <c r="AQ349" s="344"/>
      <c r="AR349" s="344"/>
      <c r="AS349" s="344"/>
      <c r="AT349" s="344"/>
      <c r="AU349" s="344"/>
      <c r="AV349" s="344"/>
      <c r="AW349" s="344"/>
      <c r="AX349" s="344"/>
      <c r="AY349" s="344"/>
      <c r="AZ349" s="344"/>
      <c r="BA349" s="1029" t="s">
        <v>154</v>
      </c>
      <c r="BB349" s="594"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33" t="s">
        <v>35</v>
      </c>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558" customFormat="true" ht="15" customHeight="true" x14ac:dyDescent="0.2">
      <c r="B350" s="557"/>
      <c r="W350" s="344"/>
      <c r="X350" s="344"/>
      <c r="Y350" s="344"/>
      <c r="Z350" s="344"/>
      <c r="AA350" s="344"/>
      <c r="AB350" s="344"/>
      <c r="AC350" s="344"/>
      <c r="AD350" s="344"/>
      <c r="AE350" s="344"/>
      <c r="AF350" s="344"/>
      <c r="AG350" s="344"/>
      <c r="AH350" s="344"/>
      <c r="AI350" s="344"/>
      <c r="AJ350" s="344"/>
      <c r="AK350" s="344"/>
      <c r="AL350" s="344"/>
      <c r="AM350" s="344"/>
      <c r="AN350" s="344"/>
      <c r="AO350" s="344"/>
      <c r="AP350" s="344"/>
      <c r="AQ350" s="344"/>
      <c r="AR350" s="344"/>
      <c r="AS350" s="344"/>
      <c r="AT350" s="344"/>
      <c r="AU350" s="344"/>
      <c r="AV350" s="344"/>
      <c r="AW350" s="344"/>
      <c r="AX350" s="344"/>
      <c r="AY350" s="344"/>
      <c r="AZ350" s="344"/>
      <c r="BA350" s="1023"/>
      <c r="BB350" s="594"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33" t="s">
        <v>35</v>
      </c>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558" customFormat="true" ht="15" customHeight="true" x14ac:dyDescent="0.2">
      <c r="B351" s="557"/>
      <c r="W351" s="344"/>
      <c r="X351" s="344"/>
      <c r="Y351" s="344"/>
      <c r="Z351" s="344"/>
      <c r="AA351" s="344"/>
      <c r="AB351" s="344"/>
      <c r="AC351" s="344"/>
      <c r="AD351" s="344"/>
      <c r="AE351" s="344"/>
      <c r="AF351" s="344"/>
      <c r="AG351" s="344"/>
      <c r="AH351" s="344"/>
      <c r="AI351" s="344"/>
      <c r="AJ351" s="344"/>
      <c r="AK351" s="344"/>
      <c r="AL351" s="344"/>
      <c r="AM351" s="344"/>
      <c r="AN351" s="344"/>
      <c r="AO351" s="344"/>
      <c r="AP351" s="344"/>
      <c r="AQ351" s="344"/>
      <c r="AR351" s="344"/>
      <c r="AS351" s="344"/>
      <c r="AT351" s="344"/>
      <c r="AU351" s="344"/>
      <c r="AV351" s="344"/>
      <c r="AW351" s="344"/>
      <c r="AX351" s="344"/>
      <c r="AY351" s="344"/>
      <c r="AZ351" s="344"/>
      <c r="BA351" s="1029" t="s">
        <v>155</v>
      </c>
      <c r="BB351" s="594"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33" t="s">
        <v>35</v>
      </c>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558" customFormat="true" ht="15" customHeight="true" x14ac:dyDescent="0.2">
      <c r="B352" s="557"/>
      <c r="W352" s="344"/>
      <c r="X352" s="344"/>
      <c r="Y352" s="344"/>
      <c r="Z352" s="344"/>
      <c r="AA352" s="344"/>
      <c r="AB352" s="344"/>
      <c r="AC352" s="344"/>
      <c r="AD352" s="344"/>
      <c r="AE352" s="344"/>
      <c r="AF352" s="344"/>
      <c r="AG352" s="344"/>
      <c r="AH352" s="344"/>
      <c r="AI352" s="344"/>
      <c r="AJ352" s="344"/>
      <c r="AK352" s="344"/>
      <c r="AL352" s="344"/>
      <c r="AM352" s="344"/>
      <c r="AN352" s="344"/>
      <c r="AO352" s="344"/>
      <c r="AP352" s="344"/>
      <c r="AQ352" s="344"/>
      <c r="AR352" s="344"/>
      <c r="AS352" s="344"/>
      <c r="AT352" s="344"/>
      <c r="AU352" s="344"/>
      <c r="AV352" s="344"/>
      <c r="AW352" s="344"/>
      <c r="AX352" s="344"/>
      <c r="AY352" s="344"/>
      <c r="AZ352" s="344"/>
      <c r="BA352" s="1023"/>
      <c r="BB352" s="594"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33" t="s">
        <v>35</v>
      </c>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558" customFormat="true" ht="15" customHeight="true" x14ac:dyDescent="0.2">
      <c r="B353" s="557"/>
      <c r="W353" s="344"/>
      <c r="X353" s="344"/>
      <c r="Y353" s="344"/>
      <c r="Z353" s="344"/>
      <c r="AA353" s="344"/>
      <c r="AB353" s="344"/>
      <c r="AC353" s="344"/>
      <c r="AD353" s="344"/>
      <c r="AE353" s="344"/>
      <c r="AF353" s="344"/>
      <c r="AG353" s="344"/>
      <c r="AH353" s="344"/>
      <c r="AI353" s="344"/>
      <c r="AJ353" s="344"/>
      <c r="AK353" s="344"/>
      <c r="AL353" s="344"/>
      <c r="AM353" s="344"/>
      <c r="AN353" s="344"/>
      <c r="AO353" s="344"/>
      <c r="AP353" s="344"/>
      <c r="AQ353" s="344"/>
      <c r="AR353" s="344"/>
      <c r="AS353" s="344"/>
      <c r="AT353" s="344"/>
      <c r="AU353" s="344"/>
      <c r="AV353" s="344"/>
      <c r="AW353" s="344"/>
      <c r="AX353" s="344"/>
      <c r="AY353" s="344"/>
      <c r="AZ353" s="344"/>
      <c r="BA353" s="1029" t="s">
        <v>144</v>
      </c>
      <c r="BB353" s="594"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33" t="s">
        <v>35</v>
      </c>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558" customFormat="true" ht="15" customHeight="true" x14ac:dyDescent="0.2">
      <c r="B354" s="557"/>
      <c r="W354" s="344"/>
      <c r="X354" s="344"/>
      <c r="Y354" s="344"/>
      <c r="Z354" s="344"/>
      <c r="AA354" s="344"/>
      <c r="AB354" s="344"/>
      <c r="AC354" s="344"/>
      <c r="AD354" s="344"/>
      <c r="AE354" s="344"/>
      <c r="AF354" s="344"/>
      <c r="AG354" s="344"/>
      <c r="AH354" s="344"/>
      <c r="AI354" s="344"/>
      <c r="AJ354" s="344"/>
      <c r="AK354" s="344"/>
      <c r="AL354" s="344"/>
      <c r="AM354" s="344"/>
      <c r="AN354" s="344"/>
      <c r="AO354" s="344"/>
      <c r="AP354" s="344"/>
      <c r="AQ354" s="344"/>
      <c r="AR354" s="344"/>
      <c r="AS354" s="344"/>
      <c r="AT354" s="344"/>
      <c r="AU354" s="344"/>
      <c r="AV354" s="344"/>
      <c r="AW354" s="344"/>
      <c r="AX354" s="344"/>
      <c r="AY354" s="344"/>
      <c r="AZ354" s="344"/>
      <c r="BA354" s="1024"/>
      <c r="BB354" s="596"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32" t="s">
        <v>35</v>
      </c>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558" customFormat="true" ht="15" customHeight="true" x14ac:dyDescent="0.2">
      <c r="B355" s="557"/>
      <c r="W355" s="344"/>
      <c r="X355" s="344"/>
      <c r="Y355" s="344"/>
      <c r="Z355" s="344"/>
      <c r="AA355" s="344"/>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AZ355" s="344"/>
      <c r="BA355" s="370"/>
      <c r="BB355" s="311"/>
      <c r="BC355" s="434"/>
      <c r="BD355" s="434"/>
      <c r="BE355" s="434"/>
      <c r="BF355" s="434"/>
      <c r="BG355" s="434"/>
      <c r="BH355" s="434"/>
      <c r="BI355" s="434"/>
      <c r="BJ355" s="434"/>
      <c r="BK355" s="434"/>
      <c r="BL355" s="434"/>
      <c r="BM355" s="434"/>
      <c r="BN355" s="434"/>
      <c r="BO355" s="434"/>
      <c r="BP355" s="434"/>
      <c r="BQ355" s="434"/>
      <c r="BR355" s="434"/>
      <c r="BS355" s="434"/>
      <c r="BT355" s="434"/>
      <c r="BU355" s="434"/>
      <c r="BV355" s="434"/>
      <c r="BW355" s="435"/>
      <c r="BX355" s="435"/>
      <c r="BY355" s="435"/>
      <c r="BZ355" s="435"/>
      <c r="CA355" s="435"/>
      <c r="CB355" s="435"/>
      <c r="CC355" s="435"/>
      <c r="CD355" s="435"/>
      <c r="CE355" s="435"/>
      <c r="CF355" s="435"/>
      <c r="CG355" s="435"/>
      <c r="CH355" s="435"/>
      <c r="CI355" s="435"/>
      <c r="CJ355" s="435"/>
      <c r="CK355" s="435"/>
      <c r="CL355" s="435"/>
      <c r="CM355" s="435"/>
      <c r="CN355" s="435"/>
      <c r="CO355" s="435"/>
      <c r="CP355" s="435"/>
      <c r="CQ355" s="435"/>
      <c r="CR355" s="435"/>
      <c r="CS355" s="435"/>
      <c r="CT355" s="435"/>
      <c r="CU355" s="435"/>
      <c r="CV355" s="435"/>
      <c r="CW355" s="435"/>
      <c r="CX355" s="435"/>
      <c r="CY355" s="435"/>
      <c r="CZ355" s="435"/>
    </row>
    <row r="356" s="558" customFormat="true" ht="15" customHeight="true" x14ac:dyDescent="0.2">
      <c r="B356" s="557"/>
      <c r="W356" s="344"/>
      <c r="X356" s="344"/>
      <c r="Y356" s="344"/>
      <c r="Z356" s="344"/>
      <c r="AA356" s="344"/>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AZ356" s="344"/>
      <c r="BA356" s="370"/>
      <c r="BB356" s="311"/>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44"/>
      <c r="BX356" s="344"/>
      <c r="BY356" s="34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07" customFormat="true" ht="15" customHeight="true" x14ac:dyDescent="0.2">
      <c r="B357" s="309"/>
      <c r="W357" s="344"/>
      <c r="X357" s="344"/>
      <c r="Y357" s="344"/>
      <c r="Z357" s="344"/>
      <c r="AA357" s="344"/>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AZ357" s="344"/>
      <c r="BA357" s="370"/>
      <c r="BB357" s="311"/>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44"/>
      <c r="BX357" s="344"/>
      <c r="BY357" s="34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07" customFormat="true" ht="15" customHeight="true" x14ac:dyDescent="0.2">
      <c r="B358" s="309"/>
      <c r="W358" s="344"/>
      <c r="X358" s="344"/>
      <c r="Y358" s="344"/>
      <c r="Z358" s="344"/>
      <c r="AA358" s="344"/>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AZ358" s="344"/>
      <c r="BA358" s="370"/>
      <c r="BB358" s="311"/>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44"/>
      <c r="BX358" s="344"/>
      <c r="BY358" s="34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07" customFormat="true" ht="15" customHeight="true" x14ac:dyDescent="0.2">
      <c r="B359" s="309"/>
      <c r="W359" s="344"/>
      <c r="X359" s="344"/>
      <c r="Y359" s="344"/>
      <c r="Z359" s="344"/>
      <c r="AA359" s="344"/>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AZ359" s="344"/>
      <c r="BA359" s="370"/>
      <c r="BB359" s="311"/>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44"/>
      <c r="BX359" s="344"/>
      <c r="BY359" s="34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07" customFormat="true" ht="15" customHeight="true" x14ac:dyDescent="0.2">
      <c r="B360" s="309"/>
      <c r="W360" s="344"/>
      <c r="X360" s="344"/>
      <c r="Y360" s="344"/>
      <c r="Z360" s="344"/>
      <c r="AA360" s="344"/>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AZ360" s="344"/>
      <c r="BA360" s="370"/>
      <c r="BB360" s="311"/>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44"/>
      <c r="BX360" s="344"/>
      <c r="BY360" s="34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07" customFormat="true" ht="15" customHeight="true" x14ac:dyDescent="0.2">
      <c r="B361" s="309"/>
      <c r="W361" s="344"/>
      <c r="X361" s="344"/>
      <c r="Y361" s="344"/>
      <c r="Z361" s="344"/>
      <c r="AA361" s="344"/>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AZ361" s="344"/>
      <c r="BA361" s="370"/>
      <c r="BB361" s="311"/>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44"/>
      <c r="BX361" s="344"/>
      <c r="BY361" s="34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07" customFormat="true" ht="15" customHeight="true" x14ac:dyDescent="0.2">
      <c r="B362" s="309"/>
      <c r="W362" s="344"/>
      <c r="X362" s="344"/>
      <c r="Y362" s="344"/>
      <c r="Z362" s="344"/>
      <c r="AA362" s="344"/>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AZ362" s="344"/>
      <c r="BA362" s="370"/>
      <c r="BB362" s="311"/>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44"/>
      <c r="BX362" s="344"/>
      <c r="BY362" s="34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07" customFormat="true" ht="15" customHeight="true" x14ac:dyDescent="0.2">
      <c r="B363" s="309"/>
      <c r="W363" s="344"/>
      <c r="X363" s="344"/>
      <c r="Y363" s="344"/>
      <c r="Z363" s="344"/>
      <c r="AA363" s="344"/>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AZ363" s="344"/>
      <c r="BA363" s="370"/>
      <c r="BB363" s="311"/>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44"/>
      <c r="BX363" s="344"/>
      <c r="BY363" s="34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07" customFormat="true" ht="15" customHeight="true" x14ac:dyDescent="0.2">
      <c r="B364" s="309"/>
      <c r="W364" s="344"/>
      <c r="X364" s="344"/>
      <c r="Y364" s="344"/>
      <c r="Z364" s="344"/>
      <c r="AA364" s="344"/>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AZ364" s="344"/>
      <c r="BA364" s="370"/>
      <c r="BB364" s="311"/>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44"/>
      <c r="BX364" s="344"/>
      <c r="BY364" s="34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07" customFormat="true" ht="15" customHeight="true" x14ac:dyDescent="0.2">
      <c r="B365" s="309"/>
      <c r="W365" s="344"/>
      <c r="X365" s="344"/>
      <c r="Y365" s="344"/>
      <c r="Z365" s="344"/>
      <c r="AA365" s="344"/>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AZ365" s="344"/>
      <c r="BA365" s="370"/>
      <c r="BB365" s="311"/>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44"/>
      <c r="BX365" s="344"/>
      <c r="BY365" s="34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07" customFormat="true" ht="15" customHeight="true" x14ac:dyDescent="0.2">
      <c r="B366" s="309"/>
      <c r="W366" s="344"/>
      <c r="X366" s="344"/>
      <c r="Y366" s="344"/>
      <c r="Z366" s="344"/>
      <c r="AA366" s="344"/>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AZ366" s="344"/>
      <c r="BA366" s="370"/>
      <c r="BB366" s="311"/>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44"/>
      <c r="BX366" s="344"/>
      <c r="BY366" s="34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07" customFormat="true" ht="15" customHeight="true" x14ac:dyDescent="0.2">
      <c r="B367" s="309"/>
      <c r="W367" s="344"/>
      <c r="X367" s="344"/>
      <c r="Y367" s="344"/>
      <c r="Z367" s="344"/>
      <c r="AA367" s="344"/>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AZ367" s="344"/>
      <c r="BA367" s="370"/>
      <c r="BB367" s="311"/>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44"/>
      <c r="BX367" s="344"/>
      <c r="BY367" s="34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07" customFormat="true" ht="15" customHeight="true" x14ac:dyDescent="0.2">
      <c r="B368" s="309"/>
      <c r="W368" s="344"/>
      <c r="X368" s="344"/>
      <c r="Y368" s="344"/>
      <c r="Z368" s="344"/>
      <c r="AA368" s="344"/>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AZ368" s="344"/>
      <c r="BA368" s="370"/>
      <c r="BB368" s="311"/>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44"/>
      <c r="BX368" s="344"/>
      <c r="BY368" s="34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07" customFormat="true" ht="15" customHeight="true" x14ac:dyDescent="0.2">
      <c r="B369" s="309"/>
      <c r="W369" s="344"/>
      <c r="X369" s="344"/>
      <c r="Y369" s="344"/>
      <c r="Z369" s="344"/>
      <c r="AA369" s="344"/>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AZ369" s="344"/>
      <c r="BA369" s="370"/>
      <c r="BB369" s="311"/>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44"/>
      <c r="BX369" s="344"/>
      <c r="BY369" s="34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07" customFormat="true" ht="15" customHeight="true" x14ac:dyDescent="0.2">
      <c r="B370" s="309"/>
      <c r="W370" s="344"/>
      <c r="X370" s="344"/>
      <c r="Y370" s="344"/>
      <c r="Z370" s="344"/>
      <c r="AA370" s="344"/>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AZ370" s="344"/>
      <c r="BA370" s="370"/>
      <c r="BB370" s="311"/>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44"/>
      <c r="BX370" s="344"/>
      <c r="BY370" s="34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07" customFormat="true" ht="15" customHeight="true" x14ac:dyDescent="0.2">
      <c r="B371" s="309"/>
      <c r="W371" s="344"/>
      <c r="X371" s="344"/>
      <c r="Y371" s="344"/>
      <c r="Z371" s="344"/>
      <c r="AA371" s="344"/>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AZ371" s="344"/>
      <c r="BA371" s="370"/>
      <c r="BB371" s="311"/>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44"/>
      <c r="BX371" s="344"/>
      <c r="BY371" s="34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07" customFormat="true" ht="15" customHeight="true" x14ac:dyDescent="0.2">
      <c r="B372" s="309"/>
      <c r="W372" s="344"/>
      <c r="X372" s="344"/>
      <c r="Y372" s="344"/>
      <c r="Z372" s="344"/>
      <c r="AA372" s="344"/>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AZ372" s="344"/>
      <c r="BA372" s="370"/>
      <c r="BB372" s="311"/>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44"/>
      <c r="BX372" s="344"/>
      <c r="BY372" s="34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07" customFormat="true" ht="15" customHeight="true" x14ac:dyDescent="0.2">
      <c r="B373" s="309"/>
      <c r="W373" s="344"/>
      <c r="X373" s="344"/>
      <c r="Y373" s="344"/>
      <c r="Z373" s="344"/>
      <c r="AA373" s="344"/>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AZ373" s="344"/>
      <c r="BA373" s="370"/>
      <c r="BB373" s="311"/>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44"/>
      <c r="BX373" s="344"/>
      <c r="BY373" s="34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07" customFormat="true" ht="15" customHeight="true" x14ac:dyDescent="0.2">
      <c r="B374" s="309"/>
      <c r="W374" s="344"/>
      <c r="X374" s="344"/>
      <c r="Y374" s="344"/>
      <c r="Z374" s="344"/>
      <c r="AA374" s="344"/>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AZ374" s="344"/>
      <c r="BA374" s="370"/>
      <c r="BB374" s="311"/>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44"/>
      <c r="BX374" s="344"/>
      <c r="BY374" s="34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07" customFormat="true" ht="15" customHeight="true" x14ac:dyDescent="0.2">
      <c r="B375" s="309"/>
      <c r="W375" s="344"/>
      <c r="X375" s="344"/>
      <c r="Y375" s="344"/>
      <c r="Z375" s="344"/>
      <c r="AA375" s="344"/>
      <c r="AB375" s="344"/>
      <c r="AC375" s="344"/>
      <c r="AD375" s="344"/>
      <c r="AE375" s="344"/>
      <c r="AF375" s="344"/>
      <c r="AG375" s="344"/>
      <c r="AH375" s="344"/>
      <c r="AI375" s="344"/>
      <c r="AJ375" s="344"/>
      <c r="AK375" s="344"/>
      <c r="AL375" s="344"/>
      <c r="AM375" s="344"/>
      <c r="AN375" s="344"/>
      <c r="AO375" s="344"/>
      <c r="AP375" s="344"/>
      <c r="AQ375" s="344"/>
      <c r="AR375" s="344"/>
      <c r="AS375" s="344"/>
      <c r="AT375" s="344"/>
      <c r="AU375" s="344"/>
      <c r="AV375" s="344"/>
      <c r="AW375" s="344"/>
      <c r="AX375" s="344"/>
      <c r="AY375" s="344"/>
      <c r="AZ375" s="344"/>
      <c r="BA375" s="308"/>
      <c r="BB375" s="306"/>
      <c r="BC375" s="306"/>
      <c r="BD375" s="306"/>
      <c r="BE375" s="306"/>
      <c r="BF375" s="306"/>
      <c r="BG375" s="306"/>
      <c r="BH375" s="306"/>
      <c r="BI375" s="306"/>
      <c r="BJ375" s="306"/>
      <c r="BK375" s="306"/>
      <c r="BL375" s="306"/>
      <c r="BM375" s="306"/>
      <c r="BN375" s="306"/>
      <c r="BO375" s="306"/>
      <c r="BP375" s="306"/>
      <c r="BQ375" s="306"/>
      <c r="BR375" s="306"/>
      <c r="BS375" s="306"/>
      <c r="BT375" s="306"/>
      <c r="BU375" s="306"/>
      <c r="BV375" s="308"/>
      <c r="BW375" s="343"/>
      <c r="BX375" s="343"/>
      <c r="BY375" s="343"/>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07" customFormat="true" ht="15" customHeight="true" x14ac:dyDescent="0.2">
      <c r="B376" s="309"/>
      <c r="W376" s="344"/>
      <c r="X376" s="344"/>
      <c r="Y376" s="344"/>
      <c r="Z376" s="344"/>
      <c r="AA376" s="344"/>
      <c r="AB376" s="344"/>
      <c r="AC376" s="344"/>
      <c r="AD376" s="344"/>
      <c r="AE376" s="344"/>
      <c r="AF376" s="344"/>
      <c r="AG376" s="344"/>
      <c r="AH376" s="344"/>
      <c r="AI376" s="344"/>
      <c r="AJ376" s="344"/>
      <c r="AK376" s="344"/>
      <c r="AL376" s="344"/>
      <c r="AM376" s="344"/>
      <c r="AN376" s="344"/>
      <c r="AO376" s="344"/>
      <c r="AP376" s="344"/>
      <c r="AQ376" s="344"/>
      <c r="AR376" s="344"/>
      <c r="AS376" s="344"/>
      <c r="AT376" s="344"/>
      <c r="AU376" s="344"/>
      <c r="AV376" s="344"/>
      <c r="AW376" s="344"/>
      <c r="AX376" s="344"/>
      <c r="AY376" s="344"/>
      <c r="AZ376" s="344"/>
      <c r="BA376" s="308"/>
      <c r="BB376" s="306"/>
      <c r="BC376" s="306"/>
      <c r="BD376" s="306"/>
      <c r="BE376" s="306"/>
      <c r="BF376" s="306"/>
      <c r="BG376" s="306"/>
      <c r="BH376" s="306"/>
      <c r="BI376" s="306"/>
      <c r="BJ376" s="306"/>
      <c r="BK376" s="306"/>
      <c r="BL376" s="306"/>
      <c r="BM376" s="306"/>
      <c r="BN376" s="306"/>
      <c r="BO376" s="306"/>
      <c r="BP376" s="306"/>
      <c r="BQ376" s="306"/>
      <c r="BR376" s="306"/>
      <c r="BS376" s="306"/>
      <c r="BT376" s="306"/>
      <c r="BU376" s="306"/>
      <c r="BV376" s="308"/>
      <c r="BW376" s="343"/>
      <c r="BX376" s="343"/>
      <c r="BY376" s="343"/>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07" customFormat="true" ht="15" customHeight="true" x14ac:dyDescent="0.2">
      <c r="B377" s="309"/>
      <c r="W377" s="344"/>
      <c r="X377" s="344"/>
      <c r="Y377" s="344"/>
      <c r="Z377" s="344"/>
      <c r="AA377" s="344"/>
      <c r="AB377" s="344"/>
      <c r="AC377" s="344"/>
      <c r="AD377" s="344"/>
      <c r="AE377" s="344"/>
      <c r="AF377" s="344"/>
      <c r="AG377" s="344"/>
      <c r="AH377" s="344"/>
      <c r="AI377" s="344"/>
      <c r="AJ377" s="344"/>
      <c r="AK377" s="344"/>
      <c r="AL377" s="344"/>
      <c r="AM377" s="344"/>
      <c r="AN377" s="344"/>
      <c r="AO377" s="344"/>
      <c r="AP377" s="344"/>
      <c r="AQ377" s="344"/>
      <c r="AR377" s="344"/>
      <c r="AS377" s="344"/>
      <c r="AT377" s="344"/>
      <c r="AU377" s="344"/>
      <c r="AV377" s="344"/>
      <c r="AW377" s="344"/>
      <c r="AX377" s="344"/>
      <c r="AY377" s="344"/>
      <c r="AZ377" s="344"/>
      <c r="BA377" s="308"/>
      <c r="BB377" s="306"/>
      <c r="BC377" s="306"/>
      <c r="BD377" s="306"/>
      <c r="BE377" s="306"/>
      <c r="BF377" s="306"/>
      <c r="BG377" s="306"/>
      <c r="BH377" s="306"/>
      <c r="BI377" s="306"/>
      <c r="BJ377" s="306"/>
      <c r="BK377" s="306"/>
      <c r="BL377" s="306"/>
      <c r="BM377" s="306"/>
      <c r="BN377" s="306"/>
      <c r="BO377" s="306"/>
      <c r="BP377" s="306"/>
      <c r="BQ377" s="306"/>
      <c r="BR377" s="306"/>
      <c r="BS377" s="306"/>
      <c r="BT377" s="306"/>
      <c r="BU377" s="306"/>
      <c r="BV377" s="308"/>
      <c r="BW377" s="343"/>
      <c r="BX377" s="343"/>
      <c r="BY377" s="343"/>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07" customFormat="true" ht="15" customHeight="true" x14ac:dyDescent="0.2">
      <c r="B378" s="309"/>
      <c r="W378" s="344"/>
      <c r="X378" s="344"/>
      <c r="Y378" s="344"/>
      <c r="Z378" s="344"/>
      <c r="AA378" s="344"/>
      <c r="AB378" s="344"/>
      <c r="AC378" s="344"/>
      <c r="AD378" s="344"/>
      <c r="AE378" s="344"/>
      <c r="AF378" s="344"/>
      <c r="AG378" s="344"/>
      <c r="AH378" s="344"/>
      <c r="AI378" s="344"/>
      <c r="AJ378" s="344"/>
      <c r="AK378" s="344"/>
      <c r="AL378" s="344"/>
      <c r="AM378" s="344"/>
      <c r="AN378" s="344"/>
      <c r="AO378" s="344"/>
      <c r="AP378" s="344"/>
      <c r="AQ378" s="344"/>
      <c r="AR378" s="344"/>
      <c r="AS378" s="344"/>
      <c r="AT378" s="344"/>
      <c r="AU378" s="344"/>
      <c r="AV378" s="344"/>
      <c r="AW378" s="344"/>
      <c r="AX378" s="344"/>
      <c r="AY378" s="344"/>
      <c r="AZ378" s="344"/>
      <c r="BA378" s="308"/>
      <c r="BB378" s="306"/>
      <c r="BC378" s="306"/>
      <c r="BD378" s="306"/>
      <c r="BE378" s="306"/>
      <c r="BF378" s="306"/>
      <c r="BG378" s="306"/>
      <c r="BH378" s="306"/>
      <c r="BI378" s="306"/>
      <c r="BJ378" s="306"/>
      <c r="BK378" s="306"/>
      <c r="BL378" s="306"/>
      <c r="BM378" s="306"/>
      <c r="BN378" s="306"/>
      <c r="BO378" s="306"/>
      <c r="BP378" s="306"/>
      <c r="BQ378" s="306"/>
      <c r="BR378" s="306"/>
      <c r="BS378" s="306"/>
      <c r="BT378" s="306"/>
      <c r="BU378" s="306"/>
      <c r="BV378" s="308"/>
      <c r="BW378" s="343"/>
      <c r="BX378" s="343"/>
      <c r="BY378" s="343"/>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07" customFormat="true" ht="15" customHeight="true" x14ac:dyDescent="0.2">
      <c r="B379" s="309"/>
      <c r="W379" s="344"/>
      <c r="X379" s="344"/>
      <c r="Y379" s="344"/>
      <c r="Z379" s="344"/>
      <c r="AA379" s="344"/>
      <c r="AB379" s="344"/>
      <c r="AC379" s="344"/>
      <c r="AD379" s="344"/>
      <c r="AE379" s="344"/>
      <c r="AF379" s="344"/>
      <c r="AG379" s="344"/>
      <c r="AH379" s="344"/>
      <c r="AI379" s="344"/>
      <c r="AJ379" s="344"/>
      <c r="AK379" s="344"/>
      <c r="AL379" s="344"/>
      <c r="AM379" s="344"/>
      <c r="AN379" s="344"/>
      <c r="AO379" s="344"/>
      <c r="AP379" s="344"/>
      <c r="AQ379" s="344"/>
      <c r="AR379" s="344"/>
      <c r="AS379" s="344"/>
      <c r="AT379" s="344"/>
      <c r="AU379" s="344"/>
      <c r="AV379" s="344"/>
      <c r="AW379" s="344"/>
      <c r="AX379" s="344"/>
      <c r="AY379" s="344"/>
      <c r="AZ379" s="344"/>
      <c r="BA379" s="308"/>
      <c r="BB379" s="306"/>
      <c r="BC379" s="306"/>
      <c r="BD379" s="306"/>
      <c r="BE379" s="306"/>
      <c r="BF379" s="306"/>
      <c r="BG379" s="306"/>
      <c r="BH379" s="306"/>
      <c r="BI379" s="306"/>
      <c r="BJ379" s="306"/>
      <c r="BK379" s="306"/>
      <c r="BL379" s="306"/>
      <c r="BM379" s="306"/>
      <c r="BN379" s="306"/>
      <c r="BO379" s="306"/>
      <c r="BP379" s="306"/>
      <c r="BQ379" s="306"/>
      <c r="BR379" s="306"/>
      <c r="BS379" s="306"/>
      <c r="BT379" s="306"/>
      <c r="BU379" s="306"/>
      <c r="BV379" s="308"/>
      <c r="BW379" s="343"/>
      <c r="BX379" s="343"/>
      <c r="BY379" s="343"/>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07" customFormat="true" ht="15" customHeight="true" x14ac:dyDescent="0.2">
      <c r="B380" s="309"/>
      <c r="W380" s="344"/>
      <c r="X380" s="344"/>
      <c r="Y380" s="344"/>
      <c r="Z380" s="344"/>
      <c r="AA380" s="344"/>
      <c r="AB380" s="344"/>
      <c r="AC380" s="344"/>
      <c r="AD380" s="344"/>
      <c r="AE380" s="344"/>
      <c r="AF380" s="344"/>
      <c r="AG380" s="344"/>
      <c r="AH380" s="344"/>
      <c r="AI380" s="344"/>
      <c r="AJ380" s="344"/>
      <c r="AK380" s="344"/>
      <c r="AL380" s="344"/>
      <c r="AM380" s="344"/>
      <c r="AN380" s="344"/>
      <c r="AO380" s="344"/>
      <c r="AP380" s="344"/>
      <c r="AQ380" s="344"/>
      <c r="AR380" s="344"/>
      <c r="AS380" s="344"/>
      <c r="AT380" s="344"/>
      <c r="AU380" s="344"/>
      <c r="AV380" s="344"/>
      <c r="AW380" s="344"/>
      <c r="AX380" s="344"/>
      <c r="AY380" s="344"/>
      <c r="AZ380" s="344"/>
      <c r="BA380" s="308"/>
      <c r="BB380" s="306"/>
      <c r="BC380" s="306"/>
      <c r="BD380" s="306"/>
      <c r="BE380" s="306"/>
      <c r="BF380" s="306"/>
      <c r="BG380" s="306"/>
      <c r="BH380" s="306"/>
      <c r="BI380" s="306"/>
      <c r="BJ380" s="306"/>
      <c r="BK380" s="306"/>
      <c r="BL380" s="306"/>
      <c r="BM380" s="306"/>
      <c r="BN380" s="306"/>
      <c r="BO380" s="306"/>
      <c r="BP380" s="306"/>
      <c r="BQ380" s="306"/>
      <c r="BR380" s="306"/>
      <c r="BS380" s="306"/>
      <c r="BT380" s="306"/>
      <c r="BU380" s="306"/>
      <c r="BV380" s="308"/>
      <c r="BW380" s="343"/>
      <c r="BX380" s="343"/>
      <c r="BY380" s="343"/>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07" customFormat="true" ht="15" customHeight="true" x14ac:dyDescent="0.2">
      <c r="B381" s="309"/>
      <c r="W381" s="344"/>
      <c r="X381" s="344"/>
      <c r="Y381" s="344"/>
      <c r="Z381" s="344"/>
      <c r="AA381" s="344"/>
      <c r="AB381" s="344"/>
      <c r="AC381" s="344"/>
      <c r="AD381" s="344"/>
      <c r="AE381" s="344"/>
      <c r="AF381" s="344"/>
      <c r="AG381" s="344"/>
      <c r="AH381" s="344"/>
      <c r="AI381" s="344"/>
      <c r="AJ381" s="344"/>
      <c r="AK381" s="344"/>
      <c r="AL381" s="344"/>
      <c r="AM381" s="344"/>
      <c r="AN381" s="344"/>
      <c r="AO381" s="344"/>
      <c r="AP381" s="344"/>
      <c r="AQ381" s="344"/>
      <c r="AR381" s="344"/>
      <c r="AS381" s="344"/>
      <c r="AT381" s="344"/>
      <c r="AU381" s="344"/>
      <c r="AV381" s="344"/>
      <c r="AW381" s="344"/>
      <c r="AX381" s="344"/>
      <c r="AY381" s="344"/>
      <c r="AZ381" s="344"/>
      <c r="BA381" s="308"/>
      <c r="BB381" s="306"/>
      <c r="BC381" s="306"/>
      <c r="BD381" s="306"/>
      <c r="BE381" s="306"/>
      <c r="BF381" s="306"/>
      <c r="BG381" s="306"/>
      <c r="BH381" s="306"/>
      <c r="BI381" s="306"/>
      <c r="BJ381" s="306"/>
      <c r="BK381" s="306"/>
      <c r="BL381" s="306"/>
      <c r="BM381" s="306"/>
      <c r="BN381" s="306"/>
      <c r="BO381" s="306"/>
      <c r="BP381" s="306"/>
      <c r="BQ381" s="306"/>
      <c r="BR381" s="306"/>
      <c r="BS381" s="306"/>
      <c r="BT381" s="306"/>
      <c r="BU381" s="306"/>
      <c r="BV381" s="308"/>
      <c r="BW381" s="343"/>
      <c r="BX381" s="343"/>
      <c r="BY381" s="343"/>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07" customFormat="true" ht="15" customHeight="true" x14ac:dyDescent="0.2">
      <c r="B382" s="309"/>
      <c r="W382" s="344"/>
      <c r="X382" s="344"/>
      <c r="Y382" s="344"/>
      <c r="Z382" s="344"/>
      <c r="AA382" s="344"/>
      <c r="AB382" s="344"/>
      <c r="AC382" s="344"/>
      <c r="AD382" s="344"/>
      <c r="AE382" s="344"/>
      <c r="AF382" s="344"/>
      <c r="AG382" s="344"/>
      <c r="AH382" s="344"/>
      <c r="AI382" s="344"/>
      <c r="AJ382" s="344"/>
      <c r="AK382" s="344"/>
      <c r="AL382" s="344"/>
      <c r="AM382" s="344"/>
      <c r="AN382" s="344"/>
      <c r="AO382" s="344"/>
      <c r="AP382" s="344"/>
      <c r="AQ382" s="344"/>
      <c r="AR382" s="344"/>
      <c r="AS382" s="344"/>
      <c r="AT382" s="344"/>
      <c r="AU382" s="344"/>
      <c r="AV382" s="344"/>
      <c r="AW382" s="344"/>
      <c r="AX382" s="344"/>
      <c r="AY382" s="344"/>
      <c r="AZ382" s="344"/>
      <c r="BA382" s="308"/>
      <c r="BB382" s="306"/>
      <c r="BC382" s="306"/>
      <c r="BD382" s="306"/>
      <c r="BE382" s="306"/>
      <c r="BF382" s="306"/>
      <c r="BG382" s="306"/>
      <c r="BH382" s="306"/>
      <c r="BI382" s="306"/>
      <c r="BJ382" s="306"/>
      <c r="BK382" s="306"/>
      <c r="BL382" s="306"/>
      <c r="BM382" s="306"/>
      <c r="BN382" s="306"/>
      <c r="BO382" s="306"/>
      <c r="BP382" s="306"/>
      <c r="BQ382" s="306"/>
      <c r="BR382" s="306"/>
      <c r="BS382" s="306"/>
      <c r="BT382" s="306"/>
      <c r="BU382" s="306"/>
      <c r="BV382" s="308"/>
      <c r="BW382" s="343"/>
      <c r="BX382" s="343"/>
      <c r="BY382" s="343"/>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07" customFormat="true" ht="15" customHeight="true" x14ac:dyDescent="0.2">
      <c r="B383" s="309"/>
      <c r="W383" s="344"/>
      <c r="X383" s="344"/>
      <c r="Y383" s="344"/>
      <c r="Z383" s="344"/>
      <c r="AA383" s="344"/>
      <c r="AB383" s="344"/>
      <c r="AC383" s="344"/>
      <c r="AD383" s="344"/>
      <c r="AE383" s="344"/>
      <c r="AF383" s="344"/>
      <c r="AG383" s="344"/>
      <c r="AH383" s="344"/>
      <c r="AI383" s="344"/>
      <c r="AJ383" s="344"/>
      <c r="AK383" s="344"/>
      <c r="AL383" s="344"/>
      <c r="AM383" s="344"/>
      <c r="AN383" s="344"/>
      <c r="AO383" s="344"/>
      <c r="AP383" s="344"/>
      <c r="AQ383" s="344"/>
      <c r="AR383" s="344"/>
      <c r="AS383" s="344"/>
      <c r="AT383" s="344"/>
      <c r="AU383" s="344"/>
      <c r="AV383" s="344"/>
      <c r="AW383" s="344"/>
      <c r="AX383" s="344"/>
      <c r="AY383" s="344"/>
      <c r="AZ383" s="344"/>
      <c r="BA383" s="308"/>
      <c r="BB383" s="306"/>
      <c r="BC383" s="306"/>
      <c r="BD383" s="306"/>
      <c r="BE383" s="306"/>
      <c r="BF383" s="306"/>
      <c r="BG383" s="306"/>
      <c r="BH383" s="306"/>
      <c r="BI383" s="306"/>
      <c r="BJ383" s="306"/>
      <c r="BK383" s="306"/>
      <c r="BL383" s="306"/>
      <c r="BM383" s="306"/>
      <c r="BN383" s="306"/>
      <c r="BO383" s="306"/>
      <c r="BP383" s="306"/>
      <c r="BQ383" s="306"/>
      <c r="BR383" s="306"/>
      <c r="BS383" s="306"/>
      <c r="BT383" s="306"/>
      <c r="BU383" s="306"/>
      <c r="BV383" s="308"/>
      <c r="BW383" s="343"/>
      <c r="BX383" s="343"/>
      <c r="BY383" s="343"/>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07" customFormat="true" ht="15" customHeight="true" x14ac:dyDescent="0.2">
      <c r="B384" s="309"/>
      <c r="W384" s="344"/>
      <c r="X384" s="344"/>
      <c r="Y384" s="344"/>
      <c r="Z384" s="344"/>
      <c r="AA384" s="344"/>
      <c r="AB384" s="344"/>
      <c r="AC384" s="344"/>
      <c r="AD384" s="344"/>
      <c r="AE384" s="344"/>
      <c r="AF384" s="344"/>
      <c r="AG384" s="344"/>
      <c r="AH384" s="344"/>
      <c r="AI384" s="344"/>
      <c r="AJ384" s="344"/>
      <c r="AK384" s="344"/>
      <c r="AL384" s="344"/>
      <c r="AM384" s="344"/>
      <c r="AN384" s="344"/>
      <c r="AO384" s="344"/>
      <c r="AP384" s="344"/>
      <c r="AQ384" s="344"/>
      <c r="AR384" s="344"/>
      <c r="AS384" s="344"/>
      <c r="AT384" s="344"/>
      <c r="AU384" s="344"/>
      <c r="AV384" s="344"/>
      <c r="AW384" s="344"/>
      <c r="AX384" s="344"/>
      <c r="AY384" s="344"/>
      <c r="AZ384" s="344"/>
      <c r="BA384" s="308"/>
      <c r="BB384" s="306"/>
      <c r="BC384" s="306"/>
      <c r="BD384" s="306"/>
      <c r="BE384" s="306"/>
      <c r="BF384" s="306"/>
      <c r="BG384" s="306"/>
      <c r="BH384" s="306"/>
      <c r="BI384" s="306"/>
      <c r="BJ384" s="306"/>
      <c r="BK384" s="306"/>
      <c r="BL384" s="306"/>
      <c r="BM384" s="306"/>
      <c r="BN384" s="306"/>
      <c r="BO384" s="306"/>
      <c r="BP384" s="306"/>
      <c r="BQ384" s="306"/>
      <c r="BR384" s="306"/>
      <c r="BS384" s="306"/>
      <c r="BT384" s="306"/>
      <c r="BU384" s="306"/>
      <c r="BV384" s="308"/>
      <c r="BW384" s="343"/>
      <c r="BX384" s="343"/>
      <c r="BY384" s="343"/>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07" customFormat="true" ht="15" customHeight="true" x14ac:dyDescent="0.2">
      <c r="B385" s="309"/>
      <c r="W385" s="344"/>
      <c r="X385" s="344"/>
      <c r="Y385" s="344"/>
      <c r="Z385" s="344"/>
      <c r="AA385" s="344"/>
      <c r="AB385" s="344"/>
      <c r="AC385" s="344"/>
      <c r="AD385" s="344"/>
      <c r="AE385" s="344"/>
      <c r="AF385" s="344"/>
      <c r="AG385" s="344"/>
      <c r="AH385" s="344"/>
      <c r="AI385" s="344"/>
      <c r="AJ385" s="344"/>
      <c r="AK385" s="344"/>
      <c r="AL385" s="344"/>
      <c r="AM385" s="344"/>
      <c r="AN385" s="344"/>
      <c r="AO385" s="344"/>
      <c r="AP385" s="344"/>
      <c r="AQ385" s="344"/>
      <c r="AR385" s="344"/>
      <c r="AS385" s="344"/>
      <c r="AT385" s="344"/>
      <c r="AU385" s="344"/>
      <c r="AV385" s="344"/>
      <c r="AW385" s="344"/>
      <c r="AX385" s="344"/>
      <c r="AY385" s="344"/>
      <c r="AZ385" s="344"/>
      <c r="BA385" s="308"/>
      <c r="BB385" s="306"/>
      <c r="BC385" s="306"/>
      <c r="BD385" s="306"/>
      <c r="BE385" s="306"/>
      <c r="BF385" s="306"/>
      <c r="BG385" s="306"/>
      <c r="BH385" s="306"/>
      <c r="BI385" s="306"/>
      <c r="BJ385" s="306"/>
      <c r="BK385" s="306"/>
      <c r="BL385" s="306"/>
      <c r="BM385" s="306"/>
      <c r="BN385" s="306"/>
      <c r="BO385" s="306"/>
      <c r="BP385" s="306"/>
      <c r="BQ385" s="306"/>
      <c r="BR385" s="306"/>
      <c r="BS385" s="306"/>
      <c r="BT385" s="306"/>
      <c r="BU385" s="306"/>
      <c r="BV385" s="308"/>
      <c r="BW385" s="343"/>
      <c r="BX385" s="343"/>
      <c r="BY385" s="343"/>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07" customFormat="true" ht="15" customHeight="true" x14ac:dyDescent="0.2">
      <c r="B386" s="309"/>
      <c r="W386" s="344"/>
      <c r="X386" s="344"/>
      <c r="Y386" s="344"/>
      <c r="Z386" s="344"/>
      <c r="AA386" s="344"/>
      <c r="AB386" s="344"/>
      <c r="AC386" s="344"/>
      <c r="AD386" s="344"/>
      <c r="AE386" s="344"/>
      <c r="AF386" s="344"/>
      <c r="AG386" s="344"/>
      <c r="AH386" s="344"/>
      <c r="AI386" s="344"/>
      <c r="AJ386" s="344"/>
      <c r="AK386" s="344"/>
      <c r="AL386" s="344"/>
      <c r="AM386" s="344"/>
      <c r="AN386" s="344"/>
      <c r="AO386" s="344"/>
      <c r="AP386" s="344"/>
      <c r="AQ386" s="344"/>
      <c r="AR386" s="344"/>
      <c r="AS386" s="344"/>
      <c r="AT386" s="344"/>
      <c r="AU386" s="344"/>
      <c r="AV386" s="344"/>
      <c r="AW386" s="344"/>
      <c r="AX386" s="344"/>
      <c r="AY386" s="344"/>
      <c r="AZ386" s="344"/>
      <c r="BA386" s="308"/>
      <c r="BB386" s="306"/>
      <c r="BC386" s="306"/>
      <c r="BD386" s="306"/>
      <c r="BE386" s="306"/>
      <c r="BF386" s="306"/>
      <c r="BG386" s="306"/>
      <c r="BH386" s="306"/>
      <c r="BI386" s="306"/>
      <c r="BJ386" s="306"/>
      <c r="BK386" s="306"/>
      <c r="BL386" s="306"/>
      <c r="BM386" s="306"/>
      <c r="BN386" s="306"/>
      <c r="BO386" s="306"/>
      <c r="BP386" s="306"/>
      <c r="BQ386" s="306"/>
      <c r="BR386" s="306"/>
      <c r="BS386" s="306"/>
      <c r="BT386" s="306"/>
      <c r="BU386" s="306"/>
      <c r="BV386" s="308"/>
      <c r="BW386" s="343"/>
      <c r="BX386" s="343"/>
      <c r="BY386" s="343"/>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07" customFormat="true" ht="15" customHeight="true" x14ac:dyDescent="0.2">
      <c r="B387" s="309"/>
      <c r="W387" s="344"/>
      <c r="X387" s="344"/>
      <c r="Y387" s="344"/>
      <c r="Z387" s="344"/>
      <c r="AA387" s="344"/>
      <c r="AB387" s="344"/>
      <c r="AC387" s="344"/>
      <c r="AD387" s="344"/>
      <c r="AE387" s="344"/>
      <c r="AF387" s="344"/>
      <c r="AG387" s="344"/>
      <c r="AH387" s="344"/>
      <c r="AI387" s="344"/>
      <c r="AJ387" s="344"/>
      <c r="AK387" s="344"/>
      <c r="AL387" s="344"/>
      <c r="AM387" s="344"/>
      <c r="AN387" s="344"/>
      <c r="AO387" s="344"/>
      <c r="AP387" s="344"/>
      <c r="AQ387" s="344"/>
      <c r="AR387" s="344"/>
      <c r="AS387" s="344"/>
      <c r="AT387" s="344"/>
      <c r="AU387" s="344"/>
      <c r="AV387" s="344"/>
      <c r="AW387" s="344"/>
      <c r="AX387" s="344"/>
      <c r="AY387" s="344"/>
      <c r="AZ387" s="344"/>
      <c r="BA387" s="308"/>
      <c r="BB387" s="306"/>
      <c r="BC387" s="306"/>
      <c r="BD387" s="306"/>
      <c r="BE387" s="306"/>
      <c r="BF387" s="306"/>
      <c r="BG387" s="306"/>
      <c r="BH387" s="306"/>
      <c r="BI387" s="306"/>
      <c r="BJ387" s="306"/>
      <c r="BK387" s="306"/>
      <c r="BL387" s="306"/>
      <c r="BM387" s="306"/>
      <c r="BN387" s="306"/>
      <c r="BO387" s="306"/>
      <c r="BP387" s="306"/>
      <c r="BQ387" s="306"/>
      <c r="BR387" s="306"/>
      <c r="BS387" s="306"/>
      <c r="BT387" s="306"/>
      <c r="BU387" s="306"/>
      <c r="BV387" s="308"/>
      <c r="BW387" s="343"/>
      <c r="BX387" s="343"/>
      <c r="BY387" s="343"/>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07" customFormat="true" ht="15" customHeight="true" x14ac:dyDescent="0.2">
      <c r="B388" s="309"/>
      <c r="W388" s="344"/>
      <c r="X388" s="344"/>
      <c r="Y388" s="344"/>
      <c r="Z388" s="344"/>
      <c r="AA388" s="344"/>
      <c r="AB388" s="344"/>
      <c r="AC388" s="344"/>
      <c r="AD388" s="344"/>
      <c r="AE388" s="344"/>
      <c r="AF388" s="344"/>
      <c r="AG388" s="344"/>
      <c r="AH388" s="344"/>
      <c r="AI388" s="344"/>
      <c r="AJ388" s="344"/>
      <c r="AK388" s="344"/>
      <c r="AL388" s="344"/>
      <c r="AM388" s="344"/>
      <c r="AN388" s="344"/>
      <c r="AO388" s="344"/>
      <c r="AP388" s="344"/>
      <c r="AQ388" s="344"/>
      <c r="AR388" s="344"/>
      <c r="AS388" s="344"/>
      <c r="AT388" s="344"/>
      <c r="AU388" s="344"/>
      <c r="AV388" s="344"/>
      <c r="AW388" s="344"/>
      <c r="AX388" s="344"/>
      <c r="AY388" s="344"/>
      <c r="AZ388" s="344"/>
      <c r="BA388" s="308"/>
      <c r="BB388" s="306"/>
      <c r="BC388" s="306"/>
      <c r="BD388" s="306"/>
      <c r="BE388" s="306"/>
      <c r="BF388" s="306"/>
      <c r="BG388" s="306"/>
      <c r="BH388" s="306"/>
      <c r="BI388" s="306"/>
      <c r="BJ388" s="306"/>
      <c r="BK388" s="306"/>
      <c r="BL388" s="306"/>
      <c r="BM388" s="306"/>
      <c r="BN388" s="306"/>
      <c r="BO388" s="306"/>
      <c r="BP388" s="306"/>
      <c r="BQ388" s="306"/>
      <c r="BR388" s="306"/>
      <c r="BS388" s="306"/>
      <c r="BT388" s="306"/>
      <c r="BU388" s="306"/>
      <c r="BV388" s="308"/>
      <c r="BW388" s="343"/>
      <c r="BX388" s="343"/>
      <c r="BY388" s="343"/>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07" customFormat="true" ht="15" customHeight="true" x14ac:dyDescent="0.2">
      <c r="B389" s="309"/>
      <c r="W389" s="344"/>
      <c r="X389" s="344"/>
      <c r="Y389" s="344"/>
      <c r="Z389" s="344"/>
      <c r="AA389" s="344"/>
      <c r="AB389" s="344"/>
      <c r="AC389" s="344"/>
      <c r="AD389" s="344"/>
      <c r="AE389" s="344"/>
      <c r="AF389" s="344"/>
      <c r="AG389" s="344"/>
      <c r="AH389" s="344"/>
      <c r="AI389" s="344"/>
      <c r="AJ389" s="344"/>
      <c r="AK389" s="344"/>
      <c r="AL389" s="344"/>
      <c r="AM389" s="344"/>
      <c r="AN389" s="344"/>
      <c r="AO389" s="344"/>
      <c r="AP389" s="344"/>
      <c r="AQ389" s="344"/>
      <c r="AR389" s="344"/>
      <c r="AS389" s="344"/>
      <c r="AT389" s="344"/>
      <c r="AU389" s="344"/>
      <c r="AV389" s="344"/>
      <c r="AW389" s="344"/>
      <c r="AX389" s="344"/>
      <c r="AY389" s="344"/>
      <c r="AZ389" s="344"/>
      <c r="BA389" s="308"/>
      <c r="BB389" s="306"/>
      <c r="BC389" s="306"/>
      <c r="BD389" s="306"/>
      <c r="BE389" s="306"/>
      <c r="BF389" s="306"/>
      <c r="BG389" s="306"/>
      <c r="BH389" s="306"/>
      <c r="BI389" s="306"/>
      <c r="BJ389" s="306"/>
      <c r="BK389" s="306"/>
      <c r="BL389" s="306"/>
      <c r="BM389" s="306"/>
      <c r="BN389" s="306"/>
      <c r="BO389" s="306"/>
      <c r="BP389" s="306"/>
      <c r="BQ389" s="306"/>
      <c r="BR389" s="306"/>
      <c r="BS389" s="306"/>
      <c r="BT389" s="306"/>
      <c r="BU389" s="306"/>
      <c r="BV389" s="308"/>
      <c r="BW389" s="343"/>
      <c r="BX389" s="343"/>
      <c r="BY389" s="343"/>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558" customFormat="true" ht="15" customHeight="true" x14ac:dyDescent="0.2">
      <c r="B390" s="557"/>
      <c r="W390" s="344"/>
      <c r="X390" s="344"/>
      <c r="Y390" s="344"/>
      <c r="Z390" s="344"/>
      <c r="AA390" s="344"/>
      <c r="AB390" s="344"/>
      <c r="AC390" s="344"/>
      <c r="AD390" s="344"/>
      <c r="AE390" s="344"/>
      <c r="AF390" s="344"/>
      <c r="AG390" s="344"/>
      <c r="AH390" s="344"/>
      <c r="AI390" s="344"/>
      <c r="AJ390" s="344"/>
      <c r="AK390" s="344"/>
      <c r="AL390" s="344"/>
      <c r="AM390" s="344"/>
      <c r="AN390" s="344"/>
      <c r="AO390" s="344"/>
      <c r="AP390" s="344"/>
      <c r="AQ390" s="344"/>
      <c r="AR390" s="344"/>
      <c r="AS390" s="344"/>
      <c r="AT390" s="344"/>
      <c r="AU390" s="344"/>
      <c r="AV390" s="344"/>
      <c r="AW390" s="344"/>
      <c r="AX390" s="344"/>
      <c r="AY390" s="344"/>
      <c r="AZ390" s="344"/>
      <c r="BA390" s="308"/>
      <c r="BB390" s="306"/>
      <c r="BC390" s="306"/>
      <c r="BD390" s="306"/>
      <c r="BE390" s="306"/>
      <c r="BF390" s="306"/>
      <c r="BG390" s="306"/>
      <c r="BH390" s="306"/>
      <c r="BI390" s="306"/>
      <c r="BJ390" s="306"/>
      <c r="BK390" s="306"/>
      <c r="BL390" s="306"/>
      <c r="BM390" s="306"/>
      <c r="BN390" s="306"/>
      <c r="BO390" s="306"/>
      <c r="BP390" s="306"/>
      <c r="BQ390" s="306"/>
      <c r="BR390" s="306"/>
      <c r="BS390" s="306"/>
      <c r="BT390" s="306"/>
      <c r="BU390" s="306"/>
      <c r="BV390" s="308"/>
      <c r="BW390" s="343"/>
      <c r="BX390" s="343"/>
      <c r="BY390" s="343"/>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558" customFormat="true" ht="15" customHeight="true" x14ac:dyDescent="0.2">
      <c r="B391" s="557"/>
      <c r="W391" s="344"/>
      <c r="X391" s="344"/>
      <c r="Y391" s="344"/>
      <c r="Z391" s="344"/>
      <c r="AA391" s="344"/>
      <c r="AB391" s="344"/>
      <c r="AC391" s="344"/>
      <c r="AD391" s="344"/>
      <c r="AE391" s="344"/>
      <c r="AF391" s="344"/>
      <c r="AG391" s="344"/>
      <c r="AH391" s="344"/>
      <c r="AI391" s="344"/>
      <c r="AJ391" s="344"/>
      <c r="AK391" s="344"/>
      <c r="AL391" s="344"/>
      <c r="AM391" s="344"/>
      <c r="AN391" s="344"/>
      <c r="AO391" s="344"/>
      <c r="AP391" s="344"/>
      <c r="AQ391" s="344"/>
      <c r="AR391" s="344"/>
      <c r="AS391" s="344"/>
      <c r="AT391" s="344"/>
      <c r="AU391" s="344"/>
      <c r="AV391" s="344"/>
      <c r="AW391" s="344"/>
      <c r="AX391" s="344"/>
      <c r="AY391" s="344"/>
      <c r="AZ391" s="344"/>
      <c r="BA391" s="308"/>
      <c r="BB391" s="306"/>
      <c r="BC391" s="306"/>
      <c r="BD391" s="306"/>
      <c r="BE391" s="306"/>
      <c r="BF391" s="306"/>
      <c r="BG391" s="306"/>
      <c r="BH391" s="306"/>
      <c r="BI391" s="306"/>
      <c r="BJ391" s="306"/>
      <c r="BK391" s="306"/>
      <c r="BL391" s="306"/>
      <c r="BM391" s="306"/>
      <c r="BN391" s="306"/>
      <c r="BO391" s="306"/>
      <c r="BP391" s="306"/>
      <c r="BQ391" s="306"/>
      <c r="BR391" s="306"/>
      <c r="BS391" s="306"/>
      <c r="BT391" s="306"/>
      <c r="BU391" s="306"/>
      <c r="BV391" s="308"/>
      <c r="BW391" s="343"/>
      <c r="BX391" s="343"/>
      <c r="BY391" s="343"/>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558" customFormat="true" ht="15" customHeight="true" x14ac:dyDescent="0.2">
      <c r="W392" s="344"/>
      <c r="X392" s="344"/>
      <c r="Y392" s="344"/>
      <c r="Z392" s="344"/>
      <c r="AA392" s="344"/>
      <c r="AB392" s="344"/>
      <c r="AC392" s="344"/>
      <c r="AD392" s="344"/>
      <c r="AE392" s="344"/>
      <c r="AF392" s="344"/>
      <c r="AG392" s="344"/>
      <c r="AH392" s="344"/>
      <c r="AI392" s="344"/>
      <c r="AJ392" s="344"/>
      <c r="AK392" s="344"/>
      <c r="AL392" s="344"/>
      <c r="AM392" s="344"/>
      <c r="AN392" s="344"/>
      <c r="AO392" s="344"/>
      <c r="AP392" s="344"/>
      <c r="AQ392" s="344"/>
      <c r="AR392" s="344"/>
      <c r="AS392" s="344"/>
      <c r="AT392" s="344"/>
      <c r="AU392" s="344"/>
      <c r="AV392" s="344"/>
      <c r="AW392" s="344"/>
      <c r="AX392" s="344"/>
      <c r="AY392" s="344"/>
      <c r="AZ392" s="344"/>
      <c r="BA392" s="308"/>
      <c r="BB392" s="306"/>
      <c r="BC392" s="306"/>
      <c r="BD392" s="306"/>
      <c r="BE392" s="306"/>
      <c r="BF392" s="306"/>
      <c r="BG392" s="306"/>
      <c r="BH392" s="306"/>
      <c r="BI392" s="306"/>
      <c r="BJ392" s="306"/>
      <c r="BK392" s="306"/>
      <c r="BL392" s="306"/>
      <c r="BM392" s="306"/>
      <c r="BN392" s="306"/>
      <c r="BO392" s="306"/>
      <c r="BP392" s="306"/>
      <c r="BQ392" s="306"/>
      <c r="BR392" s="306"/>
      <c r="BS392" s="306"/>
      <c r="BT392" s="306"/>
      <c r="BU392" s="306"/>
      <c r="BV392" s="308"/>
      <c r="BW392" s="343"/>
      <c r="BX392" s="343"/>
      <c r="BY392" s="343"/>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558" customFormat="true" ht="15" customHeight="true" x14ac:dyDescent="0.2">
      <c r="W393" s="344"/>
      <c r="X393" s="344"/>
      <c r="Y393" s="344"/>
      <c r="Z393" s="344"/>
      <c r="AA393" s="344"/>
      <c r="AB393" s="344"/>
      <c r="AC393" s="344"/>
      <c r="AD393" s="344"/>
      <c r="AE393" s="344"/>
      <c r="AF393" s="344"/>
      <c r="AG393" s="344"/>
      <c r="AH393" s="344"/>
      <c r="AI393" s="344"/>
      <c r="AJ393" s="344"/>
      <c r="AK393" s="344"/>
      <c r="AL393" s="344"/>
      <c r="AM393" s="344"/>
      <c r="AN393" s="344"/>
      <c r="AO393" s="344"/>
      <c r="AP393" s="344"/>
      <c r="AQ393" s="344"/>
      <c r="AR393" s="344"/>
      <c r="AS393" s="344"/>
      <c r="AT393" s="344"/>
      <c r="AU393" s="344"/>
      <c r="AV393" s="344"/>
      <c r="AW393" s="344"/>
      <c r="AX393" s="344"/>
      <c r="AY393" s="344"/>
      <c r="AZ393" s="344"/>
      <c r="BA393" s="308"/>
      <c r="BB393" s="306"/>
      <c r="BC393" s="306"/>
      <c r="BD393" s="306"/>
      <c r="BE393" s="306"/>
      <c r="BF393" s="306"/>
      <c r="BG393" s="306"/>
      <c r="BH393" s="306"/>
      <c r="BI393" s="306"/>
      <c r="BJ393" s="306"/>
      <c r="BK393" s="306"/>
      <c r="BL393" s="306"/>
      <c r="BM393" s="306"/>
      <c r="BN393" s="306"/>
      <c r="BO393" s="306"/>
      <c r="BP393" s="306"/>
      <c r="BQ393" s="306"/>
      <c r="BR393" s="306"/>
      <c r="BS393" s="306"/>
      <c r="BT393" s="306"/>
      <c r="BU393" s="306"/>
      <c r="BV393" s="308"/>
      <c r="BW393" s="343"/>
      <c r="BX393" s="343"/>
      <c r="BY393" s="343"/>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558" customFormat="true" ht="15" customHeight="true" x14ac:dyDescent="0.2">
      <c r="W394" s="344"/>
      <c r="X394" s="344"/>
      <c r="Y394" s="344"/>
      <c r="Z394" s="344"/>
      <c r="AA394" s="344"/>
      <c r="AB394" s="344"/>
      <c r="AC394" s="344"/>
      <c r="AD394" s="344"/>
      <c r="AE394" s="344"/>
      <c r="AF394" s="344"/>
      <c r="AG394" s="344"/>
      <c r="AH394" s="344"/>
      <c r="AI394" s="344"/>
      <c r="AJ394" s="344"/>
      <c r="AK394" s="344"/>
      <c r="AL394" s="344"/>
      <c r="AM394" s="344"/>
      <c r="AN394" s="344"/>
      <c r="AO394" s="344"/>
      <c r="AP394" s="344"/>
      <c r="AQ394" s="344"/>
      <c r="AR394" s="344"/>
      <c r="AS394" s="344"/>
      <c r="AT394" s="344"/>
      <c r="AU394" s="344"/>
      <c r="AV394" s="344"/>
      <c r="AW394" s="344"/>
      <c r="AX394" s="344"/>
      <c r="AY394" s="344"/>
      <c r="AZ394" s="344"/>
      <c r="BA394" s="308"/>
      <c r="BB394" s="306"/>
      <c r="BC394" s="306"/>
      <c r="BD394" s="306"/>
      <c r="BE394" s="306"/>
      <c r="BF394" s="306"/>
      <c r="BG394" s="306"/>
      <c r="BH394" s="306"/>
      <c r="BI394" s="306"/>
      <c r="BJ394" s="306"/>
      <c r="BK394" s="306"/>
      <c r="BL394" s="306"/>
      <c r="BM394" s="306"/>
      <c r="BN394" s="306"/>
      <c r="BO394" s="306"/>
      <c r="BP394" s="306"/>
      <c r="BQ394" s="306"/>
      <c r="BR394" s="306"/>
      <c r="BS394" s="306"/>
      <c r="BT394" s="306"/>
      <c r="BU394" s="306"/>
      <c r="BV394" s="308"/>
      <c r="BW394" s="343"/>
      <c r="BX394" s="343"/>
      <c r="BY394" s="343"/>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558" customFormat="true" ht="15" customHeight="true" x14ac:dyDescent="0.2">
      <c r="W395" s="344"/>
      <c r="X395" s="344"/>
      <c r="Y395" s="344"/>
      <c r="Z395" s="344"/>
      <c r="AA395" s="344"/>
      <c r="AB395" s="344"/>
      <c r="AC395" s="344"/>
      <c r="AD395" s="344"/>
      <c r="AE395" s="344"/>
      <c r="AF395" s="344"/>
      <c r="AG395" s="344"/>
      <c r="AH395" s="344"/>
      <c r="AI395" s="344"/>
      <c r="AJ395" s="344"/>
      <c r="AK395" s="344"/>
      <c r="AL395" s="344"/>
      <c r="AM395" s="344"/>
      <c r="AN395" s="344"/>
      <c r="AO395" s="344"/>
      <c r="AP395" s="344"/>
      <c r="AQ395" s="344"/>
      <c r="AR395" s="344"/>
      <c r="AS395" s="344"/>
      <c r="AT395" s="344"/>
      <c r="AU395" s="344"/>
      <c r="AV395" s="344"/>
      <c r="AW395" s="344"/>
      <c r="AX395" s="344"/>
      <c r="AY395" s="344"/>
      <c r="AZ395" s="344"/>
      <c r="BA395" s="308"/>
      <c r="BB395" s="306"/>
      <c r="BC395" s="306"/>
      <c r="BD395" s="306"/>
      <c r="BE395" s="306"/>
      <c r="BF395" s="306"/>
      <c r="BG395" s="306"/>
      <c r="BH395" s="306"/>
      <c r="BI395" s="306"/>
      <c r="BJ395" s="306"/>
      <c r="BK395" s="306"/>
      <c r="BL395" s="306"/>
      <c r="BM395" s="306"/>
      <c r="BN395" s="306"/>
      <c r="BO395" s="306"/>
      <c r="BP395" s="306"/>
      <c r="BQ395" s="306"/>
      <c r="BR395" s="306"/>
      <c r="BS395" s="306"/>
      <c r="BT395" s="306"/>
      <c r="BU395" s="306"/>
      <c r="BV395" s="308"/>
      <c r="BW395" s="343"/>
      <c r="BX395" s="343"/>
      <c r="BY395" s="343"/>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558" customFormat="true" ht="15" customHeight="true" x14ac:dyDescent="0.2">
      <c r="W396" s="344"/>
      <c r="X396" s="344"/>
      <c r="Y396" s="344"/>
      <c r="Z396" s="344"/>
      <c r="AA396" s="344"/>
      <c r="AB396" s="344"/>
      <c r="AC396" s="344"/>
      <c r="AD396" s="344"/>
      <c r="AE396" s="344"/>
      <c r="AF396" s="344"/>
      <c r="AG396" s="344"/>
      <c r="AH396" s="344"/>
      <c r="AI396" s="344"/>
      <c r="AJ396" s="344"/>
      <c r="AK396" s="344"/>
      <c r="AL396" s="344"/>
      <c r="AM396" s="344"/>
      <c r="AN396" s="344"/>
      <c r="AO396" s="344"/>
      <c r="AP396" s="344"/>
      <c r="AQ396" s="344"/>
      <c r="AR396" s="344"/>
      <c r="AS396" s="344"/>
      <c r="AT396" s="344"/>
      <c r="AU396" s="344"/>
      <c r="AV396" s="344"/>
      <c r="AW396" s="344"/>
      <c r="AX396" s="344"/>
      <c r="AY396" s="344"/>
      <c r="AZ396" s="344"/>
      <c r="BA396" s="308"/>
      <c r="BB396" s="306"/>
      <c r="BC396" s="306"/>
      <c r="BD396" s="306"/>
      <c r="BE396" s="306"/>
      <c r="BF396" s="306"/>
      <c r="BG396" s="306"/>
      <c r="BH396" s="306"/>
      <c r="BI396" s="306"/>
      <c r="BJ396" s="306"/>
      <c r="BK396" s="306"/>
      <c r="BL396" s="306"/>
      <c r="BM396" s="306"/>
      <c r="BN396" s="306"/>
      <c r="BO396" s="306"/>
      <c r="BP396" s="306"/>
      <c r="BQ396" s="306"/>
      <c r="BR396" s="306"/>
      <c r="BS396" s="306"/>
      <c r="BT396" s="306"/>
      <c r="BU396" s="306"/>
      <c r="BV396" s="308"/>
      <c r="BW396" s="343"/>
      <c r="BX396" s="343"/>
      <c r="BY396" s="343"/>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558" customFormat="true" ht="15" customHeight="true" x14ac:dyDescent="0.2">
      <c r="W397" s="344"/>
      <c r="X397" s="344"/>
      <c r="Y397" s="344"/>
      <c r="Z397" s="344"/>
      <c r="AA397" s="344"/>
      <c r="AB397" s="344"/>
      <c r="AC397" s="344"/>
      <c r="AD397" s="344"/>
      <c r="AE397" s="344"/>
      <c r="AF397" s="344"/>
      <c r="AG397" s="344"/>
      <c r="AH397" s="344"/>
      <c r="AI397" s="344"/>
      <c r="AJ397" s="344"/>
      <c r="AK397" s="344"/>
      <c r="AL397" s="344"/>
      <c r="AM397" s="344"/>
      <c r="AN397" s="344"/>
      <c r="AO397" s="344"/>
      <c r="AP397" s="344"/>
      <c r="AQ397" s="344"/>
      <c r="AR397" s="344"/>
      <c r="AS397" s="344"/>
      <c r="AT397" s="344"/>
      <c r="AU397" s="344"/>
      <c r="AV397" s="344"/>
      <c r="AW397" s="344"/>
      <c r="AX397" s="344"/>
      <c r="AY397" s="344"/>
      <c r="AZ397" s="344"/>
      <c r="BA397" s="308"/>
      <c r="BB397" s="306"/>
      <c r="BC397" s="306"/>
      <c r="BD397" s="306"/>
      <c r="BE397" s="306"/>
      <c r="BF397" s="306"/>
      <c r="BG397" s="306"/>
      <c r="BH397" s="306"/>
      <c r="BI397" s="306"/>
      <c r="BJ397" s="306"/>
      <c r="BK397" s="306"/>
      <c r="BL397" s="306"/>
      <c r="BM397" s="306"/>
      <c r="BN397" s="306"/>
      <c r="BO397" s="306"/>
      <c r="BP397" s="306"/>
      <c r="BQ397" s="306"/>
      <c r="BR397" s="306"/>
      <c r="BS397" s="306"/>
      <c r="BT397" s="306"/>
      <c r="BU397" s="306"/>
      <c r="BV397" s="308"/>
      <c r="BW397" s="343"/>
      <c r="BX397" s="343"/>
      <c r="BY397" s="343"/>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558" customFormat="true" ht="15" customHeight="true" x14ac:dyDescent="0.2">
      <c r="W398" s="344"/>
      <c r="X398" s="344"/>
      <c r="Y398" s="344"/>
      <c r="Z398" s="344"/>
      <c r="AA398" s="344"/>
      <c r="AB398" s="344"/>
      <c r="AC398" s="344"/>
      <c r="AD398" s="344"/>
      <c r="AE398" s="344"/>
      <c r="AF398" s="344"/>
      <c r="AG398" s="344"/>
      <c r="AH398" s="344"/>
      <c r="AI398" s="344"/>
      <c r="AJ398" s="344"/>
      <c r="AK398" s="344"/>
      <c r="AL398" s="344"/>
      <c r="AM398" s="344"/>
      <c r="AN398" s="344"/>
      <c r="AO398" s="344"/>
      <c r="AP398" s="344"/>
      <c r="AQ398" s="344"/>
      <c r="AR398" s="344"/>
      <c r="AS398" s="344"/>
      <c r="AT398" s="344"/>
      <c r="AU398" s="344"/>
      <c r="AV398" s="344"/>
      <c r="AW398" s="344"/>
      <c r="AX398" s="344"/>
      <c r="AY398" s="344"/>
      <c r="AZ398" s="344"/>
      <c r="BA398" s="308"/>
      <c r="BB398" s="306"/>
      <c r="BC398" s="306"/>
      <c r="BD398" s="306"/>
      <c r="BE398" s="306"/>
      <c r="BF398" s="306"/>
      <c r="BG398" s="306"/>
      <c r="BH398" s="306"/>
      <c r="BI398" s="306"/>
      <c r="BJ398" s="306"/>
      <c r="BK398" s="306"/>
      <c r="BL398" s="306"/>
      <c r="BM398" s="306"/>
      <c r="BN398" s="306"/>
      <c r="BO398" s="306"/>
      <c r="BP398" s="306"/>
      <c r="BQ398" s="306"/>
      <c r="BR398" s="306"/>
      <c r="BS398" s="306"/>
      <c r="BT398" s="306"/>
      <c r="BU398" s="306"/>
      <c r="BV398" s="308"/>
      <c r="BW398" s="343"/>
      <c r="BX398" s="343"/>
      <c r="BY398" s="343"/>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520" customFormat="true" ht="15" customHeight="true" x14ac:dyDescent="0.25">
      <c r="A399" s="312"/>
      <c r="B399" s="312"/>
      <c r="C399" s="991" t="s">
        <v>132</v>
      </c>
      <c r="D399" s="992"/>
      <c r="E399" s="992"/>
      <c r="F399" s="992"/>
      <c r="G399" s="312"/>
      <c r="H399" s="1008" t="s">
        <v>133</v>
      </c>
      <c r="I399" s="1009"/>
      <c r="J399" s="1009"/>
      <c r="K399" s="1009"/>
      <c r="M399" s="1008" t="s">
        <v>134</v>
      </c>
      <c r="N399" s="1009"/>
      <c r="O399" s="1009"/>
      <c r="P399" s="1009"/>
      <c r="W399" s="339"/>
      <c r="X399" s="339"/>
      <c r="Y399" s="339"/>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12"/>
      <c r="BW399" s="339"/>
      <c r="BX399" s="339"/>
      <c r="BY399" s="339"/>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15" customHeight="true" x14ac:dyDescent="0.2">
      <c r="C400" s="1010" t="s">
        <v>202</v>
      </c>
      <c r="D400" s="907"/>
      <c r="E400" s="907"/>
      <c r="F400" s="506"/>
      <c r="G400" s="506"/>
      <c r="H400" s="1011" t="s">
        <v>202</v>
      </c>
      <c r="I400" s="1011"/>
      <c r="J400" s="1011"/>
      <c r="K400" s="506"/>
      <c r="L400" s="506"/>
      <c r="M400" s="1011" t="s">
        <v>202</v>
      </c>
      <c r="N400" s="1011"/>
      <c r="O400" s="1011"/>
      <c r="P400" s="506"/>
      <c r="Q400" s="506"/>
      <c r="W400" s="339"/>
      <c r="X400" s="339"/>
      <c r="Y400" s="339"/>
      <c r="Z400" s="339"/>
      <c r="AA400" s="339"/>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AZ400" s="339"/>
      <c r="BA400" s="520"/>
      <c r="BB400" s="312"/>
      <c r="BC400" s="520"/>
      <c r="BD400" s="520"/>
      <c r="BE400" s="520"/>
      <c r="BF400" s="520"/>
      <c r="BG400" s="520"/>
      <c r="BH400" s="520"/>
      <c r="BI400" s="520"/>
      <c r="BJ400" s="520"/>
      <c r="BK400" s="520"/>
      <c r="BL400" s="520"/>
      <c r="BM400" s="520"/>
      <c r="BN400" s="520"/>
      <c r="BO400" s="520"/>
      <c r="BP400" s="520"/>
      <c r="BQ400" s="520"/>
      <c r="BR400" s="520"/>
      <c r="BS400" s="520"/>
      <c r="BT400" s="520"/>
      <c r="BU400" s="520"/>
      <c r="BV400" s="520"/>
      <c r="BW400" s="339"/>
      <c r="BX400" s="339"/>
      <c r="BY400" s="339"/>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10"/>
      <c r="D401" s="907"/>
      <c r="E401" s="551" t="s">
        <v>203</v>
      </c>
      <c r="F401" s="506"/>
      <c r="G401" s="506"/>
      <c r="H401" s="1011"/>
      <c r="I401" s="1011"/>
      <c r="J401" s="552" t="s">
        <v>203</v>
      </c>
      <c r="K401" s="506"/>
      <c r="L401" s="506"/>
      <c r="M401" s="1011"/>
      <c r="N401" s="1011"/>
      <c r="O401" s="553" t="s">
        <v>203</v>
      </c>
      <c r="P401" s="506"/>
      <c r="Q401" s="506"/>
      <c r="W401" s="339"/>
      <c r="X401" s="339"/>
      <c r="Y401" s="339"/>
      <c r="Z401" s="339"/>
      <c r="AA401" s="339"/>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AZ401" s="339"/>
      <c r="BA401" s="520"/>
      <c r="BB401" s="312"/>
      <c r="BC401" s="520"/>
      <c r="BD401" s="520"/>
      <c r="BE401" s="520"/>
      <c r="BF401" s="520"/>
      <c r="BG401" s="520"/>
      <c r="BH401" s="520"/>
      <c r="BI401" s="520"/>
      <c r="BJ401" s="520"/>
      <c r="BK401" s="520"/>
      <c r="BL401" s="520"/>
      <c r="BM401" s="520"/>
      <c r="BN401" s="520"/>
      <c r="BO401" s="520"/>
      <c r="BP401" s="520"/>
      <c r="BQ401" s="520"/>
      <c r="BR401" s="520"/>
      <c r="BS401" s="520"/>
      <c r="BT401" s="520"/>
      <c r="BU401" s="520"/>
      <c r="BV401" s="520"/>
      <c r="BW401" s="339"/>
      <c r="BX401" s="339"/>
      <c r="BY401" s="339"/>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7" t="s">
        <v>141</v>
      </c>
      <c r="C402" s="907"/>
      <c r="D402" s="907"/>
      <c r="E402" s="554" t="s">
        <v>204</v>
      </c>
      <c r="F402" s="506"/>
      <c r="G402" s="506"/>
      <c r="H402" s="1011"/>
      <c r="I402" s="1011"/>
      <c r="J402" s="555" t="s">
        <v>204</v>
      </c>
      <c r="K402" s="506"/>
      <c r="L402" s="506"/>
      <c r="M402" s="1011"/>
      <c r="N402" s="1011"/>
      <c r="O402" s="556" t="s">
        <v>204</v>
      </c>
      <c r="P402" s="506"/>
      <c r="Q402" s="506"/>
      <c r="W402" s="339"/>
      <c r="X402" s="339"/>
      <c r="Y402" s="339"/>
      <c r="Z402" s="339"/>
      <c r="AA402" s="339"/>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AZ402" s="339"/>
      <c r="BA402" s="520"/>
      <c r="BB402" s="312"/>
      <c r="BC402" s="520"/>
      <c r="BD402" s="520"/>
      <c r="BE402" s="520"/>
      <c r="BF402" s="520"/>
      <c r="BG402" s="520"/>
      <c r="BH402" s="520"/>
      <c r="BI402" s="520"/>
      <c r="BJ402" s="520"/>
      <c r="BK402" s="520"/>
      <c r="BL402" s="520"/>
      <c r="BM402" s="520"/>
      <c r="BN402" s="520"/>
      <c r="BO402" s="520"/>
      <c r="BP402" s="520"/>
      <c r="BQ402" s="520"/>
      <c r="BR402" s="520"/>
      <c r="BS402" s="520"/>
      <c r="BT402" s="520"/>
      <c r="BU402" s="520"/>
      <c r="BV402" s="520"/>
      <c r="BW402" s="339"/>
      <c r="BX402" s="339"/>
      <c r="BY402" s="339"/>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907"/>
      <c r="C403" s="986" t="s">
        <v>338</v>
      </c>
      <c r="D403" s="985"/>
      <c r="E403" s="698">
        <v>-0.75198034313862172</v>
      </c>
      <c r="F403" s="613"/>
      <c r="G403" s="613"/>
      <c r="H403" s="985" t="s">
        <v>338</v>
      </c>
      <c r="I403" s="985"/>
      <c r="J403" s="699">
        <v>-0.82588979174246546</v>
      </c>
      <c r="K403" s="613"/>
      <c r="L403" s="613"/>
      <c r="M403" s="985" t="s">
        <v>338</v>
      </c>
      <c r="N403" s="985"/>
      <c r="O403" s="700">
        <v>-0.79374865269559725</v>
      </c>
      <c r="P403" s="613"/>
      <c r="Q403" s="613"/>
      <c r="W403" s="339"/>
      <c r="X403" s="339"/>
      <c r="Y403" s="339"/>
      <c r="Z403" s="339"/>
      <c r="AA403" s="339"/>
      <c r="AB403" s="339"/>
      <c r="AC403" s="339"/>
      <c r="AD403" s="339"/>
      <c r="AE403" s="339"/>
      <c r="AF403" s="339"/>
      <c r="AG403" s="339"/>
      <c r="AH403" s="339"/>
      <c r="AI403" s="339"/>
      <c r="AJ403" s="339"/>
      <c r="AK403" s="339"/>
      <c r="AL403" s="339"/>
      <c r="AM403" s="339"/>
      <c r="AN403" s="339"/>
      <c r="AO403" s="339"/>
      <c r="AP403" s="339"/>
      <c r="AQ403" s="339"/>
      <c r="AR403" s="339"/>
      <c r="AS403" s="339"/>
      <c r="AT403" s="339"/>
      <c r="AU403" s="339"/>
      <c r="AV403" s="339"/>
      <c r="AW403" s="339"/>
      <c r="AX403" s="339"/>
      <c r="AY403" s="339"/>
      <c r="AZ403" s="339"/>
      <c r="BA403" s="341"/>
      <c r="BB403" s="417"/>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2"/>
      <c r="BX403" s="342"/>
      <c r="BY403" s="342"/>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907"/>
      <c r="C404" s="986" t="s">
        <v>339</v>
      </c>
      <c r="D404" s="985"/>
      <c r="E404" s="701">
        <v>0.73215377342087118</v>
      </c>
      <c r="F404" s="613"/>
      <c r="G404" s="613"/>
      <c r="H404" s="985" t="s">
        <v>340</v>
      </c>
      <c r="I404" s="985"/>
      <c r="J404" s="702">
        <v>0.82027659539736419</v>
      </c>
      <c r="K404" s="613"/>
      <c r="L404" s="613"/>
      <c r="M404" s="985" t="s">
        <v>340</v>
      </c>
      <c r="N404" s="985"/>
      <c r="O404" s="703">
        <v>0.76874722382865446</v>
      </c>
      <c r="P404" s="613"/>
      <c r="Q404" s="613"/>
      <c r="W404" s="339"/>
      <c r="X404" s="339"/>
      <c r="Y404" s="339"/>
      <c r="Z404" s="339"/>
      <c r="AA404" s="339"/>
      <c r="AB404" s="339"/>
      <c r="AC404" s="339"/>
      <c r="AD404" s="339"/>
      <c r="AE404" s="339"/>
      <c r="AF404" s="339"/>
      <c r="AG404" s="339"/>
      <c r="AH404" s="339"/>
      <c r="AI404" s="339"/>
      <c r="AJ404" s="339"/>
      <c r="AK404" s="339"/>
      <c r="AL404" s="339"/>
      <c r="AM404" s="339"/>
      <c r="AN404" s="339"/>
      <c r="AO404" s="339"/>
      <c r="AP404" s="339"/>
      <c r="AQ404" s="339"/>
      <c r="AR404" s="339"/>
      <c r="AS404" s="339"/>
      <c r="AT404" s="339"/>
      <c r="AU404" s="339"/>
      <c r="AV404" s="339"/>
      <c r="AW404" s="339"/>
      <c r="AX404" s="339"/>
      <c r="AY404" s="339"/>
      <c r="AZ404" s="339"/>
      <c r="BA404" s="341"/>
      <c r="BB404" s="417"/>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2"/>
      <c r="BX404" s="342"/>
      <c r="BY404" s="342"/>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907"/>
      <c r="C405" s="986" t="s">
        <v>341</v>
      </c>
      <c r="D405" s="985"/>
      <c r="E405" s="701">
        <v>0.71716808585626191</v>
      </c>
      <c r="F405" s="613"/>
      <c r="G405" s="613"/>
      <c r="H405" s="985" t="s">
        <v>342</v>
      </c>
      <c r="I405" s="985"/>
      <c r="J405" s="702">
        <v>0.79569579391617506</v>
      </c>
      <c r="K405" s="613"/>
      <c r="L405" s="613"/>
      <c r="M405" s="985" t="s">
        <v>343</v>
      </c>
      <c r="N405" s="985"/>
      <c r="O405" s="703">
        <v>0.76074879898367842</v>
      </c>
      <c r="P405" s="613"/>
      <c r="Q405" s="613"/>
      <c r="W405" s="339"/>
      <c r="X405" s="339"/>
      <c r="Y405" s="339"/>
      <c r="Z405" s="339"/>
      <c r="AA405" s="339"/>
      <c r="AB405" s="339"/>
      <c r="AC405" s="339"/>
      <c r="AD405" s="339"/>
      <c r="AE405" s="339"/>
      <c r="AF405" s="339"/>
      <c r="AG405" s="339"/>
      <c r="AH405" s="339"/>
      <c r="AI405" s="339"/>
      <c r="AJ405" s="339"/>
      <c r="AK405" s="339"/>
      <c r="AL405" s="339"/>
      <c r="AM405" s="339"/>
      <c r="AN405" s="339"/>
      <c r="AO405" s="339"/>
      <c r="AP405" s="339"/>
      <c r="AQ405" s="339"/>
      <c r="AR405" s="339"/>
      <c r="AS405" s="339"/>
      <c r="AT405" s="339"/>
      <c r="AU405" s="339"/>
      <c r="AV405" s="339"/>
      <c r="AW405" s="339"/>
      <c r="AX405" s="339"/>
      <c r="AY405" s="339"/>
      <c r="AZ405" s="339"/>
      <c r="BA405" s="341"/>
      <c r="BB405" s="417"/>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2"/>
      <c r="BX405" s="342"/>
      <c r="BY405" s="342"/>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907"/>
      <c r="C406" s="986" t="s">
        <v>340</v>
      </c>
      <c r="D406" s="985"/>
      <c r="E406" s="701">
        <v>0.71413548277655048</v>
      </c>
      <c r="F406" s="613"/>
      <c r="G406" s="613"/>
      <c r="H406" s="985" t="s">
        <v>343</v>
      </c>
      <c r="I406" s="985"/>
      <c r="J406" s="702">
        <v>0.70695864532373398</v>
      </c>
      <c r="K406" s="613"/>
      <c r="L406" s="613"/>
      <c r="M406" s="985" t="s">
        <v>342</v>
      </c>
      <c r="N406" s="985"/>
      <c r="O406" s="703">
        <v>0.74339697116982961</v>
      </c>
      <c r="P406" s="613"/>
      <c r="Q406" s="613"/>
      <c r="W406" s="339"/>
      <c r="X406" s="339"/>
      <c r="Y406" s="339"/>
      <c r="Z406" s="339"/>
      <c r="AA406" s="339"/>
      <c r="AB406" s="339"/>
      <c r="AC406" s="339"/>
      <c r="AD406" s="339"/>
      <c r="AE406" s="339"/>
      <c r="AF406" s="339"/>
      <c r="AG406" s="339"/>
      <c r="AH406" s="339"/>
      <c r="AI406" s="339"/>
      <c r="AJ406" s="339"/>
      <c r="AK406" s="339"/>
      <c r="AL406" s="339"/>
      <c r="AM406" s="339"/>
      <c r="AN406" s="339"/>
      <c r="AO406" s="339"/>
      <c r="AP406" s="339"/>
      <c r="AQ406" s="339"/>
      <c r="AR406" s="339"/>
      <c r="AS406" s="339"/>
      <c r="AT406" s="339"/>
      <c r="AU406" s="339"/>
      <c r="AV406" s="339"/>
      <c r="AW406" s="339"/>
      <c r="AX406" s="339"/>
      <c r="AY406" s="339"/>
      <c r="AZ406" s="339"/>
      <c r="BA406" s="341"/>
      <c r="BB406" s="417"/>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2"/>
      <c r="BX406" s="342"/>
      <c r="BY406" s="342"/>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907"/>
      <c r="C407" s="986" t="s">
        <v>343</v>
      </c>
      <c r="D407" s="985"/>
      <c r="E407" s="701">
        <v>0.69335400350264464</v>
      </c>
      <c r="F407" s="613"/>
      <c r="G407" s="613"/>
      <c r="H407" s="985" t="s">
        <v>341</v>
      </c>
      <c r="I407" s="985"/>
      <c r="J407" s="702">
        <v>0.66243475151727704</v>
      </c>
      <c r="K407" s="613"/>
      <c r="L407" s="613"/>
      <c r="M407" s="985" t="s">
        <v>339</v>
      </c>
      <c r="N407" s="985"/>
      <c r="O407" s="703">
        <v>0.71765130049297154</v>
      </c>
      <c r="P407" s="613"/>
      <c r="Q407" s="613"/>
      <c r="W407" s="339"/>
      <c r="X407" s="339"/>
      <c r="Y407" s="339"/>
      <c r="Z407" s="339"/>
      <c r="AA407" s="339"/>
      <c r="AB407" s="339"/>
      <c r="AC407" s="339"/>
      <c r="AD407" s="339"/>
      <c r="AE407" s="339"/>
      <c r="AF407" s="339"/>
      <c r="AG407" s="339"/>
      <c r="AH407" s="339"/>
      <c r="AI407" s="339"/>
      <c r="AJ407" s="339"/>
      <c r="AK407" s="339"/>
      <c r="AL407" s="339"/>
      <c r="AM407" s="339"/>
      <c r="AN407" s="339"/>
      <c r="AO407" s="339"/>
      <c r="AP407" s="339"/>
      <c r="AQ407" s="339"/>
      <c r="AR407" s="339"/>
      <c r="AS407" s="339"/>
      <c r="AT407" s="339"/>
      <c r="AU407" s="339"/>
      <c r="AV407" s="339"/>
      <c r="AW407" s="339"/>
      <c r="AX407" s="339"/>
      <c r="AY407" s="339"/>
      <c r="AZ407" s="339"/>
      <c r="BA407" s="341"/>
      <c r="BB407" s="417"/>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2"/>
      <c r="BX407" s="342"/>
      <c r="BY407" s="342"/>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907"/>
      <c r="C408" s="986" t="s">
        <v>342</v>
      </c>
      <c r="D408" s="985"/>
      <c r="E408" s="701">
        <v>0.68714098156471803</v>
      </c>
      <c r="F408" s="613"/>
      <c r="G408" s="613"/>
      <c r="H408" s="985" t="s">
        <v>344</v>
      </c>
      <c r="I408" s="985"/>
      <c r="J408" s="702">
        <v>0.65862429306657155</v>
      </c>
      <c r="K408" s="613"/>
      <c r="L408" s="613"/>
      <c r="M408" s="985" t="s">
        <v>345</v>
      </c>
      <c r="N408" s="985"/>
      <c r="O408" s="703">
        <v>0.68229843166811233</v>
      </c>
      <c r="P408" s="613"/>
      <c r="Q408" s="613"/>
      <c r="W408" s="339"/>
      <c r="X408" s="339"/>
      <c r="Y408" s="339"/>
      <c r="Z408" s="339"/>
      <c r="AA408" s="339"/>
      <c r="AB408" s="339"/>
      <c r="AC408" s="339"/>
      <c r="AD408" s="339"/>
      <c r="AE408" s="339"/>
      <c r="AF408" s="339"/>
      <c r="AG408" s="339"/>
      <c r="AH408" s="339"/>
      <c r="AI408" s="339"/>
      <c r="AJ408" s="339"/>
      <c r="AK408" s="339"/>
      <c r="AL408" s="339"/>
      <c r="AM408" s="339"/>
      <c r="AN408" s="339"/>
      <c r="AO408" s="339"/>
      <c r="AP408" s="339"/>
      <c r="AQ408" s="339"/>
      <c r="AR408" s="339"/>
      <c r="AS408" s="339"/>
      <c r="AT408" s="339"/>
      <c r="AU408" s="339"/>
      <c r="AV408" s="339"/>
      <c r="AW408" s="339"/>
      <c r="AX408" s="339"/>
      <c r="AY408" s="339"/>
      <c r="AZ408" s="339"/>
      <c r="BA408" s="341"/>
      <c r="BB408" s="417"/>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2"/>
      <c r="BX408" s="342"/>
      <c r="BY408" s="342"/>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907"/>
      <c r="C409" s="986" t="s">
        <v>346</v>
      </c>
      <c r="D409" s="985"/>
      <c r="E409" s="701">
        <v>0.67977154573797827</v>
      </c>
      <c r="F409" s="613"/>
      <c r="G409" s="613"/>
      <c r="H409" s="985" t="s">
        <v>347</v>
      </c>
      <c r="I409" s="985"/>
      <c r="J409" s="702">
        <v>0.64814053070900401</v>
      </c>
      <c r="K409" s="613"/>
      <c r="L409" s="613"/>
      <c r="M409" s="985" t="s">
        <v>341</v>
      </c>
      <c r="N409" s="985"/>
      <c r="O409" s="703">
        <v>0.67376837933671962</v>
      </c>
      <c r="P409" s="613"/>
      <c r="Q409" s="613"/>
      <c r="W409" s="339"/>
      <c r="X409" s="339"/>
      <c r="Y409" s="339"/>
      <c r="Z409" s="339"/>
      <c r="AA409" s="339"/>
      <c r="AB409" s="339"/>
      <c r="AC409" s="339"/>
      <c r="AD409" s="339"/>
      <c r="AE409" s="339"/>
      <c r="AF409" s="339"/>
      <c r="AG409" s="339"/>
      <c r="AH409" s="339"/>
      <c r="AI409" s="339"/>
      <c r="AJ409" s="339"/>
      <c r="AK409" s="339"/>
      <c r="AL409" s="339"/>
      <c r="AM409" s="339"/>
      <c r="AN409" s="339"/>
      <c r="AO409" s="339"/>
      <c r="AP409" s="339"/>
      <c r="AQ409" s="339"/>
      <c r="AR409" s="339"/>
      <c r="AS409" s="339"/>
      <c r="AT409" s="339"/>
      <c r="AU409" s="339"/>
      <c r="AV409" s="339"/>
      <c r="AW409" s="339"/>
      <c r="AX409" s="339"/>
      <c r="AY409" s="339"/>
      <c r="AZ409" s="339"/>
      <c r="BA409" s="341"/>
      <c r="BB409" s="417"/>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2"/>
      <c r="BX409" s="342"/>
      <c r="BY409" s="342"/>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907"/>
      <c r="C410" s="986" t="s">
        <v>345</v>
      </c>
      <c r="D410" s="985"/>
      <c r="E410" s="701">
        <v>0.67688528905942824</v>
      </c>
      <c r="F410" s="613"/>
      <c r="G410" s="613"/>
      <c r="H410" s="985" t="s">
        <v>348</v>
      </c>
      <c r="I410" s="985"/>
      <c r="J410" s="702">
        <v>0.62045938365272857</v>
      </c>
      <c r="K410" s="613"/>
      <c r="L410" s="613"/>
      <c r="M410" s="985" t="s">
        <v>346</v>
      </c>
      <c r="N410" s="985"/>
      <c r="O410" s="703">
        <v>0.64314184369668381</v>
      </c>
      <c r="P410" s="613"/>
      <c r="Q410" s="613"/>
      <c r="W410" s="339"/>
      <c r="X410" s="339"/>
      <c r="Y410" s="339"/>
      <c r="Z410" s="339"/>
      <c r="AA410" s="339"/>
      <c r="AB410" s="339"/>
      <c r="AC410" s="339"/>
      <c r="AD410" s="339"/>
      <c r="AE410" s="339"/>
      <c r="AF410" s="339"/>
      <c r="AG410" s="339"/>
      <c r="AH410" s="339"/>
      <c r="AI410" s="339"/>
      <c r="AJ410" s="339"/>
      <c r="AK410" s="339"/>
      <c r="AL410" s="339"/>
      <c r="AM410" s="339"/>
      <c r="AN410" s="339"/>
      <c r="AO410" s="339"/>
      <c r="AP410" s="339"/>
      <c r="AQ410" s="339"/>
      <c r="AR410" s="339"/>
      <c r="AS410" s="339"/>
      <c r="AT410" s="339"/>
      <c r="AU410" s="339"/>
      <c r="AV410" s="339"/>
      <c r="AW410" s="339"/>
      <c r="AX410" s="339"/>
      <c r="AY410" s="339"/>
      <c r="AZ410" s="339"/>
      <c r="BA410" s="341"/>
      <c r="BB410" s="417"/>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2"/>
      <c r="BX410" s="342"/>
      <c r="BY410" s="342"/>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907"/>
      <c r="C411" s="986" t="s">
        <v>348</v>
      </c>
      <c r="D411" s="985"/>
      <c r="E411" s="701">
        <v>0.64528827271246225</v>
      </c>
      <c r="F411" s="613"/>
      <c r="G411" s="613"/>
      <c r="H411" s="985" t="s">
        <v>349</v>
      </c>
      <c r="I411" s="985"/>
      <c r="J411" s="702">
        <v>0.582551841720228</v>
      </c>
      <c r="K411" s="613"/>
      <c r="L411" s="613"/>
      <c r="M411" s="985" t="s">
        <v>344</v>
      </c>
      <c r="N411" s="985"/>
      <c r="O411" s="703">
        <v>0.6190176274939605</v>
      </c>
      <c r="P411" s="613"/>
      <c r="Q411" s="613"/>
      <c r="W411" s="339"/>
      <c r="X411" s="339"/>
      <c r="Y411" s="339"/>
      <c r="Z411" s="339"/>
      <c r="AA411" s="339"/>
      <c r="AB411" s="339"/>
      <c r="AC411" s="339"/>
      <c r="AD411" s="339"/>
      <c r="AE411" s="339"/>
      <c r="AF411" s="339"/>
      <c r="AG411" s="339"/>
      <c r="AH411" s="339"/>
      <c r="AI411" s="339"/>
      <c r="AJ411" s="339"/>
      <c r="AK411" s="339"/>
      <c r="AL411" s="339"/>
      <c r="AM411" s="339"/>
      <c r="AN411" s="339"/>
      <c r="AO411" s="339"/>
      <c r="AP411" s="339"/>
      <c r="AQ411" s="339"/>
      <c r="AR411" s="339"/>
      <c r="AS411" s="339"/>
      <c r="AT411" s="339"/>
      <c r="AU411" s="339"/>
      <c r="AV411" s="339"/>
      <c r="AW411" s="339"/>
      <c r="AX411" s="339"/>
      <c r="AY411" s="339"/>
      <c r="AZ411" s="339"/>
      <c r="BA411" s="341"/>
      <c r="BB411" s="417"/>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2"/>
      <c r="BX411" s="342"/>
      <c r="BY411" s="342"/>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907"/>
      <c r="C412" s="986" t="s">
        <v>350</v>
      </c>
      <c r="D412" s="985"/>
      <c r="E412" s="701">
        <v>-0.61702235250611204</v>
      </c>
      <c r="F412" s="613"/>
      <c r="G412" s="613"/>
      <c r="H412" s="985" t="s">
        <v>351</v>
      </c>
      <c r="I412" s="985"/>
      <c r="J412" s="702">
        <v>0.56325035450124072</v>
      </c>
      <c r="K412" s="613"/>
      <c r="L412" s="613"/>
      <c r="M412" s="985" t="s">
        <v>348</v>
      </c>
      <c r="N412" s="985"/>
      <c r="O412" s="703">
        <v>0.54764791008107205</v>
      </c>
      <c r="P412" s="613"/>
      <c r="Q412" s="613"/>
      <c r="W412" s="339"/>
      <c r="X412" s="339"/>
      <c r="Y412" s="339"/>
      <c r="Z412" s="339"/>
      <c r="AA412" s="339"/>
      <c r="AB412" s="339"/>
      <c r="AC412" s="339"/>
      <c r="AD412" s="339"/>
      <c r="AE412" s="339"/>
      <c r="AF412" s="339"/>
      <c r="AG412" s="339"/>
      <c r="AH412" s="339"/>
      <c r="AI412" s="339"/>
      <c r="AJ412" s="339"/>
      <c r="AK412" s="339"/>
      <c r="AL412" s="339"/>
      <c r="AM412" s="339"/>
      <c r="AN412" s="339"/>
      <c r="AO412" s="339"/>
      <c r="AP412" s="339"/>
      <c r="AQ412" s="339"/>
      <c r="AR412" s="339"/>
      <c r="AS412" s="339"/>
      <c r="AT412" s="339"/>
      <c r="AU412" s="339"/>
      <c r="AV412" s="339"/>
      <c r="AW412" s="339"/>
      <c r="AX412" s="339"/>
      <c r="AY412" s="339"/>
      <c r="AZ412" s="339"/>
      <c r="BA412" s="341"/>
      <c r="BB412" s="417"/>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2"/>
      <c r="BX412" s="342"/>
      <c r="BY412" s="342"/>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907"/>
      <c r="C413" s="986" t="s">
        <v>352</v>
      </c>
      <c r="D413" s="985"/>
      <c r="E413" s="701">
        <v>-0.59308047979853717</v>
      </c>
      <c r="F413" s="613"/>
      <c r="G413" s="613"/>
      <c r="H413" s="985" t="s">
        <v>353</v>
      </c>
      <c r="I413" s="985"/>
      <c r="J413" s="702">
        <v>0.55974981218659992</v>
      </c>
      <c r="K413" s="613"/>
      <c r="L413" s="613"/>
      <c r="M413" s="985" t="s">
        <v>347</v>
      </c>
      <c r="N413" s="985"/>
      <c r="O413" s="703">
        <v>0.5149458571962181</v>
      </c>
      <c r="P413" s="613"/>
      <c r="Q413" s="613"/>
      <c r="W413" s="339"/>
      <c r="X413" s="339"/>
      <c r="Y413" s="339"/>
      <c r="Z413" s="339"/>
      <c r="AA413" s="339"/>
      <c r="AB413" s="339"/>
      <c r="AC413" s="339"/>
      <c r="AD413" s="339"/>
      <c r="AE413" s="339"/>
      <c r="AF413" s="339"/>
      <c r="AG413" s="339"/>
      <c r="AH413" s="339"/>
      <c r="AI413" s="339"/>
      <c r="AJ413" s="339"/>
      <c r="AK413" s="339"/>
      <c r="AL413" s="339"/>
      <c r="AM413" s="339"/>
      <c r="AN413" s="339"/>
      <c r="AO413" s="339"/>
      <c r="AP413" s="339"/>
      <c r="AQ413" s="339"/>
      <c r="AR413" s="339"/>
      <c r="AS413" s="339"/>
      <c r="AT413" s="339"/>
      <c r="AU413" s="339"/>
      <c r="AV413" s="339"/>
      <c r="AW413" s="339"/>
      <c r="AX413" s="339"/>
      <c r="AY413" s="339"/>
      <c r="AZ413" s="339"/>
      <c r="BA413" s="341"/>
      <c r="BB413" s="417"/>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2"/>
      <c r="BX413" s="342"/>
      <c r="BY413" s="342"/>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907"/>
      <c r="C414" s="986" t="s">
        <v>354</v>
      </c>
      <c r="D414" s="985"/>
      <c r="E414" s="701">
        <v>-0.56585096076822383</v>
      </c>
      <c r="F414" s="613"/>
      <c r="G414" s="613"/>
      <c r="H414" s="985" t="s">
        <v>346</v>
      </c>
      <c r="I414" s="985"/>
      <c r="J414" s="702">
        <v>0.5396826572549186</v>
      </c>
      <c r="K414" s="613"/>
      <c r="L414" s="613"/>
      <c r="M414" s="985" t="s">
        <v>352</v>
      </c>
      <c r="N414" s="985"/>
      <c r="O414" s="703">
        <v>-0.48262123646360805</v>
      </c>
      <c r="P414" s="613"/>
      <c r="Q414" s="613"/>
      <c r="W414" s="339"/>
      <c r="X414" s="339"/>
      <c r="Y414" s="339"/>
      <c r="Z414" s="339"/>
      <c r="AA414" s="339"/>
      <c r="AB414" s="339"/>
      <c r="AC414" s="339"/>
      <c r="AD414" s="339"/>
      <c r="AE414" s="339"/>
      <c r="AF414" s="339"/>
      <c r="AG414" s="339"/>
      <c r="AH414" s="339"/>
      <c r="AI414" s="339"/>
      <c r="AJ414" s="339"/>
      <c r="AK414" s="339"/>
      <c r="AL414" s="339"/>
      <c r="AM414" s="339"/>
      <c r="AN414" s="339"/>
      <c r="AO414" s="339"/>
      <c r="AP414" s="339"/>
      <c r="AQ414" s="339"/>
      <c r="AR414" s="339"/>
      <c r="AS414" s="339"/>
      <c r="AT414" s="339"/>
      <c r="AU414" s="339"/>
      <c r="AV414" s="339"/>
      <c r="AW414" s="339"/>
      <c r="AX414" s="339"/>
      <c r="AY414" s="339"/>
      <c r="AZ414" s="339"/>
      <c r="BA414" s="341"/>
      <c r="BB414" s="417"/>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2"/>
      <c r="BX414" s="342"/>
      <c r="BY414" s="342"/>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907"/>
      <c r="C415" s="986" t="s">
        <v>355</v>
      </c>
      <c r="D415" s="985"/>
      <c r="E415" s="701">
        <v>-0.56517181553527429</v>
      </c>
      <c r="F415" s="613"/>
      <c r="G415" s="613"/>
      <c r="H415" s="985" t="s">
        <v>339</v>
      </c>
      <c r="I415" s="985"/>
      <c r="J415" s="702">
        <v>0.53934249756793351</v>
      </c>
      <c r="K415" s="613"/>
      <c r="L415" s="613"/>
      <c r="M415" s="985" t="s">
        <v>350</v>
      </c>
      <c r="N415" s="985"/>
      <c r="O415" s="703">
        <v>-0.47099544702465268</v>
      </c>
      <c r="P415" s="613"/>
      <c r="Q415" s="613"/>
      <c r="W415" s="339"/>
      <c r="X415" s="339"/>
      <c r="Y415" s="339"/>
      <c r="Z415" s="339"/>
      <c r="AA415" s="339"/>
      <c r="AB415" s="339"/>
      <c r="AC415" s="339"/>
      <c r="AD415" s="339"/>
      <c r="AE415" s="339"/>
      <c r="AF415" s="339"/>
      <c r="AG415" s="339"/>
      <c r="AH415" s="339"/>
      <c r="AI415" s="339"/>
      <c r="AJ415" s="339"/>
      <c r="AK415" s="339"/>
      <c r="AL415" s="339"/>
      <c r="AM415" s="339"/>
      <c r="AN415" s="339"/>
      <c r="AO415" s="339"/>
      <c r="AP415" s="339"/>
      <c r="AQ415" s="339"/>
      <c r="AR415" s="339"/>
      <c r="AS415" s="339"/>
      <c r="AT415" s="339"/>
      <c r="AU415" s="339"/>
      <c r="AV415" s="339"/>
      <c r="AW415" s="339"/>
      <c r="AX415" s="339"/>
      <c r="AY415" s="339"/>
      <c r="AZ415" s="339"/>
      <c r="BA415" s="341"/>
      <c r="BB415" s="417"/>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2"/>
      <c r="BX415" s="342"/>
      <c r="BY415" s="342"/>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907"/>
      <c r="C416" s="986" t="s">
        <v>344</v>
      </c>
      <c r="D416" s="985"/>
      <c r="E416" s="701">
        <v>0.56078022707675534</v>
      </c>
      <c r="F416" s="613"/>
      <c r="G416" s="613"/>
      <c r="H416" s="985" t="s">
        <v>356</v>
      </c>
      <c r="I416" s="985"/>
      <c r="J416" s="702">
        <v>0.42646084988478145</v>
      </c>
      <c r="K416" s="613"/>
      <c r="L416" s="613"/>
      <c r="M416" s="985" t="s">
        <v>357</v>
      </c>
      <c r="N416" s="985"/>
      <c r="O416" s="703">
        <v>0.44798775613526876</v>
      </c>
      <c r="P416" s="613"/>
      <c r="Q416" s="613"/>
      <c r="W416" s="339"/>
      <c r="X416" s="339"/>
      <c r="Y416" s="339"/>
      <c r="Z416" s="339"/>
      <c r="AA416" s="339"/>
      <c r="AB416" s="339"/>
      <c r="AC416" s="339"/>
      <c r="AD416" s="339"/>
      <c r="AE416" s="339"/>
      <c r="AF416" s="339"/>
      <c r="AG416" s="339"/>
      <c r="AH416" s="339"/>
      <c r="AI416" s="339"/>
      <c r="AJ416" s="339"/>
      <c r="AK416" s="339"/>
      <c r="AL416" s="339"/>
      <c r="AM416" s="339"/>
      <c r="AN416" s="339"/>
      <c r="AO416" s="339"/>
      <c r="AP416" s="339"/>
      <c r="AQ416" s="339"/>
      <c r="AR416" s="339"/>
      <c r="AS416" s="339"/>
      <c r="AT416" s="339"/>
      <c r="AU416" s="339"/>
      <c r="AV416" s="339"/>
      <c r="AW416" s="339"/>
      <c r="AX416" s="339"/>
      <c r="AY416" s="339"/>
      <c r="AZ416" s="339"/>
      <c r="BA416" s="341"/>
      <c r="BB416" s="417"/>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2"/>
      <c r="BX416" s="342"/>
      <c r="BY416" s="342"/>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907"/>
      <c r="C417" s="986" t="s">
        <v>347</v>
      </c>
      <c r="D417" s="985"/>
      <c r="E417" s="701">
        <v>0.55151352844707591</v>
      </c>
      <c r="F417" s="613"/>
      <c r="G417" s="613"/>
      <c r="H417" s="985" t="s">
        <v>358</v>
      </c>
      <c r="I417" s="985"/>
      <c r="J417" s="702">
        <v>0.40572844538806901</v>
      </c>
      <c r="K417" s="613"/>
      <c r="L417" s="613"/>
      <c r="M417" s="985" t="s">
        <v>354</v>
      </c>
      <c r="N417" s="985"/>
      <c r="O417" s="703">
        <v>-0.43548925537650346</v>
      </c>
      <c r="P417" s="613"/>
      <c r="Q417" s="613"/>
      <c r="W417" s="339"/>
      <c r="X417" s="339"/>
      <c r="Y417" s="339"/>
      <c r="Z417" s="339"/>
      <c r="AA417" s="339"/>
      <c r="AB417" s="339"/>
      <c r="AC417" s="339"/>
      <c r="AD417" s="339"/>
      <c r="AE417" s="339"/>
      <c r="AF417" s="339"/>
      <c r="AG417" s="339"/>
      <c r="AH417" s="339"/>
      <c r="AI417" s="339"/>
      <c r="AJ417" s="339"/>
      <c r="AK417" s="339"/>
      <c r="AL417" s="339"/>
      <c r="AM417" s="339"/>
      <c r="AN417" s="339"/>
      <c r="AO417" s="339"/>
      <c r="AP417" s="339"/>
      <c r="AQ417" s="339"/>
      <c r="AR417" s="339"/>
      <c r="AS417" s="339"/>
      <c r="AT417" s="339"/>
      <c r="AU417" s="339"/>
      <c r="AV417" s="339"/>
      <c r="AW417" s="339"/>
      <c r="AX417" s="339"/>
      <c r="AY417" s="339"/>
      <c r="AZ417" s="339"/>
      <c r="BA417" s="341"/>
      <c r="BB417" s="417"/>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2"/>
      <c r="BX417" s="342"/>
      <c r="BY417" s="342"/>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907"/>
      <c r="C418" s="986" t="s">
        <v>353</v>
      </c>
      <c r="D418" s="985"/>
      <c r="E418" s="701">
        <v>0.54012234721719776</v>
      </c>
      <c r="F418" s="613"/>
      <c r="G418" s="613"/>
      <c r="H418" s="985" t="s">
        <v>350</v>
      </c>
      <c r="I418" s="985"/>
      <c r="J418" s="702">
        <v>-0.40136039049475802</v>
      </c>
      <c r="K418" s="613"/>
      <c r="L418" s="613"/>
      <c r="M418" s="985" t="s">
        <v>355</v>
      </c>
      <c r="N418" s="985"/>
      <c r="O418" s="703">
        <v>-0.42614390899929389</v>
      </c>
      <c r="P418" s="613"/>
      <c r="Q418" s="613"/>
      <c r="W418" s="339"/>
      <c r="X418" s="339"/>
      <c r="Y418" s="339"/>
      <c r="Z418" s="339"/>
      <c r="AA418" s="339"/>
      <c r="AB418" s="339"/>
      <c r="AC418" s="339"/>
      <c r="AD418" s="339"/>
      <c r="AE418" s="339"/>
      <c r="AF418" s="339"/>
      <c r="AG418" s="339"/>
      <c r="AH418" s="339"/>
      <c r="AI418" s="339"/>
      <c r="AJ418" s="339"/>
      <c r="AK418" s="339"/>
      <c r="AL418" s="339"/>
      <c r="AM418" s="339"/>
      <c r="AN418" s="339"/>
      <c r="AO418" s="339"/>
      <c r="AP418" s="339"/>
      <c r="AQ418" s="339"/>
      <c r="AR418" s="339"/>
      <c r="AS418" s="339"/>
      <c r="AT418" s="339"/>
      <c r="AU418" s="339"/>
      <c r="AV418" s="339"/>
      <c r="AW418" s="339"/>
      <c r="AX418" s="339"/>
      <c r="AY418" s="339"/>
      <c r="AZ418" s="339"/>
      <c r="BA418" s="341"/>
      <c r="BB418" s="417"/>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2"/>
      <c r="BX418" s="342"/>
      <c r="BY418" s="342"/>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907"/>
      <c r="C419" s="986" t="s">
        <v>349</v>
      </c>
      <c r="D419" s="985"/>
      <c r="E419" s="701">
        <v>0.52499477530543626</v>
      </c>
      <c r="F419" s="613"/>
      <c r="G419" s="613"/>
      <c r="H419" s="985" t="s">
        <v>359</v>
      </c>
      <c r="I419" s="985"/>
      <c r="J419" s="702">
        <v>0.39675895099190644</v>
      </c>
      <c r="K419" s="613"/>
      <c r="L419" s="613"/>
      <c r="M419" s="985" t="s">
        <v>359</v>
      </c>
      <c r="N419" s="985"/>
      <c r="O419" s="703">
        <v>0.38671522191829771</v>
      </c>
      <c r="P419" s="613"/>
      <c r="Q419" s="613"/>
      <c r="W419" s="339"/>
      <c r="X419" s="339"/>
      <c r="Y419" s="339"/>
      <c r="Z419" s="339"/>
      <c r="AA419" s="339"/>
      <c r="AB419" s="339"/>
      <c r="AC419" s="339"/>
      <c r="AD419" s="339"/>
      <c r="AE419" s="339"/>
      <c r="AF419" s="339"/>
      <c r="AG419" s="339"/>
      <c r="AH419" s="339"/>
      <c r="AI419" s="339"/>
      <c r="AJ419" s="339"/>
      <c r="AK419" s="339"/>
      <c r="AL419" s="339"/>
      <c r="AM419" s="339"/>
      <c r="AN419" s="339"/>
      <c r="AO419" s="339"/>
      <c r="AP419" s="339"/>
      <c r="AQ419" s="339"/>
      <c r="AR419" s="339"/>
      <c r="AS419" s="339"/>
      <c r="AT419" s="339"/>
      <c r="AU419" s="339"/>
      <c r="AV419" s="339"/>
      <c r="AW419" s="339"/>
      <c r="AX419" s="339"/>
      <c r="AY419" s="339"/>
      <c r="AZ419" s="339"/>
      <c r="BA419" s="341"/>
      <c r="BB419" s="417"/>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2"/>
      <c r="BX419" s="342"/>
      <c r="BY419" s="342"/>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907"/>
      <c r="C420" s="986" t="s">
        <v>351</v>
      </c>
      <c r="D420" s="985"/>
      <c r="E420" s="701">
        <v>0.50645520610121331</v>
      </c>
      <c r="F420" s="613"/>
      <c r="G420" s="613"/>
      <c r="H420" s="985" t="s">
        <v>354</v>
      </c>
      <c r="I420" s="985"/>
      <c r="J420" s="702">
        <v>-0.37313536125843721</v>
      </c>
      <c r="K420" s="613"/>
      <c r="L420" s="613"/>
      <c r="M420" s="985" t="s">
        <v>360</v>
      </c>
      <c r="N420" s="985"/>
      <c r="O420" s="703">
        <v>0.35581525292715588</v>
      </c>
      <c r="P420" s="613"/>
      <c r="Q420" s="613"/>
      <c r="W420" s="339"/>
      <c r="X420" s="339"/>
      <c r="Y420" s="339"/>
      <c r="Z420" s="339"/>
      <c r="AA420" s="339"/>
      <c r="AB420" s="339"/>
      <c r="AC420" s="339"/>
      <c r="AD420" s="339"/>
      <c r="AE420" s="339"/>
      <c r="AF420" s="339"/>
      <c r="AG420" s="339"/>
      <c r="AH420" s="339"/>
      <c r="AI420" s="339"/>
      <c r="AJ420" s="339"/>
      <c r="AK420" s="339"/>
      <c r="AL420" s="339"/>
      <c r="AM420" s="339"/>
      <c r="AN420" s="339"/>
      <c r="AO420" s="339"/>
      <c r="AP420" s="339"/>
      <c r="AQ420" s="339"/>
      <c r="AR420" s="339"/>
      <c r="AS420" s="339"/>
      <c r="AT420" s="339"/>
      <c r="AU420" s="339"/>
      <c r="AV420" s="339"/>
      <c r="AW420" s="339"/>
      <c r="AX420" s="339"/>
      <c r="AY420" s="339"/>
      <c r="AZ420" s="339"/>
      <c r="BA420" s="341"/>
      <c r="BB420" s="417"/>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2"/>
      <c r="BX420" s="342"/>
      <c r="BY420" s="342"/>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907"/>
      <c r="C421" s="986" t="s">
        <v>359</v>
      </c>
      <c r="D421" s="985"/>
      <c r="E421" s="701">
        <v>0.4634448496398062</v>
      </c>
      <c r="F421" s="613"/>
      <c r="G421" s="613"/>
      <c r="H421" s="985" t="s">
        <v>361</v>
      </c>
      <c r="I421" s="985"/>
      <c r="J421" s="702">
        <v>-0.36700016766240812</v>
      </c>
      <c r="K421" s="613"/>
      <c r="L421" s="613"/>
      <c r="M421" s="985" t="s">
        <v>351</v>
      </c>
      <c r="N421" s="985"/>
      <c r="O421" s="703">
        <v>0.35181271586417878</v>
      </c>
      <c r="P421" s="613"/>
      <c r="Q421" s="613"/>
      <c r="W421" s="339"/>
      <c r="X421" s="339"/>
      <c r="Y421" s="339"/>
      <c r="Z421" s="339"/>
      <c r="AA421" s="339"/>
      <c r="AB421" s="339"/>
      <c r="AC421" s="339"/>
      <c r="AD421" s="339"/>
      <c r="AE421" s="339"/>
      <c r="AF421" s="339"/>
      <c r="AG421" s="339"/>
      <c r="AH421" s="339"/>
      <c r="AI421" s="339"/>
      <c r="AJ421" s="339"/>
      <c r="AK421" s="339"/>
      <c r="AL421" s="339"/>
      <c r="AM421" s="339"/>
      <c r="AN421" s="339"/>
      <c r="AO421" s="339"/>
      <c r="AP421" s="339"/>
      <c r="AQ421" s="339"/>
      <c r="AR421" s="339"/>
      <c r="AS421" s="339"/>
      <c r="AT421" s="339"/>
      <c r="AU421" s="339"/>
      <c r="AV421" s="339"/>
      <c r="AW421" s="339"/>
      <c r="AX421" s="339"/>
      <c r="AY421" s="339"/>
      <c r="AZ421" s="339"/>
      <c r="BA421" s="341"/>
      <c r="BB421" s="417"/>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2"/>
      <c r="BX421" s="342"/>
      <c r="BY421" s="342"/>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907"/>
      <c r="C422" s="986" t="s">
        <v>362</v>
      </c>
      <c r="D422" s="985"/>
      <c r="E422" s="701">
        <v>-0.44651032118883294</v>
      </c>
      <c r="F422" s="613"/>
      <c r="G422" s="613"/>
      <c r="H422" s="985" t="s">
        <v>363</v>
      </c>
      <c r="I422" s="985"/>
      <c r="J422" s="702">
        <v>-0.36619207545302329</v>
      </c>
      <c r="K422" s="613"/>
      <c r="L422" s="613"/>
      <c r="M422" s="985" t="s">
        <v>364</v>
      </c>
      <c r="N422" s="985"/>
      <c r="O422" s="703">
        <v>0.31632702907322902</v>
      </c>
      <c r="P422" s="613"/>
      <c r="Q422" s="613"/>
      <c r="W422" s="339"/>
      <c r="X422" s="339"/>
      <c r="Y422" s="339"/>
      <c r="Z422" s="339"/>
      <c r="AA422" s="339"/>
      <c r="AB422" s="339"/>
      <c r="AC422" s="339"/>
      <c r="AD422" s="339"/>
      <c r="AE422" s="339"/>
      <c r="AF422" s="339"/>
      <c r="AG422" s="339"/>
      <c r="AH422" s="339"/>
      <c r="AI422" s="339"/>
      <c r="AJ422" s="339"/>
      <c r="AK422" s="339"/>
      <c r="AL422" s="339"/>
      <c r="AM422" s="339"/>
      <c r="AN422" s="339"/>
      <c r="AO422" s="339"/>
      <c r="AP422" s="339"/>
      <c r="AQ422" s="339"/>
      <c r="AR422" s="339"/>
      <c r="AS422" s="339"/>
      <c r="AT422" s="339"/>
      <c r="AU422" s="339"/>
      <c r="AV422" s="339"/>
      <c r="AW422" s="339"/>
      <c r="AX422" s="339"/>
      <c r="AY422" s="339"/>
      <c r="AZ422" s="339"/>
      <c r="BA422" s="341"/>
      <c r="BB422" s="417"/>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2"/>
      <c r="BX422" s="342"/>
      <c r="BY422" s="342"/>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907"/>
      <c r="C423" s="986" t="s">
        <v>361</v>
      </c>
      <c r="D423" s="985"/>
      <c r="E423" s="701">
        <v>-0.44630210544340287</v>
      </c>
      <c r="F423" s="613"/>
      <c r="G423" s="613"/>
      <c r="H423" s="985" t="s">
        <v>355</v>
      </c>
      <c r="I423" s="985"/>
      <c r="J423" s="702">
        <v>-0.36590732672679971</v>
      </c>
      <c r="K423" s="613"/>
      <c r="L423" s="613"/>
      <c r="M423" s="985" t="s">
        <v>365</v>
      </c>
      <c r="N423" s="985"/>
      <c r="O423" s="703">
        <v>0.31330632438075262</v>
      </c>
      <c r="P423" s="613"/>
      <c r="Q423" s="613"/>
      <c r="W423" s="339"/>
      <c r="X423" s="339"/>
      <c r="Y423" s="339"/>
      <c r="Z423" s="339"/>
      <c r="AA423" s="339"/>
      <c r="AB423" s="339"/>
      <c r="AC423" s="339"/>
      <c r="AD423" s="339"/>
      <c r="AE423" s="339"/>
      <c r="AF423" s="339"/>
      <c r="AG423" s="339"/>
      <c r="AH423" s="339"/>
      <c r="AI423" s="339"/>
      <c r="AJ423" s="339"/>
      <c r="AK423" s="339"/>
      <c r="AL423" s="339"/>
      <c r="AM423" s="339"/>
      <c r="AN423" s="339"/>
      <c r="AO423" s="339"/>
      <c r="AP423" s="339"/>
      <c r="AQ423" s="339"/>
      <c r="AR423" s="339"/>
      <c r="AS423" s="339"/>
      <c r="AT423" s="339"/>
      <c r="AU423" s="339"/>
      <c r="AV423" s="339"/>
      <c r="AW423" s="339"/>
      <c r="AX423" s="339"/>
      <c r="AY423" s="339"/>
      <c r="AZ423" s="339"/>
      <c r="BA423" s="341"/>
      <c r="BB423" s="417"/>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2"/>
      <c r="BX423" s="342"/>
      <c r="BY423" s="342"/>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907"/>
      <c r="C424" s="986" t="s">
        <v>358</v>
      </c>
      <c r="D424" s="985"/>
      <c r="E424" s="701">
        <v>0.43626465868407061</v>
      </c>
      <c r="F424" s="613"/>
      <c r="G424" s="613"/>
      <c r="H424" s="985" t="s">
        <v>362</v>
      </c>
      <c r="I424" s="985"/>
      <c r="J424" s="702">
        <v>-0.36580985305510344</v>
      </c>
      <c r="K424" s="613"/>
      <c r="L424" s="613"/>
      <c r="M424" s="985" t="s">
        <v>366</v>
      </c>
      <c r="N424" s="985"/>
      <c r="O424" s="703">
        <v>0.27341917756518375</v>
      </c>
      <c r="P424" s="613"/>
      <c r="Q424" s="613"/>
      <c r="W424" s="339"/>
      <c r="X424" s="339"/>
      <c r="Y424" s="339"/>
      <c r="Z424" s="339"/>
      <c r="AA424" s="339"/>
      <c r="AB424" s="339"/>
      <c r="AC424" s="339"/>
      <c r="AD424" s="339"/>
      <c r="AE424" s="339"/>
      <c r="AF424" s="339"/>
      <c r="AG424" s="339"/>
      <c r="AH424" s="339"/>
      <c r="AI424" s="339"/>
      <c r="AJ424" s="339"/>
      <c r="AK424" s="339"/>
      <c r="AL424" s="339"/>
      <c r="AM424" s="339"/>
      <c r="AN424" s="339"/>
      <c r="AO424" s="339"/>
      <c r="AP424" s="339"/>
      <c r="AQ424" s="339"/>
      <c r="AR424" s="339"/>
      <c r="AS424" s="339"/>
      <c r="AT424" s="339"/>
      <c r="AU424" s="339"/>
      <c r="AV424" s="339"/>
      <c r="AW424" s="339"/>
      <c r="AX424" s="339"/>
      <c r="AY424" s="339"/>
      <c r="AZ424" s="339"/>
      <c r="BA424" s="341"/>
      <c r="BB424" s="417"/>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2"/>
      <c r="BX424" s="342"/>
      <c r="BY424" s="342"/>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907"/>
      <c r="C425" s="986" t="s">
        <v>367</v>
      </c>
      <c r="D425" s="985"/>
      <c r="E425" s="701">
        <v>-0.42813315643628314</v>
      </c>
      <c r="F425" s="613"/>
      <c r="G425" s="613"/>
      <c r="H425" s="985" t="s">
        <v>368</v>
      </c>
      <c r="I425" s="985"/>
      <c r="J425" s="702">
        <v>-0.36491609996534174</v>
      </c>
      <c r="K425" s="613"/>
      <c r="L425" s="613"/>
      <c r="M425" s="985" t="s">
        <v>353</v>
      </c>
      <c r="N425" s="985"/>
      <c r="O425" s="703">
        <v>0.27012521526136207</v>
      </c>
      <c r="P425" s="613"/>
      <c r="Q425" s="613"/>
      <c r="W425" s="339"/>
      <c r="X425" s="339"/>
      <c r="Y425" s="339"/>
      <c r="Z425" s="339"/>
      <c r="AA425" s="339"/>
      <c r="AB425" s="339"/>
      <c r="AC425" s="339"/>
      <c r="AD425" s="339"/>
      <c r="AE425" s="339"/>
      <c r="AF425" s="339"/>
      <c r="AG425" s="339"/>
      <c r="AH425" s="339"/>
      <c r="AI425" s="339"/>
      <c r="AJ425" s="339"/>
      <c r="AK425" s="339"/>
      <c r="AL425" s="339"/>
      <c r="AM425" s="339"/>
      <c r="AN425" s="339"/>
      <c r="AO425" s="339"/>
      <c r="AP425" s="339"/>
      <c r="AQ425" s="339"/>
      <c r="AR425" s="339"/>
      <c r="AS425" s="339"/>
      <c r="AT425" s="339"/>
      <c r="AU425" s="339"/>
      <c r="AV425" s="339"/>
      <c r="AW425" s="339"/>
      <c r="AX425" s="339"/>
      <c r="AY425" s="339"/>
      <c r="AZ425" s="339"/>
      <c r="BA425" s="341"/>
      <c r="BB425" s="417"/>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2"/>
      <c r="BX425" s="342"/>
      <c r="BY425" s="342"/>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907"/>
      <c r="C426" s="986" t="s">
        <v>369</v>
      </c>
      <c r="D426" s="985"/>
      <c r="E426" s="701">
        <v>0.4213319390082092</v>
      </c>
      <c r="F426" s="613"/>
      <c r="G426" s="613"/>
      <c r="H426" s="985" t="s">
        <v>360</v>
      </c>
      <c r="I426" s="985"/>
      <c r="J426" s="702">
        <v>0.33960630887073356</v>
      </c>
      <c r="K426" s="613"/>
      <c r="L426" s="613"/>
      <c r="M426" s="985" t="s">
        <v>369</v>
      </c>
      <c r="N426" s="985"/>
      <c r="O426" s="703">
        <v>0.2549767254608859</v>
      </c>
      <c r="P426" s="613"/>
      <c r="Q426" s="613"/>
      <c r="W426" s="339"/>
      <c r="X426" s="339"/>
      <c r="Y426" s="339"/>
      <c r="Z426" s="339"/>
      <c r="AA426" s="339"/>
      <c r="AB426" s="339"/>
      <c r="AC426" s="339"/>
      <c r="AD426" s="339"/>
      <c r="AE426" s="339"/>
      <c r="AF426" s="339"/>
      <c r="AG426" s="339"/>
      <c r="AH426" s="339"/>
      <c r="AI426" s="339"/>
      <c r="AJ426" s="339"/>
      <c r="AK426" s="339"/>
      <c r="AL426" s="339"/>
      <c r="AM426" s="339"/>
      <c r="AN426" s="339"/>
      <c r="AO426" s="339"/>
      <c r="AP426" s="339"/>
      <c r="AQ426" s="339"/>
      <c r="AR426" s="339"/>
      <c r="AS426" s="339"/>
      <c r="AT426" s="339"/>
      <c r="AU426" s="339"/>
      <c r="AV426" s="339"/>
      <c r="AW426" s="339"/>
      <c r="AX426" s="339"/>
      <c r="AY426" s="339"/>
      <c r="AZ426" s="339"/>
      <c r="BA426" s="341"/>
      <c r="BB426" s="417"/>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2"/>
      <c r="BX426" s="342"/>
      <c r="BY426" s="342"/>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907"/>
      <c r="C427" s="986" t="s">
        <v>356</v>
      </c>
      <c r="D427" s="985"/>
      <c r="E427" s="701">
        <v>0.41009595104904228</v>
      </c>
      <c r="F427" s="613"/>
      <c r="G427" s="613"/>
      <c r="H427" s="985" t="s">
        <v>370</v>
      </c>
      <c r="I427" s="985"/>
      <c r="J427" s="702">
        <v>-0.33127401024067948</v>
      </c>
      <c r="K427" s="613"/>
      <c r="L427" s="613"/>
      <c r="M427" s="985" t="s">
        <v>371</v>
      </c>
      <c r="N427" s="985"/>
      <c r="O427" s="703">
        <v>0.25391194011108353</v>
      </c>
      <c r="P427" s="613"/>
      <c r="Q427" s="613"/>
      <c r="W427" s="339"/>
      <c r="X427" s="339"/>
      <c r="Y427" s="339"/>
      <c r="Z427" s="339"/>
      <c r="AA427" s="339"/>
      <c r="AB427" s="339"/>
      <c r="AC427" s="339"/>
      <c r="AD427" s="339"/>
      <c r="AE427" s="339"/>
      <c r="AF427" s="339"/>
      <c r="AG427" s="339"/>
      <c r="AH427" s="339"/>
      <c r="AI427" s="339"/>
      <c r="AJ427" s="339"/>
      <c r="AK427" s="339"/>
      <c r="AL427" s="339"/>
      <c r="AM427" s="339"/>
      <c r="AN427" s="339"/>
      <c r="AO427" s="339"/>
      <c r="AP427" s="339"/>
      <c r="AQ427" s="339"/>
      <c r="AR427" s="339"/>
      <c r="AS427" s="339"/>
      <c r="AT427" s="339"/>
      <c r="AU427" s="339"/>
      <c r="AV427" s="339"/>
      <c r="AW427" s="339"/>
      <c r="AX427" s="339"/>
      <c r="AY427" s="339"/>
      <c r="AZ427" s="339"/>
      <c r="BA427" s="341"/>
      <c r="BB427" s="417"/>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2"/>
      <c r="BX427" s="342"/>
      <c r="BY427" s="342"/>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907"/>
      <c r="C428" s="986" t="s">
        <v>368</v>
      </c>
      <c r="D428" s="985"/>
      <c r="E428" s="701">
        <v>-0.40547918583379489</v>
      </c>
      <c r="F428" s="613"/>
      <c r="G428" s="613"/>
      <c r="H428" s="985" t="s">
        <v>372</v>
      </c>
      <c r="I428" s="985"/>
      <c r="J428" s="702">
        <v>0.3291358544967028</v>
      </c>
      <c r="K428" s="613"/>
      <c r="L428" s="613"/>
      <c r="M428" s="985" t="s">
        <v>358</v>
      </c>
      <c r="N428" s="985"/>
      <c r="O428" s="703">
        <v>0.24606439052395576</v>
      </c>
      <c r="P428" s="613"/>
      <c r="Q428" s="613"/>
      <c r="W428" s="339"/>
      <c r="X428" s="339"/>
      <c r="Y428" s="339"/>
      <c r="Z428" s="339"/>
      <c r="AA428" s="339"/>
      <c r="AB428" s="339"/>
      <c r="AC428" s="339"/>
      <c r="AD428" s="339"/>
      <c r="AE428" s="339"/>
      <c r="AF428" s="339"/>
      <c r="AG428" s="339"/>
      <c r="AH428" s="339"/>
      <c r="AI428" s="339"/>
      <c r="AJ428" s="339"/>
      <c r="AK428" s="339"/>
      <c r="AL428" s="339"/>
      <c r="AM428" s="339"/>
      <c r="AN428" s="339"/>
      <c r="AO428" s="339"/>
      <c r="AP428" s="339"/>
      <c r="AQ428" s="339"/>
      <c r="AR428" s="339"/>
      <c r="AS428" s="339"/>
      <c r="AT428" s="339"/>
      <c r="AU428" s="339"/>
      <c r="AV428" s="339"/>
      <c r="AW428" s="339"/>
      <c r="AX428" s="339"/>
      <c r="AY428" s="339"/>
      <c r="AZ428" s="339"/>
      <c r="BA428" s="341"/>
      <c r="BB428" s="417"/>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2"/>
      <c r="BX428" s="342"/>
      <c r="BY428" s="342"/>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907"/>
      <c r="C429" s="986" t="s">
        <v>363</v>
      </c>
      <c r="D429" s="985"/>
      <c r="E429" s="701">
        <v>-0.4051232304707163</v>
      </c>
      <c r="F429" s="613"/>
      <c r="G429" s="613"/>
      <c r="H429" s="985" t="s">
        <v>345</v>
      </c>
      <c r="I429" s="985"/>
      <c r="J429" s="702">
        <v>0.30996467958215584</v>
      </c>
      <c r="K429" s="613"/>
      <c r="L429" s="613"/>
      <c r="M429" s="985" t="s">
        <v>368</v>
      </c>
      <c r="N429" s="985"/>
      <c r="O429" s="703">
        <v>-0.23995537903554898</v>
      </c>
      <c r="P429" s="613"/>
      <c r="Q429" s="613"/>
      <c r="W429" s="339"/>
      <c r="X429" s="339"/>
      <c r="Y429" s="339"/>
      <c r="Z429" s="339"/>
      <c r="AA429" s="339"/>
      <c r="AB429" s="339"/>
      <c r="AC429" s="339"/>
      <c r="AD429" s="339"/>
      <c r="AE429" s="339"/>
      <c r="AF429" s="339"/>
      <c r="AG429" s="339"/>
      <c r="AH429" s="339"/>
      <c r="AI429" s="339"/>
      <c r="AJ429" s="339"/>
      <c r="AK429" s="339"/>
      <c r="AL429" s="339"/>
      <c r="AM429" s="339"/>
      <c r="AN429" s="339"/>
      <c r="AO429" s="339"/>
      <c r="AP429" s="339"/>
      <c r="AQ429" s="339"/>
      <c r="AR429" s="339"/>
      <c r="AS429" s="339"/>
      <c r="AT429" s="339"/>
      <c r="AU429" s="339"/>
      <c r="AV429" s="339"/>
      <c r="AW429" s="339"/>
      <c r="AX429" s="339"/>
      <c r="AY429" s="339"/>
      <c r="AZ429" s="339"/>
      <c r="BA429" s="341"/>
      <c r="BB429" s="417"/>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2"/>
      <c r="BX429" s="342"/>
      <c r="BY429" s="342"/>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907"/>
      <c r="C430" s="986" t="s">
        <v>360</v>
      </c>
      <c r="D430" s="985"/>
      <c r="E430" s="701">
        <v>0.36894610349376433</v>
      </c>
      <c r="F430" s="613"/>
      <c r="G430" s="613"/>
      <c r="H430" s="985" t="s">
        <v>373</v>
      </c>
      <c r="I430" s="985"/>
      <c r="J430" s="702">
        <v>-0.30184450594733747</v>
      </c>
      <c r="K430" s="613"/>
      <c r="L430" s="613"/>
      <c r="M430" s="985" t="s">
        <v>349</v>
      </c>
      <c r="N430" s="985"/>
      <c r="O430" s="703">
        <v>0.23628966151727865</v>
      </c>
      <c r="P430" s="613"/>
      <c r="Q430" s="613"/>
      <c r="W430" s="339"/>
      <c r="X430" s="339"/>
      <c r="Y430" s="339"/>
      <c r="Z430" s="339"/>
      <c r="AA430" s="339"/>
      <c r="AB430" s="339"/>
      <c r="AC430" s="339"/>
      <c r="AD430" s="339"/>
      <c r="AE430" s="339"/>
      <c r="AF430" s="339"/>
      <c r="AG430" s="339"/>
      <c r="AH430" s="339"/>
      <c r="AI430" s="339"/>
      <c r="AJ430" s="339"/>
      <c r="AK430" s="339"/>
      <c r="AL430" s="339"/>
      <c r="AM430" s="339"/>
      <c r="AN430" s="339"/>
      <c r="AO430" s="339"/>
      <c r="AP430" s="339"/>
      <c r="AQ430" s="339"/>
      <c r="AR430" s="339"/>
      <c r="AS430" s="339"/>
      <c r="AT430" s="339"/>
      <c r="AU430" s="339"/>
      <c r="AV430" s="339"/>
      <c r="AW430" s="339"/>
      <c r="AX430" s="339"/>
      <c r="AY430" s="339"/>
      <c r="AZ430" s="339"/>
      <c r="BA430" s="341"/>
      <c r="BB430" s="417"/>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2"/>
      <c r="BX430" s="342"/>
      <c r="BY430" s="342"/>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907"/>
      <c r="C431" s="986" t="s">
        <v>374</v>
      </c>
      <c r="D431" s="985"/>
      <c r="E431" s="701">
        <v>0.33841781723243169</v>
      </c>
      <c r="F431" s="613"/>
      <c r="G431" s="613"/>
      <c r="H431" s="985" t="s">
        <v>369</v>
      </c>
      <c r="I431" s="985"/>
      <c r="J431" s="702">
        <v>0.2808043332743399</v>
      </c>
      <c r="K431" s="613"/>
      <c r="L431" s="613"/>
      <c r="M431" s="985" t="s">
        <v>362</v>
      </c>
      <c r="N431" s="985"/>
      <c r="O431" s="703">
        <v>-0.23579551578577376</v>
      </c>
      <c r="P431" s="613"/>
      <c r="Q431" s="613"/>
      <c r="W431" s="339"/>
      <c r="X431" s="339"/>
      <c r="Y431" s="339"/>
      <c r="Z431" s="339"/>
      <c r="AA431" s="339"/>
      <c r="AB431" s="339"/>
      <c r="AC431" s="339"/>
      <c r="AD431" s="339"/>
      <c r="AE431" s="339"/>
      <c r="AF431" s="339"/>
      <c r="AG431" s="339"/>
      <c r="AH431" s="339"/>
      <c r="AI431" s="339"/>
      <c r="AJ431" s="339"/>
      <c r="AK431" s="339"/>
      <c r="AL431" s="339"/>
      <c r="AM431" s="339"/>
      <c r="AN431" s="339"/>
      <c r="AO431" s="339"/>
      <c r="AP431" s="339"/>
      <c r="AQ431" s="339"/>
      <c r="AR431" s="339"/>
      <c r="AS431" s="339"/>
      <c r="AT431" s="339"/>
      <c r="AU431" s="339"/>
      <c r="AV431" s="339"/>
      <c r="AW431" s="339"/>
      <c r="AX431" s="339"/>
      <c r="AY431" s="339"/>
      <c r="AZ431" s="339"/>
      <c r="BA431" s="341"/>
      <c r="BB431" s="417"/>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2"/>
      <c r="BX431" s="342"/>
      <c r="BY431" s="342"/>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907"/>
      <c r="C432" s="986" t="s">
        <v>375</v>
      </c>
      <c r="D432" s="985"/>
      <c r="E432" s="701">
        <v>-0.27672313799947107</v>
      </c>
      <c r="F432" s="613"/>
      <c r="G432" s="613"/>
      <c r="H432" s="985" t="s">
        <v>352</v>
      </c>
      <c r="I432" s="985"/>
      <c r="J432" s="702">
        <v>-0.26821182116413267</v>
      </c>
      <c r="K432" s="613"/>
      <c r="L432" s="613"/>
      <c r="M432" s="985" t="s">
        <v>376</v>
      </c>
      <c r="N432" s="985"/>
      <c r="O432" s="703">
        <v>0.23518552589211997</v>
      </c>
      <c r="P432" s="613"/>
      <c r="Q432" s="613"/>
      <c r="W432" s="339"/>
      <c r="X432" s="339"/>
      <c r="Y432" s="339"/>
      <c r="Z432" s="339"/>
      <c r="AA432" s="339"/>
      <c r="AB432" s="339"/>
      <c r="AC432" s="339"/>
      <c r="AD432" s="339"/>
      <c r="AE432" s="339"/>
      <c r="AF432" s="339"/>
      <c r="AG432" s="339"/>
      <c r="AH432" s="339"/>
      <c r="AI432" s="339"/>
      <c r="AJ432" s="339"/>
      <c r="AK432" s="339"/>
      <c r="AL432" s="339"/>
      <c r="AM432" s="339"/>
      <c r="AN432" s="339"/>
      <c r="AO432" s="339"/>
      <c r="AP432" s="339"/>
      <c r="AQ432" s="339"/>
      <c r="AR432" s="339"/>
      <c r="AS432" s="339"/>
      <c r="AT432" s="339"/>
      <c r="AU432" s="339"/>
      <c r="AV432" s="339"/>
      <c r="AW432" s="339"/>
      <c r="AX432" s="339"/>
      <c r="AY432" s="339"/>
      <c r="AZ432" s="339"/>
      <c r="BA432" s="341"/>
      <c r="BB432" s="417"/>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2"/>
      <c r="BX432" s="342"/>
      <c r="BY432" s="342"/>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907"/>
      <c r="C433" s="986" t="s">
        <v>372</v>
      </c>
      <c r="D433" s="985"/>
      <c r="E433" s="701">
        <v>0.26921194135505316</v>
      </c>
      <c r="F433" s="613"/>
      <c r="G433" s="613"/>
      <c r="H433" s="985" t="s">
        <v>374</v>
      </c>
      <c r="I433" s="985"/>
      <c r="J433" s="702">
        <v>0.26416605557210909</v>
      </c>
      <c r="K433" s="613"/>
      <c r="L433" s="613"/>
      <c r="M433" s="985" t="s">
        <v>363</v>
      </c>
      <c r="N433" s="985"/>
      <c r="O433" s="703">
        <v>-0.23369559723303721</v>
      </c>
      <c r="P433" s="613"/>
      <c r="Q433" s="613"/>
      <c r="W433" s="339"/>
      <c r="X433" s="339"/>
      <c r="Y433" s="339"/>
      <c r="Z433" s="339"/>
      <c r="AA433" s="339"/>
      <c r="AB433" s="339"/>
      <c r="AC433" s="339"/>
      <c r="AD433" s="339"/>
      <c r="AE433" s="339"/>
      <c r="AF433" s="339"/>
      <c r="AG433" s="339"/>
      <c r="AH433" s="339"/>
      <c r="AI433" s="339"/>
      <c r="AJ433" s="339"/>
      <c r="AK433" s="339"/>
      <c r="AL433" s="339"/>
      <c r="AM433" s="339"/>
      <c r="AN433" s="339"/>
      <c r="AO433" s="339"/>
      <c r="AP433" s="339"/>
      <c r="AQ433" s="339"/>
      <c r="AR433" s="339"/>
      <c r="AS433" s="339"/>
      <c r="AT433" s="339"/>
      <c r="AU433" s="339"/>
      <c r="AV433" s="339"/>
      <c r="AW433" s="339"/>
      <c r="AX433" s="339"/>
      <c r="AY433" s="339"/>
      <c r="AZ433" s="339"/>
      <c r="BA433" s="341"/>
      <c r="BB433" s="417"/>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2"/>
      <c r="BX433" s="342"/>
      <c r="BY433" s="342"/>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907"/>
      <c r="C434" s="986" t="s">
        <v>357</v>
      </c>
      <c r="D434" s="985"/>
      <c r="E434" s="701">
        <v>0.21213803089240146</v>
      </c>
      <c r="F434" s="613"/>
      <c r="G434" s="613"/>
      <c r="H434" s="985" t="s">
        <v>371</v>
      </c>
      <c r="I434" s="985"/>
      <c r="J434" s="702">
        <v>-0.2432609346326379</v>
      </c>
      <c r="K434" s="613"/>
      <c r="L434" s="613"/>
      <c r="M434" s="985" t="s">
        <v>377</v>
      </c>
      <c r="N434" s="985"/>
      <c r="O434" s="703">
        <v>0.23154263915510281</v>
      </c>
      <c r="P434" s="613"/>
      <c r="Q434" s="613"/>
      <c r="W434" s="339"/>
      <c r="X434" s="339"/>
      <c r="Y434" s="339"/>
      <c r="Z434" s="339"/>
      <c r="AA434" s="339"/>
      <c r="AB434" s="339"/>
      <c r="AC434" s="339"/>
      <c r="AD434" s="339"/>
      <c r="AE434" s="339"/>
      <c r="AF434" s="339"/>
      <c r="AG434" s="339"/>
      <c r="AH434" s="339"/>
      <c r="AI434" s="339"/>
      <c r="AJ434" s="339"/>
      <c r="AK434" s="339"/>
      <c r="AL434" s="339"/>
      <c r="AM434" s="339"/>
      <c r="AN434" s="339"/>
      <c r="AO434" s="339"/>
      <c r="AP434" s="339"/>
      <c r="AQ434" s="339"/>
      <c r="AR434" s="339"/>
      <c r="AS434" s="339"/>
      <c r="AT434" s="339"/>
      <c r="AU434" s="339"/>
      <c r="AV434" s="339"/>
      <c r="AW434" s="339"/>
      <c r="AX434" s="339"/>
      <c r="AY434" s="339"/>
      <c r="AZ434" s="339"/>
      <c r="BA434" s="341"/>
      <c r="BB434" s="417"/>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2"/>
      <c r="BX434" s="342"/>
      <c r="BY434" s="342"/>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907"/>
      <c r="C435" s="986" t="s">
        <v>378</v>
      </c>
      <c r="D435" s="985"/>
      <c r="E435" s="701">
        <v>0.20990418558408858</v>
      </c>
      <c r="F435" s="613"/>
      <c r="G435" s="613"/>
      <c r="H435" s="985" t="s">
        <v>367</v>
      </c>
      <c r="I435" s="985"/>
      <c r="J435" s="702">
        <v>-0.229069157176023</v>
      </c>
      <c r="K435" s="613"/>
      <c r="L435" s="613"/>
      <c r="M435" s="985" t="s">
        <v>367</v>
      </c>
      <c r="N435" s="985"/>
      <c r="O435" s="703">
        <v>-0.23066735892766879</v>
      </c>
      <c r="P435" s="613"/>
      <c r="Q435" s="613"/>
      <c r="W435" s="339"/>
      <c r="X435" s="339"/>
      <c r="Y435" s="339"/>
      <c r="Z435" s="339"/>
      <c r="AA435" s="339"/>
      <c r="AB435" s="339"/>
      <c r="AC435" s="339"/>
      <c r="AD435" s="339"/>
      <c r="AE435" s="339"/>
      <c r="AF435" s="339"/>
      <c r="AG435" s="339"/>
      <c r="AH435" s="339"/>
      <c r="AI435" s="339"/>
      <c r="AJ435" s="339"/>
      <c r="AK435" s="339"/>
      <c r="AL435" s="339"/>
      <c r="AM435" s="339"/>
      <c r="AN435" s="339"/>
      <c r="AO435" s="339"/>
      <c r="AP435" s="339"/>
      <c r="AQ435" s="339"/>
      <c r="AR435" s="339"/>
      <c r="AS435" s="339"/>
      <c r="AT435" s="339"/>
      <c r="AU435" s="339"/>
      <c r="AV435" s="339"/>
      <c r="AW435" s="339"/>
      <c r="AX435" s="339"/>
      <c r="AY435" s="339"/>
      <c r="AZ435" s="339"/>
      <c r="BA435" s="341"/>
      <c r="BB435" s="417"/>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2"/>
      <c r="BX435" s="342"/>
      <c r="BY435" s="342"/>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907"/>
      <c r="C436" s="986" t="s">
        <v>364</v>
      </c>
      <c r="D436" s="985"/>
      <c r="E436" s="701">
        <v>0.20958802071015115</v>
      </c>
      <c r="F436" s="613"/>
      <c r="G436" s="613"/>
      <c r="H436" s="985" t="s">
        <v>225</v>
      </c>
      <c r="I436" s="985"/>
      <c r="J436" s="702">
        <v>-0.19718510398196512</v>
      </c>
      <c r="K436" s="613"/>
      <c r="L436" s="613"/>
      <c r="M436" s="985" t="s">
        <v>361</v>
      </c>
      <c r="N436" s="985"/>
      <c r="O436" s="703">
        <v>-0.22992419759033444</v>
      </c>
      <c r="P436" s="613"/>
      <c r="Q436" s="613"/>
      <c r="W436" s="339"/>
      <c r="X436" s="339"/>
      <c r="Y436" s="339"/>
      <c r="Z436" s="339"/>
      <c r="AA436" s="339"/>
      <c r="AB436" s="339"/>
      <c r="AC436" s="339"/>
      <c r="AD436" s="339"/>
      <c r="AE436" s="339"/>
      <c r="AF436" s="339"/>
      <c r="AG436" s="339"/>
      <c r="AH436" s="339"/>
      <c r="AI436" s="339"/>
      <c r="AJ436" s="339"/>
      <c r="AK436" s="339"/>
      <c r="AL436" s="339"/>
      <c r="AM436" s="339"/>
      <c r="AN436" s="339"/>
      <c r="AO436" s="339"/>
      <c r="AP436" s="339"/>
      <c r="AQ436" s="339"/>
      <c r="AR436" s="339"/>
      <c r="AS436" s="339"/>
      <c r="AT436" s="339"/>
      <c r="AU436" s="339"/>
      <c r="AV436" s="339"/>
      <c r="AW436" s="339"/>
      <c r="AX436" s="339"/>
      <c r="AY436" s="339"/>
      <c r="AZ436" s="339"/>
      <c r="BA436" s="341"/>
      <c r="BB436" s="417"/>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2"/>
      <c r="BX436" s="342"/>
      <c r="BY436" s="342"/>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907"/>
      <c r="C437" s="986" t="s">
        <v>376</v>
      </c>
      <c r="D437" s="985"/>
      <c r="E437" s="701">
        <v>0.18940263845257496</v>
      </c>
      <c r="F437" s="613"/>
      <c r="G437" s="613"/>
      <c r="H437" s="985" t="s">
        <v>357</v>
      </c>
      <c r="I437" s="985"/>
      <c r="J437" s="702">
        <v>0.14829460648257836</v>
      </c>
      <c r="K437" s="613"/>
      <c r="L437" s="613"/>
      <c r="M437" s="985" t="s">
        <v>356</v>
      </c>
      <c r="N437" s="985"/>
      <c r="O437" s="703">
        <v>0.19178487565470526</v>
      </c>
      <c r="P437" s="613"/>
      <c r="Q437" s="613"/>
      <c r="W437" s="339"/>
      <c r="X437" s="339"/>
      <c r="Y437" s="339"/>
      <c r="Z437" s="339"/>
      <c r="AA437" s="339"/>
      <c r="AB437" s="339"/>
      <c r="AC437" s="339"/>
      <c r="AD437" s="339"/>
      <c r="AE437" s="339"/>
      <c r="AF437" s="339"/>
      <c r="AG437" s="339"/>
      <c r="AH437" s="339"/>
      <c r="AI437" s="339"/>
      <c r="AJ437" s="339"/>
      <c r="AK437" s="339"/>
      <c r="AL437" s="339"/>
      <c r="AM437" s="339"/>
      <c r="AN437" s="339"/>
      <c r="AO437" s="339"/>
      <c r="AP437" s="339"/>
      <c r="AQ437" s="339"/>
      <c r="AR437" s="339"/>
      <c r="AS437" s="339"/>
      <c r="AT437" s="339"/>
      <c r="AU437" s="339"/>
      <c r="AV437" s="339"/>
      <c r="AW437" s="339"/>
      <c r="AX437" s="339"/>
      <c r="AY437" s="339"/>
      <c r="AZ437" s="339"/>
      <c r="BA437" s="341"/>
      <c r="BB437" s="417"/>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2"/>
      <c r="BX437" s="342"/>
      <c r="BY437" s="342"/>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907"/>
      <c r="C438" s="986" t="s">
        <v>370</v>
      </c>
      <c r="D438" s="985"/>
      <c r="E438" s="701">
        <v>-0.18917104768140533</v>
      </c>
      <c r="F438" s="613"/>
      <c r="G438" s="613"/>
      <c r="H438" s="985" t="s">
        <v>378</v>
      </c>
      <c r="I438" s="985"/>
      <c r="J438" s="702">
        <v>0.14737028925190068</v>
      </c>
      <c r="K438" s="613"/>
      <c r="L438" s="613"/>
      <c r="M438" s="985" t="s">
        <v>378</v>
      </c>
      <c r="N438" s="985"/>
      <c r="O438" s="703">
        <v>0.19161192628197513</v>
      </c>
      <c r="P438" s="613"/>
      <c r="Q438" s="613"/>
      <c r="W438" s="339"/>
      <c r="X438" s="339"/>
      <c r="Y438" s="339"/>
      <c r="Z438" s="339"/>
      <c r="AA438" s="339"/>
      <c r="AB438" s="339"/>
      <c r="AC438" s="339"/>
      <c r="AD438" s="339"/>
      <c r="AE438" s="339"/>
      <c r="AF438" s="339"/>
      <c r="AG438" s="339"/>
      <c r="AH438" s="339"/>
      <c r="AI438" s="339"/>
      <c r="AJ438" s="339"/>
      <c r="AK438" s="339"/>
      <c r="AL438" s="339"/>
      <c r="AM438" s="339"/>
      <c r="AN438" s="339"/>
      <c r="AO438" s="339"/>
      <c r="AP438" s="339"/>
      <c r="AQ438" s="339"/>
      <c r="AR438" s="339"/>
      <c r="AS438" s="339"/>
      <c r="AT438" s="339"/>
      <c r="AU438" s="339"/>
      <c r="AV438" s="339"/>
      <c r="AW438" s="339"/>
      <c r="AX438" s="339"/>
      <c r="AY438" s="339"/>
      <c r="AZ438" s="339"/>
      <c r="BA438" s="341"/>
      <c r="BB438" s="417"/>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2"/>
      <c r="BX438" s="342"/>
      <c r="BY438" s="342"/>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907"/>
      <c r="C439" s="986" t="s">
        <v>365</v>
      </c>
      <c r="D439" s="985"/>
      <c r="E439" s="701">
        <v>0.1844521840248172</v>
      </c>
      <c r="F439" s="613"/>
      <c r="G439" s="613"/>
      <c r="H439" s="985" t="s">
        <v>379</v>
      </c>
      <c r="I439" s="985"/>
      <c r="J439" s="702">
        <v>-0.14699530313618514</v>
      </c>
      <c r="K439" s="613"/>
      <c r="L439" s="613"/>
      <c r="M439" s="985" t="s">
        <v>379</v>
      </c>
      <c r="N439" s="985"/>
      <c r="O439" s="703">
        <v>0.18933409630989034</v>
      </c>
      <c r="P439" s="613"/>
      <c r="Q439" s="613"/>
      <c r="W439" s="339"/>
      <c r="X439" s="339"/>
      <c r="Y439" s="339"/>
      <c r="Z439" s="339"/>
      <c r="AA439" s="339"/>
      <c r="AB439" s="339"/>
      <c r="AC439" s="339"/>
      <c r="AD439" s="339"/>
      <c r="AE439" s="339"/>
      <c r="AF439" s="339"/>
      <c r="AG439" s="339"/>
      <c r="AH439" s="339"/>
      <c r="AI439" s="339"/>
      <c r="AJ439" s="339"/>
      <c r="AK439" s="339"/>
      <c r="AL439" s="339"/>
      <c r="AM439" s="339"/>
      <c r="AN439" s="339"/>
      <c r="AO439" s="339"/>
      <c r="AP439" s="339"/>
      <c r="AQ439" s="339"/>
      <c r="AR439" s="339"/>
      <c r="AS439" s="339"/>
      <c r="AT439" s="339"/>
      <c r="AU439" s="339"/>
      <c r="AV439" s="339"/>
      <c r="AW439" s="339"/>
      <c r="AX439" s="339"/>
      <c r="AY439" s="339"/>
      <c r="AZ439" s="339"/>
      <c r="BA439" s="341"/>
      <c r="BB439" s="417"/>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2"/>
      <c r="BX439" s="342"/>
      <c r="BY439" s="342"/>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907"/>
      <c r="C440" s="986" t="s">
        <v>373</v>
      </c>
      <c r="D440" s="985"/>
      <c r="E440" s="701">
        <v>-0.18165361610318859</v>
      </c>
      <c r="F440" s="613"/>
      <c r="G440" s="613"/>
      <c r="H440" s="985" t="s">
        <v>365</v>
      </c>
      <c r="I440" s="985"/>
      <c r="J440" s="702">
        <v>-0.13428886409017218</v>
      </c>
      <c r="K440" s="613"/>
      <c r="L440" s="613"/>
      <c r="M440" s="985" t="s">
        <v>374</v>
      </c>
      <c r="N440" s="985"/>
      <c r="O440" s="703">
        <v>0.1748998074662787</v>
      </c>
      <c r="P440" s="613"/>
      <c r="Q440" s="613"/>
      <c r="W440" s="339"/>
      <c r="X440" s="339"/>
      <c r="Y440" s="339"/>
      <c r="Z440" s="339"/>
      <c r="AA440" s="339"/>
      <c r="AB440" s="339"/>
      <c r="AC440" s="339"/>
      <c r="AD440" s="339"/>
      <c r="AE440" s="339"/>
      <c r="AF440" s="339"/>
      <c r="AG440" s="339"/>
      <c r="AH440" s="339"/>
      <c r="AI440" s="339"/>
      <c r="AJ440" s="339"/>
      <c r="AK440" s="339"/>
      <c r="AL440" s="339"/>
      <c r="AM440" s="339"/>
      <c r="AN440" s="339"/>
      <c r="AO440" s="339"/>
      <c r="AP440" s="339"/>
      <c r="AQ440" s="339"/>
      <c r="AR440" s="339"/>
      <c r="AS440" s="339"/>
      <c r="AT440" s="339"/>
      <c r="AU440" s="339"/>
      <c r="AV440" s="339"/>
      <c r="AW440" s="339"/>
      <c r="AX440" s="339"/>
      <c r="AY440" s="339"/>
      <c r="AZ440" s="339"/>
      <c r="BA440" s="341"/>
      <c r="BB440" s="417"/>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2"/>
      <c r="BX440" s="342"/>
      <c r="BY440" s="342"/>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907"/>
      <c r="C441" s="986" t="s">
        <v>366</v>
      </c>
      <c r="D441" s="985"/>
      <c r="E441" s="701">
        <v>0.15911879599073508</v>
      </c>
      <c r="F441" s="613"/>
      <c r="G441" s="613"/>
      <c r="H441" s="985" t="s">
        <v>366</v>
      </c>
      <c r="I441" s="985"/>
      <c r="J441" s="702">
        <v>-0.12800377181311687</v>
      </c>
      <c r="K441" s="613"/>
      <c r="L441" s="613"/>
      <c r="M441" s="985" t="s">
        <v>225</v>
      </c>
      <c r="N441" s="985"/>
      <c r="O441" s="703">
        <v>-0.15401106259322692</v>
      </c>
      <c r="P441" s="613"/>
      <c r="Q441" s="613"/>
      <c r="W441" s="339"/>
      <c r="X441" s="339"/>
      <c r="Y441" s="339"/>
      <c r="Z441" s="339"/>
      <c r="AA441" s="339"/>
      <c r="AB441" s="339"/>
      <c r="AC441" s="339"/>
      <c r="AD441" s="339"/>
      <c r="AE441" s="339"/>
      <c r="AF441" s="339"/>
      <c r="AG441" s="339"/>
      <c r="AH441" s="339"/>
      <c r="AI441" s="339"/>
      <c r="AJ441" s="339"/>
      <c r="AK441" s="339"/>
      <c r="AL441" s="339"/>
      <c r="AM441" s="339"/>
      <c r="AN441" s="339"/>
      <c r="AO441" s="339"/>
      <c r="AP441" s="339"/>
      <c r="AQ441" s="339"/>
      <c r="AR441" s="339"/>
      <c r="AS441" s="339"/>
      <c r="AT441" s="339"/>
      <c r="AU441" s="339"/>
      <c r="AV441" s="339"/>
      <c r="AW441" s="339"/>
      <c r="AX441" s="339"/>
      <c r="AY441" s="339"/>
      <c r="AZ441" s="339"/>
      <c r="BA441" s="341"/>
      <c r="BB441" s="417"/>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2"/>
      <c r="BX441" s="342"/>
      <c r="BY441" s="342"/>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907"/>
      <c r="C442" s="986" t="s">
        <v>225</v>
      </c>
      <c r="D442" s="985"/>
      <c r="E442" s="701">
        <v>-0.1431309261718354</v>
      </c>
      <c r="F442" s="613"/>
      <c r="G442" s="613"/>
      <c r="H442" s="985" t="s">
        <v>375</v>
      </c>
      <c r="I442" s="985"/>
      <c r="J442" s="702">
        <v>-0.11931967320900984</v>
      </c>
      <c r="K442" s="613"/>
      <c r="L442" s="613"/>
      <c r="M442" s="985" t="s">
        <v>375</v>
      </c>
      <c r="N442" s="985"/>
      <c r="O442" s="703">
        <v>-0.12735607846492933</v>
      </c>
      <c r="P442" s="613"/>
      <c r="Q442" s="613"/>
      <c r="W442" s="339"/>
      <c r="X442" s="339"/>
      <c r="Y442" s="339"/>
      <c r="Z442" s="339"/>
      <c r="AA442" s="339"/>
      <c r="AB442" s="339"/>
      <c r="AC442" s="339"/>
      <c r="AD442" s="339"/>
      <c r="AE442" s="339"/>
      <c r="AF442" s="339"/>
      <c r="AG442" s="339"/>
      <c r="AH442" s="339"/>
      <c r="AI442" s="339"/>
      <c r="AJ442" s="339"/>
      <c r="AK442" s="339"/>
      <c r="AL442" s="339"/>
      <c r="AM442" s="339"/>
      <c r="AN442" s="339"/>
      <c r="AO442" s="339"/>
      <c r="AP442" s="339"/>
      <c r="AQ442" s="339"/>
      <c r="AR442" s="339"/>
      <c r="AS442" s="339"/>
      <c r="AT442" s="339"/>
      <c r="AU442" s="339"/>
      <c r="AV442" s="339"/>
      <c r="AW442" s="339"/>
      <c r="AX442" s="339"/>
      <c r="AY442" s="339"/>
      <c r="AZ442" s="339"/>
      <c r="BA442" s="341"/>
      <c r="BB442" s="417"/>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2"/>
      <c r="BX442" s="342"/>
      <c r="BY442" s="342"/>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907"/>
      <c r="C443" s="986" t="s">
        <v>371</v>
      </c>
      <c r="D443" s="985"/>
      <c r="E443" s="701">
        <v>0.14016387336674913</v>
      </c>
      <c r="F443" s="613"/>
      <c r="G443" s="613"/>
      <c r="H443" s="985" t="s">
        <v>376</v>
      </c>
      <c r="I443" s="985"/>
      <c r="J443" s="702">
        <v>0.11925187610344555</v>
      </c>
      <c r="K443" s="613"/>
      <c r="L443" s="613"/>
      <c r="M443" s="985" t="s">
        <v>380</v>
      </c>
      <c r="N443" s="985"/>
      <c r="O443" s="703">
        <v>0.12218080663169575</v>
      </c>
      <c r="P443" s="613"/>
      <c r="Q443" s="613"/>
      <c r="W443" s="339"/>
      <c r="X443" s="339"/>
      <c r="Y443" s="339"/>
      <c r="Z443" s="339"/>
      <c r="AA443" s="339"/>
      <c r="AB443" s="339"/>
      <c r="AC443" s="339"/>
      <c r="AD443" s="339"/>
      <c r="AE443" s="339"/>
      <c r="AF443" s="339"/>
      <c r="AG443" s="339"/>
      <c r="AH443" s="339"/>
      <c r="AI443" s="339"/>
      <c r="AJ443" s="339"/>
      <c r="AK443" s="339"/>
      <c r="AL443" s="339"/>
      <c r="AM443" s="339"/>
      <c r="AN443" s="339"/>
      <c r="AO443" s="339"/>
      <c r="AP443" s="339"/>
      <c r="AQ443" s="339"/>
      <c r="AR443" s="339"/>
      <c r="AS443" s="339"/>
      <c r="AT443" s="339"/>
      <c r="AU443" s="339"/>
      <c r="AV443" s="339"/>
      <c r="AW443" s="339"/>
      <c r="AX443" s="339"/>
      <c r="AY443" s="339"/>
      <c r="AZ443" s="339"/>
      <c r="BA443" s="341"/>
      <c r="BB443" s="417"/>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2"/>
      <c r="BX443" s="342"/>
      <c r="BY443" s="342"/>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907"/>
      <c r="C444" s="986" t="s">
        <v>381</v>
      </c>
      <c r="D444" s="985"/>
      <c r="E444" s="701">
        <v>0.12740264881505831</v>
      </c>
      <c r="F444" s="613"/>
      <c r="G444" s="613"/>
      <c r="H444" s="985" t="s">
        <v>381</v>
      </c>
      <c r="I444" s="985"/>
      <c r="J444" s="702">
        <v>0.10999706925333225</v>
      </c>
      <c r="K444" s="613"/>
      <c r="L444" s="613"/>
      <c r="M444" s="985" t="s">
        <v>382</v>
      </c>
      <c r="N444" s="985"/>
      <c r="O444" s="703">
        <v>0.10981315539500106</v>
      </c>
      <c r="P444" s="613"/>
      <c r="Q444" s="613"/>
      <c r="W444" s="339"/>
      <c r="X444" s="339"/>
      <c r="Y444" s="339"/>
      <c r="Z444" s="339"/>
      <c r="AA444" s="339"/>
      <c r="AB444" s="339"/>
      <c r="AC444" s="339"/>
      <c r="AD444" s="339"/>
      <c r="AE444" s="339"/>
      <c r="AF444" s="339"/>
      <c r="AG444" s="339"/>
      <c r="AH444" s="339"/>
      <c r="AI444" s="339"/>
      <c r="AJ444" s="339"/>
      <c r="AK444" s="339"/>
      <c r="AL444" s="339"/>
      <c r="AM444" s="339"/>
      <c r="AN444" s="339"/>
      <c r="AO444" s="339"/>
      <c r="AP444" s="339"/>
      <c r="AQ444" s="339"/>
      <c r="AR444" s="339"/>
      <c r="AS444" s="339"/>
      <c r="AT444" s="339"/>
      <c r="AU444" s="339"/>
      <c r="AV444" s="339"/>
      <c r="AW444" s="339"/>
      <c r="AX444" s="339"/>
      <c r="AY444" s="339"/>
      <c r="AZ444" s="339"/>
      <c r="BA444" s="341"/>
      <c r="BB444" s="417"/>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2"/>
      <c r="BX444" s="342"/>
      <c r="BY444" s="342"/>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907"/>
      <c r="C445" s="986" t="s">
        <v>382</v>
      </c>
      <c r="D445" s="985"/>
      <c r="E445" s="701">
        <v>0.11847023326816326</v>
      </c>
      <c r="F445" s="613"/>
      <c r="G445" s="613"/>
      <c r="H445" s="985" t="s">
        <v>364</v>
      </c>
      <c r="I445" s="985"/>
      <c r="J445" s="702">
        <v>-9.6327013319379734E-2</v>
      </c>
      <c r="K445" s="613"/>
      <c r="L445" s="613"/>
      <c r="M445" s="985" t="s">
        <v>372</v>
      </c>
      <c r="N445" s="985"/>
      <c r="O445" s="703">
        <v>0.10239569905164041</v>
      </c>
      <c r="P445" s="613"/>
      <c r="Q445" s="613"/>
      <c r="W445" s="339"/>
      <c r="X445" s="339"/>
      <c r="Y445" s="339"/>
      <c r="Z445" s="339"/>
      <c r="AA445" s="339"/>
      <c r="AB445" s="339"/>
      <c r="AC445" s="339"/>
      <c r="AD445" s="339"/>
      <c r="AE445" s="339"/>
      <c r="AF445" s="339"/>
      <c r="AG445" s="339"/>
      <c r="AH445" s="339"/>
      <c r="AI445" s="339"/>
      <c r="AJ445" s="339"/>
      <c r="AK445" s="339"/>
      <c r="AL445" s="339"/>
      <c r="AM445" s="339"/>
      <c r="AN445" s="339"/>
      <c r="AO445" s="339"/>
      <c r="AP445" s="339"/>
      <c r="AQ445" s="339"/>
      <c r="AR445" s="339"/>
      <c r="AS445" s="339"/>
      <c r="AT445" s="339"/>
      <c r="AU445" s="339"/>
      <c r="AV445" s="339"/>
      <c r="AW445" s="339"/>
      <c r="AX445" s="339"/>
      <c r="AY445" s="339"/>
      <c r="AZ445" s="339"/>
      <c r="BA445" s="341"/>
      <c r="BB445" s="417"/>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2"/>
      <c r="BX445" s="342"/>
      <c r="BY445" s="342"/>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986" t="s">
        <v>379</v>
      </c>
      <c r="D446" s="985"/>
      <c r="E446" s="701">
        <v>9.2665321274471649E-2</v>
      </c>
      <c r="F446" s="613"/>
      <c r="G446" s="613"/>
      <c r="H446" s="985" t="s">
        <v>383</v>
      </c>
      <c r="I446" s="985"/>
      <c r="J446" s="702">
        <v>6.7758560282190239E-2</v>
      </c>
      <c r="K446" s="613"/>
      <c r="L446" s="613"/>
      <c r="M446" s="985" t="s">
        <v>383</v>
      </c>
      <c r="N446" s="985"/>
      <c r="O446" s="703">
        <v>-8.1117903248612844E-2</v>
      </c>
      <c r="P446" s="613"/>
      <c r="Q446" s="613"/>
      <c r="W446" s="339"/>
      <c r="X446" s="339"/>
      <c r="Y446" s="339"/>
      <c r="Z446" s="339"/>
      <c r="AA446" s="339"/>
      <c r="AB446" s="339"/>
      <c r="AC446" s="339"/>
      <c r="AD446" s="339"/>
      <c r="AE446" s="339"/>
      <c r="AF446" s="339"/>
      <c r="AG446" s="339"/>
      <c r="AH446" s="339"/>
      <c r="AI446" s="339"/>
      <c r="AJ446" s="339"/>
      <c r="AK446" s="339"/>
      <c r="AL446" s="339"/>
      <c r="AM446" s="339"/>
      <c r="AN446" s="339"/>
      <c r="AO446" s="339"/>
      <c r="AP446" s="339"/>
      <c r="AQ446" s="339"/>
      <c r="AR446" s="339"/>
      <c r="AS446" s="339"/>
      <c r="AT446" s="339"/>
      <c r="AU446" s="339"/>
      <c r="AV446" s="339"/>
      <c r="AW446" s="339"/>
      <c r="AX446" s="339"/>
      <c r="AY446" s="339"/>
      <c r="AZ446" s="339"/>
      <c r="BA446" s="341"/>
      <c r="BB446" s="417"/>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2"/>
      <c r="BX446" s="342"/>
      <c r="BY446" s="342"/>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986" t="s">
        <v>380</v>
      </c>
      <c r="D447" s="985"/>
      <c r="E447" s="701">
        <v>8.8339231785189695E-2</v>
      </c>
      <c r="F447" s="613"/>
      <c r="G447" s="613"/>
      <c r="H447" s="985" t="s">
        <v>377</v>
      </c>
      <c r="I447" s="985"/>
      <c r="J447" s="702">
        <v>4.0673246509335126E-2</v>
      </c>
      <c r="K447" s="613"/>
      <c r="L447" s="613"/>
      <c r="M447" s="985" t="s">
        <v>384</v>
      </c>
      <c r="N447" s="985"/>
      <c r="O447" s="703">
        <v>6.7026882504448881E-2</v>
      </c>
      <c r="P447" s="613"/>
      <c r="Q447" s="613"/>
      <c r="W447" s="339"/>
      <c r="X447" s="339"/>
      <c r="Y447" s="339"/>
      <c r="Z447" s="339"/>
      <c r="AA447" s="339"/>
      <c r="AB447" s="339"/>
      <c r="AC447" s="339"/>
      <c r="AD447" s="339"/>
      <c r="AE447" s="339"/>
      <c r="AF447" s="339"/>
      <c r="AG447" s="339"/>
      <c r="AH447" s="339"/>
      <c r="AI447" s="339"/>
      <c r="AJ447" s="339"/>
      <c r="AK447" s="339"/>
      <c r="AL447" s="339"/>
      <c r="AM447" s="339"/>
      <c r="AN447" s="339"/>
      <c r="AO447" s="339"/>
      <c r="AP447" s="339"/>
      <c r="AQ447" s="339"/>
      <c r="AR447" s="339"/>
      <c r="AS447" s="339"/>
      <c r="AT447" s="339"/>
      <c r="AU447" s="339"/>
      <c r="AV447" s="339"/>
      <c r="AW447" s="339"/>
      <c r="AX447" s="339"/>
      <c r="AY447" s="339"/>
      <c r="AZ447" s="339"/>
      <c r="BA447" s="341"/>
      <c r="BB447" s="417"/>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2"/>
      <c r="BX447" s="342"/>
      <c r="BY447" s="342"/>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986" t="s">
        <v>385</v>
      </c>
      <c r="D448" s="985"/>
      <c r="E448" s="701">
        <v>-8.0366347586962414E-2</v>
      </c>
      <c r="F448" s="613"/>
      <c r="G448" s="613"/>
      <c r="H448" s="985" t="s">
        <v>386</v>
      </c>
      <c r="I448" s="985"/>
      <c r="J448" s="702">
        <v>3.7134877877328408E-2</v>
      </c>
      <c r="K448" s="613"/>
      <c r="L448" s="613"/>
      <c r="M448" s="985" t="s">
        <v>370</v>
      </c>
      <c r="N448" s="985"/>
      <c r="O448" s="703">
        <v>5.3628981492872776E-2</v>
      </c>
      <c r="P448" s="613"/>
      <c r="Q448" s="613"/>
      <c r="W448" s="339"/>
      <c r="X448" s="339"/>
      <c r="Y448" s="339"/>
      <c r="Z448" s="339"/>
      <c r="AA448" s="339"/>
      <c r="AB448" s="339"/>
      <c r="AC448" s="339"/>
      <c r="AD448" s="339"/>
      <c r="AE448" s="339"/>
      <c r="AF448" s="339"/>
      <c r="AG448" s="339"/>
      <c r="AH448" s="339"/>
      <c r="AI448" s="339"/>
      <c r="AJ448" s="339"/>
      <c r="AK448" s="339"/>
      <c r="AL448" s="339"/>
      <c r="AM448" s="339"/>
      <c r="AN448" s="339"/>
      <c r="AO448" s="339"/>
      <c r="AP448" s="339"/>
      <c r="AQ448" s="339"/>
      <c r="AR448" s="339"/>
      <c r="AS448" s="339"/>
      <c r="AT448" s="339"/>
      <c r="AU448" s="339"/>
      <c r="AV448" s="339"/>
      <c r="AW448" s="339"/>
      <c r="AX448" s="339"/>
      <c r="AY448" s="339"/>
      <c r="AZ448" s="339"/>
      <c r="BA448" s="341"/>
      <c r="BB448" s="417"/>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2"/>
      <c r="BX448" s="342"/>
      <c r="BY448" s="342"/>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986" t="s">
        <v>383</v>
      </c>
      <c r="D449" s="985"/>
      <c r="E449" s="701">
        <v>-7.9980095627036951E-2</v>
      </c>
      <c r="F449" s="613"/>
      <c r="G449" s="613"/>
      <c r="H449" s="985" t="s">
        <v>382</v>
      </c>
      <c r="I449" s="985"/>
      <c r="J449" s="702">
        <v>3.5934581159207266E-2</v>
      </c>
      <c r="K449" s="613"/>
      <c r="L449" s="613"/>
      <c r="M449" s="985" t="s">
        <v>373</v>
      </c>
      <c r="N449" s="985"/>
      <c r="O449" s="703">
        <v>4.9812135420501225E-2</v>
      </c>
      <c r="P449" s="613"/>
      <c r="Q449" s="613"/>
      <c r="W449" s="339"/>
      <c r="X449" s="339"/>
      <c r="Y449" s="339"/>
      <c r="Z449" s="339"/>
      <c r="AA449" s="339"/>
      <c r="AB449" s="339"/>
      <c r="AC449" s="339"/>
      <c r="AD449" s="339"/>
      <c r="AE449" s="339"/>
      <c r="AF449" s="339"/>
      <c r="AG449" s="339"/>
      <c r="AH449" s="339"/>
      <c r="AI449" s="339"/>
      <c r="AJ449" s="339"/>
      <c r="AK449" s="339"/>
      <c r="AL449" s="339"/>
      <c r="AM449" s="339"/>
      <c r="AN449" s="339"/>
      <c r="AO449" s="339"/>
      <c r="AP449" s="339"/>
      <c r="AQ449" s="339"/>
      <c r="AR449" s="339"/>
      <c r="AS449" s="339"/>
      <c r="AT449" s="339"/>
      <c r="AU449" s="339"/>
      <c r="AV449" s="339"/>
      <c r="AW449" s="339"/>
      <c r="AX449" s="339"/>
      <c r="AY449" s="339"/>
      <c r="AZ449" s="339"/>
      <c r="BA449" s="341"/>
      <c r="BB449" s="417"/>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2"/>
      <c r="BX449" s="342"/>
      <c r="BY449" s="342"/>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986" t="s">
        <v>387</v>
      </c>
      <c r="D450" s="985"/>
      <c r="E450" s="701">
        <v>-6.9434111047508199E-2</v>
      </c>
      <c r="F450" s="613"/>
      <c r="G450" s="613"/>
      <c r="H450" s="985" t="s">
        <v>388</v>
      </c>
      <c r="I450" s="985"/>
      <c r="J450" s="702">
        <v>-3.3253816911150855E-2</v>
      </c>
      <c r="K450" s="613"/>
      <c r="L450" s="613"/>
      <c r="M450" s="985" t="s">
        <v>381</v>
      </c>
      <c r="N450" s="985"/>
      <c r="O450" s="703">
        <v>4.5278985682108731E-2</v>
      </c>
      <c r="P450" s="613"/>
      <c r="Q450" s="613"/>
      <c r="W450" s="339"/>
      <c r="X450" s="339"/>
      <c r="Y450" s="339"/>
      <c r="Z450" s="339"/>
      <c r="AA450" s="339"/>
      <c r="AB450" s="339"/>
      <c r="AC450" s="339"/>
      <c r="AD450" s="339"/>
      <c r="AE450" s="339"/>
      <c r="AF450" s="339"/>
      <c r="AG450" s="339"/>
      <c r="AH450" s="339"/>
      <c r="AI450" s="339"/>
      <c r="AJ450" s="339"/>
      <c r="AK450" s="339"/>
      <c r="AL450" s="339"/>
      <c r="AM450" s="339"/>
      <c r="AN450" s="339"/>
      <c r="AO450" s="339"/>
      <c r="AP450" s="339"/>
      <c r="AQ450" s="339"/>
      <c r="AR450" s="339"/>
      <c r="AS450" s="339"/>
      <c r="AT450" s="339"/>
      <c r="AU450" s="339"/>
      <c r="AV450" s="339"/>
      <c r="AW450" s="339"/>
      <c r="AX450" s="339"/>
      <c r="AY450" s="339"/>
      <c r="AZ450" s="339"/>
      <c r="BA450" s="341"/>
      <c r="BB450" s="417"/>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2"/>
      <c r="BX450" s="342"/>
      <c r="BY450" s="342"/>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986" t="s">
        <v>377</v>
      </c>
      <c r="D451" s="985"/>
      <c r="E451" s="701">
        <v>6.6773587867849968E-2</v>
      </c>
      <c r="F451" s="613"/>
      <c r="G451" s="613"/>
      <c r="H451" s="985" t="s">
        <v>389</v>
      </c>
      <c r="I451" s="985"/>
      <c r="J451" s="702">
        <v>-3.3054025306123981E-2</v>
      </c>
      <c r="K451" s="613"/>
      <c r="L451" s="613"/>
      <c r="M451" s="985" t="s">
        <v>390</v>
      </c>
      <c r="N451" s="985"/>
      <c r="O451" s="703">
        <v>-2.617234139123607E-2</v>
      </c>
      <c r="P451" s="613"/>
      <c r="Q451" s="613"/>
      <c r="W451" s="339"/>
      <c r="X451" s="339"/>
      <c r="Y451" s="339"/>
      <c r="Z451" s="339"/>
      <c r="AA451" s="339"/>
      <c r="AB451" s="339"/>
      <c r="AC451" s="339"/>
      <c r="AD451" s="339"/>
      <c r="AE451" s="339"/>
      <c r="AF451" s="339"/>
      <c r="AG451" s="339"/>
      <c r="AH451" s="339"/>
      <c r="AI451" s="339"/>
      <c r="AJ451" s="339"/>
      <c r="AK451" s="339"/>
      <c r="AL451" s="339"/>
      <c r="AM451" s="339"/>
      <c r="AN451" s="339"/>
      <c r="AO451" s="339"/>
      <c r="AP451" s="339"/>
      <c r="AQ451" s="339"/>
      <c r="AR451" s="339"/>
      <c r="AS451" s="339"/>
      <c r="AT451" s="339"/>
      <c r="AU451" s="339"/>
      <c r="AV451" s="339"/>
      <c r="AW451" s="339"/>
      <c r="AX451" s="339"/>
      <c r="AY451" s="339"/>
      <c r="AZ451" s="339"/>
      <c r="BA451" s="341"/>
      <c r="BB451" s="417"/>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2"/>
      <c r="BX451" s="342"/>
      <c r="BY451" s="342"/>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986" t="s">
        <v>389</v>
      </c>
      <c r="D452" s="985"/>
      <c r="E452" s="701">
        <v>-4.9267802331177162E-2</v>
      </c>
      <c r="F452" s="613"/>
      <c r="G452" s="613"/>
      <c r="H452" s="985" t="s">
        <v>380</v>
      </c>
      <c r="I452" s="985"/>
      <c r="J452" s="702">
        <v>1.8056333773646235E-2</v>
      </c>
      <c r="K452" s="613"/>
      <c r="L452" s="613"/>
      <c r="M452" s="985" t="s">
        <v>385</v>
      </c>
      <c r="N452" s="985"/>
      <c r="O452" s="703">
        <v>-2.2886424524663669E-2</v>
      </c>
      <c r="P452" s="613"/>
      <c r="Q452" s="613"/>
      <c r="W452" s="339"/>
      <c r="X452" s="339"/>
      <c r="Y452" s="339"/>
      <c r="Z452" s="339"/>
      <c r="AA452" s="339"/>
      <c r="AB452" s="339"/>
      <c r="AC452" s="339"/>
      <c r="AD452" s="339"/>
      <c r="AE452" s="339"/>
      <c r="AF452" s="339"/>
      <c r="AG452" s="339"/>
      <c r="AH452" s="339"/>
      <c r="AI452" s="339"/>
      <c r="AJ452" s="339"/>
      <c r="AK452" s="339"/>
      <c r="AL452" s="339"/>
      <c r="AM452" s="339"/>
      <c r="AN452" s="339"/>
      <c r="AO452" s="339"/>
      <c r="AP452" s="339"/>
      <c r="AQ452" s="339"/>
      <c r="AR452" s="339"/>
      <c r="AS452" s="339"/>
      <c r="AT452" s="339"/>
      <c r="AU452" s="339"/>
      <c r="AV452" s="339"/>
      <c r="AW452" s="339"/>
      <c r="AX452" s="339"/>
      <c r="AY452" s="339"/>
      <c r="AZ452" s="339"/>
      <c r="BA452" s="341"/>
      <c r="BB452" s="417"/>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2"/>
      <c r="BX452" s="342"/>
      <c r="BY452" s="342"/>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986" t="s">
        <v>386</v>
      </c>
      <c r="D453" s="985"/>
      <c r="E453" s="701">
        <v>4.8279252116996539E-2</v>
      </c>
      <c r="F453" s="613"/>
      <c r="G453" s="613"/>
      <c r="H453" s="985" t="s">
        <v>391</v>
      </c>
      <c r="I453" s="985"/>
      <c r="J453" s="702">
        <v>1.4241646810340966E-2</v>
      </c>
      <c r="K453" s="613"/>
      <c r="L453" s="613"/>
      <c r="M453" s="985" t="s">
        <v>389</v>
      </c>
      <c r="N453" s="985"/>
      <c r="O453" s="703">
        <v>2.1751140072831954E-2</v>
      </c>
      <c r="P453" s="613"/>
      <c r="Q453" s="613"/>
      <c r="W453" s="339"/>
      <c r="X453" s="339"/>
      <c r="Y453" s="339"/>
      <c r="Z453" s="339"/>
      <c r="AA453" s="339"/>
      <c r="AB453" s="339"/>
      <c r="AC453" s="339"/>
      <c r="AD453" s="339"/>
      <c r="AE453" s="339"/>
      <c r="AF453" s="339"/>
      <c r="AG453" s="339"/>
      <c r="AH453" s="339"/>
      <c r="AI453" s="339"/>
      <c r="AJ453" s="339"/>
      <c r="AK453" s="339"/>
      <c r="AL453" s="339"/>
      <c r="AM453" s="339"/>
      <c r="AN453" s="339"/>
      <c r="AO453" s="339"/>
      <c r="AP453" s="339"/>
      <c r="AQ453" s="339"/>
      <c r="AR453" s="339"/>
      <c r="AS453" s="339"/>
      <c r="AT453" s="339"/>
      <c r="AU453" s="339"/>
      <c r="AV453" s="339"/>
      <c r="AW453" s="339"/>
      <c r="AX453" s="339"/>
      <c r="AY453" s="339"/>
      <c r="AZ453" s="339"/>
      <c r="BA453" s="341"/>
      <c r="BB453" s="417"/>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2"/>
      <c r="BX453" s="342"/>
      <c r="BY453" s="342"/>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986" t="s">
        <v>390</v>
      </c>
      <c r="D454" s="985"/>
      <c r="E454" s="701">
        <v>-4.61314813037998E-2</v>
      </c>
      <c r="F454" s="613"/>
      <c r="G454" s="613"/>
      <c r="H454" s="985" t="s">
        <v>384</v>
      </c>
      <c r="I454" s="985"/>
      <c r="J454" s="702">
        <v>-1.374157956215836E-2</v>
      </c>
      <c r="K454" s="613"/>
      <c r="L454" s="613"/>
      <c r="M454" s="985" t="s">
        <v>387</v>
      </c>
      <c r="N454" s="985"/>
      <c r="O454" s="703">
        <v>-1.4040427822173237E-2</v>
      </c>
      <c r="P454" s="613"/>
      <c r="Q454" s="613"/>
      <c r="W454" s="339"/>
      <c r="X454" s="339"/>
      <c r="Y454" s="339"/>
      <c r="Z454" s="339"/>
      <c r="AA454" s="339"/>
      <c r="AB454" s="339"/>
      <c r="AC454" s="339"/>
      <c r="AD454" s="339"/>
      <c r="AE454" s="339"/>
      <c r="AF454" s="339"/>
      <c r="AG454" s="339"/>
      <c r="AH454" s="339"/>
      <c r="AI454" s="339"/>
      <c r="AJ454" s="339"/>
      <c r="AK454" s="339"/>
      <c r="AL454" s="339"/>
      <c r="AM454" s="339"/>
      <c r="AN454" s="339"/>
      <c r="AO454" s="339"/>
      <c r="AP454" s="339"/>
      <c r="AQ454" s="339"/>
      <c r="AR454" s="339"/>
      <c r="AS454" s="339"/>
      <c r="AT454" s="339"/>
      <c r="AU454" s="339"/>
      <c r="AV454" s="339"/>
      <c r="AW454" s="339"/>
      <c r="AX454" s="339"/>
      <c r="AY454" s="339"/>
      <c r="AZ454" s="339"/>
      <c r="BA454" s="341"/>
      <c r="BB454" s="417"/>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2"/>
      <c r="BX454" s="342"/>
      <c r="BY454" s="342"/>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986" t="s">
        <v>392</v>
      </c>
      <c r="D455" s="985"/>
      <c r="E455" s="701">
        <v>3.1767060419010062E-2</v>
      </c>
      <c r="F455" s="613"/>
      <c r="G455" s="613"/>
      <c r="H455" s="985" t="s">
        <v>390</v>
      </c>
      <c r="I455" s="985"/>
      <c r="J455" s="702">
        <v>-6.6702799504392224E-3</v>
      </c>
      <c r="K455" s="613"/>
      <c r="L455" s="613"/>
      <c r="M455" s="985" t="s">
        <v>391</v>
      </c>
      <c r="N455" s="985"/>
      <c r="O455" s="704">
        <v>-7.5659290151605333E-3</v>
      </c>
      <c r="P455" s="613"/>
      <c r="Q455" s="613"/>
      <c r="W455" s="339"/>
      <c r="X455" s="339"/>
      <c r="Y455" s="339"/>
      <c r="Z455" s="339"/>
      <c r="AA455" s="339"/>
      <c r="AB455" s="339"/>
      <c r="AC455" s="339"/>
      <c r="AD455" s="339"/>
      <c r="AE455" s="339"/>
      <c r="AF455" s="339"/>
      <c r="AG455" s="339"/>
      <c r="AH455" s="339"/>
      <c r="AI455" s="339"/>
      <c r="AJ455" s="339"/>
      <c r="AK455" s="339"/>
      <c r="AL455" s="339"/>
      <c r="AM455" s="339"/>
      <c r="AN455" s="339"/>
      <c r="AO455" s="339"/>
      <c r="AP455" s="339"/>
      <c r="AQ455" s="339"/>
      <c r="AR455" s="339"/>
      <c r="AS455" s="339"/>
      <c r="AT455" s="339"/>
      <c r="AU455" s="339"/>
      <c r="AV455" s="339"/>
      <c r="AW455" s="339"/>
      <c r="AX455" s="339"/>
      <c r="AY455" s="339"/>
      <c r="AZ455" s="339"/>
      <c r="BA455" s="341"/>
      <c r="BB455" s="417"/>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2"/>
      <c r="BX455" s="342"/>
      <c r="BY455" s="342"/>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986" t="s">
        <v>391</v>
      </c>
      <c r="D456" s="985"/>
      <c r="E456" s="701">
        <v>1.9675459899821272E-2</v>
      </c>
      <c r="F456" s="613"/>
      <c r="G456" s="613"/>
      <c r="H456" s="985" t="s">
        <v>392</v>
      </c>
      <c r="I456" s="985"/>
      <c r="J456" s="705">
        <v>4.3798949743396659E-3</v>
      </c>
      <c r="K456" s="613"/>
      <c r="L456" s="613"/>
      <c r="M456" s="985"/>
      <c r="N456" s="985"/>
      <c r="O456" s="613"/>
      <c r="P456" s="613"/>
      <c r="Q456" s="613"/>
      <c r="W456" s="339"/>
      <c r="X456" s="339"/>
      <c r="Y456" s="339"/>
      <c r="Z456" s="339"/>
      <c r="AA456" s="339"/>
      <c r="AB456" s="339"/>
      <c r="AC456" s="339"/>
      <c r="AD456" s="339"/>
      <c r="AE456" s="339"/>
      <c r="AF456" s="339"/>
      <c r="AG456" s="339"/>
      <c r="AH456" s="339"/>
      <c r="AI456" s="339"/>
      <c r="AJ456" s="339"/>
      <c r="AK456" s="339"/>
      <c r="AL456" s="339"/>
      <c r="AM456" s="339"/>
      <c r="AN456" s="339"/>
      <c r="AO456" s="339"/>
      <c r="AP456" s="339"/>
      <c r="AQ456" s="339"/>
      <c r="AR456" s="339"/>
      <c r="AS456" s="339"/>
      <c r="AT456" s="339"/>
      <c r="AU456" s="339"/>
      <c r="AV456" s="339"/>
      <c r="AW456" s="339"/>
      <c r="AX456" s="339"/>
      <c r="AY456" s="339"/>
      <c r="AZ456" s="339"/>
      <c r="BA456" s="341"/>
      <c r="BB456" s="417"/>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2"/>
      <c r="BX456" s="342"/>
      <c r="BY456" s="342"/>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986" t="s">
        <v>384</v>
      </c>
      <c r="D457" s="985"/>
      <c r="E457" s="701">
        <v>1.1384376243731578E-2</v>
      </c>
      <c r="F457" s="613"/>
      <c r="G457" s="613"/>
      <c r="H457" s="985"/>
      <c r="I457" s="985"/>
      <c r="J457" s="613"/>
      <c r="K457" s="613"/>
      <c r="L457" s="613"/>
      <c r="M457" s="985"/>
      <c r="N457" s="985"/>
      <c r="O457" s="613"/>
      <c r="P457" s="613"/>
      <c r="Q457" s="613"/>
      <c r="W457" s="339"/>
      <c r="X457" s="339"/>
      <c r="Y457" s="339"/>
      <c r="Z457" s="339"/>
      <c r="AA457" s="339"/>
      <c r="AB457" s="339"/>
      <c r="AC457" s="339"/>
      <c r="AD457" s="339"/>
      <c r="AE457" s="339"/>
      <c r="AF457" s="339"/>
      <c r="AG457" s="339"/>
      <c r="AH457" s="339"/>
      <c r="AI457" s="339"/>
      <c r="AJ457" s="339"/>
      <c r="AK457" s="339"/>
      <c r="AL457" s="339"/>
      <c r="AM457" s="339"/>
      <c r="AN457" s="339"/>
      <c r="AO457" s="339"/>
      <c r="AP457" s="339"/>
      <c r="AQ457" s="339"/>
      <c r="AR457" s="339"/>
      <c r="AS457" s="339"/>
      <c r="AT457" s="339"/>
      <c r="AU457" s="339"/>
      <c r="AV457" s="339"/>
      <c r="AW457" s="339"/>
      <c r="AX457" s="339"/>
      <c r="AY457" s="339"/>
      <c r="AZ457" s="339"/>
      <c r="BA457" s="341"/>
      <c r="BB457" s="417"/>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2"/>
      <c r="BX457" s="342"/>
      <c r="BY457" s="342"/>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986" t="s">
        <v>388</v>
      </c>
      <c r="D458" s="985"/>
      <c r="E458" s="706">
        <v>-7.675642647295121E-3</v>
      </c>
      <c r="F458" s="613"/>
      <c r="G458" s="613"/>
      <c r="H458" s="985"/>
      <c r="I458" s="985"/>
      <c r="J458" s="613"/>
      <c r="K458" s="613"/>
      <c r="L458" s="613"/>
      <c r="M458" s="985"/>
      <c r="N458" s="985"/>
      <c r="O458" s="613"/>
      <c r="P458" s="613"/>
      <c r="Q458" s="613"/>
      <c r="W458" s="339"/>
      <c r="X458" s="339"/>
      <c r="Y458" s="339"/>
      <c r="Z458" s="339"/>
      <c r="AA458" s="339"/>
      <c r="AB458" s="339"/>
      <c r="AC458" s="339"/>
      <c r="AD458" s="339"/>
      <c r="AE458" s="339"/>
      <c r="AF458" s="339"/>
      <c r="AG458" s="339"/>
      <c r="AH458" s="339"/>
      <c r="AI458" s="339"/>
      <c r="AJ458" s="339"/>
      <c r="AK458" s="339"/>
      <c r="AL458" s="339"/>
      <c r="AM458" s="339"/>
      <c r="AN458" s="339"/>
      <c r="AO458" s="339"/>
      <c r="AP458" s="339"/>
      <c r="AQ458" s="339"/>
      <c r="AR458" s="339"/>
      <c r="AS458" s="339"/>
      <c r="AT458" s="339"/>
      <c r="AU458" s="339"/>
      <c r="AV458" s="339"/>
      <c r="AW458" s="339"/>
      <c r="AX458" s="339"/>
      <c r="AY458" s="339"/>
      <c r="AZ458" s="339"/>
      <c r="BA458" s="341"/>
      <c r="BB458" s="417"/>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2"/>
      <c r="BX458" s="342"/>
      <c r="BY458" s="342"/>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986"/>
      <c r="D459" s="985"/>
      <c r="E459" s="613"/>
      <c r="F459" s="613"/>
      <c r="G459" s="613"/>
      <c r="H459" s="985"/>
      <c r="I459" s="985"/>
      <c r="J459" s="613"/>
      <c r="K459" s="613"/>
      <c r="L459" s="613"/>
      <c r="M459" s="985" t="s">
        <v>250</v>
      </c>
      <c r="N459" s="985"/>
      <c r="O459" s="985"/>
      <c r="P459" s="613"/>
      <c r="Q459" s="613"/>
      <c r="W459" s="339"/>
      <c r="X459" s="339"/>
      <c r="Y459" s="339"/>
      <c r="Z459" s="339"/>
      <c r="AA459" s="339"/>
      <c r="AB459" s="339"/>
      <c r="AC459" s="339"/>
      <c r="AD459" s="339"/>
      <c r="AE459" s="339"/>
      <c r="AF459" s="339"/>
      <c r="AG459" s="339"/>
      <c r="AH459" s="339"/>
      <c r="AI459" s="339"/>
      <c r="AJ459" s="339"/>
      <c r="AK459" s="339"/>
      <c r="AL459" s="339"/>
      <c r="AM459" s="339"/>
      <c r="AN459" s="339"/>
      <c r="AO459" s="339"/>
      <c r="AP459" s="339"/>
      <c r="AQ459" s="339"/>
      <c r="AR459" s="339"/>
      <c r="AS459" s="339"/>
      <c r="AT459" s="339"/>
      <c r="AU459" s="339"/>
      <c r="AV459" s="339"/>
      <c r="AW459" s="339"/>
      <c r="AX459" s="339"/>
      <c r="AY459" s="339"/>
      <c r="AZ459" s="339"/>
      <c r="BA459" s="341"/>
      <c r="BB459" s="417"/>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2"/>
      <c r="BX459" s="342"/>
      <c r="BY459" s="342"/>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986"/>
      <c r="D460" s="985"/>
      <c r="E460" s="613"/>
      <c r="F460" s="613"/>
      <c r="G460" s="613"/>
      <c r="H460" s="985" t="s">
        <v>250</v>
      </c>
      <c r="I460" s="985"/>
      <c r="J460" s="985"/>
      <c r="K460" s="613"/>
      <c r="L460" s="613"/>
      <c r="M460" s="985"/>
      <c r="N460" s="985"/>
      <c r="O460" s="683" t="s">
        <v>251</v>
      </c>
      <c r="P460" s="613"/>
      <c r="Q460" s="613"/>
      <c r="W460" s="339"/>
      <c r="X460" s="339"/>
      <c r="Y460" s="339"/>
      <c r="Z460" s="339"/>
      <c r="AA460" s="339"/>
      <c r="AB460" s="339"/>
      <c r="AC460" s="339"/>
      <c r="AD460" s="339"/>
      <c r="AE460" s="339"/>
      <c r="AF460" s="339"/>
      <c r="AG460" s="339"/>
      <c r="AH460" s="339"/>
      <c r="AI460" s="339"/>
      <c r="AJ460" s="339"/>
      <c r="AK460" s="339"/>
      <c r="AL460" s="339"/>
      <c r="AM460" s="339"/>
      <c r="AN460" s="339"/>
      <c r="AO460" s="339"/>
      <c r="AP460" s="339"/>
      <c r="AQ460" s="339"/>
      <c r="AR460" s="339"/>
      <c r="AS460" s="339"/>
      <c r="AT460" s="339"/>
      <c r="AU460" s="339"/>
      <c r="AV460" s="339"/>
      <c r="AW460" s="339"/>
      <c r="AX460" s="339"/>
      <c r="AY460" s="339"/>
      <c r="AZ460" s="339"/>
      <c r="BA460" s="341"/>
      <c r="BB460" s="417"/>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2"/>
      <c r="BX460" s="342"/>
      <c r="BY460" s="342"/>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986"/>
      <c r="D461" s="985"/>
      <c r="E461" s="613"/>
      <c r="F461" s="613"/>
      <c r="G461" s="613"/>
      <c r="H461" s="985"/>
      <c r="I461" s="985"/>
      <c r="J461" s="684" t="s">
        <v>251</v>
      </c>
      <c r="K461" s="613"/>
      <c r="L461" s="613"/>
      <c r="M461" s="985" t="s">
        <v>225</v>
      </c>
      <c r="N461" s="985"/>
      <c r="O461" s="700">
        <v>2.371940740109486E-2</v>
      </c>
      <c r="P461" s="613"/>
      <c r="Q461" s="613"/>
      <c r="W461" s="339"/>
      <c r="X461" s="339"/>
      <c r="Y461" s="339"/>
      <c r="Z461" s="339"/>
      <c r="AA461" s="339"/>
      <c r="AB461" s="339"/>
      <c r="AC461" s="339"/>
      <c r="AD461" s="339"/>
      <c r="AE461" s="339"/>
      <c r="AF461" s="339"/>
      <c r="AG461" s="339"/>
      <c r="AH461" s="339"/>
      <c r="AI461" s="339"/>
      <c r="AJ461" s="339"/>
      <c r="AK461" s="339"/>
      <c r="AL461" s="339"/>
      <c r="AM461" s="339"/>
      <c r="AN461" s="339"/>
      <c r="AO461" s="339"/>
      <c r="AP461" s="339"/>
      <c r="AQ461" s="339"/>
      <c r="AR461" s="339"/>
      <c r="AS461" s="339"/>
      <c r="AT461" s="339"/>
      <c r="AU461" s="339"/>
      <c r="AV461" s="339"/>
      <c r="AW461" s="339"/>
      <c r="AX461" s="339"/>
      <c r="AY461" s="339"/>
      <c r="AZ461" s="339"/>
      <c r="BA461" s="341"/>
      <c r="BB461" s="417"/>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2"/>
      <c r="BX461" s="342"/>
      <c r="BY461" s="342"/>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986" t="s">
        <v>250</v>
      </c>
      <c r="D462" s="985"/>
      <c r="E462" s="985"/>
      <c r="F462" s="613"/>
      <c r="G462" s="613"/>
      <c r="H462" s="985" t="s">
        <v>225</v>
      </c>
      <c r="I462" s="985"/>
      <c r="J462" s="699">
        <v>3.8881965232378399E-2</v>
      </c>
      <c r="K462" s="613"/>
      <c r="L462" s="613"/>
      <c r="M462" s="985" t="s">
        <v>350</v>
      </c>
      <c r="N462" s="985"/>
      <c r="O462" s="703">
        <v>0.22183671111795242</v>
      </c>
      <c r="P462" s="613"/>
      <c r="Q462" s="613"/>
      <c r="W462" s="339"/>
      <c r="X462" s="339"/>
      <c r="Y462" s="339"/>
      <c r="Z462" s="339"/>
      <c r="AA462" s="339"/>
      <c r="AB462" s="339"/>
      <c r="AC462" s="339"/>
      <c r="AD462" s="339"/>
      <c r="AE462" s="339"/>
      <c r="AF462" s="339"/>
      <c r="AG462" s="339"/>
      <c r="AH462" s="339"/>
      <c r="AI462" s="339"/>
      <c r="AJ462" s="339"/>
      <c r="AK462" s="339"/>
      <c r="AL462" s="339"/>
      <c r="AM462" s="339"/>
      <c r="AN462" s="339"/>
      <c r="AO462" s="339"/>
      <c r="AP462" s="339"/>
      <c r="AQ462" s="339"/>
      <c r="AR462" s="339"/>
      <c r="AS462" s="339"/>
      <c r="AT462" s="339"/>
      <c r="AU462" s="339"/>
      <c r="AV462" s="339"/>
      <c r="AW462" s="339"/>
      <c r="AX462" s="339"/>
      <c r="AY462" s="339"/>
      <c r="AZ462" s="339"/>
      <c r="BA462" s="341"/>
      <c r="BB462" s="417"/>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2"/>
      <c r="BX462" s="342"/>
      <c r="BY462" s="342"/>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986"/>
      <c r="D463" s="985"/>
      <c r="E463" s="685" t="s">
        <v>251</v>
      </c>
      <c r="F463" s="613"/>
      <c r="G463" s="613"/>
      <c r="H463" s="985" t="s">
        <v>350</v>
      </c>
      <c r="I463" s="985"/>
      <c r="J463" s="702">
        <v>0.16109016305810464</v>
      </c>
      <c r="K463" s="613"/>
      <c r="L463" s="613"/>
      <c r="M463" s="985" t="s">
        <v>390</v>
      </c>
      <c r="N463" s="985"/>
      <c r="O463" s="703">
        <v>6.8499145389940876E-4</v>
      </c>
      <c r="P463" s="613"/>
      <c r="Q463" s="613"/>
      <c r="W463" s="339"/>
      <c r="X463" s="339"/>
      <c r="Y463" s="339"/>
      <c r="Z463" s="339"/>
      <c r="AA463" s="339"/>
      <c r="AB463" s="339"/>
      <c r="AC463" s="339"/>
      <c r="AD463" s="339"/>
      <c r="AE463" s="339"/>
      <c r="AF463" s="339"/>
      <c r="AG463" s="339"/>
      <c r="AH463" s="339"/>
      <c r="AI463" s="339"/>
      <c r="AJ463" s="339"/>
      <c r="AK463" s="339"/>
      <c r="AL463" s="339"/>
      <c r="AM463" s="339"/>
      <c r="AN463" s="339"/>
      <c r="AO463" s="339"/>
      <c r="AP463" s="339"/>
      <c r="AQ463" s="339"/>
      <c r="AR463" s="339"/>
      <c r="AS463" s="339"/>
      <c r="AT463" s="339"/>
      <c r="AU463" s="339"/>
      <c r="AV463" s="339"/>
      <c r="AW463" s="339"/>
      <c r="AX463" s="339"/>
      <c r="AY463" s="339"/>
      <c r="AZ463" s="339"/>
      <c r="BA463" s="341"/>
      <c r="BB463" s="417"/>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2"/>
      <c r="BX463" s="342"/>
      <c r="BY463" s="342"/>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986" t="s">
        <v>225</v>
      </c>
      <c r="D464" s="985"/>
      <c r="E464" s="698">
        <v>2.0486462026807397E-2</v>
      </c>
      <c r="F464" s="613"/>
      <c r="G464" s="613"/>
      <c r="H464" s="985" t="s">
        <v>390</v>
      </c>
      <c r="I464" s="985"/>
      <c r="J464" s="702">
        <v>4.4492634617231473E-5</v>
      </c>
      <c r="K464" s="613"/>
      <c r="L464" s="613"/>
      <c r="M464" s="985" t="s">
        <v>371</v>
      </c>
      <c r="N464" s="985"/>
      <c r="O464" s="703">
        <v>6.4471273330974466E-2</v>
      </c>
      <c r="P464" s="613"/>
      <c r="Q464" s="613"/>
      <c r="W464" s="339"/>
      <c r="X464" s="339"/>
      <c r="Y464" s="339"/>
      <c r="Z464" s="339"/>
      <c r="AA464" s="339"/>
      <c r="AB464" s="339"/>
      <c r="AC464" s="339"/>
      <c r="AD464" s="339"/>
      <c r="AE464" s="339"/>
      <c r="AF464" s="339"/>
      <c r="AG464" s="339"/>
      <c r="AH464" s="339"/>
      <c r="AI464" s="339"/>
      <c r="AJ464" s="339"/>
      <c r="AK464" s="339"/>
      <c r="AL464" s="339"/>
      <c r="AM464" s="339"/>
      <c r="AN464" s="339"/>
      <c r="AO464" s="339"/>
      <c r="AP464" s="339"/>
      <c r="AQ464" s="339"/>
      <c r="AR464" s="339"/>
      <c r="AS464" s="339"/>
      <c r="AT464" s="339"/>
      <c r="AU464" s="339"/>
      <c r="AV464" s="339"/>
      <c r="AW464" s="339"/>
      <c r="AX464" s="339"/>
      <c r="AY464" s="339"/>
      <c r="AZ464" s="339"/>
      <c r="BA464" s="341"/>
      <c r="BB464" s="417"/>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2"/>
      <c r="BX464" s="342"/>
      <c r="BY464" s="342"/>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986" t="s">
        <v>350</v>
      </c>
      <c r="D465" s="985"/>
      <c r="E465" s="701">
        <v>0.3807165834921768</v>
      </c>
      <c r="F465" s="613"/>
      <c r="G465" s="613"/>
      <c r="H465" s="985" t="s">
        <v>371</v>
      </c>
      <c r="I465" s="985"/>
      <c r="J465" s="702">
        <v>5.917588231834453E-2</v>
      </c>
      <c r="K465" s="613"/>
      <c r="L465" s="613"/>
      <c r="M465" s="985" t="s">
        <v>347</v>
      </c>
      <c r="N465" s="985"/>
      <c r="O465" s="703">
        <v>0.26516923584354785</v>
      </c>
      <c r="P465" s="613"/>
      <c r="Q465" s="613"/>
      <c r="W465" s="339"/>
      <c r="X465" s="339"/>
      <c r="Y465" s="339"/>
      <c r="Z465" s="339"/>
      <c r="AA465" s="339"/>
      <c r="AB465" s="339"/>
      <c r="AC465" s="339"/>
      <c r="AD465" s="339"/>
      <c r="AE465" s="339"/>
      <c r="AF465" s="339"/>
      <c r="AG465" s="339"/>
      <c r="AH465" s="339"/>
      <c r="AI465" s="339"/>
      <c r="AJ465" s="339"/>
      <c r="AK465" s="339"/>
      <c r="AL465" s="339"/>
      <c r="AM465" s="339"/>
      <c r="AN465" s="339"/>
      <c r="AO465" s="339"/>
      <c r="AP465" s="339"/>
      <c r="AQ465" s="339"/>
      <c r="AR465" s="339"/>
      <c r="AS465" s="339"/>
      <c r="AT465" s="339"/>
      <c r="AU465" s="339"/>
      <c r="AV465" s="339"/>
      <c r="AW465" s="339"/>
      <c r="AX465" s="339"/>
      <c r="AY465" s="339"/>
      <c r="AZ465" s="339"/>
      <c r="BA465" s="341"/>
      <c r="BB465" s="417"/>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2"/>
      <c r="BX465" s="342"/>
      <c r="BY465" s="342"/>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986" t="s">
        <v>390</v>
      </c>
      <c r="D466" s="985"/>
      <c r="E466" s="701">
        <v>2.1281135672828306E-3</v>
      </c>
      <c r="F466" s="613"/>
      <c r="G466" s="613"/>
      <c r="H466" s="985" t="s">
        <v>347</v>
      </c>
      <c r="I466" s="985"/>
      <c r="J466" s="702">
        <v>0.42008614754774937</v>
      </c>
      <c r="K466" s="613"/>
      <c r="L466" s="613"/>
      <c r="M466" s="985" t="s">
        <v>357</v>
      </c>
      <c r="N466" s="985"/>
      <c r="O466" s="703">
        <v>0.20069302964711302</v>
      </c>
      <c r="P466" s="613"/>
      <c r="Q466" s="613"/>
      <c r="W466" s="339"/>
      <c r="X466" s="339"/>
      <c r="Y466" s="339"/>
      <c r="Z466" s="339"/>
      <c r="AA466" s="339"/>
      <c r="AB466" s="339"/>
      <c r="AC466" s="339"/>
      <c r="AD466" s="339"/>
      <c r="AE466" s="339"/>
      <c r="AF466" s="339"/>
      <c r="AG466" s="339"/>
      <c r="AH466" s="339"/>
      <c r="AI466" s="339"/>
      <c r="AJ466" s="339"/>
      <c r="AK466" s="339"/>
      <c r="AL466" s="339"/>
      <c r="AM466" s="339"/>
      <c r="AN466" s="339"/>
      <c r="AO466" s="339"/>
      <c r="AP466" s="339"/>
      <c r="AQ466" s="339"/>
      <c r="AR466" s="339"/>
      <c r="AS466" s="339"/>
      <c r="AT466" s="339"/>
      <c r="AU466" s="339"/>
      <c r="AV466" s="339"/>
      <c r="AW466" s="339"/>
      <c r="AX466" s="339"/>
      <c r="AY466" s="339"/>
      <c r="AZ466" s="339"/>
      <c r="BA466" s="341"/>
      <c r="BB466" s="417"/>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2"/>
      <c r="BX466" s="342"/>
      <c r="BY466" s="342"/>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986" t="s">
        <v>371</v>
      </c>
      <c r="D467" s="985"/>
      <c r="E467" s="701">
        <v>1.9645911397170084E-2</v>
      </c>
      <c r="F467" s="613"/>
      <c r="G467" s="613"/>
      <c r="H467" s="985" t="s">
        <v>357</v>
      </c>
      <c r="I467" s="985"/>
      <c r="J467" s="702">
        <v>2.1991290311822773E-2</v>
      </c>
      <c r="K467" s="613"/>
      <c r="L467" s="613"/>
      <c r="M467" s="985" t="s">
        <v>364</v>
      </c>
      <c r="N467" s="985"/>
      <c r="O467" s="703">
        <v>0.10006278932229548</v>
      </c>
      <c r="P467" s="613"/>
      <c r="Q467" s="613"/>
      <c r="W467" s="339"/>
      <c r="X467" s="339"/>
      <c r="Y467" s="339"/>
      <c r="Z467" s="339"/>
      <c r="AA467" s="339"/>
      <c r="AB467" s="339"/>
      <c r="AC467" s="339"/>
      <c r="AD467" s="339"/>
      <c r="AE467" s="339"/>
      <c r="AF467" s="339"/>
      <c r="AG467" s="339"/>
      <c r="AH467" s="339"/>
      <c r="AI467" s="339"/>
      <c r="AJ467" s="339"/>
      <c r="AK467" s="339"/>
      <c r="AL467" s="339"/>
      <c r="AM467" s="339"/>
      <c r="AN467" s="339"/>
      <c r="AO467" s="339"/>
      <c r="AP467" s="339"/>
      <c r="AQ467" s="339"/>
      <c r="AR467" s="339"/>
      <c r="AS467" s="339"/>
      <c r="AT467" s="339"/>
      <c r="AU467" s="339"/>
      <c r="AV467" s="339"/>
      <c r="AW467" s="339"/>
      <c r="AX467" s="339"/>
      <c r="AY467" s="339"/>
      <c r="AZ467" s="339"/>
      <c r="BA467" s="341"/>
      <c r="BB467" s="417"/>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2"/>
      <c r="BX467" s="342"/>
      <c r="BY467" s="342"/>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986" t="s">
        <v>347</v>
      </c>
      <c r="D468" s="985"/>
      <c r="E468" s="701">
        <v>0.3041671720601436</v>
      </c>
      <c r="F468" s="613"/>
      <c r="G468" s="613"/>
      <c r="H468" s="985" t="s">
        <v>364</v>
      </c>
      <c r="I468" s="985"/>
      <c r="J468" s="702">
        <v>9.2788934950319615E-3</v>
      </c>
      <c r="K468" s="613"/>
      <c r="L468" s="613"/>
      <c r="M468" s="985" t="s">
        <v>382</v>
      </c>
      <c r="N468" s="985"/>
      <c r="O468" s="703">
        <v>1.2058929097806649E-2</v>
      </c>
      <c r="P468" s="613"/>
      <c r="Q468" s="613"/>
      <c r="W468" s="339"/>
      <c r="X468" s="339"/>
      <c r="Y468" s="339"/>
      <c r="Z468" s="339"/>
      <c r="AA468" s="339"/>
      <c r="AB468" s="339"/>
      <c r="AC468" s="339"/>
      <c r="AD468" s="339"/>
      <c r="AE468" s="339"/>
      <c r="AF468" s="339"/>
      <c r="AG468" s="339"/>
      <c r="AH468" s="339"/>
      <c r="AI468" s="339"/>
      <c r="AJ468" s="339"/>
      <c r="AK468" s="339"/>
      <c r="AL468" s="339"/>
      <c r="AM468" s="339"/>
      <c r="AN468" s="339"/>
      <c r="AO468" s="339"/>
      <c r="AP468" s="339"/>
      <c r="AQ468" s="339"/>
      <c r="AR468" s="339"/>
      <c r="AS468" s="339"/>
      <c r="AT468" s="339"/>
      <c r="AU468" s="339"/>
      <c r="AV468" s="339"/>
      <c r="AW468" s="339"/>
      <c r="AX468" s="339"/>
      <c r="AY468" s="339"/>
      <c r="AZ468" s="339"/>
      <c r="BA468" s="341"/>
      <c r="BB468" s="417"/>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2"/>
      <c r="BX468" s="342"/>
      <c r="BY468" s="342"/>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986" t="s">
        <v>357</v>
      </c>
      <c r="D469" s="985"/>
      <c r="E469" s="701">
        <v>4.5002544150905481E-2</v>
      </c>
      <c r="F469" s="613"/>
      <c r="G469" s="613"/>
      <c r="H469" s="985" t="s">
        <v>382</v>
      </c>
      <c r="I469" s="985"/>
      <c r="J469" s="702">
        <v>1.2912941230876537E-3</v>
      </c>
      <c r="K469" s="613"/>
      <c r="L469" s="613"/>
      <c r="M469" s="985" t="s">
        <v>342</v>
      </c>
      <c r="N469" s="985"/>
      <c r="O469" s="703">
        <v>0.55263905674447644</v>
      </c>
      <c r="P469" s="613"/>
      <c r="Q469" s="613"/>
      <c r="W469" s="339"/>
      <c r="X469" s="339"/>
      <c r="Y469" s="339"/>
      <c r="Z469" s="339"/>
      <c r="AA469" s="339"/>
      <c r="AB469" s="339"/>
      <c r="AC469" s="339"/>
      <c r="AD469" s="339"/>
      <c r="AE469" s="339"/>
      <c r="AF469" s="339"/>
      <c r="AG469" s="339"/>
      <c r="AH469" s="339"/>
      <c r="AI469" s="339"/>
      <c r="AJ469" s="339"/>
      <c r="AK469" s="339"/>
      <c r="AL469" s="339"/>
      <c r="AM469" s="339"/>
      <c r="AN469" s="339"/>
      <c r="AO469" s="339"/>
      <c r="AP469" s="339"/>
      <c r="AQ469" s="339"/>
      <c r="AR469" s="339"/>
      <c r="AS469" s="339"/>
      <c r="AT469" s="339"/>
      <c r="AU469" s="339"/>
      <c r="AV469" s="339"/>
      <c r="AW469" s="339"/>
      <c r="AX469" s="339"/>
      <c r="AY469" s="339"/>
      <c r="AZ469" s="339"/>
      <c r="BA469" s="341"/>
      <c r="BB469" s="417"/>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2"/>
      <c r="BX469" s="342"/>
      <c r="BY469" s="342"/>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986" t="s">
        <v>364</v>
      </c>
      <c r="D470" s="985"/>
      <c r="E470" s="701">
        <v>4.3927138425198749E-2</v>
      </c>
      <c r="F470" s="613"/>
      <c r="G470" s="613"/>
      <c r="H470" s="985" t="s">
        <v>342</v>
      </c>
      <c r="I470" s="985"/>
      <c r="J470" s="702">
        <v>0.63313179645589213</v>
      </c>
      <c r="K470" s="613"/>
      <c r="L470" s="613"/>
      <c r="M470" s="985" t="s">
        <v>368</v>
      </c>
      <c r="N470" s="985"/>
      <c r="O470" s="703">
        <v>5.7578583928093979E-2</v>
      </c>
      <c r="P470" s="613"/>
      <c r="Q470" s="613"/>
      <c r="W470" s="339"/>
      <c r="X470" s="339"/>
      <c r="Y470" s="339"/>
      <c r="Z470" s="339"/>
      <c r="AA470" s="339"/>
      <c r="AB470" s="339"/>
      <c r="AC470" s="339"/>
      <c r="AD470" s="339"/>
      <c r="AE470" s="339"/>
      <c r="AF470" s="339"/>
      <c r="AG470" s="339"/>
      <c r="AH470" s="339"/>
      <c r="AI470" s="339"/>
      <c r="AJ470" s="339"/>
      <c r="AK470" s="339"/>
      <c r="AL470" s="339"/>
      <c r="AM470" s="339"/>
      <c r="AN470" s="339"/>
      <c r="AO470" s="339"/>
      <c r="AP470" s="339"/>
      <c r="AQ470" s="339"/>
      <c r="AR470" s="339"/>
      <c r="AS470" s="339"/>
      <c r="AT470" s="339"/>
      <c r="AU470" s="339"/>
      <c r="AV470" s="339"/>
      <c r="AW470" s="339"/>
      <c r="AX470" s="339"/>
      <c r="AY470" s="339"/>
      <c r="AZ470" s="339"/>
      <c r="BA470" s="341"/>
      <c r="BB470" s="417"/>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2"/>
      <c r="BX470" s="342"/>
      <c r="BY470" s="342"/>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986" t="s">
        <v>382</v>
      </c>
      <c r="D471" s="985"/>
      <c r="E471" s="701">
        <v>1.4035196170613018E-2</v>
      </c>
      <c r="F471" s="613"/>
      <c r="G471" s="613"/>
      <c r="H471" s="985" t="s">
        <v>368</v>
      </c>
      <c r="I471" s="985"/>
      <c r="J471" s="702">
        <v>0.13316376001391528</v>
      </c>
      <c r="K471" s="613"/>
      <c r="L471" s="613"/>
      <c r="M471" s="985" t="s">
        <v>361</v>
      </c>
      <c r="N471" s="985"/>
      <c r="O471" s="703">
        <v>5.2865136637559158E-2</v>
      </c>
      <c r="P471" s="613"/>
      <c r="Q471" s="613"/>
      <c r="W471" s="339"/>
      <c r="X471" s="339"/>
      <c r="Y471" s="339"/>
      <c r="Z471" s="339"/>
      <c r="AA471" s="339"/>
      <c r="AB471" s="339"/>
      <c r="AC471" s="339"/>
      <c r="AD471" s="339"/>
      <c r="AE471" s="339"/>
      <c r="AF471" s="339"/>
      <c r="AG471" s="339"/>
      <c r="AH471" s="339"/>
      <c r="AI471" s="339"/>
      <c r="AJ471" s="339"/>
      <c r="AK471" s="339"/>
      <c r="AL471" s="339"/>
      <c r="AM471" s="339"/>
      <c r="AN471" s="339"/>
      <c r="AO471" s="339"/>
      <c r="AP471" s="339"/>
      <c r="AQ471" s="339"/>
      <c r="AR471" s="339"/>
      <c r="AS471" s="339"/>
      <c r="AT471" s="339"/>
      <c r="AU471" s="339"/>
      <c r="AV471" s="339"/>
      <c r="AW471" s="339"/>
      <c r="AX471" s="339"/>
      <c r="AY471" s="339"/>
      <c r="AZ471" s="339"/>
      <c r="BA471" s="341"/>
      <c r="BB471" s="417"/>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2"/>
      <c r="BX471" s="342"/>
      <c r="BY471" s="342"/>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986" t="s">
        <v>342</v>
      </c>
      <c r="D472" s="985"/>
      <c r="E472" s="701">
        <v>0.47216272854572416</v>
      </c>
      <c r="F472" s="613"/>
      <c r="G472" s="613"/>
      <c r="H472" s="985" t="s">
        <v>361</v>
      </c>
      <c r="I472" s="985"/>
      <c r="J472" s="702">
        <v>0.13468912306423567</v>
      </c>
      <c r="K472" s="613"/>
      <c r="L472" s="613"/>
      <c r="M472" s="985" t="s">
        <v>384</v>
      </c>
      <c r="N472" s="985"/>
      <c r="O472" s="703">
        <v>4.4926029782651955E-3</v>
      </c>
      <c r="P472" s="613"/>
      <c r="Q472" s="613"/>
      <c r="W472" s="339"/>
      <c r="X472" s="339"/>
      <c r="Y472" s="339"/>
      <c r="Z472" s="339"/>
      <c r="AA472" s="339"/>
      <c r="AB472" s="339"/>
      <c r="AC472" s="339"/>
      <c r="AD472" s="339"/>
      <c r="AE472" s="339"/>
      <c r="AF472" s="339"/>
      <c r="AG472" s="339"/>
      <c r="AH472" s="339"/>
      <c r="AI472" s="339"/>
      <c r="AJ472" s="339"/>
      <c r="AK472" s="339"/>
      <c r="AL472" s="339"/>
      <c r="AM472" s="339"/>
      <c r="AN472" s="339"/>
      <c r="AO472" s="339"/>
      <c r="AP472" s="339"/>
      <c r="AQ472" s="339"/>
      <c r="AR472" s="339"/>
      <c r="AS472" s="339"/>
      <c r="AT472" s="339"/>
      <c r="AU472" s="339"/>
      <c r="AV472" s="339"/>
      <c r="AW472" s="339"/>
      <c r="AX472" s="339"/>
      <c r="AY472" s="339"/>
      <c r="AZ472" s="339"/>
      <c r="BA472" s="341"/>
      <c r="BB472" s="417"/>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2"/>
      <c r="BX472" s="342"/>
      <c r="BY472" s="342"/>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986" t="s">
        <v>368</v>
      </c>
      <c r="D473" s="985"/>
      <c r="E473" s="701">
        <v>0.16441337014443716</v>
      </c>
      <c r="F473" s="613"/>
      <c r="G473" s="613"/>
      <c r="H473" s="985" t="s">
        <v>384</v>
      </c>
      <c r="I473" s="985"/>
      <c r="J473" s="702">
        <v>1.8883100886312834E-4</v>
      </c>
      <c r="K473" s="613"/>
      <c r="L473" s="613"/>
      <c r="M473" s="985" t="s">
        <v>391</v>
      </c>
      <c r="N473" s="985"/>
      <c r="O473" s="703">
        <v>5.7243281862448035E-5</v>
      </c>
      <c r="P473" s="613"/>
      <c r="Q473" s="613"/>
      <c r="W473" s="339"/>
      <c r="X473" s="339"/>
      <c r="Y473" s="339"/>
      <c r="Z473" s="339"/>
      <c r="AA473" s="339"/>
      <c r="AB473" s="339"/>
      <c r="AC473" s="339"/>
      <c r="AD473" s="339"/>
      <c r="AE473" s="339"/>
      <c r="AF473" s="339"/>
      <c r="AG473" s="339"/>
      <c r="AH473" s="339"/>
      <c r="AI473" s="339"/>
      <c r="AJ473" s="339"/>
      <c r="AK473" s="339"/>
      <c r="AL473" s="339"/>
      <c r="AM473" s="339"/>
      <c r="AN473" s="339"/>
      <c r="AO473" s="339"/>
      <c r="AP473" s="339"/>
      <c r="AQ473" s="339"/>
      <c r="AR473" s="339"/>
      <c r="AS473" s="339"/>
      <c r="AT473" s="339"/>
      <c r="AU473" s="339"/>
      <c r="AV473" s="339"/>
      <c r="AW473" s="339"/>
      <c r="AX473" s="339"/>
      <c r="AY473" s="339"/>
      <c r="AZ473" s="339"/>
      <c r="BA473" s="341"/>
      <c r="BB473" s="417"/>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2"/>
      <c r="BX473" s="342"/>
      <c r="BY473" s="342"/>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986" t="s">
        <v>361</v>
      </c>
      <c r="D474" s="985"/>
      <c r="E474" s="701">
        <v>0.1991855693232143</v>
      </c>
      <c r="F474" s="613"/>
      <c r="G474" s="613"/>
      <c r="H474" s="985" t="s">
        <v>392</v>
      </c>
      <c r="I474" s="985"/>
      <c r="J474" s="702">
        <v>1.9183479986245861E-5</v>
      </c>
      <c r="K474" s="613"/>
      <c r="L474" s="613"/>
      <c r="M474" s="985" t="s">
        <v>377</v>
      </c>
      <c r="N474" s="985"/>
      <c r="O474" s="703">
        <v>5.3611993746910148E-2</v>
      </c>
      <c r="P474" s="613"/>
      <c r="Q474" s="613"/>
      <c r="W474" s="339"/>
      <c r="X474" s="339"/>
      <c r="Y474" s="339"/>
      <c r="Z474" s="339"/>
      <c r="AA474" s="339"/>
      <c r="AB474" s="339"/>
      <c r="AC474" s="339"/>
      <c r="AD474" s="339"/>
      <c r="AE474" s="339"/>
      <c r="AF474" s="339"/>
      <c r="AG474" s="339"/>
      <c r="AH474" s="339"/>
      <c r="AI474" s="339"/>
      <c r="AJ474" s="339"/>
      <c r="AK474" s="339"/>
      <c r="AL474" s="339"/>
      <c r="AM474" s="339"/>
      <c r="AN474" s="339"/>
      <c r="AO474" s="339"/>
      <c r="AP474" s="339"/>
      <c r="AQ474" s="339"/>
      <c r="AR474" s="339"/>
      <c r="AS474" s="339"/>
      <c r="AT474" s="339"/>
      <c r="AU474" s="339"/>
      <c r="AV474" s="339"/>
      <c r="AW474" s="339"/>
      <c r="AX474" s="339"/>
      <c r="AY474" s="339"/>
      <c r="AZ474" s="339"/>
      <c r="BA474" s="341"/>
      <c r="BB474" s="417"/>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2"/>
      <c r="BX474" s="342"/>
      <c r="BY474" s="342"/>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986" t="s">
        <v>384</v>
      </c>
      <c r="D475" s="985"/>
      <c r="E475" s="701">
        <v>1.2960402245883992E-4</v>
      </c>
      <c r="F475" s="613"/>
      <c r="G475" s="613"/>
      <c r="H475" s="985" t="s">
        <v>391</v>
      </c>
      <c r="I475" s="985"/>
      <c r="J475" s="702">
        <v>2.0282450387049502E-4</v>
      </c>
      <c r="K475" s="613"/>
      <c r="L475" s="613"/>
      <c r="M475" s="985" t="s">
        <v>360</v>
      </c>
      <c r="N475" s="985"/>
      <c r="O475" s="703">
        <v>0.1266044942156159</v>
      </c>
      <c r="P475" s="613"/>
      <c r="Q475" s="613"/>
      <c r="W475" s="339"/>
      <c r="X475" s="339"/>
      <c r="Y475" s="339"/>
      <c r="Z475" s="339"/>
      <c r="AA475" s="339"/>
      <c r="AB475" s="339"/>
      <c r="AC475" s="339"/>
      <c r="AD475" s="339"/>
      <c r="AE475" s="339"/>
      <c r="AF475" s="339"/>
      <c r="AG475" s="339"/>
      <c r="AH475" s="339"/>
      <c r="AI475" s="339"/>
      <c r="AJ475" s="339"/>
      <c r="AK475" s="339"/>
      <c r="AL475" s="339"/>
      <c r="AM475" s="339"/>
      <c r="AN475" s="339"/>
      <c r="AO475" s="339"/>
      <c r="AP475" s="339"/>
      <c r="AQ475" s="339"/>
      <c r="AR475" s="339"/>
      <c r="AS475" s="339"/>
      <c r="AT475" s="339"/>
      <c r="AU475" s="339"/>
      <c r="AV475" s="339"/>
      <c r="AW475" s="339"/>
      <c r="AX475" s="339"/>
      <c r="AY475" s="339"/>
      <c r="AZ475" s="339"/>
      <c r="BA475" s="341"/>
      <c r="BB475" s="417"/>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2"/>
      <c r="BX475" s="342"/>
      <c r="BY475" s="342"/>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986" t="s">
        <v>392</v>
      </c>
      <c r="D476" s="985"/>
      <c r="E476" s="701">
        <v>1.0091461276650357E-3</v>
      </c>
      <c r="F476" s="613"/>
      <c r="G476" s="613"/>
      <c r="H476" s="985" t="s">
        <v>377</v>
      </c>
      <c r="I476" s="985"/>
      <c r="J476" s="702">
        <v>1.6543129816091421E-3</v>
      </c>
      <c r="K476" s="613"/>
      <c r="L476" s="613"/>
      <c r="M476" s="985" t="s">
        <v>380</v>
      </c>
      <c r="N476" s="985"/>
      <c r="O476" s="703">
        <v>1.492814950917183E-2</v>
      </c>
      <c r="P476" s="613"/>
      <c r="Q476" s="613"/>
      <c r="W476" s="339"/>
      <c r="X476" s="339"/>
      <c r="Y476" s="339"/>
      <c r="Z476" s="339"/>
      <c r="AA476" s="339"/>
      <c r="AB476" s="339"/>
      <c r="AC476" s="339"/>
      <c r="AD476" s="339"/>
      <c r="AE476" s="339"/>
      <c r="AF476" s="339"/>
      <c r="AG476" s="339"/>
      <c r="AH476" s="339"/>
      <c r="AI476" s="339"/>
      <c r="AJ476" s="339"/>
      <c r="AK476" s="339"/>
      <c r="AL476" s="339"/>
      <c r="AM476" s="339"/>
      <c r="AN476" s="339"/>
      <c r="AO476" s="339"/>
      <c r="AP476" s="339"/>
      <c r="AQ476" s="339"/>
      <c r="AR476" s="339"/>
      <c r="AS476" s="339"/>
      <c r="AT476" s="339"/>
      <c r="AU476" s="339"/>
      <c r="AV476" s="339"/>
      <c r="AW476" s="339"/>
      <c r="AX476" s="339"/>
      <c r="AY476" s="339"/>
      <c r="AZ476" s="339"/>
      <c r="BA476" s="341"/>
      <c r="BB476" s="417"/>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2"/>
      <c r="BX476" s="342"/>
      <c r="BY476" s="342"/>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986" t="s">
        <v>391</v>
      </c>
      <c r="D477" s="985"/>
      <c r="E477" s="701">
        <v>3.8712372226947493E-4</v>
      </c>
      <c r="F477" s="613"/>
      <c r="G477" s="613"/>
      <c r="H477" s="985" t="s">
        <v>360</v>
      </c>
      <c r="I477" s="985"/>
      <c r="J477" s="702">
        <v>0.11533244502480408</v>
      </c>
      <c r="K477" s="613"/>
      <c r="L477" s="613"/>
      <c r="M477" s="985" t="s">
        <v>366</v>
      </c>
      <c r="N477" s="985"/>
      <c r="O477" s="703">
        <v>7.4758046660421476E-2</v>
      </c>
      <c r="P477" s="613"/>
      <c r="Q477" s="613"/>
      <c r="W477" s="339"/>
      <c r="X477" s="339"/>
      <c r="Y477" s="339"/>
      <c r="Z477" s="339"/>
      <c r="AA477" s="339"/>
      <c r="AB477" s="339"/>
      <c r="AC477" s="339"/>
      <c r="AD477" s="339"/>
      <c r="AE477" s="339"/>
      <c r="AF477" s="339"/>
      <c r="AG477" s="339"/>
      <c r="AH477" s="339"/>
      <c r="AI477" s="339"/>
      <c r="AJ477" s="339"/>
      <c r="AK477" s="339"/>
      <c r="AL477" s="339"/>
      <c r="AM477" s="339"/>
      <c r="AN477" s="339"/>
      <c r="AO477" s="339"/>
      <c r="AP477" s="339"/>
      <c r="AQ477" s="339"/>
      <c r="AR477" s="339"/>
      <c r="AS477" s="339"/>
      <c r="AT477" s="339"/>
      <c r="AU477" s="339"/>
      <c r="AV477" s="339"/>
      <c r="AW477" s="339"/>
      <c r="AX477" s="339"/>
      <c r="AY477" s="339"/>
      <c r="AZ477" s="339"/>
      <c r="BA477" s="341"/>
      <c r="BB477" s="417"/>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2"/>
      <c r="BX477" s="342"/>
      <c r="BY477" s="342"/>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986" t="s">
        <v>377</v>
      </c>
      <c r="D478" s="985"/>
      <c r="E478" s="701">
        <v>4.45871203674548E-3</v>
      </c>
      <c r="F478" s="613"/>
      <c r="G478" s="613"/>
      <c r="H478" s="985" t="s">
        <v>380</v>
      </c>
      <c r="I478" s="985"/>
      <c r="J478" s="702">
        <v>3.260311893453177E-4</v>
      </c>
      <c r="K478" s="613"/>
      <c r="L478" s="613"/>
      <c r="M478" s="985" t="s">
        <v>344</v>
      </c>
      <c r="N478" s="985"/>
      <c r="O478" s="703">
        <v>0.38318282314825164</v>
      </c>
      <c r="P478" s="613"/>
      <c r="Q478" s="613"/>
      <c r="W478" s="339"/>
      <c r="X478" s="339"/>
      <c r="Y478" s="339"/>
      <c r="Z478" s="339"/>
      <c r="AA478" s="339"/>
      <c r="AB478" s="339"/>
      <c r="AC478" s="339"/>
      <c r="AD478" s="339"/>
      <c r="AE478" s="339"/>
      <c r="AF478" s="339"/>
      <c r="AG478" s="339"/>
      <c r="AH478" s="339"/>
      <c r="AI478" s="339"/>
      <c r="AJ478" s="339"/>
      <c r="AK478" s="339"/>
      <c r="AL478" s="339"/>
      <c r="AM478" s="339"/>
      <c r="AN478" s="339"/>
      <c r="AO478" s="339"/>
      <c r="AP478" s="339"/>
      <c r="AQ478" s="339"/>
      <c r="AR478" s="339"/>
      <c r="AS478" s="339"/>
      <c r="AT478" s="339"/>
      <c r="AU478" s="339"/>
      <c r="AV478" s="339"/>
      <c r="AW478" s="339"/>
      <c r="AX478" s="339"/>
      <c r="AY478" s="339"/>
      <c r="AZ478" s="339"/>
      <c r="BA478" s="341"/>
      <c r="BB478" s="417"/>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2"/>
      <c r="BX478" s="342"/>
      <c r="BY478" s="342"/>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986" t="s">
        <v>360</v>
      </c>
      <c r="D479" s="985"/>
      <c r="E479" s="701">
        <v>0.13612122728323145</v>
      </c>
      <c r="F479" s="613"/>
      <c r="G479" s="613"/>
      <c r="H479" s="985" t="s">
        <v>366</v>
      </c>
      <c r="I479" s="985"/>
      <c r="J479" s="702">
        <v>1.6384965598384493E-2</v>
      </c>
      <c r="K479" s="613"/>
      <c r="L479" s="613"/>
      <c r="M479" s="985" t="s">
        <v>363</v>
      </c>
      <c r="N479" s="985"/>
      <c r="O479" s="703">
        <v>5.4613632166105944E-2</v>
      </c>
      <c r="P479" s="613"/>
      <c r="Q479" s="613"/>
      <c r="W479" s="339"/>
      <c r="X479" s="339"/>
      <c r="Y479" s="339"/>
      <c r="Z479" s="339"/>
      <c r="AA479" s="339"/>
      <c r="AB479" s="339"/>
      <c r="AC479" s="339"/>
      <c r="AD479" s="339"/>
      <c r="AE479" s="339"/>
      <c r="AF479" s="339"/>
      <c r="AG479" s="339"/>
      <c r="AH479" s="339"/>
      <c r="AI479" s="339"/>
      <c r="AJ479" s="339"/>
      <c r="AK479" s="339"/>
      <c r="AL479" s="339"/>
      <c r="AM479" s="339"/>
      <c r="AN479" s="339"/>
      <c r="AO479" s="339"/>
      <c r="AP479" s="339"/>
      <c r="AQ479" s="339"/>
      <c r="AR479" s="339"/>
      <c r="AS479" s="339"/>
      <c r="AT479" s="339"/>
      <c r="AU479" s="339"/>
      <c r="AV479" s="339"/>
      <c r="AW479" s="339"/>
      <c r="AX479" s="339"/>
      <c r="AY479" s="339"/>
      <c r="AZ479" s="339"/>
      <c r="BA479" s="341"/>
      <c r="BB479" s="417"/>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2"/>
      <c r="BX479" s="342"/>
      <c r="BY479" s="342"/>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986" t="s">
        <v>380</v>
      </c>
      <c r="D480" s="985"/>
      <c r="E480" s="701">
        <v>7.8038198723974694E-3</v>
      </c>
      <c r="F480" s="613"/>
      <c r="G480" s="613"/>
      <c r="H480" s="985" t="s">
        <v>344</v>
      </c>
      <c r="I480" s="985"/>
      <c r="J480" s="702">
        <v>0.43378595941744114</v>
      </c>
      <c r="K480" s="613"/>
      <c r="L480" s="613"/>
      <c r="M480" s="985" t="s">
        <v>362</v>
      </c>
      <c r="N480" s="985"/>
      <c r="O480" s="703">
        <v>5.5599525264679081E-2</v>
      </c>
      <c r="P480" s="613"/>
      <c r="Q480" s="613"/>
      <c r="W480" s="339"/>
      <c r="X480" s="339"/>
      <c r="Y480" s="339"/>
      <c r="Z480" s="339"/>
      <c r="AA480" s="339"/>
      <c r="AB480" s="339"/>
      <c r="AC480" s="339"/>
      <c r="AD480" s="339"/>
      <c r="AE480" s="339"/>
      <c r="AF480" s="339"/>
      <c r="AG480" s="339"/>
      <c r="AH480" s="339"/>
      <c r="AI480" s="339"/>
      <c r="AJ480" s="339"/>
      <c r="AK480" s="339"/>
      <c r="AL480" s="339"/>
      <c r="AM480" s="339"/>
      <c r="AN480" s="339"/>
      <c r="AO480" s="339"/>
      <c r="AP480" s="339"/>
      <c r="AQ480" s="339"/>
      <c r="AR480" s="339"/>
      <c r="AS480" s="339"/>
      <c r="AT480" s="339"/>
      <c r="AU480" s="339"/>
      <c r="AV480" s="339"/>
      <c r="AW480" s="339"/>
      <c r="AX480" s="339"/>
      <c r="AY480" s="339"/>
      <c r="AZ480" s="339"/>
      <c r="BA480" s="341"/>
      <c r="BB480" s="417"/>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2"/>
      <c r="BX480" s="342"/>
      <c r="BY480" s="342"/>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986" t="s">
        <v>366</v>
      </c>
      <c r="D481" s="985"/>
      <c r="E481" s="701">
        <v>2.5318791237541171E-2</v>
      </c>
      <c r="F481" s="613"/>
      <c r="G481" s="613"/>
      <c r="H481" s="985" t="s">
        <v>363</v>
      </c>
      <c r="I481" s="985"/>
      <c r="J481" s="702">
        <v>0.13409663612459272</v>
      </c>
      <c r="K481" s="613"/>
      <c r="L481" s="613"/>
      <c r="M481" s="985" t="s">
        <v>340</v>
      </c>
      <c r="N481" s="985"/>
      <c r="O481" s="703">
        <v>0.59097229414426333</v>
      </c>
      <c r="P481" s="613"/>
      <c r="Q481" s="613"/>
      <c r="W481" s="339"/>
      <c r="X481" s="339"/>
      <c r="Y481" s="339"/>
      <c r="Z481" s="339"/>
      <c r="AA481" s="339"/>
      <c r="AB481" s="339"/>
      <c r="AC481" s="339"/>
      <c r="AD481" s="339"/>
      <c r="AE481" s="339"/>
      <c r="AF481" s="339"/>
      <c r="AG481" s="339"/>
      <c r="AH481" s="339"/>
      <c r="AI481" s="339"/>
      <c r="AJ481" s="339"/>
      <c r="AK481" s="339"/>
      <c r="AL481" s="339"/>
      <c r="AM481" s="339"/>
      <c r="AN481" s="339"/>
      <c r="AO481" s="339"/>
      <c r="AP481" s="339"/>
      <c r="AQ481" s="339"/>
      <c r="AR481" s="339"/>
      <c r="AS481" s="339"/>
      <c r="AT481" s="339"/>
      <c r="AU481" s="339"/>
      <c r="AV481" s="339"/>
      <c r="AW481" s="339"/>
      <c r="AX481" s="339"/>
      <c r="AY481" s="339"/>
      <c r="AZ481" s="339"/>
      <c r="BA481" s="341"/>
      <c r="BB481" s="417"/>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2"/>
      <c r="BX481" s="342"/>
      <c r="BY481" s="342"/>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986" t="s">
        <v>344</v>
      </c>
      <c r="D482" s="985"/>
      <c r="E482" s="701">
        <v>0.31447446308025728</v>
      </c>
      <c r="F482" s="613"/>
      <c r="G482" s="613"/>
      <c r="H482" s="985" t="s">
        <v>362</v>
      </c>
      <c r="I482" s="985"/>
      <c r="J482" s="702">
        <v>0.13381684859219636</v>
      </c>
      <c r="K482" s="613"/>
      <c r="L482" s="613"/>
      <c r="M482" s="985" t="s">
        <v>376</v>
      </c>
      <c r="N482" s="985"/>
      <c r="O482" s="703">
        <v>5.5312231589153028E-2</v>
      </c>
      <c r="P482" s="613"/>
      <c r="Q482" s="613"/>
      <c r="W482" s="339"/>
      <c r="X482" s="339"/>
      <c r="Y482" s="339"/>
      <c r="Z482" s="339"/>
      <c r="AA482" s="339"/>
      <c r="AB482" s="339"/>
      <c r="AC482" s="339"/>
      <c r="AD482" s="339"/>
      <c r="AE482" s="339"/>
      <c r="AF482" s="339"/>
      <c r="AG482" s="339"/>
      <c r="AH482" s="339"/>
      <c r="AI482" s="339"/>
      <c r="AJ482" s="339"/>
      <c r="AK482" s="339"/>
      <c r="AL482" s="339"/>
      <c r="AM482" s="339"/>
      <c r="AN482" s="339"/>
      <c r="AO482" s="339"/>
      <c r="AP482" s="339"/>
      <c r="AQ482" s="339"/>
      <c r="AR482" s="339"/>
      <c r="AS482" s="339"/>
      <c r="AT482" s="339"/>
      <c r="AU482" s="339"/>
      <c r="AV482" s="339"/>
      <c r="AW482" s="339"/>
      <c r="AX482" s="339"/>
      <c r="AY482" s="339"/>
      <c r="AZ482" s="339"/>
      <c r="BA482" s="341"/>
      <c r="BB482" s="417"/>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2"/>
      <c r="BX482" s="342"/>
      <c r="BY482" s="342"/>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986" t="s">
        <v>363</v>
      </c>
      <c r="D483" s="985"/>
      <c r="E483" s="701">
        <v>0.16412483186702911</v>
      </c>
      <c r="F483" s="613"/>
      <c r="G483" s="613"/>
      <c r="H483" s="985" t="s">
        <v>340</v>
      </c>
      <c r="I483" s="985"/>
      <c r="J483" s="702">
        <v>0.67285369295669117</v>
      </c>
      <c r="K483" s="613"/>
      <c r="L483" s="613"/>
      <c r="M483" s="985" t="s">
        <v>338</v>
      </c>
      <c r="N483" s="985"/>
      <c r="O483" s="703">
        <v>0.63003692365607589</v>
      </c>
      <c r="P483" s="613"/>
      <c r="Q483" s="613"/>
      <c r="W483" s="339"/>
      <c r="X483" s="339"/>
      <c r="Y483" s="339"/>
      <c r="Z483" s="339"/>
      <c r="AA483" s="339"/>
      <c r="AB483" s="339"/>
      <c r="AC483" s="339"/>
      <c r="AD483" s="339"/>
      <c r="AE483" s="339"/>
      <c r="AF483" s="339"/>
      <c r="AG483" s="339"/>
      <c r="AH483" s="339"/>
      <c r="AI483" s="339"/>
      <c r="AJ483" s="339"/>
      <c r="AK483" s="339"/>
      <c r="AL483" s="339"/>
      <c r="AM483" s="339"/>
      <c r="AN483" s="339"/>
      <c r="AO483" s="339"/>
      <c r="AP483" s="339"/>
      <c r="AQ483" s="339"/>
      <c r="AR483" s="339"/>
      <c r="AS483" s="339"/>
      <c r="AT483" s="339"/>
      <c r="AU483" s="339"/>
      <c r="AV483" s="339"/>
      <c r="AW483" s="339"/>
      <c r="AX483" s="339"/>
      <c r="AY483" s="339"/>
      <c r="AZ483" s="339"/>
      <c r="BA483" s="341"/>
      <c r="BB483" s="417"/>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2"/>
      <c r="BX483" s="342"/>
      <c r="BY483" s="342"/>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986" t="s">
        <v>362</v>
      </c>
      <c r="D484" s="985"/>
      <c r="E484" s="701">
        <v>0.19937146692815474</v>
      </c>
      <c r="F484" s="613"/>
      <c r="G484" s="613"/>
      <c r="H484" s="985" t="s">
        <v>386</v>
      </c>
      <c r="I484" s="985"/>
      <c r="J484" s="702">
        <v>1.3789991549640948E-3</v>
      </c>
      <c r="K484" s="613"/>
      <c r="L484" s="613"/>
      <c r="M484" s="985" t="s">
        <v>365</v>
      </c>
      <c r="N484" s="985"/>
      <c r="O484" s="703">
        <v>9.8160852896977388E-2</v>
      </c>
      <c r="P484" s="613"/>
      <c r="Q484" s="613"/>
      <c r="W484" s="339"/>
      <c r="X484" s="339"/>
      <c r="Y484" s="339"/>
      <c r="Z484" s="339"/>
      <c r="AA484" s="339"/>
      <c r="AB484" s="339"/>
      <c r="AC484" s="339"/>
      <c r="AD484" s="339"/>
      <c r="AE484" s="339"/>
      <c r="AF484" s="339"/>
      <c r="AG484" s="339"/>
      <c r="AH484" s="339"/>
      <c r="AI484" s="339"/>
      <c r="AJ484" s="339"/>
      <c r="AK484" s="339"/>
      <c r="AL484" s="339"/>
      <c r="AM484" s="339"/>
      <c r="AN484" s="339"/>
      <c r="AO484" s="339"/>
      <c r="AP484" s="339"/>
      <c r="AQ484" s="339"/>
      <c r="AR484" s="339"/>
      <c r="AS484" s="339"/>
      <c r="AT484" s="339"/>
      <c r="AU484" s="339"/>
      <c r="AV484" s="339"/>
      <c r="AW484" s="339"/>
      <c r="AX484" s="339"/>
      <c r="AY484" s="339"/>
      <c r="AZ484" s="339"/>
      <c r="BA484" s="341"/>
      <c r="BB484" s="417"/>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2"/>
      <c r="BX484" s="342"/>
      <c r="BY484" s="342"/>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986" t="s">
        <v>340</v>
      </c>
      <c r="D485" s="985"/>
      <c r="E485" s="701">
        <v>0.5099894877604968</v>
      </c>
      <c r="F485" s="613"/>
      <c r="G485" s="613"/>
      <c r="H485" s="985" t="s">
        <v>376</v>
      </c>
      <c r="I485" s="985"/>
      <c r="J485" s="702">
        <v>1.4221009954191528E-2</v>
      </c>
      <c r="K485" s="613"/>
      <c r="L485" s="613"/>
      <c r="M485" s="985" t="s">
        <v>373</v>
      </c>
      <c r="N485" s="985"/>
      <c r="O485" s="703">
        <v>2.4812488351503527E-3</v>
      </c>
      <c r="P485" s="613"/>
      <c r="Q485" s="613"/>
      <c r="W485" s="339"/>
      <c r="X485" s="339"/>
      <c r="Y485" s="339"/>
      <c r="Z485" s="339"/>
      <c r="AA485" s="339"/>
      <c r="AB485" s="339"/>
      <c r="AC485" s="339"/>
      <c r="AD485" s="339"/>
      <c r="AE485" s="339"/>
      <c r="AF485" s="339"/>
      <c r="AG485" s="339"/>
      <c r="AH485" s="339"/>
      <c r="AI485" s="339"/>
      <c r="AJ485" s="339"/>
      <c r="AK485" s="339"/>
      <c r="AL485" s="339"/>
      <c r="AM485" s="339"/>
      <c r="AN485" s="339"/>
      <c r="AO485" s="339"/>
      <c r="AP485" s="339"/>
      <c r="AQ485" s="339"/>
      <c r="AR485" s="339"/>
      <c r="AS485" s="339"/>
      <c r="AT485" s="339"/>
      <c r="AU485" s="339"/>
      <c r="AV485" s="339"/>
      <c r="AW485" s="339"/>
      <c r="AX485" s="339"/>
      <c r="AY485" s="339"/>
      <c r="AZ485" s="339"/>
      <c r="BA485" s="341"/>
      <c r="BB485" s="417"/>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2"/>
      <c r="BX485" s="342"/>
      <c r="BY485" s="342"/>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986" t="s">
        <v>386</v>
      </c>
      <c r="D486" s="985"/>
      <c r="E486" s="701">
        <v>2.3308861849765149E-3</v>
      </c>
      <c r="F486" s="613"/>
      <c r="G486" s="613"/>
      <c r="H486" s="985" t="s">
        <v>338</v>
      </c>
      <c r="I486" s="985"/>
      <c r="J486" s="702">
        <v>0.68209394810441293</v>
      </c>
      <c r="K486" s="613"/>
      <c r="L486" s="613"/>
      <c r="M486" s="985" t="s">
        <v>387</v>
      </c>
      <c r="N486" s="985"/>
      <c r="O486" s="703">
        <v>1.971336134296563E-4</v>
      </c>
      <c r="P486" s="613"/>
      <c r="Q486" s="613"/>
      <c r="W486" s="339"/>
      <c r="X486" s="339"/>
      <c r="Y486" s="339"/>
      <c r="Z486" s="339"/>
      <c r="AA486" s="339"/>
      <c r="AB486" s="339"/>
      <c r="AC486" s="339"/>
      <c r="AD486" s="339"/>
      <c r="AE486" s="339"/>
      <c r="AF486" s="339"/>
      <c r="AG486" s="339"/>
      <c r="AH486" s="339"/>
      <c r="AI486" s="339"/>
      <c r="AJ486" s="339"/>
      <c r="AK486" s="339"/>
      <c r="AL486" s="339"/>
      <c r="AM486" s="339"/>
      <c r="AN486" s="339"/>
      <c r="AO486" s="339"/>
      <c r="AP486" s="339"/>
      <c r="AQ486" s="339"/>
      <c r="AR486" s="339"/>
      <c r="AS486" s="339"/>
      <c r="AT486" s="339"/>
      <c r="AU486" s="339"/>
      <c r="AV486" s="339"/>
      <c r="AW486" s="339"/>
      <c r="AX486" s="339"/>
      <c r="AY486" s="339"/>
      <c r="AZ486" s="339"/>
      <c r="BA486" s="341"/>
      <c r="BB486" s="417"/>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2"/>
      <c r="BX486" s="342"/>
      <c r="BY486" s="342"/>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986" t="s">
        <v>376</v>
      </c>
      <c r="D487" s="985"/>
      <c r="E487" s="701">
        <v>3.5873359452796828E-2</v>
      </c>
      <c r="F487" s="613"/>
      <c r="G487" s="613"/>
      <c r="H487" s="985" t="s">
        <v>365</v>
      </c>
      <c r="I487" s="985"/>
      <c r="J487" s="702">
        <v>1.8033499018628735E-2</v>
      </c>
      <c r="K487" s="613"/>
      <c r="L487" s="613"/>
      <c r="M487" s="985" t="s">
        <v>355</v>
      </c>
      <c r="N487" s="985"/>
      <c r="O487" s="703">
        <v>0.18159863117719846</v>
      </c>
      <c r="P487" s="613"/>
      <c r="Q487" s="613"/>
      <c r="W487" s="339"/>
      <c r="X487" s="339"/>
      <c r="Y487" s="339"/>
      <c r="Z487" s="339"/>
      <c r="AA487" s="339"/>
      <c r="AB487" s="339"/>
      <c r="AC487" s="339"/>
      <c r="AD487" s="339"/>
      <c r="AE487" s="339"/>
      <c r="AF487" s="339"/>
      <c r="AG487" s="339"/>
      <c r="AH487" s="339"/>
      <c r="AI487" s="339"/>
      <c r="AJ487" s="339"/>
      <c r="AK487" s="339"/>
      <c r="AL487" s="339"/>
      <c r="AM487" s="339"/>
      <c r="AN487" s="339"/>
      <c r="AO487" s="339"/>
      <c r="AP487" s="339"/>
      <c r="AQ487" s="339"/>
      <c r="AR487" s="339"/>
      <c r="AS487" s="339"/>
      <c r="AT487" s="339"/>
      <c r="AU487" s="339"/>
      <c r="AV487" s="339"/>
      <c r="AW487" s="339"/>
      <c r="AX487" s="339"/>
      <c r="AY487" s="339"/>
      <c r="AZ487" s="339"/>
      <c r="BA487" s="341"/>
      <c r="BB487" s="417"/>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2"/>
      <c r="BX487" s="342"/>
      <c r="BY487" s="342"/>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986" t="s">
        <v>338</v>
      </c>
      <c r="D488" s="985"/>
      <c r="E488" s="701">
        <v>0.56547443646687923</v>
      </c>
      <c r="F488" s="613"/>
      <c r="G488" s="613"/>
      <c r="H488" s="985" t="s">
        <v>373</v>
      </c>
      <c r="I488" s="985"/>
      <c r="J488" s="702">
        <v>9.111010577059224E-2</v>
      </c>
      <c r="K488" s="613"/>
      <c r="L488" s="613"/>
      <c r="M488" s="985" t="s">
        <v>343</v>
      </c>
      <c r="N488" s="985"/>
      <c r="O488" s="703">
        <v>0.57873873515510921</v>
      </c>
      <c r="P488" s="613"/>
      <c r="Q488" s="613"/>
      <c r="W488" s="339"/>
      <c r="X488" s="339"/>
      <c r="Y488" s="339"/>
      <c r="Z488" s="339"/>
      <c r="AA488" s="339"/>
      <c r="AB488" s="339"/>
      <c r="AC488" s="339"/>
      <c r="AD488" s="339"/>
      <c r="AE488" s="339"/>
      <c r="AF488" s="339"/>
      <c r="AG488" s="339"/>
      <c r="AH488" s="339"/>
      <c r="AI488" s="339"/>
      <c r="AJ488" s="339"/>
      <c r="AK488" s="339"/>
      <c r="AL488" s="339"/>
      <c r="AM488" s="339"/>
      <c r="AN488" s="339"/>
      <c r="AO488" s="339"/>
      <c r="AP488" s="339"/>
      <c r="AQ488" s="339"/>
      <c r="AR488" s="339"/>
      <c r="AS488" s="339"/>
      <c r="AT488" s="339"/>
      <c r="AU488" s="339"/>
      <c r="AV488" s="339"/>
      <c r="AW488" s="339"/>
      <c r="AX488" s="339"/>
      <c r="AY488" s="339"/>
      <c r="AZ488" s="339"/>
      <c r="BA488" s="341"/>
      <c r="BB488" s="417"/>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2"/>
      <c r="BX488" s="342"/>
      <c r="BY488" s="342"/>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986" t="s">
        <v>365</v>
      </c>
      <c r="D489" s="985"/>
      <c r="E489" s="701">
        <v>3.4022608191525028E-2</v>
      </c>
      <c r="F489" s="613"/>
      <c r="G489" s="613"/>
      <c r="H489" s="985" t="s">
        <v>355</v>
      </c>
      <c r="I489" s="985"/>
      <c r="J489" s="702">
        <v>0.13388817175235296</v>
      </c>
      <c r="K489" s="613"/>
      <c r="L489" s="613"/>
      <c r="M489" s="985" t="s">
        <v>381</v>
      </c>
      <c r="N489" s="985"/>
      <c r="O489" s="703">
        <v>2.0501865444006073E-3</v>
      </c>
      <c r="P489" s="613"/>
      <c r="Q489" s="613"/>
      <c r="W489" s="339"/>
      <c r="X489" s="339"/>
      <c r="Y489" s="339"/>
      <c r="Z489" s="339"/>
      <c r="AA489" s="339"/>
      <c r="AB489" s="339"/>
      <c r="AC489" s="339"/>
      <c r="AD489" s="339"/>
      <c r="AE489" s="339"/>
      <c r="AF489" s="339"/>
      <c r="AG489" s="339"/>
      <c r="AH489" s="339"/>
      <c r="AI489" s="339"/>
      <c r="AJ489" s="339"/>
      <c r="AK489" s="339"/>
      <c r="AL489" s="339"/>
      <c r="AM489" s="339"/>
      <c r="AN489" s="339"/>
      <c r="AO489" s="339"/>
      <c r="AP489" s="339"/>
      <c r="AQ489" s="339"/>
      <c r="AR489" s="339"/>
      <c r="AS489" s="339"/>
      <c r="AT489" s="339"/>
      <c r="AU489" s="339"/>
      <c r="AV489" s="339"/>
      <c r="AW489" s="339"/>
      <c r="AX489" s="339"/>
      <c r="AY489" s="339"/>
      <c r="AZ489" s="339"/>
      <c r="BA489" s="341"/>
      <c r="BB489" s="417"/>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2"/>
      <c r="BX489" s="342"/>
      <c r="BY489" s="342"/>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986" t="s">
        <v>373</v>
      </c>
      <c r="D490" s="985"/>
      <c r="E490" s="701">
        <v>3.2998036243364615E-2</v>
      </c>
      <c r="F490" s="613"/>
      <c r="G490" s="613"/>
      <c r="H490" s="985" t="s">
        <v>343</v>
      </c>
      <c r="I490" s="985"/>
      <c r="J490" s="702">
        <v>0.4997905261979691</v>
      </c>
      <c r="K490" s="613"/>
      <c r="L490" s="613"/>
      <c r="M490" s="985" t="s">
        <v>379</v>
      </c>
      <c r="N490" s="985"/>
      <c r="O490" s="703">
        <v>3.5847400025482833E-2</v>
      </c>
      <c r="P490" s="613"/>
      <c r="Q490" s="613"/>
      <c r="W490" s="339"/>
      <c r="X490" s="339"/>
      <c r="Y490" s="339"/>
      <c r="Z490" s="339"/>
      <c r="AA490" s="339"/>
      <c r="AB490" s="339"/>
      <c r="AC490" s="339"/>
      <c r="AD490" s="339"/>
      <c r="AE490" s="339"/>
      <c r="AF490" s="339"/>
      <c r="AG490" s="339"/>
      <c r="AH490" s="339"/>
      <c r="AI490" s="339"/>
      <c r="AJ490" s="339"/>
      <c r="AK490" s="339"/>
      <c r="AL490" s="339"/>
      <c r="AM490" s="339"/>
      <c r="AN490" s="339"/>
      <c r="AO490" s="339"/>
      <c r="AP490" s="339"/>
      <c r="AQ490" s="339"/>
      <c r="AR490" s="339"/>
      <c r="AS490" s="339"/>
      <c r="AT490" s="339"/>
      <c r="AU490" s="339"/>
      <c r="AV490" s="339"/>
      <c r="AW490" s="339"/>
      <c r="AX490" s="339"/>
      <c r="AY490" s="339"/>
      <c r="AZ490" s="339"/>
      <c r="BA490" s="341"/>
      <c r="BB490" s="417"/>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2"/>
      <c r="BX490" s="342"/>
      <c r="BY490" s="342"/>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986" t="s">
        <v>387</v>
      </c>
      <c r="D491" s="985"/>
      <c r="E491" s="701">
        <v>4.8210957769576996E-3</v>
      </c>
      <c r="F491" s="613"/>
      <c r="G491" s="613"/>
      <c r="H491" s="985" t="s">
        <v>381</v>
      </c>
      <c r="I491" s="985"/>
      <c r="J491" s="702">
        <v>1.2099355244322371E-2</v>
      </c>
      <c r="K491" s="613"/>
      <c r="L491" s="613"/>
      <c r="M491" s="985" t="s">
        <v>370</v>
      </c>
      <c r="N491" s="985"/>
      <c r="O491" s="703">
        <v>2.8760676559628907E-3</v>
      </c>
      <c r="P491" s="613"/>
      <c r="Q491" s="613"/>
      <c r="W491" s="339"/>
      <c r="X491" s="339"/>
      <c r="Y491" s="339"/>
      <c r="Z491" s="339"/>
      <c r="AA491" s="339"/>
      <c r="AB491" s="339"/>
      <c r="AC491" s="339"/>
      <c r="AD491" s="339"/>
      <c r="AE491" s="339"/>
      <c r="AF491" s="339"/>
      <c r="AG491" s="339"/>
      <c r="AH491" s="339"/>
      <c r="AI491" s="339"/>
      <c r="AJ491" s="339"/>
      <c r="AK491" s="339"/>
      <c r="AL491" s="339"/>
      <c r="AM491" s="339"/>
      <c r="AN491" s="339"/>
      <c r="AO491" s="339"/>
      <c r="AP491" s="339"/>
      <c r="AQ491" s="339"/>
      <c r="AR491" s="339"/>
      <c r="AS491" s="339"/>
      <c r="AT491" s="339"/>
      <c r="AU491" s="339"/>
      <c r="AV491" s="339"/>
      <c r="AW491" s="339"/>
      <c r="AX491" s="339"/>
      <c r="AY491" s="339"/>
      <c r="AZ491" s="339"/>
      <c r="BA491" s="341"/>
      <c r="BB491" s="417"/>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2"/>
      <c r="BX491" s="342"/>
      <c r="BY491" s="342"/>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986" t="s">
        <v>355</v>
      </c>
      <c r="D492" s="985"/>
      <c r="E492" s="701">
        <v>0.3194191810754381</v>
      </c>
      <c r="F492" s="613"/>
      <c r="G492" s="613"/>
      <c r="H492" s="985" t="s">
        <v>379</v>
      </c>
      <c r="I492" s="985"/>
      <c r="J492" s="702">
        <v>2.160761914409896E-2</v>
      </c>
      <c r="K492" s="613"/>
      <c r="L492" s="613"/>
      <c r="M492" s="985" t="s">
        <v>385</v>
      </c>
      <c r="N492" s="985"/>
      <c r="O492" s="703">
        <v>5.2378842752312668E-4</v>
      </c>
      <c r="P492" s="613"/>
      <c r="Q492" s="613"/>
      <c r="W492" s="339"/>
      <c r="X492" s="339"/>
      <c r="Y492" s="339"/>
      <c r="Z492" s="339"/>
      <c r="AA492" s="339"/>
      <c r="AB492" s="339"/>
      <c r="AC492" s="339"/>
      <c r="AD492" s="339"/>
      <c r="AE492" s="339"/>
      <c r="AF492" s="339"/>
      <c r="AG492" s="339"/>
      <c r="AH492" s="339"/>
      <c r="AI492" s="339"/>
      <c r="AJ492" s="339"/>
      <c r="AK492" s="339"/>
      <c r="AL492" s="339"/>
      <c r="AM492" s="339"/>
      <c r="AN492" s="339"/>
      <c r="AO492" s="339"/>
      <c r="AP492" s="339"/>
      <c r="AQ492" s="339"/>
      <c r="AR492" s="339"/>
      <c r="AS492" s="339"/>
      <c r="AT492" s="339"/>
      <c r="AU492" s="339"/>
      <c r="AV492" s="339"/>
      <c r="AW492" s="339"/>
      <c r="AX492" s="339"/>
      <c r="AY492" s="339"/>
      <c r="AZ492" s="339"/>
      <c r="BA492" s="341"/>
      <c r="BB492" s="417"/>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2"/>
      <c r="BX492" s="342"/>
      <c r="BY492" s="342"/>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986" t="s">
        <v>343</v>
      </c>
      <c r="D493" s="985"/>
      <c r="E493" s="701">
        <v>0.48073977417314534</v>
      </c>
      <c r="F493" s="613"/>
      <c r="G493" s="613"/>
      <c r="H493" s="985" t="s">
        <v>370</v>
      </c>
      <c r="I493" s="985"/>
      <c r="J493" s="702">
        <v>0.10974246986094181</v>
      </c>
      <c r="K493" s="613"/>
      <c r="L493" s="613"/>
      <c r="M493" s="985" t="s">
        <v>354</v>
      </c>
      <c r="N493" s="985"/>
      <c r="O493" s="703">
        <v>0.18965089154838144</v>
      </c>
      <c r="P493" s="613"/>
      <c r="Q493" s="613"/>
      <c r="W493" s="339"/>
      <c r="X493" s="339"/>
      <c r="Y493" s="339"/>
      <c r="Z493" s="339"/>
      <c r="AA493" s="339"/>
      <c r="AB493" s="339"/>
      <c r="AC493" s="339"/>
      <c r="AD493" s="339"/>
      <c r="AE493" s="339"/>
      <c r="AF493" s="339"/>
      <c r="AG493" s="339"/>
      <c r="AH493" s="339"/>
      <c r="AI493" s="339"/>
      <c r="AJ493" s="339"/>
      <c r="AK493" s="339"/>
      <c r="AL493" s="339"/>
      <c r="AM493" s="339"/>
      <c r="AN493" s="339"/>
      <c r="AO493" s="339"/>
      <c r="AP493" s="339"/>
      <c r="AQ493" s="339"/>
      <c r="AR493" s="339"/>
      <c r="AS493" s="339"/>
      <c r="AT493" s="339"/>
      <c r="AU493" s="339"/>
      <c r="AV493" s="339"/>
      <c r="AW493" s="339"/>
      <c r="AX493" s="339"/>
      <c r="AY493" s="339"/>
      <c r="AZ493" s="339"/>
      <c r="BA493" s="341"/>
      <c r="BB493" s="417"/>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2"/>
      <c r="BX493" s="342"/>
      <c r="BY493" s="342"/>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986" t="s">
        <v>381</v>
      </c>
      <c r="D494" s="985"/>
      <c r="E494" s="701">
        <v>1.6231434925093078E-2</v>
      </c>
      <c r="F494" s="613"/>
      <c r="G494" s="613"/>
      <c r="H494" s="985" t="s">
        <v>354</v>
      </c>
      <c r="I494" s="985"/>
      <c r="J494" s="702">
        <v>0.13922999782146445</v>
      </c>
      <c r="K494" s="613"/>
      <c r="L494" s="613"/>
      <c r="M494" s="985" t="s">
        <v>345</v>
      </c>
      <c r="N494" s="985"/>
      <c r="O494" s="703">
        <v>0.46553114985676575</v>
      </c>
      <c r="P494" s="613"/>
      <c r="Q494" s="613"/>
      <c r="W494" s="339"/>
      <c r="X494" s="339"/>
      <c r="Y494" s="339"/>
      <c r="Z494" s="339"/>
      <c r="AA494" s="339"/>
      <c r="AB494" s="339"/>
      <c r="AC494" s="339"/>
      <c r="AD494" s="339"/>
      <c r="AE494" s="339"/>
      <c r="AF494" s="339"/>
      <c r="AG494" s="339"/>
      <c r="AH494" s="339"/>
      <c r="AI494" s="339"/>
      <c r="AJ494" s="339"/>
      <c r="AK494" s="339"/>
      <c r="AL494" s="339"/>
      <c r="AM494" s="339"/>
      <c r="AN494" s="339"/>
      <c r="AO494" s="339"/>
      <c r="AP494" s="339"/>
      <c r="AQ494" s="339"/>
      <c r="AR494" s="339"/>
      <c r="AS494" s="339"/>
      <c r="AT494" s="339"/>
      <c r="AU494" s="339"/>
      <c r="AV494" s="339"/>
      <c r="AW494" s="339"/>
      <c r="AX494" s="339"/>
      <c r="AY494" s="339"/>
      <c r="AZ494" s="339"/>
      <c r="BA494" s="341"/>
      <c r="BB494" s="417"/>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2"/>
      <c r="BX494" s="342"/>
      <c r="BY494" s="342"/>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986" t="s">
        <v>379</v>
      </c>
      <c r="D495" s="985"/>
      <c r="E495" s="701">
        <v>8.5868617669010473E-3</v>
      </c>
      <c r="F495" s="613"/>
      <c r="G495" s="613"/>
      <c r="H495" s="985" t="s">
        <v>388</v>
      </c>
      <c r="I495" s="985"/>
      <c r="J495" s="702">
        <v>1.1058163391603425E-3</v>
      </c>
      <c r="K495" s="613"/>
      <c r="L495" s="613"/>
      <c r="M495" s="985" t="s">
        <v>352</v>
      </c>
      <c r="N495" s="985"/>
      <c r="O495" s="703">
        <v>0.23292325788566187</v>
      </c>
      <c r="P495" s="613"/>
      <c r="Q495" s="613"/>
      <c r="W495" s="339"/>
      <c r="X495" s="339"/>
      <c r="Y495" s="339"/>
      <c r="Z495" s="339"/>
      <c r="AA495" s="339"/>
      <c r="AB495" s="339"/>
      <c r="AC495" s="339"/>
      <c r="AD495" s="339"/>
      <c r="AE495" s="339"/>
      <c r="AF495" s="339"/>
      <c r="AG495" s="339"/>
      <c r="AH495" s="339"/>
      <c r="AI495" s="339"/>
      <c r="AJ495" s="339"/>
      <c r="AK495" s="339"/>
      <c r="AL495" s="339"/>
      <c r="AM495" s="339"/>
      <c r="AN495" s="339"/>
      <c r="AO495" s="339"/>
      <c r="AP495" s="339"/>
      <c r="AQ495" s="339"/>
      <c r="AR495" s="339"/>
      <c r="AS495" s="339"/>
      <c r="AT495" s="339"/>
      <c r="AU495" s="339"/>
      <c r="AV495" s="339"/>
      <c r="AW495" s="339"/>
      <c r="AX495" s="339"/>
      <c r="AY495" s="339"/>
      <c r="AZ495" s="339"/>
      <c r="BA495" s="341"/>
      <c r="BB495" s="417"/>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2"/>
      <c r="BX495" s="342"/>
      <c r="BY495" s="342"/>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986" t="s">
        <v>370</v>
      </c>
      <c r="D496" s="985"/>
      <c r="E496" s="701">
        <v>3.5785685280880532E-2</v>
      </c>
      <c r="F496" s="613"/>
      <c r="G496" s="613"/>
      <c r="H496" s="985" t="s">
        <v>345</v>
      </c>
      <c r="I496" s="985"/>
      <c r="J496" s="702">
        <v>9.6078102588468536E-2</v>
      </c>
      <c r="K496" s="613"/>
      <c r="L496" s="613"/>
      <c r="M496" s="985" t="s">
        <v>348</v>
      </c>
      <c r="N496" s="985"/>
      <c r="O496" s="703">
        <v>0.29991823341616597</v>
      </c>
      <c r="P496" s="613"/>
      <c r="Q496" s="613"/>
      <c r="W496" s="339"/>
      <c r="X496" s="339"/>
      <c r="Y496" s="339"/>
      <c r="Z496" s="339"/>
      <c r="AA496" s="339"/>
      <c r="AB496" s="339"/>
      <c r="AC496" s="339"/>
      <c r="AD496" s="339"/>
      <c r="AE496" s="339"/>
      <c r="AF496" s="339"/>
      <c r="AG496" s="339"/>
      <c r="AH496" s="339"/>
      <c r="AI496" s="339"/>
      <c r="AJ496" s="339"/>
      <c r="AK496" s="339"/>
      <c r="AL496" s="339"/>
      <c r="AM496" s="339"/>
      <c r="AN496" s="339"/>
      <c r="AO496" s="339"/>
      <c r="AP496" s="339"/>
      <c r="AQ496" s="339"/>
      <c r="AR496" s="339"/>
      <c r="AS496" s="339"/>
      <c r="AT496" s="339"/>
      <c r="AU496" s="339"/>
      <c r="AV496" s="339"/>
      <c r="AW496" s="339"/>
      <c r="AX496" s="339"/>
      <c r="AY496" s="339"/>
      <c r="AZ496" s="339"/>
      <c r="BA496" s="341"/>
      <c r="BB496" s="417"/>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2"/>
      <c r="BX496" s="342"/>
      <c r="BY496" s="342"/>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986" t="s">
        <v>385</v>
      </c>
      <c r="D497" s="985"/>
      <c r="E497" s="701">
        <v>6.4587498244684594E-3</v>
      </c>
      <c r="F497" s="613"/>
      <c r="G497" s="613"/>
      <c r="H497" s="985" t="s">
        <v>352</v>
      </c>
      <c r="I497" s="985"/>
      <c r="J497" s="702">
        <v>7.1937581012180687E-2</v>
      </c>
      <c r="K497" s="613"/>
      <c r="L497" s="613"/>
      <c r="M497" s="985" t="s">
        <v>349</v>
      </c>
      <c r="N497" s="985"/>
      <c r="O497" s="703">
        <v>5.5832804139950114E-2</v>
      </c>
      <c r="P497" s="613"/>
      <c r="Q497" s="613"/>
      <c r="W497" s="339"/>
      <c r="X497" s="339"/>
      <c r="Y497" s="339"/>
      <c r="Z497" s="339"/>
      <c r="AA497" s="339"/>
      <c r="AB497" s="339"/>
      <c r="AC497" s="339"/>
      <c r="AD497" s="339"/>
      <c r="AE497" s="339"/>
      <c r="AF497" s="339"/>
      <c r="AG497" s="339"/>
      <c r="AH497" s="339"/>
      <c r="AI497" s="339"/>
      <c r="AJ497" s="339"/>
      <c r="AK497" s="339"/>
      <c r="AL497" s="339"/>
      <c r="AM497" s="339"/>
      <c r="AN497" s="339"/>
      <c r="AO497" s="339"/>
      <c r="AP497" s="339"/>
      <c r="AQ497" s="339"/>
      <c r="AR497" s="339"/>
      <c r="AS497" s="339"/>
      <c r="AT497" s="339"/>
      <c r="AU497" s="339"/>
      <c r="AV497" s="339"/>
      <c r="AW497" s="339"/>
      <c r="AX497" s="339"/>
      <c r="AY497" s="339"/>
      <c r="AZ497" s="339"/>
      <c r="BA497" s="341"/>
      <c r="BB497" s="417"/>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2"/>
      <c r="BX497" s="342"/>
      <c r="BY497" s="342"/>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986" t="s">
        <v>354</v>
      </c>
      <c r="D498" s="985"/>
      <c r="E498" s="701">
        <v>0.32018730980232196</v>
      </c>
      <c r="F498" s="613"/>
      <c r="G498" s="613"/>
      <c r="H498" s="985" t="s">
        <v>348</v>
      </c>
      <c r="I498" s="985"/>
      <c r="J498" s="702">
        <v>0.38496984676272383</v>
      </c>
      <c r="K498" s="613"/>
      <c r="L498" s="613"/>
      <c r="M498" s="985" t="s">
        <v>369</v>
      </c>
      <c r="N498" s="985"/>
      <c r="O498" s="703">
        <v>6.5013130526755974E-2</v>
      </c>
      <c r="P498" s="613"/>
      <c r="Q498" s="613"/>
      <c r="W498" s="339"/>
      <c r="X498" s="339"/>
      <c r="Y498" s="339"/>
      <c r="Z498" s="339"/>
      <c r="AA498" s="339"/>
      <c r="AB498" s="339"/>
      <c r="AC498" s="339"/>
      <c r="AD498" s="339"/>
      <c r="AE498" s="339"/>
      <c r="AF498" s="339"/>
      <c r="AG498" s="339"/>
      <c r="AH498" s="339"/>
      <c r="AI498" s="339"/>
      <c r="AJ498" s="339"/>
      <c r="AK498" s="339"/>
      <c r="AL498" s="339"/>
      <c r="AM498" s="339"/>
      <c r="AN498" s="339"/>
      <c r="AO498" s="339"/>
      <c r="AP498" s="339"/>
      <c r="AQ498" s="339"/>
      <c r="AR498" s="339"/>
      <c r="AS498" s="339"/>
      <c r="AT498" s="339"/>
      <c r="AU498" s="339"/>
      <c r="AV498" s="339"/>
      <c r="AW498" s="339"/>
      <c r="AX498" s="339"/>
      <c r="AY498" s="339"/>
      <c r="AZ498" s="339"/>
      <c r="BA498" s="341"/>
      <c r="BB498" s="417"/>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2"/>
      <c r="BX498" s="342"/>
      <c r="BY498" s="342"/>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986" t="s">
        <v>388</v>
      </c>
      <c r="D499" s="985"/>
      <c r="E499" s="701">
        <v>5.8915490048975656E-5</v>
      </c>
      <c r="F499" s="613"/>
      <c r="G499" s="613"/>
      <c r="H499" s="985" t="s">
        <v>349</v>
      </c>
      <c r="I499" s="985"/>
      <c r="J499" s="702">
        <v>0.3393666482916296</v>
      </c>
      <c r="K499" s="613"/>
      <c r="L499" s="613"/>
      <c r="M499" s="985" t="s">
        <v>383</v>
      </c>
      <c r="N499" s="985"/>
      <c r="O499" s="703">
        <v>6.5801142274513145E-3</v>
      </c>
      <c r="P499" s="613"/>
      <c r="Q499" s="613"/>
      <c r="W499" s="339"/>
      <c r="X499" s="339"/>
      <c r="Y499" s="339"/>
      <c r="Z499" s="339"/>
      <c r="AA499" s="339"/>
      <c r="AB499" s="339"/>
      <c r="AC499" s="339"/>
      <c r="AD499" s="339"/>
      <c r="AE499" s="339"/>
      <c r="AF499" s="339"/>
      <c r="AG499" s="339"/>
      <c r="AH499" s="339"/>
      <c r="AI499" s="339"/>
      <c r="AJ499" s="339"/>
      <c r="AK499" s="339"/>
      <c r="AL499" s="339"/>
      <c r="AM499" s="339"/>
      <c r="AN499" s="339"/>
      <c r="AO499" s="339"/>
      <c r="AP499" s="339"/>
      <c r="AQ499" s="339"/>
      <c r="AR499" s="339"/>
      <c r="AS499" s="339"/>
      <c r="AT499" s="339"/>
      <c r="AU499" s="339"/>
      <c r="AV499" s="339"/>
      <c r="AW499" s="339"/>
      <c r="AX499" s="339"/>
      <c r="AY499" s="339"/>
      <c r="AZ499" s="339"/>
      <c r="BA499" s="341"/>
      <c r="BB499" s="417"/>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2"/>
      <c r="BX499" s="342"/>
      <c r="BY499" s="342"/>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986" t="s">
        <v>345</v>
      </c>
      <c r="D500" s="985"/>
      <c r="E500" s="701">
        <v>0.45817369454506574</v>
      </c>
      <c r="F500" s="613"/>
      <c r="G500" s="613"/>
      <c r="H500" s="985" t="s">
        <v>369</v>
      </c>
      <c r="I500" s="985"/>
      <c r="J500" s="702">
        <v>7.8851073585646553E-2</v>
      </c>
      <c r="K500" s="613"/>
      <c r="L500" s="613"/>
      <c r="M500" s="985" t="s">
        <v>351</v>
      </c>
      <c r="N500" s="985"/>
      <c r="O500" s="703">
        <v>0.12377218704372939</v>
      </c>
      <c r="P500" s="613"/>
      <c r="Q500" s="613"/>
      <c r="W500" s="339"/>
      <c r="X500" s="339"/>
      <c r="Y500" s="339"/>
      <c r="Z500" s="339"/>
      <c r="AA500" s="339"/>
      <c r="AB500" s="339"/>
      <c r="AC500" s="339"/>
      <c r="AD500" s="339"/>
      <c r="AE500" s="339"/>
      <c r="AF500" s="339"/>
      <c r="AG500" s="339"/>
      <c r="AH500" s="339"/>
      <c r="AI500" s="339"/>
      <c r="AJ500" s="339"/>
      <c r="AK500" s="339"/>
      <c r="AL500" s="339"/>
      <c r="AM500" s="339"/>
      <c r="AN500" s="339"/>
      <c r="AO500" s="339"/>
      <c r="AP500" s="339"/>
      <c r="AQ500" s="339"/>
      <c r="AR500" s="339"/>
      <c r="AS500" s="339"/>
      <c r="AT500" s="339"/>
      <c r="AU500" s="339"/>
      <c r="AV500" s="339"/>
      <c r="AW500" s="339"/>
      <c r="AX500" s="339"/>
      <c r="AY500" s="339"/>
      <c r="AZ500" s="339"/>
      <c r="BA500" s="341"/>
      <c r="BB500" s="417"/>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2"/>
      <c r="BX500" s="342"/>
      <c r="BY500" s="342"/>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986" t="s">
        <v>352</v>
      </c>
      <c r="D501" s="985"/>
      <c r="E501" s="701">
        <v>0.35174445551806305</v>
      </c>
      <c r="F501" s="613"/>
      <c r="G501" s="613"/>
      <c r="H501" s="985" t="s">
        <v>383</v>
      </c>
      <c r="I501" s="985"/>
      <c r="J501" s="702">
        <v>4.5912224915152086E-3</v>
      </c>
      <c r="K501" s="613"/>
      <c r="L501" s="613"/>
      <c r="M501" s="985" t="s">
        <v>339</v>
      </c>
      <c r="N501" s="985"/>
      <c r="O501" s="703">
        <v>0.51502338909925338</v>
      </c>
      <c r="P501" s="613"/>
      <c r="Q501" s="613"/>
      <c r="W501" s="339"/>
      <c r="X501" s="339"/>
      <c r="Y501" s="339"/>
      <c r="Z501" s="339"/>
      <c r="AA501" s="339"/>
      <c r="AB501" s="339"/>
      <c r="AC501" s="339"/>
      <c r="AD501" s="339"/>
      <c r="AE501" s="339"/>
      <c r="AF501" s="339"/>
      <c r="AG501" s="339"/>
      <c r="AH501" s="339"/>
      <c r="AI501" s="339"/>
      <c r="AJ501" s="339"/>
      <c r="AK501" s="339"/>
      <c r="AL501" s="339"/>
      <c r="AM501" s="339"/>
      <c r="AN501" s="339"/>
      <c r="AO501" s="339"/>
      <c r="AP501" s="339"/>
      <c r="AQ501" s="339"/>
      <c r="AR501" s="339"/>
      <c r="AS501" s="339"/>
      <c r="AT501" s="339"/>
      <c r="AU501" s="339"/>
      <c r="AV501" s="339"/>
      <c r="AW501" s="339"/>
      <c r="AX501" s="339"/>
      <c r="AY501" s="339"/>
      <c r="AZ501" s="339"/>
      <c r="BA501" s="341"/>
      <c r="BB501" s="417"/>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2"/>
      <c r="BX501" s="342"/>
      <c r="BY501" s="342"/>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986" t="s">
        <v>348</v>
      </c>
      <c r="D502" s="985"/>
      <c r="E502" s="701">
        <v>0.41639695490023304</v>
      </c>
      <c r="F502" s="613"/>
      <c r="G502" s="613"/>
      <c r="H502" s="985" t="s">
        <v>351</v>
      </c>
      <c r="I502" s="985"/>
      <c r="J502" s="702">
        <v>0.31725096184577334</v>
      </c>
      <c r="K502" s="613"/>
      <c r="L502" s="613"/>
      <c r="M502" s="985" t="s">
        <v>346</v>
      </c>
      <c r="N502" s="985"/>
      <c r="O502" s="703">
        <v>0.41363143111356965</v>
      </c>
      <c r="P502" s="613"/>
      <c r="Q502" s="613"/>
      <c r="W502" s="339"/>
      <c r="X502" s="339"/>
      <c r="Y502" s="339"/>
      <c r="Z502" s="339"/>
      <c r="AA502" s="339"/>
      <c r="AB502" s="339"/>
      <c r="AC502" s="339"/>
      <c r="AD502" s="339"/>
      <c r="AE502" s="339"/>
      <c r="AF502" s="339"/>
      <c r="AG502" s="339"/>
      <c r="AH502" s="339"/>
      <c r="AI502" s="339"/>
      <c r="AJ502" s="339"/>
      <c r="AK502" s="339"/>
      <c r="AL502" s="339"/>
      <c r="AM502" s="339"/>
      <c r="AN502" s="339"/>
      <c r="AO502" s="339"/>
      <c r="AP502" s="339"/>
      <c r="AQ502" s="339"/>
      <c r="AR502" s="339"/>
      <c r="AS502" s="339"/>
      <c r="AT502" s="339"/>
      <c r="AU502" s="339"/>
      <c r="AV502" s="339"/>
      <c r="AW502" s="339"/>
      <c r="AX502" s="339"/>
      <c r="AY502" s="339"/>
      <c r="AZ502" s="339"/>
      <c r="BA502" s="341"/>
      <c r="BB502" s="417"/>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2"/>
      <c r="BX502" s="342"/>
      <c r="BY502" s="342"/>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986" t="s">
        <v>349</v>
      </c>
      <c r="D503" s="985"/>
      <c r="E503" s="701">
        <v>0.2756195140980055</v>
      </c>
      <c r="F503" s="613"/>
      <c r="G503" s="613"/>
      <c r="H503" s="985" t="s">
        <v>339</v>
      </c>
      <c r="I503" s="985"/>
      <c r="J503" s="702">
        <v>0.29089032968281636</v>
      </c>
      <c r="K503" s="613"/>
      <c r="L503" s="613"/>
      <c r="M503" s="985" t="s">
        <v>341</v>
      </c>
      <c r="N503" s="985"/>
      <c r="O503" s="703">
        <v>0.45396382899402971</v>
      </c>
      <c r="P503" s="613"/>
      <c r="Q503" s="613"/>
      <c r="W503" s="339"/>
      <c r="X503" s="339"/>
      <c r="Y503" s="339"/>
      <c r="Z503" s="339"/>
      <c r="AA503" s="339"/>
      <c r="AB503" s="339"/>
      <c r="AC503" s="339"/>
      <c r="AD503" s="339"/>
      <c r="AE503" s="339"/>
      <c r="AF503" s="339"/>
      <c r="AG503" s="339"/>
      <c r="AH503" s="339"/>
      <c r="AI503" s="339"/>
      <c r="AJ503" s="339"/>
      <c r="AK503" s="339"/>
      <c r="AL503" s="339"/>
      <c r="AM503" s="339"/>
      <c r="AN503" s="339"/>
      <c r="AO503" s="339"/>
      <c r="AP503" s="339"/>
      <c r="AQ503" s="339"/>
      <c r="AR503" s="339"/>
      <c r="AS503" s="339"/>
      <c r="AT503" s="339"/>
      <c r="AU503" s="339"/>
      <c r="AV503" s="339"/>
      <c r="AW503" s="339"/>
      <c r="AX503" s="339"/>
      <c r="AY503" s="339"/>
      <c r="AZ503" s="339"/>
      <c r="BA503" s="341"/>
      <c r="BB503" s="417"/>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2"/>
      <c r="BX503" s="342"/>
      <c r="BY503" s="342"/>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986" t="s">
        <v>369</v>
      </c>
      <c r="D504" s="985"/>
      <c r="E504" s="701">
        <v>0.17752060282841731</v>
      </c>
      <c r="F504" s="613"/>
      <c r="G504" s="613"/>
      <c r="H504" s="985" t="s">
        <v>346</v>
      </c>
      <c r="I504" s="985"/>
      <c r="J504" s="702">
        <v>0.29125737054172995</v>
      </c>
      <c r="K504" s="613"/>
      <c r="L504" s="613"/>
      <c r="M504" s="985" t="s">
        <v>359</v>
      </c>
      <c r="N504" s="985"/>
      <c r="O504" s="703">
        <v>0.14954866286331825</v>
      </c>
      <c r="P504" s="613"/>
      <c r="Q504" s="613"/>
      <c r="W504" s="339"/>
      <c r="X504" s="339"/>
      <c r="Y504" s="339"/>
      <c r="Z504" s="339"/>
      <c r="AA504" s="339"/>
      <c r="AB504" s="339"/>
      <c r="AC504" s="339"/>
      <c r="AD504" s="339"/>
      <c r="AE504" s="339"/>
      <c r="AF504" s="339"/>
      <c r="AG504" s="339"/>
      <c r="AH504" s="339"/>
      <c r="AI504" s="339"/>
      <c r="AJ504" s="339"/>
      <c r="AK504" s="339"/>
      <c r="AL504" s="339"/>
      <c r="AM504" s="339"/>
      <c r="AN504" s="339"/>
      <c r="AO504" s="339"/>
      <c r="AP504" s="339"/>
      <c r="AQ504" s="339"/>
      <c r="AR504" s="339"/>
      <c r="AS504" s="339"/>
      <c r="AT504" s="339"/>
      <c r="AU504" s="339"/>
      <c r="AV504" s="339"/>
      <c r="AW504" s="339"/>
      <c r="AX504" s="339"/>
      <c r="AY504" s="339"/>
      <c r="AZ504" s="339"/>
      <c r="BA504" s="341"/>
      <c r="BB504" s="417"/>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2"/>
      <c r="BX504" s="342"/>
      <c r="BY504" s="342"/>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986" t="s">
        <v>383</v>
      </c>
      <c r="D505" s="985"/>
      <c r="E505" s="701">
        <v>6.3968156965099748E-3</v>
      </c>
      <c r="F505" s="613"/>
      <c r="G505" s="613"/>
      <c r="H505" s="985" t="s">
        <v>341</v>
      </c>
      <c r="I505" s="985"/>
      <c r="J505" s="702">
        <v>0.43881980001775656</v>
      </c>
      <c r="K505" s="613"/>
      <c r="L505" s="613"/>
      <c r="M505" s="985" t="s">
        <v>356</v>
      </c>
      <c r="N505" s="985"/>
      <c r="O505" s="703">
        <v>3.6781438529890756E-2</v>
      </c>
      <c r="P505" s="613"/>
      <c r="Q505" s="613"/>
      <c r="W505" s="339"/>
      <c r="X505" s="339"/>
      <c r="Y505" s="339"/>
      <c r="Z505" s="339"/>
      <c r="AA505" s="339"/>
      <c r="AB505" s="339"/>
      <c r="AC505" s="339"/>
      <c r="AD505" s="339"/>
      <c r="AE505" s="339"/>
      <c r="AF505" s="339"/>
      <c r="AG505" s="339"/>
      <c r="AH505" s="339"/>
      <c r="AI505" s="339"/>
      <c r="AJ505" s="339"/>
      <c r="AK505" s="339"/>
      <c r="AL505" s="339"/>
      <c r="AM505" s="339"/>
      <c r="AN505" s="339"/>
      <c r="AO505" s="339"/>
      <c r="AP505" s="339"/>
      <c r="AQ505" s="339"/>
      <c r="AR505" s="339"/>
      <c r="AS505" s="339"/>
      <c r="AT505" s="339"/>
      <c r="AU505" s="339"/>
      <c r="AV505" s="339"/>
      <c r="AW505" s="339"/>
      <c r="AX505" s="339"/>
      <c r="AY505" s="339"/>
      <c r="AZ505" s="339"/>
      <c r="BA505" s="341"/>
      <c r="BB505" s="417"/>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2"/>
      <c r="BX505" s="342"/>
      <c r="BY505" s="342"/>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986" t="s">
        <v>351</v>
      </c>
      <c r="D506" s="985"/>
      <c r="E506" s="701">
        <v>0.25649687578702246</v>
      </c>
      <c r="F506" s="613"/>
      <c r="G506" s="613"/>
      <c r="H506" s="985" t="s">
        <v>359</v>
      </c>
      <c r="I506" s="985"/>
      <c r="J506" s="702">
        <v>0.15741766519219802</v>
      </c>
      <c r="K506" s="613"/>
      <c r="L506" s="613"/>
      <c r="M506" s="985" t="s">
        <v>374</v>
      </c>
      <c r="N506" s="985"/>
      <c r="O506" s="703">
        <v>3.0589942651741357E-2</v>
      </c>
      <c r="P506" s="613"/>
      <c r="Q506" s="613"/>
      <c r="W506" s="339"/>
      <c r="X506" s="339"/>
      <c r="Y506" s="339"/>
      <c r="Z506" s="339"/>
      <c r="AA506" s="339"/>
      <c r="AB506" s="339"/>
      <c r="AC506" s="339"/>
      <c r="AD506" s="339"/>
      <c r="AE506" s="339"/>
      <c r="AF506" s="339"/>
      <c r="AG506" s="339"/>
      <c r="AH506" s="339"/>
      <c r="AI506" s="339"/>
      <c r="AJ506" s="339"/>
      <c r="AK506" s="339"/>
      <c r="AL506" s="339"/>
      <c r="AM506" s="339"/>
      <c r="AN506" s="339"/>
      <c r="AO506" s="339"/>
      <c r="AP506" s="339"/>
      <c r="AQ506" s="339"/>
      <c r="AR506" s="339"/>
      <c r="AS506" s="339"/>
      <c r="AT506" s="339"/>
      <c r="AU506" s="339"/>
      <c r="AV506" s="339"/>
      <c r="AW506" s="339"/>
      <c r="AX506" s="339"/>
      <c r="AY506" s="339"/>
      <c r="AZ506" s="339"/>
      <c r="BA506" s="341"/>
      <c r="BB506" s="417"/>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2"/>
      <c r="BX506" s="342"/>
      <c r="BY506" s="342"/>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986" t="s">
        <v>339</v>
      </c>
      <c r="D507" s="985"/>
      <c r="E507" s="701">
        <v>0.53604914793442038</v>
      </c>
      <c r="F507" s="613"/>
      <c r="G507" s="613"/>
      <c r="H507" s="985" t="s">
        <v>356</v>
      </c>
      <c r="I507" s="985"/>
      <c r="J507" s="702">
        <v>0.18186885648445009</v>
      </c>
      <c r="K507" s="613"/>
      <c r="L507" s="613"/>
      <c r="M507" s="985" t="s">
        <v>353</v>
      </c>
      <c r="N507" s="985"/>
      <c r="O507" s="703">
        <v>7.2967631919997195E-2</v>
      </c>
      <c r="P507" s="613"/>
      <c r="Q507" s="613"/>
      <c r="W507" s="339"/>
      <c r="X507" s="339"/>
      <c r="Y507" s="339"/>
      <c r="Z507" s="339"/>
      <c r="AA507" s="339"/>
      <c r="AB507" s="339"/>
      <c r="AC507" s="339"/>
      <c r="AD507" s="339"/>
      <c r="AE507" s="339"/>
      <c r="AF507" s="339"/>
      <c r="AG507" s="339"/>
      <c r="AH507" s="339"/>
      <c r="AI507" s="339"/>
      <c r="AJ507" s="339"/>
      <c r="AK507" s="339"/>
      <c r="AL507" s="339"/>
      <c r="AM507" s="339"/>
      <c r="AN507" s="339"/>
      <c r="AO507" s="339"/>
      <c r="AP507" s="339"/>
      <c r="AQ507" s="339"/>
      <c r="AR507" s="339"/>
      <c r="AS507" s="339"/>
      <c r="AT507" s="339"/>
      <c r="AU507" s="339"/>
      <c r="AV507" s="339"/>
      <c r="AW507" s="339"/>
      <c r="AX507" s="339"/>
      <c r="AY507" s="339"/>
      <c r="AZ507" s="339"/>
      <c r="BA507" s="341"/>
      <c r="BB507" s="417"/>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2"/>
      <c r="BX507" s="342"/>
      <c r="BY507" s="342"/>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986" t="s">
        <v>346</v>
      </c>
      <c r="D508" s="985"/>
      <c r="E508" s="701">
        <v>0.46208935439500026</v>
      </c>
      <c r="F508" s="613"/>
      <c r="G508" s="613"/>
      <c r="H508" s="985" t="s">
        <v>374</v>
      </c>
      <c r="I508" s="985"/>
      <c r="J508" s="702">
        <v>6.9783704916526634E-2</v>
      </c>
      <c r="K508" s="613"/>
      <c r="L508" s="613"/>
      <c r="M508" s="985" t="s">
        <v>378</v>
      </c>
      <c r="N508" s="985"/>
      <c r="O508" s="703">
        <v>3.6715130293489072E-2</v>
      </c>
      <c r="P508" s="613"/>
      <c r="Q508" s="613"/>
      <c r="W508" s="339"/>
      <c r="X508" s="339"/>
      <c r="Y508" s="339"/>
      <c r="Z508" s="339"/>
      <c r="AA508" s="339"/>
      <c r="AB508" s="339"/>
      <c r="AC508" s="339"/>
      <c r="AD508" s="339"/>
      <c r="AE508" s="339"/>
      <c r="AF508" s="339"/>
      <c r="AG508" s="339"/>
      <c r="AH508" s="339"/>
      <c r="AI508" s="339"/>
      <c r="AJ508" s="339"/>
      <c r="AK508" s="339"/>
      <c r="AL508" s="339"/>
      <c r="AM508" s="339"/>
      <c r="AN508" s="339"/>
      <c r="AO508" s="339"/>
      <c r="AP508" s="339"/>
      <c r="AQ508" s="339"/>
      <c r="AR508" s="339"/>
      <c r="AS508" s="339"/>
      <c r="AT508" s="339"/>
      <c r="AU508" s="339"/>
      <c r="AV508" s="339"/>
      <c r="AW508" s="339"/>
      <c r="AX508" s="339"/>
      <c r="AY508" s="339"/>
      <c r="AZ508" s="339"/>
      <c r="BA508" s="341"/>
      <c r="BB508" s="417"/>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2"/>
      <c r="BX508" s="342"/>
      <c r="BY508" s="342"/>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986" t="s">
        <v>341</v>
      </c>
      <c r="D509" s="985"/>
      <c r="E509" s="701">
        <v>0.51433006337073461</v>
      </c>
      <c r="F509" s="613"/>
      <c r="G509" s="613"/>
      <c r="H509" s="985" t="s">
        <v>353</v>
      </c>
      <c r="I509" s="985"/>
      <c r="J509" s="702">
        <v>0.31331985224293391</v>
      </c>
      <c r="K509" s="613"/>
      <c r="L509" s="613"/>
      <c r="M509" s="985" t="s">
        <v>367</v>
      </c>
      <c r="N509" s="985"/>
      <c r="O509" s="703">
        <v>5.320743047466598E-2</v>
      </c>
      <c r="P509" s="613"/>
      <c r="Q509" s="613"/>
      <c r="W509" s="339"/>
      <c r="X509" s="339"/>
      <c r="Y509" s="339"/>
      <c r="Z509" s="339"/>
      <c r="AA509" s="339"/>
      <c r="AB509" s="339"/>
      <c r="AC509" s="339"/>
      <c r="AD509" s="339"/>
      <c r="AE509" s="339"/>
      <c r="AF509" s="339"/>
      <c r="AG509" s="339"/>
      <c r="AH509" s="339"/>
      <c r="AI509" s="339"/>
      <c r="AJ509" s="339"/>
      <c r="AK509" s="339"/>
      <c r="AL509" s="339"/>
      <c r="AM509" s="339"/>
      <c r="AN509" s="339"/>
      <c r="AO509" s="339"/>
      <c r="AP509" s="339"/>
      <c r="AQ509" s="339"/>
      <c r="AR509" s="339"/>
      <c r="AS509" s="339"/>
      <c r="AT509" s="339"/>
      <c r="AU509" s="339"/>
      <c r="AV509" s="339"/>
      <c r="AW509" s="339"/>
      <c r="AX509" s="339"/>
      <c r="AY509" s="339"/>
      <c r="AZ509" s="339"/>
      <c r="BA509" s="341"/>
      <c r="BB509" s="417"/>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2"/>
      <c r="BX509" s="342"/>
      <c r="BY509" s="342"/>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986" t="s">
        <v>359</v>
      </c>
      <c r="D510" s="985"/>
      <c r="E510" s="701">
        <v>0.21478112865766258</v>
      </c>
      <c r="F510" s="613"/>
      <c r="G510" s="613"/>
      <c r="H510" s="985" t="s">
        <v>378</v>
      </c>
      <c r="I510" s="985"/>
      <c r="J510" s="702">
        <v>2.1718002154188874E-2</v>
      </c>
      <c r="K510" s="613"/>
      <c r="L510" s="613"/>
      <c r="M510" s="985" t="s">
        <v>375</v>
      </c>
      <c r="N510" s="985"/>
      <c r="O510" s="703">
        <v>1.6219570721965237E-2</v>
      </c>
      <c r="P510" s="613"/>
      <c r="Q510" s="613"/>
      <c r="W510" s="339"/>
      <c r="X510" s="339"/>
      <c r="Y510" s="339"/>
      <c r="Z510" s="339"/>
      <c r="AA510" s="339"/>
      <c r="AB510" s="339"/>
      <c r="AC510" s="339"/>
      <c r="AD510" s="339"/>
      <c r="AE510" s="339"/>
      <c r="AF510" s="339"/>
      <c r="AG510" s="339"/>
      <c r="AH510" s="339"/>
      <c r="AI510" s="339"/>
      <c r="AJ510" s="339"/>
      <c r="AK510" s="339"/>
      <c r="AL510" s="339"/>
      <c r="AM510" s="339"/>
      <c r="AN510" s="339"/>
      <c r="AO510" s="339"/>
      <c r="AP510" s="339"/>
      <c r="AQ510" s="339"/>
      <c r="AR510" s="339"/>
      <c r="AS510" s="339"/>
      <c r="AT510" s="339"/>
      <c r="AU510" s="339"/>
      <c r="AV510" s="339"/>
      <c r="AW510" s="339"/>
      <c r="AX510" s="339"/>
      <c r="AY510" s="339"/>
      <c r="AZ510" s="339"/>
      <c r="BA510" s="341"/>
      <c r="BB510" s="417"/>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2"/>
      <c r="BX510" s="342"/>
      <c r="BY510" s="342"/>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986" t="s">
        <v>356</v>
      </c>
      <c r="D511" s="985"/>
      <c r="E511" s="701">
        <v>0.16817868906681849</v>
      </c>
      <c r="F511" s="613"/>
      <c r="G511" s="613"/>
      <c r="H511" s="985" t="s">
        <v>367</v>
      </c>
      <c r="I511" s="985"/>
      <c r="J511" s="702">
        <v>5.2472678769333529E-2</v>
      </c>
      <c r="K511" s="613"/>
      <c r="L511" s="613"/>
      <c r="M511" s="985" t="s">
        <v>372</v>
      </c>
      <c r="N511" s="985"/>
      <c r="O511" s="703">
        <v>1.0484879184274112E-2</v>
      </c>
      <c r="P511" s="613"/>
      <c r="Q511" s="613"/>
      <c r="W511" s="339"/>
      <c r="X511" s="339"/>
      <c r="Y511" s="339"/>
      <c r="Z511" s="339"/>
      <c r="AA511" s="339"/>
      <c r="AB511" s="339"/>
      <c r="AC511" s="339"/>
      <c r="AD511" s="339"/>
      <c r="AE511" s="339"/>
      <c r="AF511" s="339"/>
      <c r="AG511" s="339"/>
      <c r="AH511" s="339"/>
      <c r="AI511" s="339"/>
      <c r="AJ511" s="339"/>
      <c r="AK511" s="339"/>
      <c r="AL511" s="339"/>
      <c r="AM511" s="339"/>
      <c r="AN511" s="339"/>
      <c r="AO511" s="339"/>
      <c r="AP511" s="339"/>
      <c r="AQ511" s="339"/>
      <c r="AR511" s="339"/>
      <c r="AS511" s="339"/>
      <c r="AT511" s="339"/>
      <c r="AU511" s="339"/>
      <c r="AV511" s="339"/>
      <c r="AW511" s="339"/>
      <c r="AX511" s="339"/>
      <c r="AY511" s="339"/>
      <c r="AZ511" s="339"/>
      <c r="BA511" s="341"/>
      <c r="BB511" s="417"/>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2"/>
      <c r="BX511" s="342"/>
      <c r="BY511" s="342"/>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986" t="s">
        <v>374</v>
      </c>
      <c r="D512" s="985"/>
      <c r="E512" s="701">
        <v>0.11452661902036354</v>
      </c>
      <c r="F512" s="613"/>
      <c r="G512" s="613"/>
      <c r="H512" s="985" t="s">
        <v>375</v>
      </c>
      <c r="I512" s="985"/>
      <c r="J512" s="702">
        <v>1.4237184414704901E-2</v>
      </c>
      <c r="K512" s="613"/>
      <c r="L512" s="613"/>
      <c r="M512" s="985" t="s">
        <v>389</v>
      </c>
      <c r="N512" s="985"/>
      <c r="O512" s="703">
        <v>4.7311209446795606E-4</v>
      </c>
      <c r="P512" s="613"/>
      <c r="Q512" s="613"/>
      <c r="W512" s="339"/>
      <c r="X512" s="339"/>
      <c r="Y512" s="339"/>
      <c r="Z512" s="339"/>
      <c r="AA512" s="339"/>
      <c r="AB512" s="339"/>
      <c r="AC512" s="339"/>
      <c r="AD512" s="339"/>
      <c r="AE512" s="339"/>
      <c r="AF512" s="339"/>
      <c r="AG512" s="339"/>
      <c r="AH512" s="339"/>
      <c r="AI512" s="339"/>
      <c r="AJ512" s="339"/>
      <c r="AK512" s="339"/>
      <c r="AL512" s="339"/>
      <c r="AM512" s="339"/>
      <c r="AN512" s="339"/>
      <c r="AO512" s="339"/>
      <c r="AP512" s="339"/>
      <c r="AQ512" s="339"/>
      <c r="AR512" s="339"/>
      <c r="AS512" s="339"/>
      <c r="AT512" s="339"/>
      <c r="AU512" s="339"/>
      <c r="AV512" s="339"/>
      <c r="AW512" s="339"/>
      <c r="AX512" s="339"/>
      <c r="AY512" s="339"/>
      <c r="AZ512" s="339"/>
      <c r="BA512" s="341"/>
      <c r="BB512" s="417"/>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2"/>
      <c r="BX512" s="342"/>
      <c r="BY512" s="342"/>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986" t="s">
        <v>353</v>
      </c>
      <c r="D513" s="985"/>
      <c r="E513" s="701">
        <v>0.29173214996341512</v>
      </c>
      <c r="F513" s="613"/>
      <c r="G513" s="613"/>
      <c r="H513" s="985" t="s">
        <v>372</v>
      </c>
      <c r="I513" s="985"/>
      <c r="J513" s="702">
        <v>0.10833041071527472</v>
      </c>
      <c r="K513" s="613"/>
      <c r="L513" s="613"/>
      <c r="M513" s="985" t="s">
        <v>358</v>
      </c>
      <c r="N513" s="985"/>
      <c r="O513" s="704">
        <v>6.0547684283925811E-2</v>
      </c>
      <c r="P513" s="613"/>
      <c r="Q513" s="613"/>
      <c r="W513" s="339"/>
      <c r="X513" s="339"/>
      <c r="Y513" s="339"/>
      <c r="Z513" s="339"/>
      <c r="AA513" s="339"/>
      <c r="AB513" s="339"/>
      <c r="AC513" s="339"/>
      <c r="AD513" s="339"/>
      <c r="AE513" s="339"/>
      <c r="AF513" s="339"/>
      <c r="AG513" s="339"/>
      <c r="AH513" s="339"/>
      <c r="AI513" s="339"/>
      <c r="AJ513" s="339"/>
      <c r="AK513" s="339"/>
      <c r="AL513" s="339"/>
      <c r="AM513" s="339"/>
      <c r="AN513" s="339"/>
      <c r="AO513" s="339"/>
      <c r="AP513" s="339"/>
      <c r="AQ513" s="339"/>
      <c r="AR513" s="339"/>
      <c r="AS513" s="339"/>
      <c r="AT513" s="339"/>
      <c r="AU513" s="339"/>
      <c r="AV513" s="339"/>
      <c r="AW513" s="339"/>
      <c r="AX513" s="339"/>
      <c r="AY513" s="339"/>
      <c r="AZ513" s="339"/>
      <c r="BA513" s="341"/>
      <c r="BB513" s="417"/>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2"/>
      <c r="BX513" s="342"/>
      <c r="BY513" s="342"/>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986" t="s">
        <v>378</v>
      </c>
      <c r="D514" s="985"/>
      <c r="E514" s="701">
        <v>4.4059767125719497E-2</v>
      </c>
      <c r="F514" s="613"/>
      <c r="G514" s="613"/>
      <c r="H514" s="985" t="s">
        <v>389</v>
      </c>
      <c r="I514" s="985"/>
      <c r="J514" s="702">
        <v>1.0925685889378845E-3</v>
      </c>
      <c r="K514" s="613"/>
      <c r="L514" s="613"/>
      <c r="M514" s="985"/>
      <c r="N514" s="985"/>
      <c r="O514" s="613"/>
      <c r="P514" s="613"/>
      <c r="Q514" s="613"/>
      <c r="W514" s="339"/>
      <c r="X514" s="339"/>
      <c r="Y514" s="339"/>
      <c r="Z514" s="339"/>
      <c r="AA514" s="339"/>
      <c r="AB514" s="339"/>
      <c r="AC514" s="339"/>
      <c r="AD514" s="339"/>
      <c r="AE514" s="339"/>
      <c r="AF514" s="339"/>
      <c r="AG514" s="339"/>
      <c r="AH514" s="339"/>
      <c r="AI514" s="339"/>
      <c r="AJ514" s="339"/>
      <c r="AK514" s="339"/>
      <c r="AL514" s="339"/>
      <c r="AM514" s="339"/>
      <c r="AN514" s="339"/>
      <c r="AO514" s="339"/>
      <c r="AP514" s="339"/>
      <c r="AQ514" s="339"/>
      <c r="AR514" s="339"/>
      <c r="AS514" s="339"/>
      <c r="AT514" s="339"/>
      <c r="AU514" s="339"/>
      <c r="AV514" s="339"/>
      <c r="AW514" s="339"/>
      <c r="AX514" s="339"/>
      <c r="AY514" s="339"/>
      <c r="AZ514" s="339"/>
      <c r="BA514" s="341"/>
      <c r="BB514" s="417"/>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2"/>
      <c r="BX514" s="342"/>
      <c r="BY514" s="342"/>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986" t="s">
        <v>367</v>
      </c>
      <c r="D515" s="985"/>
      <c r="E515" s="701">
        <v>0.18329799964009488</v>
      </c>
      <c r="F515" s="613"/>
      <c r="G515" s="613"/>
      <c r="H515" s="985" t="s">
        <v>358</v>
      </c>
      <c r="I515" s="985"/>
      <c r="J515" s="705">
        <v>0.16461557139701929</v>
      </c>
      <c r="K515" s="613"/>
      <c r="L515" s="613"/>
      <c r="M515" s="985"/>
      <c r="N515" s="985"/>
      <c r="O515" s="613"/>
      <c r="P515" s="613"/>
      <c r="Q515" s="613"/>
      <c r="W515" s="339"/>
      <c r="X515" s="339"/>
      <c r="Y515" s="339"/>
      <c r="Z515" s="339"/>
      <c r="AA515" s="339"/>
      <c r="AB515" s="339"/>
      <c r="AC515" s="339"/>
      <c r="AD515" s="339"/>
      <c r="AE515" s="339"/>
      <c r="AF515" s="339"/>
      <c r="AG515" s="339"/>
      <c r="AH515" s="339"/>
      <c r="AI515" s="339"/>
      <c r="AJ515" s="339"/>
      <c r="AK515" s="339"/>
      <c r="AL515" s="339"/>
      <c r="AM515" s="339"/>
      <c r="AN515" s="339"/>
      <c r="AO515" s="339"/>
      <c r="AP515" s="339"/>
      <c r="AQ515" s="339"/>
      <c r="AR515" s="339"/>
      <c r="AS515" s="339"/>
      <c r="AT515" s="339"/>
      <c r="AU515" s="339"/>
      <c r="AV515" s="339"/>
      <c r="AW515" s="339"/>
      <c r="AX515" s="339"/>
      <c r="AY515" s="339"/>
      <c r="AZ515" s="339"/>
      <c r="BA515" s="341"/>
      <c r="BB515" s="417"/>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2"/>
      <c r="BX515" s="342"/>
      <c r="BY515" s="342"/>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986" t="s">
        <v>375</v>
      </c>
      <c r="D516" s="985"/>
      <c r="E516" s="701">
        <v>7.6575695104274311E-2</v>
      </c>
      <c r="F516" s="613"/>
      <c r="G516" s="613"/>
      <c r="H516" s="985"/>
      <c r="I516" s="985"/>
      <c r="J516" s="613"/>
      <c r="K516" s="613"/>
      <c r="L516" s="613"/>
      <c r="M516" s="985" t="s">
        <v>252</v>
      </c>
      <c r="N516" s="985"/>
      <c r="O516" s="985"/>
      <c r="P516" s="985"/>
      <c r="Q516" s="985"/>
      <c r="W516" s="339"/>
      <c r="X516" s="339"/>
      <c r="Y516" s="339"/>
      <c r="Z516" s="339"/>
      <c r="AA516" s="339"/>
      <c r="AB516" s="339"/>
      <c r="AC516" s="339"/>
      <c r="AD516" s="339"/>
      <c r="AE516" s="339"/>
      <c r="AF516" s="339"/>
      <c r="AG516" s="339"/>
      <c r="AH516" s="339"/>
      <c r="AI516" s="339"/>
      <c r="AJ516" s="339"/>
      <c r="AK516" s="339"/>
      <c r="AL516" s="339"/>
      <c r="AM516" s="339"/>
      <c r="AN516" s="339"/>
      <c r="AO516" s="339"/>
      <c r="AP516" s="339"/>
      <c r="AQ516" s="339"/>
      <c r="AR516" s="339"/>
      <c r="AS516" s="339"/>
      <c r="AT516" s="339"/>
      <c r="AU516" s="339"/>
      <c r="AV516" s="339"/>
      <c r="AW516" s="339"/>
      <c r="AX516" s="339"/>
      <c r="AY516" s="339"/>
      <c r="AZ516" s="339"/>
      <c r="BA516" s="341"/>
      <c r="BB516" s="417"/>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2"/>
      <c r="BX516" s="342"/>
      <c r="BY516" s="342"/>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986" t="s">
        <v>372</v>
      </c>
      <c r="D517" s="985"/>
      <c r="E517" s="701">
        <v>7.2475069368156578E-2</v>
      </c>
      <c r="F517" s="613"/>
      <c r="G517" s="613"/>
      <c r="H517" s="985"/>
      <c r="I517" s="985"/>
      <c r="J517" s="613"/>
      <c r="K517" s="613"/>
      <c r="L517" s="613"/>
      <c r="M517" s="985" t="s">
        <v>203</v>
      </c>
      <c r="N517" s="985"/>
      <c r="O517" s="987" t="s">
        <v>253</v>
      </c>
      <c r="P517" s="988"/>
      <c r="Q517" s="989"/>
      <c r="W517" s="339"/>
      <c r="X517" s="339"/>
      <c r="Y517" s="339"/>
      <c r="Z517" s="339"/>
      <c r="AA517" s="339"/>
      <c r="AB517" s="339"/>
      <c r="AC517" s="339"/>
      <c r="AD517" s="339"/>
      <c r="AE517" s="339"/>
      <c r="AF517" s="339"/>
      <c r="AG517" s="339"/>
      <c r="AH517" s="339"/>
      <c r="AI517" s="339"/>
      <c r="AJ517" s="339"/>
      <c r="AK517" s="339"/>
      <c r="AL517" s="339"/>
      <c r="AM517" s="339"/>
      <c r="AN517" s="339"/>
      <c r="AO517" s="339"/>
      <c r="AP517" s="339"/>
      <c r="AQ517" s="339"/>
      <c r="AR517" s="339"/>
      <c r="AS517" s="339"/>
      <c r="AT517" s="339"/>
      <c r="AU517" s="339"/>
      <c r="AV517" s="339"/>
      <c r="AW517" s="339"/>
      <c r="AX517" s="339"/>
      <c r="AY517" s="339"/>
      <c r="AZ517" s="339"/>
      <c r="BA517" s="341"/>
      <c r="BB517" s="417"/>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2"/>
      <c r="BX517" s="342"/>
      <c r="BY517" s="342"/>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986" t="s">
        <v>389</v>
      </c>
      <c r="D518" s="985"/>
      <c r="E518" s="701">
        <v>2.4273163465439456E-3</v>
      </c>
      <c r="F518" s="613"/>
      <c r="G518" s="613"/>
      <c r="H518" s="985" t="s">
        <v>252</v>
      </c>
      <c r="I518" s="985"/>
      <c r="J518" s="985"/>
      <c r="K518" s="985"/>
      <c r="L518" s="985"/>
      <c r="M518" s="985"/>
      <c r="N518" s="985"/>
      <c r="O518" s="686" t="s">
        <v>188</v>
      </c>
      <c r="P518" s="687" t="s">
        <v>254</v>
      </c>
      <c r="Q518" s="688" t="s">
        <v>255</v>
      </c>
      <c r="W518" s="339"/>
      <c r="X518" s="339"/>
      <c r="Y518" s="339"/>
      <c r="Z518" s="339"/>
      <c r="AA518" s="339"/>
      <c r="AB518" s="339"/>
      <c r="AC518" s="339"/>
      <c r="AD518" s="339"/>
      <c r="AE518" s="339"/>
      <c r="AF518" s="339"/>
      <c r="AG518" s="339"/>
      <c r="AH518" s="339"/>
      <c r="AI518" s="339"/>
      <c r="AJ518" s="339"/>
      <c r="AK518" s="339"/>
      <c r="AL518" s="339"/>
      <c r="AM518" s="339"/>
      <c r="AN518" s="339"/>
      <c r="AO518" s="339"/>
      <c r="AP518" s="339"/>
      <c r="AQ518" s="339"/>
      <c r="AR518" s="339"/>
      <c r="AS518" s="339"/>
      <c r="AT518" s="339"/>
      <c r="AU518" s="339"/>
      <c r="AV518" s="339"/>
      <c r="AW518" s="339"/>
      <c r="AX518" s="339"/>
      <c r="AY518" s="339"/>
      <c r="AZ518" s="339"/>
      <c r="BA518" s="341"/>
      <c r="BB518" s="417"/>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2"/>
      <c r="BX518" s="342"/>
      <c r="BY518" s="342"/>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986" t="s">
        <v>358</v>
      </c>
      <c r="D519" s="985"/>
      <c r="E519" s="706">
        <v>0.19032685241672861</v>
      </c>
      <c r="F519" s="613"/>
      <c r="G519" s="613"/>
      <c r="H519" s="985" t="s">
        <v>203</v>
      </c>
      <c r="I519" s="985"/>
      <c r="J519" s="987" t="s">
        <v>253</v>
      </c>
      <c r="K519" s="988"/>
      <c r="L519" s="989"/>
      <c r="M519" s="985" t="s">
        <v>204</v>
      </c>
      <c r="N519" s="985"/>
      <c r="O519" s="707">
        <v>7.7877990500862753</v>
      </c>
      <c r="P519" s="708">
        <v>14.693960471860898</v>
      </c>
      <c r="Q519" s="709">
        <v>14.693960471860898</v>
      </c>
      <c r="W519" s="339"/>
      <c r="X519" s="339"/>
      <c r="Y519" s="339"/>
      <c r="Z519" s="339"/>
      <c r="AA519" s="339"/>
      <c r="AB519" s="339"/>
      <c r="AC519" s="339"/>
      <c r="AD519" s="339"/>
      <c r="AE519" s="339"/>
      <c r="AF519" s="339"/>
      <c r="AG519" s="339"/>
      <c r="AH519" s="339"/>
      <c r="AI519" s="339"/>
      <c r="AJ519" s="339"/>
      <c r="AK519" s="339"/>
      <c r="AL519" s="339"/>
      <c r="AM519" s="339"/>
      <c r="AN519" s="339"/>
      <c r="AO519" s="339"/>
      <c r="AP519" s="339"/>
      <c r="AQ519" s="339"/>
      <c r="AR519" s="339"/>
      <c r="AS519" s="339"/>
      <c r="AT519" s="339"/>
      <c r="AU519" s="339"/>
      <c r="AV519" s="339"/>
      <c r="AW519" s="339"/>
      <c r="AX519" s="339"/>
      <c r="AY519" s="339"/>
      <c r="AZ519" s="339"/>
      <c r="BA519" s="341"/>
      <c r="BB519" s="417"/>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2"/>
      <c r="BX519" s="342"/>
      <c r="BY519" s="342"/>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986"/>
      <c r="D520" s="985"/>
      <c r="E520" s="613"/>
      <c r="F520" s="613"/>
      <c r="G520" s="613"/>
      <c r="H520" s="985"/>
      <c r="I520" s="985"/>
      <c r="J520" s="689" t="s">
        <v>188</v>
      </c>
      <c r="K520" s="690" t="s">
        <v>254</v>
      </c>
      <c r="L520" s="691" t="s">
        <v>255</v>
      </c>
      <c r="M520" s="985"/>
      <c r="N520" s="985"/>
      <c r="O520" s="613"/>
      <c r="P520" s="613"/>
      <c r="Q520" s="613"/>
      <c r="W520" s="339"/>
      <c r="X520" s="339"/>
      <c r="Y520" s="339"/>
      <c r="Z520" s="339"/>
      <c r="AA520" s="339"/>
      <c r="AB520" s="339"/>
      <c r="AC520" s="339"/>
      <c r="AD520" s="339"/>
      <c r="AE520" s="339"/>
      <c r="AF520" s="339"/>
      <c r="AG520" s="339"/>
      <c r="AH520" s="339"/>
      <c r="AI520" s="339"/>
      <c r="AJ520" s="339"/>
      <c r="AK520" s="339"/>
      <c r="AL520" s="339"/>
      <c r="AM520" s="339"/>
      <c r="AN520" s="339"/>
      <c r="AO520" s="339"/>
      <c r="AP520" s="339"/>
      <c r="AQ520" s="339"/>
      <c r="AR520" s="339"/>
      <c r="AS520" s="339"/>
      <c r="AT520" s="339"/>
      <c r="AU520" s="339"/>
      <c r="AV520" s="339"/>
      <c r="AW520" s="339"/>
      <c r="AX520" s="339"/>
      <c r="AY520" s="339"/>
      <c r="AZ520" s="339"/>
      <c r="BA520" s="341"/>
      <c r="BB520" s="417"/>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2"/>
      <c r="BX520" s="342"/>
      <c r="BY520" s="342"/>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986"/>
      <c r="D521" s="985"/>
      <c r="E521" s="613"/>
      <c r="F521" s="613"/>
      <c r="G521" s="613"/>
      <c r="H521" s="985" t="s">
        <v>204</v>
      </c>
      <c r="I521" s="985"/>
      <c r="J521" s="710">
        <v>8.2446574891918729</v>
      </c>
      <c r="K521" s="711">
        <v>15.267884239244209</v>
      </c>
      <c r="L521" s="712">
        <v>15.267884239244209</v>
      </c>
      <c r="M521" s="985"/>
      <c r="N521" s="985"/>
      <c r="O521" s="613"/>
      <c r="P521" s="613"/>
      <c r="Q521" s="613"/>
      <c r="W521" s="339"/>
      <c r="X521" s="339"/>
      <c r="Y521" s="339"/>
      <c r="Z521" s="339"/>
      <c r="AA521" s="339"/>
      <c r="AB521" s="339"/>
      <c r="AC521" s="339"/>
      <c r="AD521" s="339"/>
      <c r="AE521" s="339"/>
      <c r="AF521" s="339"/>
      <c r="AG521" s="339"/>
      <c r="AH521" s="339"/>
      <c r="AI521" s="339"/>
      <c r="AJ521" s="339"/>
      <c r="AK521" s="339"/>
      <c r="AL521" s="339"/>
      <c r="AM521" s="339"/>
      <c r="AN521" s="339"/>
      <c r="AO521" s="339"/>
      <c r="AP521" s="339"/>
      <c r="AQ521" s="339"/>
      <c r="AR521" s="339"/>
      <c r="AS521" s="339"/>
      <c r="AT521" s="339"/>
      <c r="AU521" s="339"/>
      <c r="AV521" s="339"/>
      <c r="AW521" s="339"/>
      <c r="AX521" s="339"/>
      <c r="AY521" s="339"/>
      <c r="AZ521" s="339"/>
      <c r="BA521" s="341"/>
      <c r="BB521" s="417"/>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2"/>
      <c r="BX521" s="342"/>
      <c r="BY521" s="342"/>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986" t="s">
        <v>252</v>
      </c>
      <c r="D522" s="985"/>
      <c r="E522" s="985"/>
      <c r="F522" s="985"/>
      <c r="G522" s="985"/>
      <c r="H522" s="985"/>
      <c r="I522" s="985"/>
      <c r="J522" s="613"/>
      <c r="K522" s="613"/>
      <c r="L522" s="613"/>
      <c r="M522" s="985" t="s">
        <v>256</v>
      </c>
      <c r="N522" s="985"/>
      <c r="O522" s="985"/>
      <c r="P522" s="613"/>
      <c r="Q522" s="613"/>
      <c r="W522" s="339"/>
      <c r="X522" s="339"/>
      <c r="Y522" s="339"/>
      <c r="Z522" s="339"/>
      <c r="AA522" s="339"/>
      <c r="AB522" s="339"/>
      <c r="AC522" s="339"/>
      <c r="AD522" s="339"/>
      <c r="AE522" s="339"/>
      <c r="AF522" s="339"/>
      <c r="AG522" s="339"/>
      <c r="AH522" s="339"/>
      <c r="AI522" s="339"/>
      <c r="AJ522" s="339"/>
      <c r="AK522" s="339"/>
      <c r="AL522" s="339"/>
      <c r="AM522" s="339"/>
      <c r="AN522" s="339"/>
      <c r="AO522" s="339"/>
      <c r="AP522" s="339"/>
      <c r="AQ522" s="339"/>
      <c r="AR522" s="339"/>
      <c r="AS522" s="339"/>
      <c r="AT522" s="339"/>
      <c r="AU522" s="339"/>
      <c r="AV522" s="339"/>
      <c r="AW522" s="339"/>
      <c r="AX522" s="339"/>
      <c r="AY522" s="339"/>
      <c r="AZ522" s="339"/>
      <c r="BA522" s="341"/>
      <c r="BB522" s="417"/>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2"/>
      <c r="BX522" s="342"/>
      <c r="BY522" s="342"/>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986" t="s">
        <v>203</v>
      </c>
      <c r="D523" s="985"/>
      <c r="E523" s="987" t="s">
        <v>253</v>
      </c>
      <c r="F523" s="988"/>
      <c r="G523" s="989"/>
      <c r="H523" s="985"/>
      <c r="I523" s="985"/>
      <c r="J523" s="613"/>
      <c r="K523" s="613"/>
      <c r="L523" s="613"/>
      <c r="M523" s="985"/>
      <c r="N523" s="985"/>
      <c r="O523" s="692" t="s">
        <v>203</v>
      </c>
      <c r="P523" s="613"/>
      <c r="Q523" s="613"/>
      <c r="W523" s="339"/>
      <c r="X523" s="339"/>
      <c r="Y523" s="339"/>
      <c r="Z523" s="339"/>
      <c r="AA523" s="339"/>
      <c r="AB523" s="339"/>
      <c r="AC523" s="339"/>
      <c r="AD523" s="339"/>
      <c r="AE523" s="339"/>
      <c r="AF523" s="339"/>
      <c r="AG523" s="339"/>
      <c r="AH523" s="339"/>
      <c r="AI523" s="339"/>
      <c r="AJ523" s="339"/>
      <c r="AK523" s="339"/>
      <c r="AL523" s="339"/>
      <c r="AM523" s="339"/>
      <c r="AN523" s="339"/>
      <c r="AO523" s="339"/>
      <c r="AP523" s="339"/>
      <c r="AQ523" s="339"/>
      <c r="AR523" s="339"/>
      <c r="AS523" s="339"/>
      <c r="AT523" s="339"/>
      <c r="AU523" s="339"/>
      <c r="AV523" s="339"/>
      <c r="AW523" s="339"/>
      <c r="AX523" s="339"/>
      <c r="AY523" s="339"/>
      <c r="AZ523" s="339"/>
      <c r="BA523" s="341"/>
      <c r="BB523" s="417"/>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2"/>
      <c r="BX523" s="342"/>
      <c r="BY523" s="342"/>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985"/>
      <c r="D524" s="985"/>
      <c r="E524" s="693" t="s">
        <v>188</v>
      </c>
      <c r="F524" s="694" t="s">
        <v>254</v>
      </c>
      <c r="G524" s="695" t="s">
        <v>255</v>
      </c>
      <c r="H524" s="985" t="s">
        <v>256</v>
      </c>
      <c r="I524" s="985"/>
      <c r="J524" s="985"/>
      <c r="K524" s="613"/>
      <c r="L524" s="613"/>
      <c r="M524" s="985"/>
      <c r="N524" s="985"/>
      <c r="O524" s="713" t="s">
        <v>204</v>
      </c>
      <c r="P524" s="613"/>
      <c r="Q524" s="613"/>
      <c r="W524" s="339"/>
      <c r="X524" s="339"/>
      <c r="Y524" s="339"/>
      <c r="Z524" s="339"/>
      <c r="AA524" s="339"/>
      <c r="AB524" s="339"/>
      <c r="AC524" s="339"/>
      <c r="AD524" s="339"/>
      <c r="AE524" s="339"/>
      <c r="AF524" s="339"/>
      <c r="AG524" s="339"/>
      <c r="AH524" s="339"/>
      <c r="AI524" s="339"/>
      <c r="AJ524" s="339"/>
      <c r="AK524" s="339"/>
      <c r="AL524" s="339"/>
      <c r="AM524" s="339"/>
      <c r="AN524" s="339"/>
      <c r="AO524" s="339"/>
      <c r="AP524" s="339"/>
      <c r="AQ524" s="339"/>
      <c r="AR524" s="339"/>
      <c r="AS524" s="339"/>
      <c r="AT524" s="339"/>
      <c r="AU524" s="339"/>
      <c r="AV524" s="339"/>
      <c r="AW524" s="339"/>
      <c r="AX524" s="339"/>
      <c r="AY524" s="339"/>
      <c r="AZ524" s="339"/>
      <c r="BA524" s="341"/>
      <c r="BB524" s="417"/>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2"/>
      <c r="BX524" s="342"/>
      <c r="BY524" s="342"/>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986" t="s">
        <v>204</v>
      </c>
      <c r="D525" s="985"/>
      <c r="E525" s="714">
        <v>9.7052465636799674</v>
      </c>
      <c r="F525" s="715">
        <v>17.330797435142799</v>
      </c>
      <c r="G525" s="716">
        <v>17.330797435142799</v>
      </c>
      <c r="H525" s="985"/>
      <c r="I525" s="985"/>
      <c r="J525" s="696" t="s">
        <v>203</v>
      </c>
      <c r="K525" s="613"/>
      <c r="L525" s="613"/>
      <c r="M525" s="985" t="s">
        <v>225</v>
      </c>
      <c r="N525" s="985"/>
      <c r="O525" s="700">
        <v>-1.9775942034806454E-2</v>
      </c>
      <c r="P525" s="613"/>
      <c r="Q525" s="613"/>
      <c r="W525" s="339"/>
      <c r="X525" s="339"/>
      <c r="Y525" s="339"/>
      <c r="Z525" s="339"/>
      <c r="AA525" s="339"/>
      <c r="AB525" s="339"/>
      <c r="AC525" s="339"/>
      <c r="AD525" s="339"/>
      <c r="AE525" s="339"/>
      <c r="AF525" s="339"/>
      <c r="AG525" s="339"/>
      <c r="AH525" s="339"/>
      <c r="AI525" s="339"/>
      <c r="AJ525" s="339"/>
      <c r="AK525" s="339"/>
      <c r="AL525" s="339"/>
      <c r="AM525" s="339"/>
      <c r="AN525" s="339"/>
      <c r="AO525" s="339"/>
      <c r="AP525" s="339"/>
      <c r="AQ525" s="339"/>
      <c r="AR525" s="339"/>
      <c r="AS525" s="339"/>
      <c r="AT525" s="339"/>
      <c r="AU525" s="339"/>
      <c r="AV525" s="339"/>
      <c r="AW525" s="339"/>
      <c r="AX525" s="339"/>
      <c r="AY525" s="339"/>
      <c r="AZ525" s="339"/>
      <c r="BA525" s="341"/>
      <c r="BB525" s="417"/>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2"/>
      <c r="BX525" s="342"/>
      <c r="BY525" s="342"/>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986"/>
      <c r="D526" s="985"/>
      <c r="E526" s="613"/>
      <c r="F526" s="613"/>
      <c r="G526" s="613"/>
      <c r="H526" s="985"/>
      <c r="I526" s="985"/>
      <c r="J526" s="717" t="s">
        <v>204</v>
      </c>
      <c r="K526" s="613"/>
      <c r="L526" s="613"/>
      <c r="M526" s="985" t="s">
        <v>350</v>
      </c>
      <c r="N526" s="985"/>
      <c r="O526" s="703">
        <v>-6.0478633821379212E-2</v>
      </c>
      <c r="P526" s="613"/>
      <c r="Q526" s="613"/>
      <c r="W526" s="339"/>
      <c r="X526" s="339"/>
      <c r="Y526" s="339"/>
      <c r="Z526" s="339"/>
      <c r="AA526" s="339"/>
      <c r="AB526" s="339"/>
      <c r="AC526" s="339"/>
      <c r="AD526" s="339"/>
      <c r="AE526" s="339"/>
      <c r="AF526" s="339"/>
      <c r="AG526" s="339"/>
      <c r="AH526" s="339"/>
      <c r="AI526" s="339"/>
      <c r="AJ526" s="339"/>
      <c r="AK526" s="339"/>
      <c r="AL526" s="339"/>
      <c r="AM526" s="339"/>
      <c r="AN526" s="339"/>
      <c r="AO526" s="339"/>
      <c r="AP526" s="339"/>
      <c r="AQ526" s="339"/>
      <c r="AR526" s="339"/>
      <c r="AS526" s="339"/>
      <c r="AT526" s="339"/>
      <c r="AU526" s="339"/>
      <c r="AV526" s="339"/>
      <c r="AW526" s="339"/>
      <c r="AX526" s="339"/>
      <c r="AY526" s="339"/>
      <c r="AZ526" s="339"/>
      <c r="BA526" s="341"/>
      <c r="BB526" s="417"/>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2"/>
      <c r="BX526" s="342"/>
      <c r="BY526" s="342"/>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986"/>
      <c r="D527" s="985"/>
      <c r="E527" s="613"/>
      <c r="F527" s="613"/>
      <c r="G527" s="613"/>
      <c r="H527" s="985" t="s">
        <v>225</v>
      </c>
      <c r="I527" s="985"/>
      <c r="J527" s="699">
        <v>-2.3916712639725779E-2</v>
      </c>
      <c r="K527" s="613"/>
      <c r="L527" s="613"/>
      <c r="M527" s="985" t="s">
        <v>390</v>
      </c>
      <c r="N527" s="985"/>
      <c r="O527" s="703">
        <v>-3.3606852491842518E-3</v>
      </c>
      <c r="P527" s="613"/>
      <c r="Q527" s="613"/>
      <c r="W527" s="339"/>
      <c r="X527" s="339"/>
      <c r="Y527" s="339"/>
      <c r="Z527" s="339"/>
      <c r="AA527" s="339"/>
      <c r="AB527" s="339"/>
      <c r="AC527" s="339"/>
      <c r="AD527" s="339"/>
      <c r="AE527" s="339"/>
      <c r="AF527" s="339"/>
      <c r="AG527" s="339"/>
      <c r="AH527" s="339"/>
      <c r="AI527" s="339"/>
      <c r="AJ527" s="339"/>
      <c r="AK527" s="339"/>
      <c r="AL527" s="339"/>
      <c r="AM527" s="339"/>
      <c r="AN527" s="339"/>
      <c r="AO527" s="339"/>
      <c r="AP527" s="339"/>
      <c r="AQ527" s="339"/>
      <c r="AR527" s="339"/>
      <c r="AS527" s="339"/>
      <c r="AT527" s="339"/>
      <c r="AU527" s="339"/>
      <c r="AV527" s="339"/>
      <c r="AW527" s="339"/>
      <c r="AX527" s="339"/>
      <c r="AY527" s="339"/>
      <c r="AZ527" s="339"/>
      <c r="BA527" s="341"/>
      <c r="BB527" s="417"/>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2"/>
      <c r="BX527" s="342"/>
      <c r="BY527" s="342"/>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986" t="s">
        <v>256</v>
      </c>
      <c r="D528" s="985"/>
      <c r="E528" s="985"/>
      <c r="F528" s="613"/>
      <c r="G528" s="613"/>
      <c r="H528" s="985" t="s">
        <v>350</v>
      </c>
      <c r="I528" s="985"/>
      <c r="J528" s="702">
        <v>-4.8681269175937424E-2</v>
      </c>
      <c r="K528" s="613"/>
      <c r="L528" s="613"/>
      <c r="M528" s="985" t="s">
        <v>371</v>
      </c>
      <c r="N528" s="985"/>
      <c r="O528" s="703">
        <v>3.2603812512120564E-2</v>
      </c>
      <c r="P528" s="613"/>
      <c r="Q528" s="613"/>
      <c r="W528" s="339"/>
      <c r="X528" s="339"/>
      <c r="Y528" s="339"/>
      <c r="Z528" s="339"/>
      <c r="AA528" s="339"/>
      <c r="AB528" s="339"/>
      <c r="AC528" s="339"/>
      <c r="AD528" s="339"/>
      <c r="AE528" s="339"/>
      <c r="AF528" s="339"/>
      <c r="AG528" s="339"/>
      <c r="AH528" s="339"/>
      <c r="AI528" s="339"/>
      <c r="AJ528" s="339"/>
      <c r="AK528" s="339"/>
      <c r="AL528" s="339"/>
      <c r="AM528" s="339"/>
      <c r="AN528" s="339"/>
      <c r="AO528" s="339"/>
      <c r="AP528" s="339"/>
      <c r="AQ528" s="339"/>
      <c r="AR528" s="339"/>
      <c r="AS528" s="339"/>
      <c r="AT528" s="339"/>
      <c r="AU528" s="339"/>
      <c r="AV528" s="339"/>
      <c r="AW528" s="339"/>
      <c r="AX528" s="339"/>
      <c r="AY528" s="339"/>
      <c r="AZ528" s="339"/>
      <c r="BA528" s="341"/>
      <c r="BB528" s="417"/>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2"/>
      <c r="BX528" s="342"/>
      <c r="BY528" s="342"/>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986"/>
      <c r="D529" s="985"/>
      <c r="E529" s="697" t="s">
        <v>203</v>
      </c>
      <c r="F529" s="613"/>
      <c r="G529" s="613"/>
      <c r="H529" s="985" t="s">
        <v>390</v>
      </c>
      <c r="I529" s="985"/>
      <c r="J529" s="702">
        <v>-8.0904269937028407E-4</v>
      </c>
      <c r="K529" s="613"/>
      <c r="L529" s="613"/>
      <c r="M529" s="985" t="s">
        <v>347</v>
      </c>
      <c r="N529" s="985"/>
      <c r="O529" s="703">
        <v>6.6122129485417763E-2</v>
      </c>
      <c r="P529" s="613"/>
      <c r="Q529" s="613"/>
      <c r="W529" s="339"/>
      <c r="X529" s="339"/>
      <c r="Y529" s="339"/>
      <c r="Z529" s="339"/>
      <c r="AA529" s="339"/>
      <c r="AB529" s="339"/>
      <c r="AC529" s="339"/>
      <c r="AD529" s="339"/>
      <c r="AE529" s="339"/>
      <c r="AF529" s="339"/>
      <c r="AG529" s="339"/>
      <c r="AH529" s="339"/>
      <c r="AI529" s="339"/>
      <c r="AJ529" s="339"/>
      <c r="AK529" s="339"/>
      <c r="AL529" s="339"/>
      <c r="AM529" s="339"/>
      <c r="AN529" s="339"/>
      <c r="AO529" s="339"/>
      <c r="AP529" s="339"/>
      <c r="AQ529" s="339"/>
      <c r="AR529" s="339"/>
      <c r="AS529" s="339"/>
      <c r="AT529" s="339"/>
      <c r="AU529" s="339"/>
      <c r="AV529" s="339"/>
      <c r="AW529" s="339"/>
      <c r="AX529" s="339"/>
      <c r="AY529" s="339"/>
      <c r="AZ529" s="339"/>
      <c r="BA529" s="341"/>
      <c r="BB529" s="417"/>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2"/>
      <c r="BX529" s="342"/>
      <c r="BY529" s="342"/>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985"/>
      <c r="D530" s="985"/>
      <c r="E530" s="718" t="s">
        <v>204</v>
      </c>
      <c r="F530" s="613"/>
      <c r="G530" s="613"/>
      <c r="H530" s="985" t="s">
        <v>371</v>
      </c>
      <c r="I530" s="985"/>
      <c r="J530" s="702">
        <v>-2.9505280838110579E-2</v>
      </c>
      <c r="K530" s="613"/>
      <c r="L530" s="613"/>
      <c r="M530" s="985" t="s">
        <v>357</v>
      </c>
      <c r="N530" s="985"/>
      <c r="O530" s="703">
        <v>5.7524308633811742E-2</v>
      </c>
      <c r="P530" s="613"/>
      <c r="Q530" s="613"/>
      <c r="W530" s="339"/>
      <c r="X530" s="339"/>
      <c r="Y530" s="339"/>
      <c r="Z530" s="339"/>
      <c r="AA530" s="339"/>
      <c r="AB530" s="339"/>
      <c r="AC530" s="339"/>
      <c r="AD530" s="339"/>
      <c r="AE530" s="339"/>
      <c r="AF530" s="339"/>
      <c r="AG530" s="339"/>
      <c r="AH530" s="339"/>
      <c r="AI530" s="339"/>
      <c r="AJ530" s="339"/>
      <c r="AK530" s="339"/>
      <c r="AL530" s="339"/>
      <c r="AM530" s="339"/>
      <c r="AN530" s="339"/>
      <c r="AO530" s="339"/>
      <c r="AP530" s="339"/>
      <c r="AQ530" s="339"/>
      <c r="AR530" s="339"/>
      <c r="AS530" s="339"/>
      <c r="AT530" s="339"/>
      <c r="AU530" s="339"/>
      <c r="AV530" s="339"/>
      <c r="AW530" s="339"/>
      <c r="AX530" s="339"/>
      <c r="AY530" s="339"/>
      <c r="AZ530" s="339"/>
      <c r="BA530" s="341"/>
      <c r="BB530" s="417"/>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2"/>
      <c r="BX530" s="342"/>
      <c r="BY530" s="342"/>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986" t="s">
        <v>225</v>
      </c>
      <c r="D531" s="985"/>
      <c r="E531" s="698">
        <v>-1.4747788758657154E-2</v>
      </c>
      <c r="F531" s="613"/>
      <c r="G531" s="613"/>
      <c r="H531" s="985" t="s">
        <v>347</v>
      </c>
      <c r="I531" s="985"/>
      <c r="J531" s="702">
        <v>7.8613396803768679E-2</v>
      </c>
      <c r="K531" s="613"/>
      <c r="L531" s="613"/>
      <c r="M531" s="985" t="s">
        <v>364</v>
      </c>
      <c r="N531" s="985"/>
      <c r="O531" s="703">
        <v>4.0618283424984455E-2</v>
      </c>
      <c r="P531" s="613"/>
      <c r="Q531" s="613"/>
      <c r="W531" s="339"/>
      <c r="X531" s="339"/>
      <c r="Y531" s="339"/>
      <c r="Z531" s="339"/>
      <c r="AA531" s="339"/>
      <c r="AB531" s="339"/>
      <c r="AC531" s="339"/>
      <c r="AD531" s="339"/>
      <c r="AE531" s="339"/>
      <c r="AF531" s="339"/>
      <c r="AG531" s="339"/>
      <c r="AH531" s="339"/>
      <c r="AI531" s="339"/>
      <c r="AJ531" s="339"/>
      <c r="AK531" s="339"/>
      <c r="AL531" s="339"/>
      <c r="AM531" s="339"/>
      <c r="AN531" s="339"/>
      <c r="AO531" s="339"/>
      <c r="AP531" s="339"/>
      <c r="AQ531" s="339"/>
      <c r="AR531" s="339"/>
      <c r="AS531" s="339"/>
      <c r="AT531" s="339"/>
      <c r="AU531" s="339"/>
      <c r="AV531" s="339"/>
      <c r="AW531" s="339"/>
      <c r="AX531" s="339"/>
      <c r="AY531" s="339"/>
      <c r="AZ531" s="339"/>
      <c r="BA531" s="341"/>
      <c r="BB531" s="417"/>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2"/>
      <c r="BX531" s="342"/>
      <c r="BY531" s="342"/>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986" t="s">
        <v>350</v>
      </c>
      <c r="D532" s="985"/>
      <c r="E532" s="701">
        <v>-6.3576164547452144E-2</v>
      </c>
      <c r="F532" s="613"/>
      <c r="G532" s="613"/>
      <c r="H532" s="985" t="s">
        <v>357</v>
      </c>
      <c r="I532" s="985"/>
      <c r="J532" s="702">
        <v>1.7986751623943316E-2</v>
      </c>
      <c r="K532" s="613"/>
      <c r="L532" s="613"/>
      <c r="M532" s="985" t="s">
        <v>382</v>
      </c>
      <c r="N532" s="985"/>
      <c r="O532" s="703">
        <v>1.4100666271529505E-2</v>
      </c>
      <c r="P532" s="613"/>
      <c r="Q532" s="613"/>
      <c r="W532" s="339"/>
      <c r="X532" s="339"/>
      <c r="Y532" s="339"/>
      <c r="Z532" s="339"/>
      <c r="AA532" s="339"/>
      <c r="AB532" s="339"/>
      <c r="AC532" s="339"/>
      <c r="AD532" s="339"/>
      <c r="AE532" s="339"/>
      <c r="AF532" s="339"/>
      <c r="AG532" s="339"/>
      <c r="AH532" s="339"/>
      <c r="AI532" s="339"/>
      <c r="AJ532" s="339"/>
      <c r="AK532" s="339"/>
      <c r="AL532" s="339"/>
      <c r="AM532" s="339"/>
      <c r="AN532" s="339"/>
      <c r="AO532" s="339"/>
      <c r="AP532" s="339"/>
      <c r="AQ532" s="339"/>
      <c r="AR532" s="339"/>
      <c r="AS532" s="339"/>
      <c r="AT532" s="339"/>
      <c r="AU532" s="339"/>
      <c r="AV532" s="339"/>
      <c r="AW532" s="339"/>
      <c r="AX532" s="339"/>
      <c r="AY532" s="339"/>
      <c r="AZ532" s="339"/>
      <c r="BA532" s="341"/>
      <c r="BB532" s="417"/>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2"/>
      <c r="BX532" s="342"/>
      <c r="BY532" s="342"/>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986" t="s">
        <v>390</v>
      </c>
      <c r="D533" s="985"/>
      <c r="E533" s="701">
        <v>-4.7532518623934874E-3</v>
      </c>
      <c r="F533" s="613"/>
      <c r="G533" s="613"/>
      <c r="H533" s="985" t="s">
        <v>364</v>
      </c>
      <c r="I533" s="985"/>
      <c r="J533" s="702">
        <v>-1.1683567624932533E-2</v>
      </c>
      <c r="K533" s="613"/>
      <c r="L533" s="613"/>
      <c r="M533" s="985" t="s">
        <v>342</v>
      </c>
      <c r="N533" s="985"/>
      <c r="O533" s="703">
        <v>9.5456619564624506E-2</v>
      </c>
      <c r="P533" s="613"/>
      <c r="Q533" s="613"/>
      <c r="W533" s="339"/>
      <c r="X533" s="339"/>
      <c r="Y533" s="339"/>
      <c r="Z533" s="339"/>
      <c r="AA533" s="339"/>
      <c r="AB533" s="339"/>
      <c r="AC533" s="339"/>
      <c r="AD533" s="339"/>
      <c r="AE533" s="339"/>
      <c r="AF533" s="339"/>
      <c r="AG533" s="339"/>
      <c r="AH533" s="339"/>
      <c r="AI533" s="339"/>
      <c r="AJ533" s="339"/>
      <c r="AK533" s="339"/>
      <c r="AL533" s="339"/>
      <c r="AM533" s="339"/>
      <c r="AN533" s="339"/>
      <c r="AO533" s="339"/>
      <c r="AP533" s="339"/>
      <c r="AQ533" s="339"/>
      <c r="AR533" s="339"/>
      <c r="AS533" s="339"/>
      <c r="AT533" s="339"/>
      <c r="AU533" s="339"/>
      <c r="AV533" s="339"/>
      <c r="AW533" s="339"/>
      <c r="AX533" s="339"/>
      <c r="AY533" s="339"/>
      <c r="AZ533" s="339"/>
      <c r="BA533" s="341"/>
      <c r="BB533" s="417"/>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2"/>
      <c r="BX533" s="342"/>
      <c r="BY533" s="342"/>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986" t="s">
        <v>371</v>
      </c>
      <c r="D534" s="985"/>
      <c r="E534" s="701">
        <v>1.4442072382919736E-2</v>
      </c>
      <c r="F534" s="613"/>
      <c r="G534" s="613"/>
      <c r="H534" s="985" t="s">
        <v>382</v>
      </c>
      <c r="I534" s="985"/>
      <c r="J534" s="702">
        <v>4.3585292907940441E-3</v>
      </c>
      <c r="K534" s="613"/>
      <c r="L534" s="613"/>
      <c r="M534" s="985" t="s">
        <v>368</v>
      </c>
      <c r="N534" s="985"/>
      <c r="O534" s="703">
        <v>-3.0811706554355778E-2</v>
      </c>
      <c r="P534" s="613"/>
      <c r="Q534" s="613"/>
      <c r="W534" s="339"/>
      <c r="X534" s="339"/>
      <c r="Y534" s="339"/>
      <c r="Z534" s="339"/>
      <c r="AA534" s="339"/>
      <c r="AB534" s="339"/>
      <c r="AC534" s="339"/>
      <c r="AD534" s="339"/>
      <c r="AE534" s="339"/>
      <c r="AF534" s="339"/>
      <c r="AG534" s="339"/>
      <c r="AH534" s="339"/>
      <c r="AI534" s="339"/>
      <c r="AJ534" s="339"/>
      <c r="AK534" s="339"/>
      <c r="AL534" s="339"/>
      <c r="AM534" s="339"/>
      <c r="AN534" s="339"/>
      <c r="AO534" s="339"/>
      <c r="AP534" s="339"/>
      <c r="AQ534" s="339"/>
      <c r="AR534" s="339"/>
      <c r="AS534" s="339"/>
      <c r="AT534" s="339"/>
      <c r="AU534" s="339"/>
      <c r="AV534" s="339"/>
      <c r="AW534" s="339"/>
      <c r="AX534" s="339"/>
      <c r="AY534" s="339"/>
      <c r="AZ534" s="339"/>
      <c r="BA534" s="341"/>
      <c r="BB534" s="417"/>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2"/>
      <c r="BX534" s="342"/>
      <c r="BY534" s="342"/>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986" t="s">
        <v>347</v>
      </c>
      <c r="D535" s="985"/>
      <c r="E535" s="701">
        <v>5.6826328401692543E-2</v>
      </c>
      <c r="F535" s="613"/>
      <c r="G535" s="613"/>
      <c r="H535" s="985" t="s">
        <v>342</v>
      </c>
      <c r="I535" s="985"/>
      <c r="J535" s="702">
        <v>9.6510472989238469E-2</v>
      </c>
      <c r="K535" s="613"/>
      <c r="L535" s="613"/>
      <c r="M535" s="985" t="s">
        <v>361</v>
      </c>
      <c r="N535" s="985"/>
      <c r="O535" s="703">
        <v>-2.9523642830484604E-2</v>
      </c>
      <c r="P535" s="613"/>
      <c r="Q535" s="613"/>
      <c r="W535" s="339"/>
      <c r="X535" s="339"/>
      <c r="Y535" s="339"/>
      <c r="Z535" s="339"/>
      <c r="AA535" s="339"/>
      <c r="AB535" s="339"/>
      <c r="AC535" s="339"/>
      <c r="AD535" s="339"/>
      <c r="AE535" s="339"/>
      <c r="AF535" s="339"/>
      <c r="AG535" s="339"/>
      <c r="AH535" s="339"/>
      <c r="AI535" s="339"/>
      <c r="AJ535" s="339"/>
      <c r="AK535" s="339"/>
      <c r="AL535" s="339"/>
      <c r="AM535" s="339"/>
      <c r="AN535" s="339"/>
      <c r="AO535" s="339"/>
      <c r="AP535" s="339"/>
      <c r="AQ535" s="339"/>
      <c r="AR535" s="339"/>
      <c r="AS535" s="339"/>
      <c r="AT535" s="339"/>
      <c r="AU535" s="339"/>
      <c r="AV535" s="339"/>
      <c r="AW535" s="339"/>
      <c r="AX535" s="339"/>
      <c r="AY535" s="339"/>
      <c r="AZ535" s="339"/>
      <c r="BA535" s="341"/>
      <c r="BB535" s="417"/>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2"/>
      <c r="BX535" s="342"/>
      <c r="BY535" s="342"/>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986" t="s">
        <v>357</v>
      </c>
      <c r="D536" s="985"/>
      <c r="E536" s="701">
        <v>2.1858077432704032E-2</v>
      </c>
      <c r="F536" s="613"/>
      <c r="G536" s="613"/>
      <c r="H536" s="985" t="s">
        <v>368</v>
      </c>
      <c r="I536" s="985"/>
      <c r="J536" s="702">
        <v>-4.4260916896028644E-2</v>
      </c>
      <c r="K536" s="613"/>
      <c r="L536" s="613"/>
      <c r="M536" s="985" t="s">
        <v>384</v>
      </c>
      <c r="N536" s="985"/>
      <c r="O536" s="703">
        <v>8.6066528005375731E-3</v>
      </c>
      <c r="P536" s="613"/>
      <c r="Q536" s="613"/>
      <c r="W536" s="339"/>
      <c r="X536" s="339"/>
      <c r="Y536" s="339"/>
      <c r="Z536" s="339"/>
      <c r="AA536" s="339"/>
      <c r="AB536" s="339"/>
      <c r="AC536" s="339"/>
      <c r="AD536" s="339"/>
      <c r="AE536" s="339"/>
      <c r="AF536" s="339"/>
      <c r="AG536" s="339"/>
      <c r="AH536" s="339"/>
      <c r="AI536" s="339"/>
      <c r="AJ536" s="339"/>
      <c r="AK536" s="339"/>
      <c r="AL536" s="339"/>
      <c r="AM536" s="339"/>
      <c r="AN536" s="339"/>
      <c r="AO536" s="339"/>
      <c r="AP536" s="339"/>
      <c r="AQ536" s="339"/>
      <c r="AR536" s="339"/>
      <c r="AS536" s="339"/>
      <c r="AT536" s="339"/>
      <c r="AU536" s="339"/>
      <c r="AV536" s="339"/>
      <c r="AW536" s="339"/>
      <c r="AX536" s="339"/>
      <c r="AY536" s="339"/>
      <c r="AZ536" s="339"/>
      <c r="BA536" s="341"/>
      <c r="BB536" s="417"/>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2"/>
      <c r="BX536" s="342"/>
      <c r="BY536" s="342"/>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986" t="s">
        <v>364</v>
      </c>
      <c r="D537" s="985"/>
      <c r="E537" s="701">
        <v>2.1595331899603075E-2</v>
      </c>
      <c r="F537" s="613"/>
      <c r="G537" s="613"/>
      <c r="H537" s="985" t="s">
        <v>361</v>
      </c>
      <c r="I537" s="985"/>
      <c r="J537" s="702">
        <v>-4.4513694855549513E-2</v>
      </c>
      <c r="K537" s="613"/>
      <c r="L537" s="613"/>
      <c r="M537" s="985" t="s">
        <v>391</v>
      </c>
      <c r="N537" s="985"/>
      <c r="O537" s="703">
        <v>-9.7151055985153045E-4</v>
      </c>
      <c r="P537" s="613"/>
      <c r="Q537" s="613"/>
      <c r="W537" s="339"/>
      <c r="X537" s="339"/>
      <c r="Y537" s="339"/>
      <c r="Z537" s="339"/>
      <c r="AA537" s="339"/>
      <c r="AB537" s="339"/>
      <c r="AC537" s="339"/>
      <c r="AD537" s="339"/>
      <c r="AE537" s="339"/>
      <c r="AF537" s="339"/>
      <c r="AG537" s="339"/>
      <c r="AH537" s="339"/>
      <c r="AI537" s="339"/>
      <c r="AJ537" s="339"/>
      <c r="AK537" s="339"/>
      <c r="AL537" s="339"/>
      <c r="AM537" s="339"/>
      <c r="AN537" s="339"/>
      <c r="AO537" s="339"/>
      <c r="AP537" s="339"/>
      <c r="AQ537" s="339"/>
      <c r="AR537" s="339"/>
      <c r="AS537" s="339"/>
      <c r="AT537" s="339"/>
      <c r="AU537" s="339"/>
      <c r="AV537" s="339"/>
      <c r="AW537" s="339"/>
      <c r="AX537" s="339"/>
      <c r="AY537" s="339"/>
      <c r="AZ537" s="339"/>
      <c r="BA537" s="341"/>
      <c r="BB537" s="417"/>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2"/>
      <c r="BX537" s="342"/>
      <c r="BY537" s="342"/>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986" t="s">
        <v>382</v>
      </c>
      <c r="D538" s="985"/>
      <c r="E538" s="701">
        <v>1.2206823648511465E-2</v>
      </c>
      <c r="F538" s="613"/>
      <c r="G538" s="613"/>
      <c r="H538" s="985" t="s">
        <v>384</v>
      </c>
      <c r="I538" s="985"/>
      <c r="J538" s="702">
        <v>-1.6667253406430209E-3</v>
      </c>
      <c r="K538" s="613"/>
      <c r="L538" s="613"/>
      <c r="M538" s="985" t="s">
        <v>377</v>
      </c>
      <c r="N538" s="985"/>
      <c r="O538" s="703">
        <v>2.9731460412109341E-2</v>
      </c>
      <c r="P538" s="613"/>
      <c r="Q538" s="613"/>
      <c r="W538" s="339"/>
      <c r="X538" s="339"/>
      <c r="Y538" s="339"/>
      <c r="Z538" s="339"/>
      <c r="AA538" s="339"/>
      <c r="AB538" s="339"/>
      <c r="AC538" s="339"/>
      <c r="AD538" s="339"/>
      <c r="AE538" s="339"/>
      <c r="AF538" s="339"/>
      <c r="AG538" s="339"/>
      <c r="AH538" s="339"/>
      <c r="AI538" s="339"/>
      <c r="AJ538" s="339"/>
      <c r="AK538" s="339"/>
      <c r="AL538" s="339"/>
      <c r="AM538" s="339"/>
      <c r="AN538" s="339"/>
      <c r="AO538" s="339"/>
      <c r="AP538" s="339"/>
      <c r="AQ538" s="339"/>
      <c r="AR538" s="339"/>
      <c r="AS538" s="339"/>
      <c r="AT538" s="339"/>
      <c r="AU538" s="339"/>
      <c r="AV538" s="339"/>
      <c r="AW538" s="339"/>
      <c r="AX538" s="339"/>
      <c r="AY538" s="339"/>
      <c r="AZ538" s="339"/>
      <c r="BA538" s="341"/>
      <c r="BB538" s="417"/>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2"/>
      <c r="BX538" s="342"/>
      <c r="BY538" s="342"/>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986" t="s">
        <v>342</v>
      </c>
      <c r="D539" s="985"/>
      <c r="E539" s="701">
        <v>7.0800981413106187E-2</v>
      </c>
      <c r="F539" s="613"/>
      <c r="G539" s="613"/>
      <c r="H539" s="985" t="s">
        <v>392</v>
      </c>
      <c r="I539" s="985"/>
      <c r="J539" s="702">
        <v>5.3124037961326822E-4</v>
      </c>
      <c r="K539" s="613"/>
      <c r="L539" s="613"/>
      <c r="M539" s="985" t="s">
        <v>360</v>
      </c>
      <c r="N539" s="985"/>
      <c r="O539" s="703">
        <v>4.568880766424168E-2</v>
      </c>
      <c r="P539" s="613"/>
      <c r="Q539" s="613"/>
      <c r="W539" s="339"/>
      <c r="X539" s="339"/>
      <c r="Y539" s="339"/>
      <c r="Z539" s="339"/>
      <c r="AA539" s="339"/>
      <c r="AB539" s="339"/>
      <c r="AC539" s="339"/>
      <c r="AD539" s="339"/>
      <c r="AE539" s="339"/>
      <c r="AF539" s="339"/>
      <c r="AG539" s="339"/>
      <c r="AH539" s="339"/>
      <c r="AI539" s="339"/>
      <c r="AJ539" s="339"/>
      <c r="AK539" s="339"/>
      <c r="AL539" s="339"/>
      <c r="AM539" s="339"/>
      <c r="AN539" s="339"/>
      <c r="AO539" s="339"/>
      <c r="AP539" s="339"/>
      <c r="AQ539" s="339"/>
      <c r="AR539" s="339"/>
      <c r="AS539" s="339"/>
      <c r="AT539" s="339"/>
      <c r="AU539" s="339"/>
      <c r="AV539" s="339"/>
      <c r="AW539" s="339"/>
      <c r="AX539" s="339"/>
      <c r="AY539" s="339"/>
      <c r="AZ539" s="339"/>
      <c r="BA539" s="341"/>
      <c r="BB539" s="417"/>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2"/>
      <c r="BX539" s="342"/>
      <c r="BY539" s="342"/>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986" t="s">
        <v>368</v>
      </c>
      <c r="D540" s="985"/>
      <c r="E540" s="701">
        <v>-4.1779380170641242E-2</v>
      </c>
      <c r="F540" s="613"/>
      <c r="G540" s="613"/>
      <c r="H540" s="985" t="s">
        <v>391</v>
      </c>
      <c r="I540" s="985"/>
      <c r="J540" s="702">
        <v>1.7273788303529521E-3</v>
      </c>
      <c r="K540" s="613"/>
      <c r="L540" s="613"/>
      <c r="M540" s="985" t="s">
        <v>380</v>
      </c>
      <c r="N540" s="985"/>
      <c r="O540" s="703">
        <v>1.5688746697995786E-2</v>
      </c>
      <c r="P540" s="613"/>
      <c r="Q540" s="613"/>
      <c r="W540" s="339"/>
      <c r="X540" s="339"/>
      <c r="Y540" s="339"/>
      <c r="Z540" s="339"/>
      <c r="AA540" s="339"/>
      <c r="AB540" s="339"/>
      <c r="AC540" s="339"/>
      <c r="AD540" s="339"/>
      <c r="AE540" s="339"/>
      <c r="AF540" s="339"/>
      <c r="AG540" s="339"/>
      <c r="AH540" s="339"/>
      <c r="AI540" s="339"/>
      <c r="AJ540" s="339"/>
      <c r="AK540" s="339"/>
      <c r="AL540" s="339"/>
      <c r="AM540" s="339"/>
      <c r="AN540" s="339"/>
      <c r="AO540" s="339"/>
      <c r="AP540" s="339"/>
      <c r="AQ540" s="339"/>
      <c r="AR540" s="339"/>
      <c r="AS540" s="339"/>
      <c r="AT540" s="339"/>
      <c r="AU540" s="339"/>
      <c r="AV540" s="339"/>
      <c r="AW540" s="339"/>
      <c r="AX540" s="339"/>
      <c r="AY540" s="339"/>
      <c r="AZ540" s="339"/>
      <c r="BA540" s="341"/>
      <c r="BB540" s="417"/>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2"/>
      <c r="BX540" s="342"/>
      <c r="BY540" s="342"/>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986" t="s">
        <v>361</v>
      </c>
      <c r="D541" s="985"/>
      <c r="E541" s="701">
        <v>-4.5985653482890715E-2</v>
      </c>
      <c r="F541" s="613"/>
      <c r="G541" s="613"/>
      <c r="H541" s="985" t="s">
        <v>377</v>
      </c>
      <c r="I541" s="985"/>
      <c r="J541" s="702">
        <v>4.9332851683232069E-3</v>
      </c>
      <c r="K541" s="613"/>
      <c r="L541" s="613"/>
      <c r="M541" s="985" t="s">
        <v>366</v>
      </c>
      <c r="N541" s="985"/>
      <c r="O541" s="703">
        <v>3.5108658531983403E-2</v>
      </c>
      <c r="P541" s="613"/>
      <c r="Q541" s="613"/>
      <c r="W541" s="339"/>
      <c r="X541" s="339"/>
      <c r="Y541" s="339"/>
      <c r="Z541" s="339"/>
      <c r="AA541" s="339"/>
      <c r="AB541" s="339"/>
      <c r="AC541" s="339"/>
      <c r="AD541" s="339"/>
      <c r="AE541" s="339"/>
      <c r="AF541" s="339"/>
      <c r="AG541" s="339"/>
      <c r="AH541" s="339"/>
      <c r="AI541" s="339"/>
      <c r="AJ541" s="339"/>
      <c r="AK541" s="339"/>
      <c r="AL541" s="339"/>
      <c r="AM541" s="339"/>
      <c r="AN541" s="339"/>
      <c r="AO541" s="339"/>
      <c r="AP541" s="339"/>
      <c r="AQ541" s="339"/>
      <c r="AR541" s="339"/>
      <c r="AS541" s="339"/>
      <c r="AT541" s="339"/>
      <c r="AU541" s="339"/>
      <c r="AV541" s="339"/>
      <c r="AW541" s="339"/>
      <c r="AX541" s="339"/>
      <c r="AY541" s="339"/>
      <c r="AZ541" s="339"/>
      <c r="BA541" s="341"/>
      <c r="BB541" s="417"/>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2"/>
      <c r="BX541" s="342"/>
      <c r="BY541" s="342"/>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986" t="s">
        <v>384</v>
      </c>
      <c r="D542" s="985"/>
      <c r="E542" s="701">
        <v>1.1730125730484203E-3</v>
      </c>
      <c r="F542" s="613"/>
      <c r="G542" s="613"/>
      <c r="H542" s="985" t="s">
        <v>360</v>
      </c>
      <c r="I542" s="985"/>
      <c r="J542" s="702">
        <v>4.1191075471107425E-2</v>
      </c>
      <c r="K542" s="613"/>
      <c r="L542" s="613"/>
      <c r="M542" s="985" t="s">
        <v>344</v>
      </c>
      <c r="N542" s="985"/>
      <c r="O542" s="703">
        <v>7.9485567554173464E-2</v>
      </c>
      <c r="P542" s="613"/>
      <c r="Q542" s="613"/>
      <c r="W542" s="339"/>
      <c r="X542" s="339"/>
      <c r="Y542" s="339"/>
      <c r="Z542" s="339"/>
      <c r="AA542" s="339"/>
      <c r="AB542" s="339"/>
      <c r="AC542" s="339"/>
      <c r="AD542" s="339"/>
      <c r="AE542" s="339"/>
      <c r="AF542" s="339"/>
      <c r="AG542" s="339"/>
      <c r="AH542" s="339"/>
      <c r="AI542" s="339"/>
      <c r="AJ542" s="339"/>
      <c r="AK542" s="339"/>
      <c r="AL542" s="339"/>
      <c r="AM542" s="339"/>
      <c r="AN542" s="339"/>
      <c r="AO542" s="339"/>
      <c r="AP542" s="339"/>
      <c r="AQ542" s="339"/>
      <c r="AR542" s="339"/>
      <c r="AS542" s="339"/>
      <c r="AT542" s="339"/>
      <c r="AU542" s="339"/>
      <c r="AV542" s="339"/>
      <c r="AW542" s="339"/>
      <c r="AX542" s="339"/>
      <c r="AY542" s="339"/>
      <c r="AZ542" s="339"/>
      <c r="BA542" s="341"/>
      <c r="BB542" s="417"/>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2"/>
      <c r="BX542" s="342"/>
      <c r="BY542" s="342"/>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986" t="s">
        <v>392</v>
      </c>
      <c r="D543" s="985"/>
      <c r="E543" s="701">
        <v>3.2731842731221505E-3</v>
      </c>
      <c r="F543" s="613"/>
      <c r="G543" s="613"/>
      <c r="H543" s="985" t="s">
        <v>380</v>
      </c>
      <c r="I543" s="985"/>
      <c r="J543" s="702">
        <v>2.1900647537289124E-3</v>
      </c>
      <c r="K543" s="613"/>
      <c r="L543" s="613"/>
      <c r="M543" s="985" t="s">
        <v>363</v>
      </c>
      <c r="N543" s="985"/>
      <c r="O543" s="703">
        <v>-3.0007913112556274E-2</v>
      </c>
      <c r="P543" s="613"/>
      <c r="Q543" s="613"/>
      <c r="W543" s="339"/>
      <c r="X543" s="339"/>
      <c r="Y543" s="339"/>
      <c r="Z543" s="339"/>
      <c r="AA543" s="339"/>
      <c r="AB543" s="339"/>
      <c r="AC543" s="339"/>
      <c r="AD543" s="339"/>
      <c r="AE543" s="339"/>
      <c r="AF543" s="339"/>
      <c r="AG543" s="339"/>
      <c r="AH543" s="339"/>
      <c r="AI543" s="339"/>
      <c r="AJ543" s="339"/>
      <c r="AK543" s="339"/>
      <c r="AL543" s="339"/>
      <c r="AM543" s="339"/>
      <c r="AN543" s="339"/>
      <c r="AO543" s="339"/>
      <c r="AP543" s="339"/>
      <c r="AQ543" s="339"/>
      <c r="AR543" s="339"/>
      <c r="AS543" s="339"/>
      <c r="AT543" s="339"/>
      <c r="AU543" s="339"/>
      <c r="AV543" s="339"/>
      <c r="AW543" s="339"/>
      <c r="AX543" s="339"/>
      <c r="AY543" s="339"/>
      <c r="AZ543" s="339"/>
      <c r="BA543" s="341"/>
      <c r="BB543" s="417"/>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2"/>
      <c r="BX543" s="342"/>
      <c r="BY543" s="342"/>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986" t="s">
        <v>391</v>
      </c>
      <c r="D544" s="985"/>
      <c r="E544" s="701">
        <v>2.0273013952528444E-3</v>
      </c>
      <c r="F544" s="613"/>
      <c r="G544" s="613"/>
      <c r="H544" s="985" t="s">
        <v>366</v>
      </c>
      <c r="I544" s="985"/>
      <c r="J544" s="702">
        <v>-1.5525662767788738E-2</v>
      </c>
      <c r="K544" s="613"/>
      <c r="L544" s="613"/>
      <c r="M544" s="985" t="s">
        <v>362</v>
      </c>
      <c r="N544" s="985"/>
      <c r="O544" s="703">
        <v>-3.0277555220580784E-2</v>
      </c>
      <c r="P544" s="613"/>
      <c r="Q544" s="613"/>
      <c r="W544" s="339"/>
      <c r="X544" s="339"/>
      <c r="Y544" s="339"/>
      <c r="Z544" s="339"/>
      <c r="AA544" s="339"/>
      <c r="AB544" s="339"/>
      <c r="AC544" s="339"/>
      <c r="AD544" s="339"/>
      <c r="AE544" s="339"/>
      <c r="AF544" s="339"/>
      <c r="AG544" s="339"/>
      <c r="AH544" s="339"/>
      <c r="AI544" s="339"/>
      <c r="AJ544" s="339"/>
      <c r="AK544" s="339"/>
      <c r="AL544" s="339"/>
      <c r="AM544" s="339"/>
      <c r="AN544" s="339"/>
      <c r="AO544" s="339"/>
      <c r="AP544" s="339"/>
      <c r="AQ544" s="339"/>
      <c r="AR544" s="339"/>
      <c r="AS544" s="339"/>
      <c r="AT544" s="339"/>
      <c r="AU544" s="339"/>
      <c r="AV544" s="339"/>
      <c r="AW544" s="339"/>
      <c r="AX544" s="339"/>
      <c r="AY544" s="339"/>
      <c r="AZ544" s="339"/>
      <c r="BA544" s="341"/>
      <c r="BB544" s="417"/>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2"/>
      <c r="BX544" s="342"/>
      <c r="BY544" s="342"/>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986" t="s">
        <v>377</v>
      </c>
      <c r="D545" s="985"/>
      <c r="E545" s="701">
        <v>6.8801536807665837E-3</v>
      </c>
      <c r="F545" s="613"/>
      <c r="G545" s="613"/>
      <c r="H545" s="985" t="s">
        <v>344</v>
      </c>
      <c r="I545" s="985"/>
      <c r="J545" s="702">
        <v>7.9884979325093669E-2</v>
      </c>
      <c r="K545" s="613"/>
      <c r="L545" s="613"/>
      <c r="M545" s="985" t="s">
        <v>340</v>
      </c>
      <c r="N545" s="985"/>
      <c r="O545" s="703">
        <v>9.8711743701211468E-2</v>
      </c>
      <c r="P545" s="613"/>
      <c r="Q545" s="613"/>
      <c r="W545" s="339"/>
      <c r="X545" s="339"/>
      <c r="Y545" s="339"/>
      <c r="Z545" s="339"/>
      <c r="AA545" s="339"/>
      <c r="AB545" s="339"/>
      <c r="AC545" s="339"/>
      <c r="AD545" s="339"/>
      <c r="AE545" s="339"/>
      <c r="AF545" s="339"/>
      <c r="AG545" s="339"/>
      <c r="AH545" s="339"/>
      <c r="AI545" s="339"/>
      <c r="AJ545" s="339"/>
      <c r="AK545" s="339"/>
      <c r="AL545" s="339"/>
      <c r="AM545" s="339"/>
      <c r="AN545" s="339"/>
      <c r="AO545" s="339"/>
      <c r="AP545" s="339"/>
      <c r="AQ545" s="339"/>
      <c r="AR545" s="339"/>
      <c r="AS545" s="339"/>
      <c r="AT545" s="339"/>
      <c r="AU545" s="339"/>
      <c r="AV545" s="339"/>
      <c r="AW545" s="339"/>
      <c r="AX545" s="339"/>
      <c r="AY545" s="339"/>
      <c r="AZ545" s="339"/>
      <c r="BA545" s="341"/>
      <c r="BB545" s="417"/>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2"/>
      <c r="BX545" s="342"/>
      <c r="BY545" s="342"/>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986" t="s">
        <v>360</v>
      </c>
      <c r="D546" s="985"/>
      <c r="E546" s="701">
        <v>3.8015119046483033E-2</v>
      </c>
      <c r="F546" s="613"/>
      <c r="G546" s="613"/>
      <c r="H546" s="985" t="s">
        <v>363</v>
      </c>
      <c r="I546" s="985"/>
      <c r="J546" s="702">
        <v>-4.4415680813068771E-2</v>
      </c>
      <c r="K546" s="613"/>
      <c r="L546" s="613"/>
      <c r="M546" s="985" t="s">
        <v>376</v>
      </c>
      <c r="N546" s="985"/>
      <c r="O546" s="703">
        <v>3.0199228868073393E-2</v>
      </c>
      <c r="P546" s="613"/>
      <c r="Q546" s="613"/>
      <c r="W546" s="339"/>
      <c r="X546" s="339"/>
      <c r="Y546" s="339"/>
      <c r="Z546" s="339"/>
      <c r="AA546" s="339"/>
      <c r="AB546" s="339"/>
      <c r="AC546" s="339"/>
      <c r="AD546" s="339"/>
      <c r="AE546" s="339"/>
      <c r="AF546" s="339"/>
      <c r="AG546" s="339"/>
      <c r="AH546" s="339"/>
      <c r="AI546" s="339"/>
      <c r="AJ546" s="339"/>
      <c r="AK546" s="339"/>
      <c r="AL546" s="339"/>
      <c r="AM546" s="339"/>
      <c r="AN546" s="339"/>
      <c r="AO546" s="339"/>
      <c r="AP546" s="339"/>
      <c r="AQ546" s="339"/>
      <c r="AR546" s="339"/>
      <c r="AS546" s="339"/>
      <c r="AT546" s="339"/>
      <c r="AU546" s="339"/>
      <c r="AV546" s="339"/>
      <c r="AW546" s="339"/>
      <c r="AX546" s="339"/>
      <c r="AY546" s="339"/>
      <c r="AZ546" s="339"/>
      <c r="BA546" s="341"/>
      <c r="BB546" s="417"/>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2"/>
      <c r="BX546" s="342"/>
      <c r="BY546" s="342"/>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986" t="s">
        <v>380</v>
      </c>
      <c r="D547" s="985"/>
      <c r="E547" s="701">
        <v>9.1022140659241368E-3</v>
      </c>
      <c r="F547" s="613"/>
      <c r="G547" s="613"/>
      <c r="H547" s="985" t="s">
        <v>362</v>
      </c>
      <c r="I547" s="985"/>
      <c r="J547" s="702">
        <v>-4.436932080376324E-2</v>
      </c>
      <c r="K547" s="613"/>
      <c r="L547" s="613"/>
      <c r="M547" s="985" t="s">
        <v>338</v>
      </c>
      <c r="N547" s="985"/>
      <c r="O547" s="703">
        <v>-0.10192207677556908</v>
      </c>
      <c r="P547" s="613"/>
      <c r="Q547" s="613"/>
      <c r="W547" s="339"/>
      <c r="X547" s="339"/>
      <c r="Y547" s="339"/>
      <c r="Z547" s="339"/>
      <c r="AA547" s="339"/>
      <c r="AB547" s="339"/>
      <c r="AC547" s="339"/>
      <c r="AD547" s="339"/>
      <c r="AE547" s="339"/>
      <c r="AF547" s="339"/>
      <c r="AG547" s="339"/>
      <c r="AH547" s="339"/>
      <c r="AI547" s="339"/>
      <c r="AJ547" s="339"/>
      <c r="AK547" s="339"/>
      <c r="AL547" s="339"/>
      <c r="AM547" s="339"/>
      <c r="AN547" s="339"/>
      <c r="AO547" s="339"/>
      <c r="AP547" s="339"/>
      <c r="AQ547" s="339"/>
      <c r="AR547" s="339"/>
      <c r="AS547" s="339"/>
      <c r="AT547" s="339"/>
      <c r="AU547" s="339"/>
      <c r="AV547" s="339"/>
      <c r="AW547" s="339"/>
      <c r="AX547" s="339"/>
      <c r="AY547" s="339"/>
      <c r="AZ547" s="339"/>
      <c r="BA547" s="341"/>
      <c r="BB547" s="417"/>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2"/>
      <c r="BX547" s="342"/>
      <c r="BY547" s="342"/>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986" t="s">
        <v>366</v>
      </c>
      <c r="D548" s="985"/>
      <c r="E548" s="701">
        <v>1.6395131741032402E-2</v>
      </c>
      <c r="F548" s="613"/>
      <c r="G548" s="613"/>
      <c r="H548" s="985" t="s">
        <v>340</v>
      </c>
      <c r="I548" s="985"/>
      <c r="J548" s="702">
        <v>9.949189477824702E-2</v>
      </c>
      <c r="K548" s="613"/>
      <c r="L548" s="613"/>
      <c r="M548" s="985" t="s">
        <v>365</v>
      </c>
      <c r="N548" s="985"/>
      <c r="O548" s="703">
        <v>4.0230406866659171E-2</v>
      </c>
      <c r="P548" s="613"/>
      <c r="Q548" s="613"/>
      <c r="W548" s="339"/>
      <c r="X548" s="339"/>
      <c r="Y548" s="339"/>
      <c r="Z548" s="339"/>
      <c r="AA548" s="339"/>
      <c r="AB548" s="339"/>
      <c r="AC548" s="339"/>
      <c r="AD548" s="339"/>
      <c r="AE548" s="339"/>
      <c r="AF548" s="339"/>
      <c r="AG548" s="339"/>
      <c r="AH548" s="339"/>
      <c r="AI548" s="339"/>
      <c r="AJ548" s="339"/>
      <c r="AK548" s="339"/>
      <c r="AL548" s="339"/>
      <c r="AM548" s="339"/>
      <c r="AN548" s="339"/>
      <c r="AO548" s="339"/>
      <c r="AP548" s="339"/>
      <c r="AQ548" s="339"/>
      <c r="AR548" s="339"/>
      <c r="AS548" s="339"/>
      <c r="AT548" s="339"/>
      <c r="AU548" s="339"/>
      <c r="AV548" s="339"/>
      <c r="AW548" s="339"/>
      <c r="AX548" s="339"/>
      <c r="AY548" s="339"/>
      <c r="AZ548" s="339"/>
      <c r="BA548" s="341"/>
      <c r="BB548" s="417"/>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2"/>
      <c r="BX548" s="342"/>
      <c r="BY548" s="342"/>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986" t="s">
        <v>344</v>
      </c>
      <c r="D549" s="985"/>
      <c r="E549" s="701">
        <v>5.7781141715179937E-2</v>
      </c>
      <c r="F549" s="613"/>
      <c r="G549" s="613"/>
      <c r="H549" s="985" t="s">
        <v>386</v>
      </c>
      <c r="I549" s="985"/>
      <c r="J549" s="702">
        <v>4.5041140794519893E-3</v>
      </c>
      <c r="K549" s="613"/>
      <c r="L549" s="613"/>
      <c r="M549" s="985" t="s">
        <v>373</v>
      </c>
      <c r="N549" s="985"/>
      <c r="O549" s="703">
        <v>6.3961762623997599E-3</v>
      </c>
      <c r="P549" s="613"/>
      <c r="Q549" s="613"/>
      <c r="W549" s="339"/>
      <c r="X549" s="339"/>
      <c r="Y549" s="339"/>
      <c r="Z549" s="339"/>
      <c r="AA549" s="339"/>
      <c r="AB549" s="339"/>
      <c r="AC549" s="339"/>
      <c r="AD549" s="339"/>
      <c r="AE549" s="339"/>
      <c r="AF549" s="339"/>
      <c r="AG549" s="339"/>
      <c r="AH549" s="339"/>
      <c r="AI549" s="339"/>
      <c r="AJ549" s="339"/>
      <c r="AK549" s="339"/>
      <c r="AL549" s="339"/>
      <c r="AM549" s="339"/>
      <c r="AN549" s="339"/>
      <c r="AO549" s="339"/>
      <c r="AP549" s="339"/>
      <c r="AQ549" s="339"/>
      <c r="AR549" s="339"/>
      <c r="AS549" s="339"/>
      <c r="AT549" s="339"/>
      <c r="AU549" s="339"/>
      <c r="AV549" s="339"/>
      <c r="AW549" s="339"/>
      <c r="AX549" s="339"/>
      <c r="AY549" s="339"/>
      <c r="AZ549" s="339"/>
      <c r="BA549" s="341"/>
      <c r="BB549" s="417"/>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2"/>
      <c r="BX549" s="342"/>
      <c r="BY549" s="342"/>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986" t="s">
        <v>363</v>
      </c>
      <c r="D550" s="985"/>
      <c r="E550" s="701">
        <v>-4.1742703579197321E-2</v>
      </c>
      <c r="F550" s="613"/>
      <c r="G550" s="613"/>
      <c r="H550" s="985" t="s">
        <v>376</v>
      </c>
      <c r="I550" s="985"/>
      <c r="J550" s="702">
        <v>1.4464139506071148E-2</v>
      </c>
      <c r="K550" s="613"/>
      <c r="L550" s="613"/>
      <c r="M550" s="985" t="s">
        <v>387</v>
      </c>
      <c r="N550" s="985"/>
      <c r="O550" s="703">
        <v>-1.8028749498894291E-3</v>
      </c>
      <c r="P550" s="613"/>
      <c r="Q550" s="613"/>
      <c r="W550" s="339"/>
      <c r="X550" s="339"/>
      <c r="Y550" s="339"/>
      <c r="Z550" s="339"/>
      <c r="AA550" s="339"/>
      <c r="AB550" s="339"/>
      <c r="AC550" s="339"/>
      <c r="AD550" s="339"/>
      <c r="AE550" s="339"/>
      <c r="AF550" s="339"/>
      <c r="AG550" s="339"/>
      <c r="AH550" s="339"/>
      <c r="AI550" s="339"/>
      <c r="AJ550" s="339"/>
      <c r="AK550" s="339"/>
      <c r="AL550" s="339"/>
      <c r="AM550" s="339"/>
      <c r="AN550" s="339"/>
      <c r="AO550" s="339"/>
      <c r="AP550" s="339"/>
      <c r="AQ550" s="339"/>
      <c r="AR550" s="339"/>
      <c r="AS550" s="339"/>
      <c r="AT550" s="339"/>
      <c r="AU550" s="339"/>
      <c r="AV550" s="339"/>
      <c r="AW550" s="339"/>
      <c r="AX550" s="339"/>
      <c r="AY550" s="339"/>
      <c r="AZ550" s="339"/>
      <c r="BA550" s="341"/>
      <c r="BB550" s="417"/>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2"/>
      <c r="BX550" s="342"/>
      <c r="BY550" s="342"/>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986" t="s">
        <v>362</v>
      </c>
      <c r="D551" s="985"/>
      <c r="E551" s="701">
        <v>-4.6007107419590201E-2</v>
      </c>
      <c r="F551" s="613"/>
      <c r="G551" s="613"/>
      <c r="H551" s="985" t="s">
        <v>338</v>
      </c>
      <c r="I551" s="985"/>
      <c r="J551" s="702">
        <v>-0.10017272310282688</v>
      </c>
      <c r="K551" s="613"/>
      <c r="L551" s="613"/>
      <c r="M551" s="985" t="s">
        <v>355</v>
      </c>
      <c r="N551" s="985"/>
      <c r="O551" s="703">
        <v>-5.4719427948590041E-2</v>
      </c>
      <c r="P551" s="613"/>
      <c r="Q551" s="613"/>
      <c r="W551" s="339"/>
      <c r="X551" s="339"/>
      <c r="Y551" s="339"/>
      <c r="Z551" s="339"/>
      <c r="AA551" s="339"/>
      <c r="AB551" s="339"/>
      <c r="AC551" s="339"/>
      <c r="AD551" s="339"/>
      <c r="AE551" s="339"/>
      <c r="AF551" s="339"/>
      <c r="AG551" s="339"/>
      <c r="AH551" s="339"/>
      <c r="AI551" s="339"/>
      <c r="AJ551" s="339"/>
      <c r="AK551" s="339"/>
      <c r="AL551" s="339"/>
      <c r="AM551" s="339"/>
      <c r="AN551" s="339"/>
      <c r="AO551" s="339"/>
      <c r="AP551" s="339"/>
      <c r="AQ551" s="339"/>
      <c r="AR551" s="339"/>
      <c r="AS551" s="339"/>
      <c r="AT551" s="339"/>
      <c r="AU551" s="339"/>
      <c r="AV551" s="339"/>
      <c r="AW551" s="339"/>
      <c r="AX551" s="339"/>
      <c r="AY551" s="339"/>
      <c r="AZ551" s="339"/>
      <c r="BA551" s="341"/>
      <c r="BB551" s="417"/>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2"/>
      <c r="BX551" s="342"/>
      <c r="BY551" s="342"/>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986" t="s">
        <v>340</v>
      </c>
      <c r="D552" s="985"/>
      <c r="E552" s="701">
        <v>7.3582415252495093E-2</v>
      </c>
      <c r="F552" s="613"/>
      <c r="G552" s="613"/>
      <c r="H552" s="985" t="s">
        <v>365</v>
      </c>
      <c r="I552" s="985"/>
      <c r="J552" s="702">
        <v>-1.6287985797616793E-2</v>
      </c>
      <c r="K552" s="613"/>
      <c r="L552" s="613"/>
      <c r="M552" s="985" t="s">
        <v>343</v>
      </c>
      <c r="N552" s="985"/>
      <c r="O552" s="703">
        <v>9.7684698088768826E-2</v>
      </c>
      <c r="P552" s="613"/>
      <c r="Q552" s="613"/>
      <c r="W552" s="339"/>
      <c r="X552" s="339"/>
      <c r="Y552" s="339"/>
      <c r="Z552" s="339"/>
      <c r="AA552" s="339"/>
      <c r="AB552" s="339"/>
      <c r="AC552" s="339"/>
      <c r="AD552" s="339"/>
      <c r="AE552" s="339"/>
      <c r="AF552" s="339"/>
      <c r="AG552" s="339"/>
      <c r="AH552" s="339"/>
      <c r="AI552" s="339"/>
      <c r="AJ552" s="339"/>
      <c r="AK552" s="339"/>
      <c r="AL552" s="339"/>
      <c r="AM552" s="339"/>
      <c r="AN552" s="339"/>
      <c r="AO552" s="339"/>
      <c r="AP552" s="339"/>
      <c r="AQ552" s="339"/>
      <c r="AR552" s="339"/>
      <c r="AS552" s="339"/>
      <c r="AT552" s="339"/>
      <c r="AU552" s="339"/>
      <c r="AV552" s="339"/>
      <c r="AW552" s="339"/>
      <c r="AX552" s="339"/>
      <c r="AY552" s="339"/>
      <c r="AZ552" s="339"/>
      <c r="BA552" s="341"/>
      <c r="BB552" s="417"/>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2"/>
      <c r="BX552" s="342"/>
      <c r="BY552" s="342"/>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986" t="s">
        <v>386</v>
      </c>
      <c r="D553" s="985"/>
      <c r="E553" s="701">
        <v>4.974551836495574E-3</v>
      </c>
      <c r="F553" s="613"/>
      <c r="G553" s="613"/>
      <c r="H553" s="985" t="s">
        <v>373</v>
      </c>
      <c r="I553" s="985"/>
      <c r="J553" s="702">
        <v>-3.6610921235118971E-2</v>
      </c>
      <c r="K553" s="613"/>
      <c r="L553" s="613"/>
      <c r="M553" s="985" t="s">
        <v>381</v>
      </c>
      <c r="N553" s="985"/>
      <c r="O553" s="703">
        <v>5.8140927097505325E-3</v>
      </c>
      <c r="P553" s="613"/>
      <c r="Q553" s="613"/>
      <c r="W553" s="339"/>
      <c r="X553" s="339"/>
      <c r="Y553" s="339"/>
      <c r="Z553" s="339"/>
      <c r="AA553" s="339"/>
      <c r="AB553" s="339"/>
      <c r="AC553" s="339"/>
      <c r="AD553" s="339"/>
      <c r="AE553" s="339"/>
      <c r="AF553" s="339"/>
      <c r="AG553" s="339"/>
      <c r="AH553" s="339"/>
      <c r="AI553" s="339"/>
      <c r="AJ553" s="339"/>
      <c r="AK553" s="339"/>
      <c r="AL553" s="339"/>
      <c r="AM553" s="339"/>
      <c r="AN553" s="339"/>
      <c r="AO553" s="339"/>
      <c r="AP553" s="339"/>
      <c r="AQ553" s="339"/>
      <c r="AR553" s="339"/>
      <c r="AS553" s="339"/>
      <c r="AT553" s="339"/>
      <c r="AU553" s="339"/>
      <c r="AV553" s="339"/>
      <c r="AW553" s="339"/>
      <c r="AX553" s="339"/>
      <c r="AY553" s="339"/>
      <c r="AZ553" s="339"/>
      <c r="BA553" s="341"/>
      <c r="BB553" s="417"/>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2"/>
      <c r="BX553" s="342"/>
      <c r="BY553" s="342"/>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986" t="s">
        <v>376</v>
      </c>
      <c r="D554" s="985"/>
      <c r="E554" s="701">
        <v>1.9515489607587939E-2</v>
      </c>
      <c r="F554" s="613"/>
      <c r="G554" s="613"/>
      <c r="H554" s="985" t="s">
        <v>355</v>
      </c>
      <c r="I554" s="985"/>
      <c r="J554" s="702">
        <v>-4.4381143450346688E-2</v>
      </c>
      <c r="K554" s="613"/>
      <c r="L554" s="613"/>
      <c r="M554" s="985" t="s">
        <v>379</v>
      </c>
      <c r="N554" s="985"/>
      <c r="O554" s="703">
        <v>2.4311630936059255E-2</v>
      </c>
      <c r="P554" s="613"/>
      <c r="Q554" s="613"/>
      <c r="W554" s="339"/>
      <c r="X554" s="339"/>
      <c r="Y554" s="339"/>
      <c r="Z554" s="339"/>
      <c r="AA554" s="339"/>
      <c r="AB554" s="339"/>
      <c r="AC554" s="339"/>
      <c r="AD554" s="339"/>
      <c r="AE554" s="339"/>
      <c r="AF554" s="339"/>
      <c r="AG554" s="339"/>
      <c r="AH554" s="339"/>
      <c r="AI554" s="339"/>
      <c r="AJ554" s="339"/>
      <c r="AK554" s="339"/>
      <c r="AL554" s="339"/>
      <c r="AM554" s="339"/>
      <c r="AN554" s="339"/>
      <c r="AO554" s="339"/>
      <c r="AP554" s="339"/>
      <c r="AQ554" s="339"/>
      <c r="AR554" s="339"/>
      <c r="AS554" s="339"/>
      <c r="AT554" s="339"/>
      <c r="AU554" s="339"/>
      <c r="AV554" s="339"/>
      <c r="AW554" s="339"/>
      <c r="AX554" s="339"/>
      <c r="AY554" s="339"/>
      <c r="AZ554" s="339"/>
      <c r="BA554" s="341"/>
      <c r="BB554" s="417"/>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2"/>
      <c r="BX554" s="342"/>
      <c r="BY554" s="342"/>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986" t="s">
        <v>338</v>
      </c>
      <c r="D555" s="985"/>
      <c r="E555" s="701">
        <v>-7.7481838117618218E-2</v>
      </c>
      <c r="F555" s="613"/>
      <c r="G555" s="613"/>
      <c r="H555" s="985" t="s">
        <v>343</v>
      </c>
      <c r="I555" s="985"/>
      <c r="J555" s="702">
        <v>8.5747485113906008E-2</v>
      </c>
      <c r="K555" s="613"/>
      <c r="L555" s="613"/>
      <c r="M555" s="985" t="s">
        <v>370</v>
      </c>
      <c r="N555" s="985"/>
      <c r="O555" s="703">
        <v>6.8862821379910497E-3</v>
      </c>
      <c r="P555" s="613"/>
      <c r="Q555" s="613"/>
      <c r="W555" s="339"/>
      <c r="X555" s="339"/>
      <c r="Y555" s="339"/>
      <c r="Z555" s="339"/>
      <c r="AA555" s="339"/>
      <c r="AB555" s="339"/>
      <c r="AC555" s="339"/>
      <c r="AD555" s="339"/>
      <c r="AE555" s="339"/>
      <c r="AF555" s="339"/>
      <c r="AG555" s="339"/>
      <c r="AH555" s="339"/>
      <c r="AI555" s="339"/>
      <c r="AJ555" s="339"/>
      <c r="AK555" s="339"/>
      <c r="AL555" s="339"/>
      <c r="AM555" s="339"/>
      <c r="AN555" s="339"/>
      <c r="AO555" s="339"/>
      <c r="AP555" s="339"/>
      <c r="AQ555" s="339"/>
      <c r="AR555" s="339"/>
      <c r="AS555" s="339"/>
      <c r="AT555" s="339"/>
      <c r="AU555" s="339"/>
      <c r="AV555" s="339"/>
      <c r="AW555" s="339"/>
      <c r="AX555" s="339"/>
      <c r="AY555" s="339"/>
      <c r="AZ555" s="339"/>
      <c r="BA555" s="341"/>
      <c r="BB555" s="417"/>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2"/>
      <c r="BX555" s="342"/>
      <c r="BY555" s="342"/>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986" t="s">
        <v>365</v>
      </c>
      <c r="D556" s="985"/>
      <c r="E556" s="701">
        <v>1.9005409374666923E-2</v>
      </c>
      <c r="F556" s="613"/>
      <c r="G556" s="613"/>
      <c r="H556" s="985" t="s">
        <v>381</v>
      </c>
      <c r="I556" s="985"/>
      <c r="J556" s="702">
        <v>1.3341617817056697E-2</v>
      </c>
      <c r="K556" s="613"/>
      <c r="L556" s="613"/>
      <c r="M556" s="985" t="s">
        <v>385</v>
      </c>
      <c r="N556" s="985"/>
      <c r="O556" s="703">
        <v>-2.9387538606829009E-3</v>
      </c>
      <c r="P556" s="613"/>
      <c r="Q556" s="613"/>
      <c r="W556" s="339"/>
      <c r="X556" s="339"/>
      <c r="Y556" s="339"/>
      <c r="Z556" s="339"/>
      <c r="AA556" s="339"/>
      <c r="AB556" s="339"/>
      <c r="AC556" s="339"/>
      <c r="AD556" s="339"/>
      <c r="AE556" s="339"/>
      <c r="AF556" s="339"/>
      <c r="AG556" s="339"/>
      <c r="AH556" s="339"/>
      <c r="AI556" s="339"/>
      <c r="AJ556" s="339"/>
      <c r="AK556" s="339"/>
      <c r="AL556" s="339"/>
      <c r="AM556" s="339"/>
      <c r="AN556" s="339"/>
      <c r="AO556" s="339"/>
      <c r="AP556" s="339"/>
      <c r="AQ556" s="339"/>
      <c r="AR556" s="339"/>
      <c r="AS556" s="339"/>
      <c r="AT556" s="339"/>
      <c r="AU556" s="339"/>
      <c r="AV556" s="339"/>
      <c r="AW556" s="339"/>
      <c r="AX556" s="339"/>
      <c r="AY556" s="339"/>
      <c r="AZ556" s="339"/>
      <c r="BA556" s="341"/>
      <c r="BB556" s="417"/>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2"/>
      <c r="BX556" s="342"/>
      <c r="BY556" s="342"/>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986" t="s">
        <v>373</v>
      </c>
      <c r="D557" s="985"/>
      <c r="E557" s="701">
        <v>-1.8717053184716868E-2</v>
      </c>
      <c r="F557" s="613"/>
      <c r="G557" s="613"/>
      <c r="H557" s="985" t="s">
        <v>379</v>
      </c>
      <c r="I557" s="985"/>
      <c r="J557" s="702">
        <v>-1.7829158255377488E-2</v>
      </c>
      <c r="K557" s="613"/>
      <c r="L557" s="613"/>
      <c r="M557" s="985" t="s">
        <v>354</v>
      </c>
      <c r="N557" s="985"/>
      <c r="O557" s="703">
        <v>-5.5919426345711766E-2</v>
      </c>
      <c r="P557" s="613"/>
      <c r="Q557" s="613"/>
      <c r="W557" s="339"/>
      <c r="X557" s="339"/>
      <c r="Y557" s="339"/>
      <c r="Z557" s="339"/>
      <c r="AA557" s="339"/>
      <c r="AB557" s="339"/>
      <c r="AC557" s="339"/>
      <c r="AD557" s="339"/>
      <c r="AE557" s="339"/>
      <c r="AF557" s="339"/>
      <c r="AG557" s="339"/>
      <c r="AH557" s="339"/>
      <c r="AI557" s="339"/>
      <c r="AJ557" s="339"/>
      <c r="AK557" s="339"/>
      <c r="AL557" s="339"/>
      <c r="AM557" s="339"/>
      <c r="AN557" s="339"/>
      <c r="AO557" s="339"/>
      <c r="AP557" s="339"/>
      <c r="AQ557" s="339"/>
      <c r="AR557" s="339"/>
      <c r="AS557" s="339"/>
      <c r="AT557" s="339"/>
      <c r="AU557" s="339"/>
      <c r="AV557" s="339"/>
      <c r="AW557" s="339"/>
      <c r="AX557" s="339"/>
      <c r="AY557" s="339"/>
      <c r="AZ557" s="339"/>
      <c r="BA557" s="341"/>
      <c r="BB557" s="417"/>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2"/>
      <c r="BX557" s="342"/>
      <c r="BY557" s="342"/>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986" t="s">
        <v>387</v>
      </c>
      <c r="D558" s="985"/>
      <c r="E558" s="701">
        <v>-7.1542861473867245E-3</v>
      </c>
      <c r="F558" s="613"/>
      <c r="G558" s="613"/>
      <c r="H558" s="985" t="s">
        <v>370</v>
      </c>
      <c r="I558" s="985"/>
      <c r="J558" s="702">
        <v>-4.0180445418739927E-2</v>
      </c>
      <c r="K558" s="613"/>
      <c r="L558" s="613"/>
      <c r="M558" s="985" t="s">
        <v>345</v>
      </c>
      <c r="N558" s="985"/>
      <c r="O558" s="703">
        <v>8.7611201480674278E-2</v>
      </c>
      <c r="P558" s="613"/>
      <c r="Q558" s="613"/>
      <c r="W558" s="339"/>
      <c r="X558" s="339"/>
      <c r="Y558" s="339"/>
      <c r="Z558" s="339"/>
      <c r="AA558" s="339"/>
      <c r="AB558" s="339"/>
      <c r="AC558" s="339"/>
      <c r="AD558" s="339"/>
      <c r="AE558" s="339"/>
      <c r="AF558" s="339"/>
      <c r="AG558" s="339"/>
      <c r="AH558" s="339"/>
      <c r="AI558" s="339"/>
      <c r="AJ558" s="339"/>
      <c r="AK558" s="339"/>
      <c r="AL558" s="339"/>
      <c r="AM558" s="339"/>
      <c r="AN558" s="339"/>
      <c r="AO558" s="339"/>
      <c r="AP558" s="339"/>
      <c r="AQ558" s="339"/>
      <c r="AR558" s="339"/>
      <c r="AS558" s="339"/>
      <c r="AT558" s="339"/>
      <c r="AU558" s="339"/>
      <c r="AV558" s="339"/>
      <c r="AW558" s="339"/>
      <c r="AX558" s="339"/>
      <c r="AY558" s="339"/>
      <c r="AZ558" s="339"/>
      <c r="BA558" s="341"/>
      <c r="BB558" s="417"/>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2"/>
      <c r="BX558" s="342"/>
      <c r="BY558" s="342"/>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986" t="s">
        <v>355</v>
      </c>
      <c r="D559" s="985"/>
      <c r="E559" s="701">
        <v>-5.8233638045871179E-2</v>
      </c>
      <c r="F559" s="613"/>
      <c r="G559" s="613"/>
      <c r="H559" s="985" t="s">
        <v>354</v>
      </c>
      <c r="I559" s="985"/>
      <c r="J559" s="702">
        <v>-4.5257836574483484E-2</v>
      </c>
      <c r="K559" s="613"/>
      <c r="L559" s="613"/>
      <c r="M559" s="985" t="s">
        <v>352</v>
      </c>
      <c r="N559" s="985"/>
      <c r="O559" s="703">
        <v>-6.1971454753735777E-2</v>
      </c>
      <c r="P559" s="613"/>
      <c r="Q559" s="613"/>
      <c r="W559" s="339"/>
      <c r="X559" s="339"/>
      <c r="Y559" s="339"/>
      <c r="Z559" s="339"/>
      <c r="AA559" s="339"/>
      <c r="AB559" s="339"/>
      <c r="AC559" s="339"/>
      <c r="AD559" s="339"/>
      <c r="AE559" s="339"/>
      <c r="AF559" s="339"/>
      <c r="AG559" s="339"/>
      <c r="AH559" s="339"/>
      <c r="AI559" s="339"/>
      <c r="AJ559" s="339"/>
      <c r="AK559" s="339"/>
      <c r="AL559" s="339"/>
      <c r="AM559" s="339"/>
      <c r="AN559" s="339"/>
      <c r="AO559" s="339"/>
      <c r="AP559" s="339"/>
      <c r="AQ559" s="339"/>
      <c r="AR559" s="339"/>
      <c r="AS559" s="339"/>
      <c r="AT559" s="339"/>
      <c r="AU559" s="339"/>
      <c r="AV559" s="339"/>
      <c r="AW559" s="339"/>
      <c r="AX559" s="339"/>
      <c r="AY559" s="339"/>
      <c r="AZ559" s="339"/>
      <c r="BA559" s="341"/>
      <c r="BB559" s="417"/>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2"/>
      <c r="BX559" s="342"/>
      <c r="BY559" s="342"/>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986" t="s">
        <v>343</v>
      </c>
      <c r="D560" s="985"/>
      <c r="E560" s="701">
        <v>7.1441152880895337E-2</v>
      </c>
      <c r="F560" s="613"/>
      <c r="G560" s="613"/>
      <c r="H560" s="985" t="s">
        <v>388</v>
      </c>
      <c r="I560" s="985"/>
      <c r="J560" s="702">
        <v>-4.0333776090449008E-3</v>
      </c>
      <c r="K560" s="613"/>
      <c r="L560" s="613"/>
      <c r="M560" s="985" t="s">
        <v>348</v>
      </c>
      <c r="N560" s="985"/>
      <c r="O560" s="703">
        <v>7.0321268763991168E-2</v>
      </c>
      <c r="P560" s="613"/>
      <c r="Q560" s="613"/>
      <c r="W560" s="339"/>
      <c r="X560" s="339"/>
      <c r="Y560" s="339"/>
      <c r="Z560" s="339"/>
      <c r="AA560" s="339"/>
      <c r="AB560" s="339"/>
      <c r="AC560" s="339"/>
      <c r="AD560" s="339"/>
      <c r="AE560" s="339"/>
      <c r="AF560" s="339"/>
      <c r="AG560" s="339"/>
      <c r="AH560" s="339"/>
      <c r="AI560" s="339"/>
      <c r="AJ560" s="339"/>
      <c r="AK560" s="339"/>
      <c r="AL560" s="339"/>
      <c r="AM560" s="339"/>
      <c r="AN560" s="339"/>
      <c r="AO560" s="339"/>
      <c r="AP560" s="339"/>
      <c r="AQ560" s="339"/>
      <c r="AR560" s="339"/>
      <c r="AS560" s="339"/>
      <c r="AT560" s="339"/>
      <c r="AU560" s="339"/>
      <c r="AV560" s="339"/>
      <c r="AW560" s="339"/>
      <c r="AX560" s="339"/>
      <c r="AY560" s="339"/>
      <c r="AZ560" s="339"/>
      <c r="BA560" s="341"/>
      <c r="BB560" s="417"/>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2"/>
      <c r="BX560" s="342"/>
      <c r="BY560" s="342"/>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986" t="s">
        <v>381</v>
      </c>
      <c r="D561" s="985"/>
      <c r="E561" s="701">
        <v>1.3127193418438064E-2</v>
      </c>
      <c r="F561" s="613"/>
      <c r="G561" s="613"/>
      <c r="H561" s="985" t="s">
        <v>345</v>
      </c>
      <c r="I561" s="985"/>
      <c r="J561" s="702">
        <v>3.7595822505482636E-2</v>
      </c>
      <c r="K561" s="613"/>
      <c r="L561" s="613"/>
      <c r="M561" s="985" t="s">
        <v>349</v>
      </c>
      <c r="N561" s="985"/>
      <c r="O561" s="703">
        <v>3.0341006489460073E-2</v>
      </c>
      <c r="P561" s="613"/>
      <c r="Q561" s="613"/>
      <c r="W561" s="339"/>
      <c r="X561" s="339"/>
      <c r="Y561" s="339"/>
      <c r="Z561" s="339"/>
      <c r="AA561" s="339"/>
      <c r="AB561" s="339"/>
      <c r="AC561" s="339"/>
      <c r="AD561" s="339"/>
      <c r="AE561" s="339"/>
      <c r="AF561" s="339"/>
      <c r="AG561" s="339"/>
      <c r="AH561" s="339"/>
      <c r="AI561" s="339"/>
      <c r="AJ561" s="339"/>
      <c r="AK561" s="339"/>
      <c r="AL561" s="339"/>
      <c r="AM561" s="339"/>
      <c r="AN561" s="339"/>
      <c r="AO561" s="339"/>
      <c r="AP561" s="339"/>
      <c r="AQ561" s="339"/>
      <c r="AR561" s="339"/>
      <c r="AS561" s="339"/>
      <c r="AT561" s="339"/>
      <c r="AU561" s="339"/>
      <c r="AV561" s="339"/>
      <c r="AW561" s="339"/>
      <c r="AX561" s="339"/>
      <c r="AY561" s="339"/>
      <c r="AZ561" s="339"/>
      <c r="BA561" s="341"/>
      <c r="BB561" s="417"/>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2"/>
      <c r="BX561" s="342"/>
      <c r="BY561" s="342"/>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986" t="s">
        <v>379</v>
      </c>
      <c r="D562" s="985"/>
      <c r="E562" s="701">
        <v>9.5479615758814335E-3</v>
      </c>
      <c r="F562" s="613"/>
      <c r="G562" s="613"/>
      <c r="H562" s="985" t="s">
        <v>352</v>
      </c>
      <c r="I562" s="985"/>
      <c r="J562" s="702">
        <v>-3.2531590489445823E-2</v>
      </c>
      <c r="K562" s="613"/>
      <c r="L562" s="613"/>
      <c r="M562" s="985" t="s">
        <v>369</v>
      </c>
      <c r="N562" s="985"/>
      <c r="O562" s="703">
        <v>3.2740537322680563E-2</v>
      </c>
      <c r="P562" s="613"/>
      <c r="Q562" s="613"/>
      <c r="W562" s="339"/>
      <c r="X562" s="339"/>
      <c r="Y562" s="339"/>
      <c r="Z562" s="339"/>
      <c r="AA562" s="339"/>
      <c r="AB562" s="339"/>
      <c r="AC562" s="339"/>
      <c r="AD562" s="339"/>
      <c r="AE562" s="339"/>
      <c r="AF562" s="339"/>
      <c r="AG562" s="339"/>
      <c r="AH562" s="339"/>
      <c r="AI562" s="339"/>
      <c r="AJ562" s="339"/>
      <c r="AK562" s="339"/>
      <c r="AL562" s="339"/>
      <c r="AM562" s="339"/>
      <c r="AN562" s="339"/>
      <c r="AO562" s="339"/>
      <c r="AP562" s="339"/>
      <c r="AQ562" s="339"/>
      <c r="AR562" s="339"/>
      <c r="AS562" s="339"/>
      <c r="AT562" s="339"/>
      <c r="AU562" s="339"/>
      <c r="AV562" s="339"/>
      <c r="AW562" s="339"/>
      <c r="AX562" s="339"/>
      <c r="AY562" s="339"/>
      <c r="AZ562" s="339"/>
      <c r="BA562" s="341"/>
      <c r="BB562" s="417"/>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2"/>
      <c r="BX562" s="342"/>
      <c r="BY562" s="342"/>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986" t="s">
        <v>370</v>
      </c>
      <c r="D563" s="985"/>
      <c r="E563" s="701">
        <v>-1.9491627177133434E-2</v>
      </c>
      <c r="F563" s="613"/>
      <c r="G563" s="613"/>
      <c r="H563" s="985" t="s">
        <v>348</v>
      </c>
      <c r="I563" s="985"/>
      <c r="J563" s="702">
        <v>7.5255932034302711E-2</v>
      </c>
      <c r="K563" s="613"/>
      <c r="L563" s="613"/>
      <c r="M563" s="985" t="s">
        <v>383</v>
      </c>
      <c r="N563" s="985"/>
      <c r="O563" s="703">
        <v>-1.0416024184357223E-2</v>
      </c>
      <c r="P563" s="613"/>
      <c r="Q563" s="613"/>
      <c r="W563" s="339"/>
      <c r="X563" s="339"/>
      <c r="Y563" s="339"/>
      <c r="Z563" s="339"/>
      <c r="AA563" s="339"/>
      <c r="AB563" s="339"/>
      <c r="AC563" s="339"/>
      <c r="AD563" s="339"/>
      <c r="AE563" s="339"/>
      <c r="AF563" s="339"/>
      <c r="AG563" s="339"/>
      <c r="AH563" s="339"/>
      <c r="AI563" s="339"/>
      <c r="AJ563" s="339"/>
      <c r="AK563" s="339"/>
      <c r="AL563" s="339"/>
      <c r="AM563" s="339"/>
      <c r="AN563" s="339"/>
      <c r="AO563" s="339"/>
      <c r="AP563" s="339"/>
      <c r="AQ563" s="339"/>
      <c r="AR563" s="339"/>
      <c r="AS563" s="339"/>
      <c r="AT563" s="339"/>
      <c r="AU563" s="339"/>
      <c r="AV563" s="339"/>
      <c r="AW563" s="339"/>
      <c r="AX563" s="339"/>
      <c r="AY563" s="339"/>
      <c r="AZ563" s="339"/>
      <c r="BA563" s="341"/>
      <c r="BB563" s="417"/>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2"/>
      <c r="BX563" s="342"/>
      <c r="BY563" s="342"/>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986" t="s">
        <v>385</v>
      </c>
      <c r="D564" s="985"/>
      <c r="E564" s="701">
        <v>-8.2807115779745498E-3</v>
      </c>
      <c r="F564" s="613"/>
      <c r="G564" s="613"/>
      <c r="H564" s="985" t="s">
        <v>349</v>
      </c>
      <c r="I564" s="985"/>
      <c r="J564" s="702">
        <v>7.0658101016799021E-2</v>
      </c>
      <c r="K564" s="613"/>
      <c r="L564" s="613"/>
      <c r="M564" s="985" t="s">
        <v>351</v>
      </c>
      <c r="N564" s="985"/>
      <c r="O564" s="703">
        <v>4.5174857954287016E-2</v>
      </c>
      <c r="P564" s="613"/>
      <c r="Q564" s="613"/>
      <c r="W564" s="339"/>
      <c r="X564" s="339"/>
      <c r="Y564" s="339"/>
      <c r="Z564" s="339"/>
      <c r="AA564" s="339"/>
      <c r="AB564" s="339"/>
      <c r="AC564" s="339"/>
      <c r="AD564" s="339"/>
      <c r="AE564" s="339"/>
      <c r="AF564" s="339"/>
      <c r="AG564" s="339"/>
      <c r="AH564" s="339"/>
      <c r="AI564" s="339"/>
      <c r="AJ564" s="339"/>
      <c r="AK564" s="339"/>
      <c r="AL564" s="339"/>
      <c r="AM564" s="339"/>
      <c r="AN564" s="339"/>
      <c r="AO564" s="339"/>
      <c r="AP564" s="339"/>
      <c r="AQ564" s="339"/>
      <c r="AR564" s="339"/>
      <c r="AS564" s="339"/>
      <c r="AT564" s="339"/>
      <c r="AU564" s="339"/>
      <c r="AV564" s="339"/>
      <c r="AW564" s="339"/>
      <c r="AX564" s="339"/>
      <c r="AY564" s="339"/>
      <c r="AZ564" s="339"/>
      <c r="BA564" s="341"/>
      <c r="BB564" s="417"/>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2"/>
      <c r="BX564" s="342"/>
      <c r="BY564" s="342"/>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986" t="s">
        <v>354</v>
      </c>
      <c r="D565" s="985"/>
      <c r="E565" s="701">
        <v>-5.8303615168914205E-2</v>
      </c>
      <c r="F565" s="613"/>
      <c r="G565" s="613"/>
      <c r="H565" s="985" t="s">
        <v>369</v>
      </c>
      <c r="I565" s="985"/>
      <c r="J565" s="702">
        <v>3.4058944673256986E-2</v>
      </c>
      <c r="K565" s="613"/>
      <c r="L565" s="613"/>
      <c r="M565" s="985" t="s">
        <v>339</v>
      </c>
      <c r="N565" s="985"/>
      <c r="O565" s="703">
        <v>9.2150721388351856E-2</v>
      </c>
      <c r="P565" s="613"/>
      <c r="Q565" s="613"/>
      <c r="W565" s="339"/>
      <c r="X565" s="339"/>
      <c r="Y565" s="339"/>
      <c r="Z565" s="339"/>
      <c r="AA565" s="339"/>
      <c r="AB565" s="339"/>
      <c r="AC565" s="339"/>
      <c r="AD565" s="339"/>
      <c r="AE565" s="339"/>
      <c r="AF565" s="339"/>
      <c r="AG565" s="339"/>
      <c r="AH565" s="339"/>
      <c r="AI565" s="339"/>
      <c r="AJ565" s="339"/>
      <c r="AK565" s="339"/>
      <c r="AL565" s="339"/>
      <c r="AM565" s="339"/>
      <c r="AN565" s="339"/>
      <c r="AO565" s="339"/>
      <c r="AP565" s="339"/>
      <c r="AQ565" s="339"/>
      <c r="AR565" s="339"/>
      <c r="AS565" s="339"/>
      <c r="AT565" s="339"/>
      <c r="AU565" s="339"/>
      <c r="AV565" s="339"/>
      <c r="AW565" s="339"/>
      <c r="AX565" s="339"/>
      <c r="AY565" s="339"/>
      <c r="AZ565" s="339"/>
      <c r="BA565" s="341"/>
      <c r="BB565" s="417"/>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2"/>
      <c r="BX565" s="342"/>
      <c r="BY565" s="342"/>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986" t="s">
        <v>388</v>
      </c>
      <c r="D566" s="985"/>
      <c r="E566" s="701">
        <v>-7.9087559465204605E-4</v>
      </c>
      <c r="F566" s="613"/>
      <c r="G566" s="613"/>
      <c r="H566" s="985" t="s">
        <v>383</v>
      </c>
      <c r="I566" s="985"/>
      <c r="J566" s="702">
        <v>8.2184809218595941E-3</v>
      </c>
      <c r="K566" s="613"/>
      <c r="L566" s="613"/>
      <c r="M566" s="985" t="s">
        <v>346</v>
      </c>
      <c r="N566" s="985"/>
      <c r="O566" s="703">
        <v>8.2583261273229569E-2</v>
      </c>
      <c r="P566" s="613"/>
      <c r="Q566" s="613"/>
      <c r="W566" s="339"/>
      <c r="X566" s="339"/>
      <c r="Y566" s="339"/>
      <c r="Z566" s="339"/>
      <c r="AA566" s="339"/>
      <c r="AB566" s="339"/>
      <c r="AC566" s="339"/>
      <c r="AD566" s="339"/>
      <c r="AE566" s="339"/>
      <c r="AF566" s="339"/>
      <c r="AG566" s="339"/>
      <c r="AH566" s="339"/>
      <c r="AI566" s="339"/>
      <c r="AJ566" s="339"/>
      <c r="AK566" s="339"/>
      <c r="AL566" s="339"/>
      <c r="AM566" s="339"/>
      <c r="AN566" s="339"/>
      <c r="AO566" s="339"/>
      <c r="AP566" s="339"/>
      <c r="AQ566" s="339"/>
      <c r="AR566" s="339"/>
      <c r="AS566" s="339"/>
      <c r="AT566" s="339"/>
      <c r="AU566" s="339"/>
      <c r="AV566" s="339"/>
      <c r="AW566" s="339"/>
      <c r="AX566" s="339"/>
      <c r="AY566" s="339"/>
      <c r="AZ566" s="339"/>
      <c r="BA566" s="341"/>
      <c r="BB566" s="417"/>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2"/>
      <c r="BX566" s="342"/>
      <c r="BY566" s="342"/>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986" t="s">
        <v>345</v>
      </c>
      <c r="D567" s="985"/>
      <c r="E567" s="701">
        <v>6.9744265085705526E-2</v>
      </c>
      <c r="F567" s="613"/>
      <c r="G567" s="613"/>
      <c r="H567" s="985" t="s">
        <v>351</v>
      </c>
      <c r="I567" s="985"/>
      <c r="J567" s="702">
        <v>6.8317010772081133E-2</v>
      </c>
      <c r="K567" s="613"/>
      <c r="L567" s="613"/>
      <c r="M567" s="985" t="s">
        <v>341</v>
      </c>
      <c r="N567" s="985"/>
      <c r="O567" s="703">
        <v>8.6515891717731913E-2</v>
      </c>
      <c r="P567" s="613"/>
      <c r="Q567" s="613"/>
      <c r="W567" s="339"/>
      <c r="X567" s="339"/>
      <c r="Y567" s="339"/>
      <c r="Z567" s="339"/>
      <c r="AA567" s="339"/>
      <c r="AB567" s="339"/>
      <c r="AC567" s="339"/>
      <c r="AD567" s="339"/>
      <c r="AE567" s="339"/>
      <c r="AF567" s="339"/>
      <c r="AG567" s="339"/>
      <c r="AH567" s="339"/>
      <c r="AI567" s="339"/>
      <c r="AJ567" s="339"/>
      <c r="AK567" s="339"/>
      <c r="AL567" s="339"/>
      <c r="AM567" s="339"/>
      <c r="AN567" s="339"/>
      <c r="AO567" s="339"/>
      <c r="AP567" s="339"/>
      <c r="AQ567" s="339"/>
      <c r="AR567" s="339"/>
      <c r="AS567" s="339"/>
      <c r="AT567" s="339"/>
      <c r="AU567" s="339"/>
      <c r="AV567" s="339"/>
      <c r="AW567" s="339"/>
      <c r="AX567" s="339"/>
      <c r="AY567" s="339"/>
      <c r="AZ567" s="339"/>
      <c r="BA567" s="341"/>
      <c r="BB567" s="417"/>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2"/>
      <c r="BX567" s="342"/>
      <c r="BY567" s="342"/>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986" t="s">
        <v>352</v>
      </c>
      <c r="D568" s="985"/>
      <c r="E568" s="701">
        <v>-6.1109264551611461E-2</v>
      </c>
      <c r="F568" s="613"/>
      <c r="G568" s="613"/>
      <c r="H568" s="985" t="s">
        <v>339</v>
      </c>
      <c r="I568" s="985"/>
      <c r="J568" s="702">
        <v>6.5417210875645337E-2</v>
      </c>
      <c r="K568" s="613"/>
      <c r="L568" s="613"/>
      <c r="M568" s="985" t="s">
        <v>359</v>
      </c>
      <c r="N568" s="985"/>
      <c r="O568" s="703">
        <v>4.9656548587243478E-2</v>
      </c>
      <c r="P568" s="613"/>
      <c r="Q568" s="613"/>
      <c r="W568" s="339"/>
      <c r="X568" s="339"/>
      <c r="Y568" s="339"/>
      <c r="Z568" s="339"/>
      <c r="AA568" s="339"/>
      <c r="AB568" s="339"/>
      <c r="AC568" s="339"/>
      <c r="AD568" s="339"/>
      <c r="AE568" s="339"/>
      <c r="AF568" s="339"/>
      <c r="AG568" s="339"/>
      <c r="AH568" s="339"/>
      <c r="AI568" s="339"/>
      <c r="AJ568" s="339"/>
      <c r="AK568" s="339"/>
      <c r="AL568" s="339"/>
      <c r="AM568" s="339"/>
      <c r="AN568" s="339"/>
      <c r="AO568" s="339"/>
      <c r="AP568" s="339"/>
      <c r="AQ568" s="339"/>
      <c r="AR568" s="339"/>
      <c r="AS568" s="339"/>
      <c r="AT568" s="339"/>
      <c r="AU568" s="339"/>
      <c r="AV568" s="339"/>
      <c r="AW568" s="339"/>
      <c r="AX568" s="339"/>
      <c r="AY568" s="339"/>
      <c r="AZ568" s="339"/>
      <c r="BA568" s="341"/>
      <c r="BB568" s="417"/>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2"/>
      <c r="BX568" s="342"/>
      <c r="BY568" s="342"/>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986" t="s">
        <v>348</v>
      </c>
      <c r="D569" s="985"/>
      <c r="E569" s="701">
        <v>6.6488601652567023E-2</v>
      </c>
      <c r="F569" s="613"/>
      <c r="G569" s="613"/>
      <c r="H569" s="985" t="s">
        <v>346</v>
      </c>
      <c r="I569" s="985"/>
      <c r="J569" s="702">
        <v>6.5458469070716632E-2</v>
      </c>
      <c r="K569" s="613"/>
      <c r="L569" s="613"/>
      <c r="M569" s="985" t="s">
        <v>356</v>
      </c>
      <c r="N569" s="985"/>
      <c r="O569" s="703">
        <v>2.4626325669327667E-2</v>
      </c>
      <c r="P569" s="613"/>
      <c r="Q569" s="613"/>
      <c r="W569" s="339"/>
      <c r="X569" s="339"/>
      <c r="Y569" s="339"/>
      <c r="Z569" s="339"/>
      <c r="AA569" s="339"/>
      <c r="AB569" s="339"/>
      <c r="AC569" s="339"/>
      <c r="AD569" s="339"/>
      <c r="AE569" s="339"/>
      <c r="AF569" s="339"/>
      <c r="AG569" s="339"/>
      <c r="AH569" s="339"/>
      <c r="AI569" s="339"/>
      <c r="AJ569" s="339"/>
      <c r="AK569" s="339"/>
      <c r="AL569" s="339"/>
      <c r="AM569" s="339"/>
      <c r="AN569" s="339"/>
      <c r="AO569" s="339"/>
      <c r="AP569" s="339"/>
      <c r="AQ569" s="339"/>
      <c r="AR569" s="339"/>
      <c r="AS569" s="339"/>
      <c r="AT569" s="339"/>
      <c r="AU569" s="339"/>
      <c r="AV569" s="339"/>
      <c r="AW569" s="339"/>
      <c r="AX569" s="339"/>
      <c r="AY569" s="339"/>
      <c r="AZ569" s="339"/>
      <c r="BA569" s="341"/>
      <c r="BB569" s="417"/>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2"/>
      <c r="BX569" s="342"/>
      <c r="BY569" s="342"/>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986" t="s">
        <v>349</v>
      </c>
      <c r="D570" s="985"/>
      <c r="E570" s="701">
        <v>5.4093914241203203E-2</v>
      </c>
      <c r="F570" s="613"/>
      <c r="G570" s="613"/>
      <c r="H570" s="985" t="s">
        <v>341</v>
      </c>
      <c r="I570" s="985"/>
      <c r="J570" s="702">
        <v>8.034715236935909E-2</v>
      </c>
      <c r="K570" s="613"/>
      <c r="L570" s="613"/>
      <c r="M570" s="985" t="s">
        <v>374</v>
      </c>
      <c r="N570" s="985"/>
      <c r="O570" s="703">
        <v>2.2458181874163936E-2</v>
      </c>
      <c r="P570" s="613"/>
      <c r="Q570" s="613"/>
      <c r="W570" s="339"/>
      <c r="X570" s="339"/>
      <c r="Y570" s="339"/>
      <c r="Z570" s="339"/>
      <c r="AA570" s="339"/>
      <c r="AB570" s="339"/>
      <c r="AC570" s="339"/>
      <c r="AD570" s="339"/>
      <c r="AE570" s="339"/>
      <c r="AF570" s="339"/>
      <c r="AG570" s="339"/>
      <c r="AH570" s="339"/>
      <c r="AI570" s="339"/>
      <c r="AJ570" s="339"/>
      <c r="AK570" s="339"/>
      <c r="AL570" s="339"/>
      <c r="AM570" s="339"/>
      <c r="AN570" s="339"/>
      <c r="AO570" s="339"/>
      <c r="AP570" s="339"/>
      <c r="AQ570" s="339"/>
      <c r="AR570" s="339"/>
      <c r="AS570" s="339"/>
      <c r="AT570" s="339"/>
      <c r="AU570" s="339"/>
      <c r="AV570" s="339"/>
      <c r="AW570" s="339"/>
      <c r="AX570" s="339"/>
      <c r="AY570" s="339"/>
      <c r="AZ570" s="339"/>
      <c r="BA570" s="341"/>
      <c r="BB570" s="417"/>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2"/>
      <c r="BX570" s="342"/>
      <c r="BY570" s="342"/>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986" t="s">
        <v>369</v>
      </c>
      <c r="D571" s="985"/>
      <c r="E571" s="701">
        <v>4.341280113222095E-2</v>
      </c>
      <c r="F571" s="613"/>
      <c r="G571" s="613"/>
      <c r="H571" s="985" t="s">
        <v>359</v>
      </c>
      <c r="I571" s="985"/>
      <c r="J571" s="702">
        <v>4.8123157512853329E-2</v>
      </c>
      <c r="K571" s="613"/>
      <c r="L571" s="613"/>
      <c r="M571" s="985" t="s">
        <v>353</v>
      </c>
      <c r="N571" s="985"/>
      <c r="O571" s="703">
        <v>3.4685694061195579E-2</v>
      </c>
      <c r="P571" s="613"/>
      <c r="Q571" s="613"/>
      <c r="W571" s="339"/>
      <c r="X571" s="339"/>
      <c r="Y571" s="339"/>
      <c r="Z571" s="339"/>
      <c r="AA571" s="339"/>
      <c r="AB571" s="339"/>
      <c r="AC571" s="339"/>
      <c r="AD571" s="339"/>
      <c r="AE571" s="339"/>
      <c r="AF571" s="339"/>
      <c r="AG571" s="339"/>
      <c r="AH571" s="339"/>
      <c r="AI571" s="339"/>
      <c r="AJ571" s="339"/>
      <c r="AK571" s="339"/>
      <c r="AL571" s="339"/>
      <c r="AM571" s="339"/>
      <c r="AN571" s="339"/>
      <c r="AO571" s="339"/>
      <c r="AP571" s="339"/>
      <c r="AQ571" s="339"/>
      <c r="AR571" s="339"/>
      <c r="AS571" s="339"/>
      <c r="AT571" s="339"/>
      <c r="AU571" s="339"/>
      <c r="AV571" s="339"/>
      <c r="AW571" s="339"/>
      <c r="AX571" s="339"/>
      <c r="AY571" s="339"/>
      <c r="AZ571" s="339"/>
      <c r="BA571" s="341"/>
      <c r="BB571" s="417"/>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2"/>
      <c r="BX571" s="342"/>
      <c r="BY571" s="342"/>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86" t="s">
        <v>383</v>
      </c>
      <c r="D572" s="985"/>
      <c r="E572" s="701">
        <v>-8.2409133144898342E-3</v>
      </c>
      <c r="F572" s="613"/>
      <c r="G572" s="613"/>
      <c r="H572" s="985" t="s">
        <v>356</v>
      </c>
      <c r="I572" s="985"/>
      <c r="J572" s="702">
        <v>5.1725720618938938E-2</v>
      </c>
      <c r="K572" s="613"/>
      <c r="L572" s="613"/>
      <c r="M572" s="985" t="s">
        <v>378</v>
      </c>
      <c r="N572" s="985"/>
      <c r="O572" s="703">
        <v>2.4604117934944974E-2</v>
      </c>
      <c r="P572" s="613"/>
      <c r="Q572" s="613"/>
      <c r="W572" s="339"/>
      <c r="X572" s="339"/>
      <c r="Y572" s="339"/>
      <c r="Z572" s="339"/>
      <c r="AA572" s="339"/>
      <c r="AB572" s="339"/>
      <c r="AC572" s="339"/>
      <c r="AD572" s="339"/>
      <c r="AE572" s="339"/>
      <c r="AF572" s="339"/>
      <c r="AG572" s="339"/>
      <c r="AH572" s="339"/>
      <c r="AI572" s="339"/>
      <c r="AJ572" s="339"/>
      <c r="AK572" s="339"/>
      <c r="AL572" s="339"/>
      <c r="AM572" s="339"/>
      <c r="AN572" s="339"/>
      <c r="AO572" s="339"/>
      <c r="AP572" s="339"/>
      <c r="AQ572" s="339"/>
      <c r="AR572" s="339"/>
      <c r="AS572" s="339"/>
      <c r="AT572" s="339"/>
      <c r="AU572" s="339"/>
      <c r="AV572" s="339"/>
      <c r="AW572" s="339"/>
      <c r="AX572" s="339"/>
      <c r="AY572" s="339"/>
      <c r="AZ572" s="339"/>
      <c r="BA572" s="341"/>
      <c r="BB572" s="417"/>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2"/>
      <c r="BX572" s="342"/>
      <c r="BY572" s="342"/>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986" t="s">
        <v>351</v>
      </c>
      <c r="D573" s="985"/>
      <c r="E573" s="701">
        <v>5.2183651675221238E-2</v>
      </c>
      <c r="F573" s="613"/>
      <c r="G573" s="613"/>
      <c r="H573" s="985" t="s">
        <v>374</v>
      </c>
      <c r="I573" s="985"/>
      <c r="J573" s="702">
        <v>3.2040876885232758E-2</v>
      </c>
      <c r="K573" s="613"/>
      <c r="L573" s="613"/>
      <c r="M573" s="985" t="s">
        <v>367</v>
      </c>
      <c r="N573" s="985"/>
      <c r="O573" s="703">
        <v>-2.9619069193254726E-2</v>
      </c>
      <c r="P573" s="613"/>
      <c r="Q573" s="613"/>
      <c r="W573" s="339"/>
      <c r="X573" s="339"/>
      <c r="Y573" s="339"/>
      <c r="Z573" s="339"/>
      <c r="AA573" s="339"/>
      <c r="AB573" s="339"/>
      <c r="AC573" s="339"/>
      <c r="AD573" s="339"/>
      <c r="AE573" s="339"/>
      <c r="AF573" s="339"/>
      <c r="AG573" s="339"/>
      <c r="AH573" s="339"/>
      <c r="AI573" s="339"/>
      <c r="AJ573" s="339"/>
      <c r="AK573" s="339"/>
      <c r="AL573" s="339"/>
      <c r="AM573" s="339"/>
      <c r="AN573" s="339"/>
      <c r="AO573" s="339"/>
      <c r="AP573" s="339"/>
      <c r="AQ573" s="339"/>
      <c r="AR573" s="339"/>
      <c r="AS573" s="339"/>
      <c r="AT573" s="339"/>
      <c r="AU573" s="339"/>
      <c r="AV573" s="339"/>
      <c r="AW573" s="339"/>
      <c r="AX573" s="339"/>
      <c r="AY573" s="339"/>
      <c r="AZ573" s="339"/>
      <c r="BA573" s="341"/>
      <c r="BB573" s="417"/>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2"/>
      <c r="BX573" s="342"/>
      <c r="BY573" s="342"/>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986" t="s">
        <v>339</v>
      </c>
      <c r="D574" s="985"/>
      <c r="E574" s="701">
        <v>7.5438966812117578E-2</v>
      </c>
      <c r="F574" s="613"/>
      <c r="G574" s="613"/>
      <c r="H574" s="985" t="s">
        <v>353</v>
      </c>
      <c r="I574" s="985"/>
      <c r="J574" s="702">
        <v>6.7892427662445631E-2</v>
      </c>
      <c r="K574" s="613"/>
      <c r="L574" s="613"/>
      <c r="M574" s="985" t="s">
        <v>375</v>
      </c>
      <c r="N574" s="985"/>
      <c r="O574" s="703">
        <v>-1.6353282570063035E-2</v>
      </c>
      <c r="P574" s="613"/>
      <c r="Q574" s="613"/>
      <c r="W574" s="339"/>
      <c r="X574" s="339"/>
      <c r="Y574" s="339"/>
      <c r="Z574" s="339"/>
      <c r="AA574" s="339"/>
      <c r="AB574" s="339"/>
      <c r="AC574" s="339"/>
      <c r="AD574" s="339"/>
      <c r="AE574" s="339"/>
      <c r="AF574" s="339"/>
      <c r="AG574" s="339"/>
      <c r="AH574" s="339"/>
      <c r="AI574" s="339"/>
      <c r="AJ574" s="339"/>
      <c r="AK574" s="339"/>
      <c r="AL574" s="339"/>
      <c r="AM574" s="339"/>
      <c r="AN574" s="339"/>
      <c r="AO574" s="339"/>
      <c r="AP574" s="339"/>
      <c r="AQ574" s="339"/>
      <c r="AR574" s="339"/>
      <c r="AS574" s="339"/>
      <c r="AT574" s="339"/>
      <c r="AU574" s="339"/>
      <c r="AV574" s="339"/>
      <c r="AW574" s="339"/>
      <c r="AX574" s="339"/>
      <c r="AY574" s="339"/>
      <c r="AZ574" s="339"/>
      <c r="BA574" s="341"/>
      <c r="BB574" s="417"/>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2"/>
      <c r="BX574" s="342"/>
      <c r="BY574" s="342"/>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86" t="s">
        <v>346</v>
      </c>
      <c r="D575" s="985"/>
      <c r="E575" s="701">
        <v>7.004165646670879E-2</v>
      </c>
      <c r="F575" s="613"/>
      <c r="G575" s="613"/>
      <c r="H575" s="985" t="s">
        <v>378</v>
      </c>
      <c r="I575" s="985"/>
      <c r="J575" s="702">
        <v>1.787464057119317E-2</v>
      </c>
      <c r="K575" s="613"/>
      <c r="L575" s="613"/>
      <c r="M575" s="985" t="s">
        <v>372</v>
      </c>
      <c r="N575" s="985"/>
      <c r="O575" s="703">
        <v>1.3148220491193343E-2</v>
      </c>
      <c r="P575" s="613"/>
      <c r="Q575" s="613"/>
      <c r="W575" s="339"/>
      <c r="X575" s="339"/>
      <c r="Y575" s="339"/>
      <c r="Z575" s="339"/>
      <c r="AA575" s="339"/>
      <c r="AB575" s="339"/>
      <c r="AC575" s="339"/>
      <c r="AD575" s="339"/>
      <c r="AE575" s="339"/>
      <c r="AF575" s="339"/>
      <c r="AG575" s="339"/>
      <c r="AH575" s="339"/>
      <c r="AI575" s="339"/>
      <c r="AJ575" s="339"/>
      <c r="AK575" s="339"/>
      <c r="AL575" s="339"/>
      <c r="AM575" s="339"/>
      <c r="AN575" s="339"/>
      <c r="AO575" s="339"/>
      <c r="AP575" s="339"/>
      <c r="AQ575" s="339"/>
      <c r="AR575" s="339"/>
      <c r="AS575" s="339"/>
      <c r="AT575" s="339"/>
      <c r="AU575" s="339"/>
      <c r="AV575" s="339"/>
      <c r="AW575" s="339"/>
      <c r="AX575" s="339"/>
      <c r="AY575" s="339"/>
      <c r="AZ575" s="339"/>
      <c r="BA575" s="341"/>
      <c r="BB575" s="417"/>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2"/>
      <c r="BX575" s="342"/>
      <c r="BY575" s="342"/>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986" t="s">
        <v>341</v>
      </c>
      <c r="D576" s="985"/>
      <c r="E576" s="701">
        <v>7.3894885735322435E-2</v>
      </c>
      <c r="F576" s="613"/>
      <c r="G576" s="613"/>
      <c r="H576" s="985" t="s">
        <v>367</v>
      </c>
      <c r="I576" s="985"/>
      <c r="J576" s="702">
        <v>-2.7783950694897322E-2</v>
      </c>
      <c r="K576" s="613"/>
      <c r="L576" s="613"/>
      <c r="M576" s="985" t="s">
        <v>389</v>
      </c>
      <c r="N576" s="985"/>
      <c r="O576" s="703">
        <v>2.7929765435577066E-3</v>
      </c>
      <c r="P576" s="613"/>
      <c r="Q576" s="613"/>
      <c r="W576" s="339"/>
      <c r="X576" s="339"/>
      <c r="Y576" s="339"/>
      <c r="Z576" s="339"/>
      <c r="AA576" s="339"/>
      <c r="AB576" s="339"/>
      <c r="AC576" s="339"/>
      <c r="AD576" s="339"/>
      <c r="AE576" s="339"/>
      <c r="AF576" s="339"/>
      <c r="AG576" s="339"/>
      <c r="AH576" s="339"/>
      <c r="AI576" s="339"/>
      <c r="AJ576" s="339"/>
      <c r="AK576" s="339"/>
      <c r="AL576" s="339"/>
      <c r="AM576" s="339"/>
      <c r="AN576" s="339"/>
      <c r="AO576" s="339"/>
      <c r="AP576" s="339"/>
      <c r="AQ576" s="339"/>
      <c r="AR576" s="339"/>
      <c r="AS576" s="339"/>
      <c r="AT576" s="339"/>
      <c r="AU576" s="339"/>
      <c r="AV576" s="339"/>
      <c r="AW576" s="339"/>
      <c r="AX576" s="339"/>
      <c r="AY576" s="339"/>
      <c r="AZ576" s="339"/>
      <c r="BA576" s="341"/>
      <c r="BB576" s="417"/>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2"/>
      <c r="BX576" s="342"/>
      <c r="BY576" s="342"/>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86" t="s">
        <v>359</v>
      </c>
      <c r="D577" s="985"/>
      <c r="E577" s="701">
        <v>4.7751991317166537E-2</v>
      </c>
      <c r="F577" s="613"/>
      <c r="G577" s="613"/>
      <c r="H577" s="985" t="s">
        <v>375</v>
      </c>
      <c r="I577" s="985"/>
      <c r="J577" s="702">
        <v>-1.4472362662175955E-2</v>
      </c>
      <c r="K577" s="613"/>
      <c r="L577" s="613"/>
      <c r="M577" s="985" t="s">
        <v>358</v>
      </c>
      <c r="N577" s="985"/>
      <c r="O577" s="704">
        <v>3.1596140185618918E-2</v>
      </c>
      <c r="P577" s="613"/>
      <c r="Q577" s="613"/>
      <c r="W577" s="339"/>
      <c r="X577" s="339"/>
      <c r="Y577" s="339"/>
      <c r="Z577" s="339"/>
      <c r="AA577" s="339"/>
      <c r="AB577" s="339"/>
      <c r="AC577" s="339"/>
      <c r="AD577" s="339"/>
      <c r="AE577" s="339"/>
      <c r="AF577" s="339"/>
      <c r="AG577" s="339"/>
      <c r="AH577" s="339"/>
      <c r="AI577" s="339"/>
      <c r="AJ577" s="339"/>
      <c r="AK577" s="339"/>
      <c r="AL577" s="339"/>
      <c r="AM577" s="339"/>
      <c r="AN577" s="339"/>
      <c r="AO577" s="339"/>
      <c r="AP577" s="339"/>
      <c r="AQ577" s="339"/>
      <c r="AR577" s="339"/>
      <c r="AS577" s="339"/>
      <c r="AT577" s="339"/>
      <c r="AU577" s="339"/>
      <c r="AV577" s="339"/>
      <c r="AW577" s="339"/>
      <c r="AX577" s="339"/>
      <c r="AY577" s="339"/>
      <c r="AZ577" s="339"/>
      <c r="BA577" s="341"/>
      <c r="BB577" s="417"/>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2"/>
      <c r="BX577" s="342"/>
      <c r="BY577" s="342"/>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86" t="s">
        <v>356</v>
      </c>
      <c r="D578" s="985"/>
      <c r="E578" s="701">
        <v>4.2255078050644081E-2</v>
      </c>
      <c r="F578" s="613"/>
      <c r="G578" s="613"/>
      <c r="H578" s="985" t="s">
        <v>372</v>
      </c>
      <c r="I578" s="985"/>
      <c r="J578" s="702">
        <v>3.9921107083972271E-2</v>
      </c>
      <c r="K578" s="613"/>
      <c r="L578" s="613"/>
      <c r="M578" s="985"/>
      <c r="N578" s="985"/>
      <c r="O578" s="613"/>
      <c r="P578" s="613"/>
      <c r="Q578" s="613"/>
      <c r="W578" s="339"/>
      <c r="X578" s="339"/>
      <c r="Y578" s="339"/>
      <c r="Z578" s="339"/>
      <c r="AA578" s="339"/>
      <c r="AB578" s="339"/>
      <c r="AC578" s="339"/>
      <c r="AD578" s="339"/>
      <c r="AE578" s="339"/>
      <c r="AF578" s="339"/>
      <c r="AG578" s="339"/>
      <c r="AH578" s="339"/>
      <c r="AI578" s="339"/>
      <c r="AJ578" s="339"/>
      <c r="AK578" s="339"/>
      <c r="AL578" s="339"/>
      <c r="AM578" s="339"/>
      <c r="AN578" s="339"/>
      <c r="AO578" s="339"/>
      <c r="AP578" s="339"/>
      <c r="AQ578" s="339"/>
      <c r="AR578" s="339"/>
      <c r="AS578" s="339"/>
      <c r="AT578" s="339"/>
      <c r="AU578" s="339"/>
      <c r="AV578" s="339"/>
      <c r="AW578" s="339"/>
      <c r="AX578" s="339"/>
      <c r="AY578" s="339"/>
      <c r="AZ578" s="339"/>
      <c r="BA578" s="341"/>
      <c r="BB578" s="417"/>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2"/>
      <c r="BX578" s="342"/>
      <c r="BY578" s="342"/>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986" t="s">
        <v>374</v>
      </c>
      <c r="D579" s="985"/>
      <c r="E579" s="701">
        <v>3.4869574411318487E-2</v>
      </c>
      <c r="F579" s="613"/>
      <c r="G579" s="613"/>
      <c r="H579" s="985" t="s">
        <v>389</v>
      </c>
      <c r="I579" s="985"/>
      <c r="J579" s="702">
        <v>-4.0091447521568143E-3</v>
      </c>
      <c r="K579" s="613"/>
      <c r="L579" s="613"/>
      <c r="M579" s="985"/>
      <c r="N579" s="985"/>
      <c r="O579" s="613"/>
      <c r="P579" s="613"/>
      <c r="Q579" s="613"/>
      <c r="W579" s="339"/>
      <c r="X579" s="339"/>
      <c r="Y579" s="339"/>
      <c r="Z579" s="339"/>
      <c r="AA579" s="339"/>
      <c r="AB579" s="339"/>
      <c r="AC579" s="339"/>
      <c r="AD579" s="339"/>
      <c r="AE579" s="339"/>
      <c r="AF579" s="339"/>
      <c r="AG579" s="339"/>
      <c r="AH579" s="339"/>
      <c r="AI579" s="339"/>
      <c r="AJ579" s="339"/>
      <c r="AK579" s="339"/>
      <c r="AL579" s="339"/>
      <c r="AM579" s="339"/>
      <c r="AN579" s="339"/>
      <c r="AO579" s="339"/>
      <c r="AP579" s="339"/>
      <c r="AQ579" s="339"/>
      <c r="AR579" s="339"/>
      <c r="AS579" s="339"/>
      <c r="AT579" s="339"/>
      <c r="AU579" s="339"/>
      <c r="AV579" s="339"/>
      <c r="AW579" s="339"/>
      <c r="AX579" s="339"/>
      <c r="AY579" s="339"/>
      <c r="AZ579" s="339"/>
      <c r="BA579" s="341"/>
      <c r="BB579" s="417"/>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2"/>
      <c r="BX579" s="342"/>
      <c r="BY579" s="342"/>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986" t="s">
        <v>353</v>
      </c>
      <c r="D580" s="985"/>
      <c r="E580" s="701">
        <v>5.5652614662929076E-2</v>
      </c>
      <c r="F580" s="613"/>
      <c r="G580" s="613"/>
      <c r="H580" s="985" t="s">
        <v>358</v>
      </c>
      <c r="I580" s="985"/>
      <c r="J580" s="705">
        <v>4.9211073464234076E-2</v>
      </c>
      <c r="K580" s="613"/>
      <c r="L580" s="613"/>
      <c r="M580" s="985" t="s">
        <v>257</v>
      </c>
      <c r="N580" s="985"/>
      <c r="O580" s="985"/>
      <c r="P580" s="613"/>
      <c r="Q580" s="613"/>
      <c r="W580" s="339"/>
      <c r="X580" s="339"/>
      <c r="Y580" s="339"/>
      <c r="Z580" s="339"/>
      <c r="AA580" s="339"/>
      <c r="AB580" s="339"/>
      <c r="AC580" s="339"/>
      <c r="AD580" s="339"/>
      <c r="AE580" s="339"/>
      <c r="AF580" s="339"/>
      <c r="AG580" s="339"/>
      <c r="AH580" s="339"/>
      <c r="AI580" s="339"/>
      <c r="AJ580" s="339"/>
      <c r="AK580" s="339"/>
      <c r="AL580" s="339"/>
      <c r="AM580" s="339"/>
      <c r="AN580" s="339"/>
      <c r="AO580" s="339"/>
      <c r="AP580" s="339"/>
      <c r="AQ580" s="339"/>
      <c r="AR580" s="339"/>
      <c r="AS580" s="339"/>
      <c r="AT580" s="339"/>
      <c r="AU580" s="339"/>
      <c r="AV580" s="339"/>
      <c r="AW580" s="339"/>
      <c r="AX580" s="339"/>
      <c r="AY580" s="339"/>
      <c r="AZ580" s="339"/>
      <c r="BA580" s="341"/>
      <c r="BB580" s="417"/>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2"/>
      <c r="BX580" s="342"/>
      <c r="BY580" s="342"/>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986" t="s">
        <v>378</v>
      </c>
      <c r="D581" s="985"/>
      <c r="E581" s="701">
        <v>2.1627908596327159E-2</v>
      </c>
      <c r="F581" s="613"/>
      <c r="G581" s="613"/>
      <c r="H581" s="985"/>
      <c r="I581" s="985"/>
      <c r="J581" s="613"/>
      <c r="K581" s="613"/>
      <c r="L581" s="613"/>
      <c r="M581" s="985" t="s">
        <v>203</v>
      </c>
      <c r="N581" s="985"/>
      <c r="O581" s="719" t="s">
        <v>204</v>
      </c>
      <c r="P581" s="613"/>
      <c r="Q581" s="613"/>
      <c r="W581" s="339"/>
      <c r="X581" s="339"/>
      <c r="Y581" s="339"/>
      <c r="Z581" s="339"/>
      <c r="AA581" s="339"/>
      <c r="AB581" s="339"/>
      <c r="AC581" s="339"/>
      <c r="AD581" s="339"/>
      <c r="AE581" s="339"/>
      <c r="AF581" s="339"/>
      <c r="AG581" s="339"/>
      <c r="AH581" s="339"/>
      <c r="AI581" s="339"/>
      <c r="AJ581" s="339"/>
      <c r="AK581" s="339"/>
      <c r="AL581" s="339"/>
      <c r="AM581" s="339"/>
      <c r="AN581" s="339"/>
      <c r="AO581" s="339"/>
      <c r="AP581" s="339"/>
      <c r="AQ581" s="339"/>
      <c r="AR581" s="339"/>
      <c r="AS581" s="339"/>
      <c r="AT581" s="339"/>
      <c r="AU581" s="339"/>
      <c r="AV581" s="339"/>
      <c r="AW581" s="339"/>
      <c r="AX581" s="339"/>
      <c r="AY581" s="339"/>
      <c r="AZ581" s="339"/>
      <c r="BA581" s="341"/>
      <c r="BB581" s="417"/>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2"/>
      <c r="BX581" s="342"/>
      <c r="BY581" s="342"/>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986" t="s">
        <v>367</v>
      </c>
      <c r="D582" s="985"/>
      <c r="E582" s="701">
        <v>-4.4113578529626413E-2</v>
      </c>
      <c r="F582" s="613"/>
      <c r="G582" s="613"/>
      <c r="H582" s="985"/>
      <c r="I582" s="985"/>
      <c r="J582" s="613"/>
      <c r="K582" s="613"/>
      <c r="L582" s="613"/>
      <c r="M582" s="985" t="s">
        <v>204</v>
      </c>
      <c r="N582" s="985"/>
      <c r="O582" s="720">
        <v>1</v>
      </c>
      <c r="P582" s="613"/>
      <c r="Q582" s="613"/>
      <c r="W582" s="339"/>
      <c r="X582" s="339"/>
      <c r="Y582" s="339"/>
      <c r="Z582" s="339"/>
      <c r="AA582" s="339"/>
      <c r="AB582" s="339"/>
      <c r="AC582" s="339"/>
      <c r="AD582" s="339"/>
      <c r="AE582" s="339"/>
      <c r="AF582" s="339"/>
      <c r="AG582" s="339"/>
      <c r="AH582" s="339"/>
      <c r="AI582" s="339"/>
      <c r="AJ582" s="339"/>
      <c r="AK582" s="339"/>
      <c r="AL582" s="339"/>
      <c r="AM582" s="339"/>
      <c r="AN582" s="339"/>
      <c r="AO582" s="339"/>
      <c r="AP582" s="339"/>
      <c r="AQ582" s="339"/>
      <c r="AR582" s="339"/>
      <c r="AS582" s="339"/>
      <c r="AT582" s="339"/>
      <c r="AU582" s="339"/>
      <c r="AV582" s="339"/>
      <c r="AW582" s="339"/>
      <c r="AX582" s="339"/>
      <c r="AY582" s="339"/>
      <c r="AZ582" s="339"/>
      <c r="BA582" s="341"/>
      <c r="BB582" s="417"/>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2"/>
      <c r="BX582" s="342"/>
      <c r="BY582" s="342"/>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986" t="s">
        <v>375</v>
      </c>
      <c r="D583" s="985"/>
      <c r="E583" s="701">
        <v>-2.8512736506360856E-2</v>
      </c>
      <c r="F583" s="613"/>
      <c r="G583" s="613"/>
      <c r="H583" s="985" t="s">
        <v>257</v>
      </c>
      <c r="I583" s="985"/>
      <c r="J583" s="985"/>
      <c r="K583" s="613"/>
      <c r="L583" s="613"/>
      <c r="M583" s="985"/>
      <c r="N583" s="985"/>
      <c r="O583" s="613"/>
      <c r="P583" s="613"/>
      <c r="Q583" s="613"/>
      <c r="W583" s="339"/>
      <c r="X583" s="339"/>
      <c r="Y583" s="339"/>
      <c r="Z583" s="339"/>
      <c r="AA583" s="339"/>
      <c r="AB583" s="339"/>
      <c r="AC583" s="339"/>
      <c r="AD583" s="339"/>
      <c r="AE583" s="339"/>
      <c r="AF583" s="339"/>
      <c r="AG583" s="339"/>
      <c r="AH583" s="339"/>
      <c r="AI583" s="339"/>
      <c r="AJ583" s="339"/>
      <c r="AK583" s="339"/>
      <c r="AL583" s="339"/>
      <c r="AM583" s="339"/>
      <c r="AN583" s="339"/>
      <c r="AO583" s="339"/>
      <c r="AP583" s="339"/>
      <c r="AQ583" s="339"/>
      <c r="AR583" s="339"/>
      <c r="AS583" s="339"/>
      <c r="AT583" s="339"/>
      <c r="AU583" s="339"/>
      <c r="AV583" s="339"/>
      <c r="AW583" s="339"/>
      <c r="AX583" s="339"/>
      <c r="AY583" s="339"/>
      <c r="AZ583" s="339"/>
      <c r="BA583" s="341"/>
      <c r="BB583" s="417"/>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2"/>
      <c r="BX583" s="342"/>
      <c r="BY583" s="342"/>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986" t="s">
        <v>372</v>
      </c>
      <c r="D584" s="985"/>
      <c r="E584" s="701">
        <v>2.7738804943145644E-2</v>
      </c>
      <c r="F584" s="613"/>
      <c r="G584" s="613"/>
      <c r="H584" s="985" t="s">
        <v>203</v>
      </c>
      <c r="I584" s="985"/>
      <c r="J584" s="721" t="s">
        <v>204</v>
      </c>
      <c r="K584" s="613"/>
      <c r="L584" s="613"/>
      <c r="M584" s="985"/>
      <c r="N584" s="985"/>
      <c r="O584" s="613"/>
      <c r="P584" s="613"/>
      <c r="Q584" s="613"/>
      <c r="W584" s="339"/>
      <c r="X584" s="339"/>
      <c r="Y584" s="339"/>
      <c r="Z584" s="339"/>
      <c r="AA584" s="339"/>
      <c r="AB584" s="339"/>
      <c r="AC584" s="339"/>
      <c r="AD584" s="339"/>
      <c r="AE584" s="339"/>
      <c r="AF584" s="339"/>
      <c r="AG584" s="339"/>
      <c r="AH584" s="339"/>
      <c r="AI584" s="339"/>
      <c r="AJ584" s="339"/>
      <c r="AK584" s="339"/>
      <c r="AL584" s="339"/>
      <c r="AM584" s="339"/>
      <c r="AN584" s="339"/>
      <c r="AO584" s="339"/>
      <c r="AP584" s="339"/>
      <c r="AQ584" s="339"/>
      <c r="AR584" s="339"/>
      <c r="AS584" s="339"/>
      <c r="AT584" s="339"/>
      <c r="AU584" s="339"/>
      <c r="AV584" s="339"/>
      <c r="AW584" s="339"/>
      <c r="AX584" s="339"/>
      <c r="AY584" s="339"/>
      <c r="AZ584" s="339"/>
      <c r="BA584" s="341"/>
      <c r="BB584" s="417"/>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2"/>
      <c r="BX584" s="342"/>
      <c r="BY584" s="342"/>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986" t="s">
        <v>389</v>
      </c>
      <c r="D585" s="985"/>
      <c r="E585" s="701">
        <v>-5.0764091368427989E-3</v>
      </c>
      <c r="F585" s="613"/>
      <c r="G585" s="613"/>
      <c r="H585" s="985" t="s">
        <v>204</v>
      </c>
      <c r="I585" s="985"/>
      <c r="J585" s="722">
        <v>0.99999999999999978</v>
      </c>
      <c r="K585" s="613"/>
      <c r="L585" s="613"/>
      <c r="M585" s="985"/>
      <c r="N585" s="985"/>
      <c r="O585" s="613"/>
      <c r="P585" s="613"/>
      <c r="Q585" s="613"/>
      <c r="W585" s="339"/>
      <c r="X585" s="339"/>
      <c r="Y585" s="339"/>
      <c r="Z585" s="339"/>
      <c r="AA585" s="339"/>
      <c r="AB585" s="339"/>
      <c r="AC585" s="339"/>
      <c r="AD585" s="339"/>
      <c r="AE585" s="339"/>
      <c r="AF585" s="339"/>
      <c r="AG585" s="339"/>
      <c r="AH585" s="339"/>
      <c r="AI585" s="339"/>
      <c r="AJ585" s="339"/>
      <c r="AK585" s="339"/>
      <c r="AL585" s="339"/>
      <c r="AM585" s="339"/>
      <c r="AN585" s="339"/>
      <c r="AO585" s="339"/>
      <c r="AP585" s="339"/>
      <c r="AQ585" s="339"/>
      <c r="AR585" s="339"/>
      <c r="AS585" s="339"/>
      <c r="AT585" s="339"/>
      <c r="AU585" s="339"/>
      <c r="AV585" s="339"/>
      <c r="AW585" s="339"/>
      <c r="AX585" s="339"/>
      <c r="AY585" s="339"/>
      <c r="AZ585" s="339"/>
      <c r="BA585" s="341"/>
      <c r="BB585" s="417"/>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2"/>
      <c r="BX585" s="342"/>
      <c r="BY585" s="342"/>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986" t="s">
        <v>358</v>
      </c>
      <c r="D586" s="985"/>
      <c r="E586" s="706">
        <v>4.4951424553880764E-2</v>
      </c>
      <c r="F586" s="613"/>
      <c r="G586" s="613"/>
      <c r="H586" s="985"/>
      <c r="I586" s="985"/>
      <c r="J586" s="613"/>
      <c r="K586" s="613"/>
      <c r="L586" s="613"/>
      <c r="M586" s="985"/>
      <c r="N586" s="985"/>
      <c r="O586" s="613"/>
      <c r="P586" s="613"/>
      <c r="Q586" s="613"/>
      <c r="W586" s="339"/>
      <c r="X586" s="339"/>
      <c r="Y586" s="339"/>
      <c r="Z586" s="339"/>
      <c r="AA586" s="339"/>
      <c r="AB586" s="339"/>
      <c r="AC586" s="339"/>
      <c r="AD586" s="339"/>
      <c r="AE586" s="339"/>
      <c r="AF586" s="339"/>
      <c r="AG586" s="339"/>
      <c r="AH586" s="339"/>
      <c r="AI586" s="339"/>
      <c r="AJ586" s="339"/>
      <c r="AK586" s="339"/>
      <c r="AL586" s="339"/>
      <c r="AM586" s="339"/>
      <c r="AN586" s="339"/>
      <c r="AO586" s="339"/>
      <c r="AP586" s="339"/>
      <c r="AQ586" s="339"/>
      <c r="AR586" s="339"/>
      <c r="AS586" s="339"/>
      <c r="AT586" s="339"/>
      <c r="AU586" s="339"/>
      <c r="AV586" s="339"/>
      <c r="AW586" s="339"/>
      <c r="AX586" s="339"/>
      <c r="AY586" s="339"/>
      <c r="AZ586" s="339"/>
      <c r="BA586" s="341"/>
      <c r="BB586" s="417"/>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2"/>
      <c r="BX586" s="342"/>
      <c r="BY586" s="342"/>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986"/>
      <c r="D587" s="985"/>
      <c r="E587" s="613"/>
      <c r="F587" s="613"/>
      <c r="G587" s="613"/>
      <c r="H587" s="985"/>
      <c r="I587" s="985"/>
      <c r="J587" s="613"/>
      <c r="K587" s="613"/>
      <c r="L587" s="613"/>
      <c r="M587" s="985"/>
      <c r="N587" s="985"/>
      <c r="O587" s="613"/>
      <c r="P587" s="613"/>
      <c r="Q587" s="613"/>
      <c r="W587" s="339"/>
      <c r="X587" s="339"/>
      <c r="Y587" s="339"/>
      <c r="Z587" s="339"/>
      <c r="AA587" s="339"/>
      <c r="AB587" s="339"/>
      <c r="AC587" s="339"/>
      <c r="AD587" s="339"/>
      <c r="AE587" s="339"/>
      <c r="AF587" s="339"/>
      <c r="AG587" s="339"/>
      <c r="AH587" s="339"/>
      <c r="AI587" s="339"/>
      <c r="AJ587" s="339"/>
      <c r="AK587" s="339"/>
      <c r="AL587" s="339"/>
      <c r="AM587" s="339"/>
      <c r="AN587" s="339"/>
      <c r="AO587" s="339"/>
      <c r="AP587" s="339"/>
      <c r="AQ587" s="339"/>
      <c r="AR587" s="339"/>
      <c r="AS587" s="339"/>
      <c r="AT587" s="339"/>
      <c r="AU587" s="339"/>
      <c r="AV587" s="339"/>
      <c r="AW587" s="339"/>
      <c r="AX587" s="339"/>
      <c r="AY587" s="339"/>
      <c r="AZ587" s="339"/>
      <c r="BA587" s="341"/>
      <c r="BB587" s="417"/>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2"/>
      <c r="BX587" s="342"/>
      <c r="BY587" s="342"/>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986"/>
      <c r="D588" s="985"/>
      <c r="E588" s="613"/>
      <c r="F588" s="613"/>
      <c r="G588" s="613"/>
      <c r="H588" s="985"/>
      <c r="I588" s="985"/>
      <c r="J588" s="613"/>
      <c r="K588" s="613"/>
      <c r="L588" s="613"/>
      <c r="M588" s="985"/>
      <c r="N588" s="985"/>
      <c r="O588" s="613"/>
      <c r="P588" s="613"/>
      <c r="Q588" s="613"/>
      <c r="W588" s="339"/>
      <c r="X588" s="339"/>
      <c r="Y588" s="339"/>
      <c r="Z588" s="339"/>
      <c r="AA588" s="339"/>
      <c r="AB588" s="339"/>
      <c r="AC588" s="339"/>
      <c r="AD588" s="339"/>
      <c r="AE588" s="339"/>
      <c r="AF588" s="339"/>
      <c r="AG588" s="339"/>
      <c r="AH588" s="339"/>
      <c r="AI588" s="339"/>
      <c r="AJ588" s="339"/>
      <c r="AK588" s="339"/>
      <c r="AL588" s="339"/>
      <c r="AM588" s="339"/>
      <c r="AN588" s="339"/>
      <c r="AO588" s="339"/>
      <c r="AP588" s="339"/>
      <c r="AQ588" s="339"/>
      <c r="AR588" s="339"/>
      <c r="AS588" s="339"/>
      <c r="AT588" s="339"/>
      <c r="AU588" s="339"/>
      <c r="AV588" s="339"/>
      <c r="AW588" s="339"/>
      <c r="AX588" s="339"/>
      <c r="AY588" s="339"/>
      <c r="AZ588" s="339"/>
      <c r="BA588" s="341"/>
      <c r="BB588" s="417"/>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2"/>
      <c r="BX588" s="342"/>
      <c r="BY588" s="342"/>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986" t="s">
        <v>257</v>
      </c>
      <c r="D589" s="985"/>
      <c r="E589" s="985"/>
      <c r="F589" s="613"/>
      <c r="G589" s="613"/>
      <c r="H589" s="985"/>
      <c r="I589" s="985"/>
      <c r="J589" s="613"/>
      <c r="K589" s="613"/>
      <c r="L589" s="613"/>
      <c r="M589" s="985"/>
      <c r="N589" s="985"/>
      <c r="O589" s="613"/>
      <c r="P589" s="613"/>
      <c r="Q589" s="613"/>
      <c r="W589" s="339"/>
      <c r="X589" s="339"/>
      <c r="Y589" s="339"/>
      <c r="Z589" s="339"/>
      <c r="AA589" s="339"/>
      <c r="AB589" s="339"/>
      <c r="AC589" s="339"/>
      <c r="AD589" s="339"/>
      <c r="AE589" s="339"/>
      <c r="AF589" s="339"/>
      <c r="AG589" s="339"/>
      <c r="AH589" s="339"/>
      <c r="AI589" s="339"/>
      <c r="AJ589" s="339"/>
      <c r="AK589" s="339"/>
      <c r="AL589" s="339"/>
      <c r="AM589" s="339"/>
      <c r="AN589" s="339"/>
      <c r="AO589" s="339"/>
      <c r="AP589" s="339"/>
      <c r="AQ589" s="339"/>
      <c r="AR589" s="339"/>
      <c r="AS589" s="339"/>
      <c r="AT589" s="339"/>
      <c r="AU589" s="339"/>
      <c r="AV589" s="339"/>
      <c r="AW589" s="339"/>
      <c r="AX589" s="339"/>
      <c r="AY589" s="339"/>
      <c r="AZ589" s="339"/>
      <c r="BA589" s="341"/>
      <c r="BB589" s="417"/>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2"/>
      <c r="BX589" s="342"/>
      <c r="BY589" s="342"/>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86" t="s">
        <v>203</v>
      </c>
      <c r="D590" s="985"/>
      <c r="E590" s="723" t="s">
        <v>204</v>
      </c>
      <c r="F590" s="613"/>
      <c r="G590" s="613"/>
      <c r="H590" s="985"/>
      <c r="I590" s="985"/>
      <c r="J590" s="613"/>
      <c r="K590" s="613"/>
      <c r="L590" s="613"/>
      <c r="M590" s="985"/>
      <c r="N590" s="985"/>
      <c r="O590" s="613"/>
      <c r="P590" s="613"/>
      <c r="Q590" s="613"/>
      <c r="W590" s="339"/>
      <c r="X590" s="339"/>
      <c r="Y590" s="339"/>
      <c r="Z590" s="339"/>
      <c r="AA590" s="339"/>
      <c r="AB590" s="339"/>
      <c r="AC590" s="339"/>
      <c r="AD590" s="339"/>
      <c r="AE590" s="339"/>
      <c r="AF590" s="339"/>
      <c r="AG590" s="339"/>
      <c r="AH590" s="339"/>
      <c r="AI590" s="339"/>
      <c r="AJ590" s="339"/>
      <c r="AK590" s="339"/>
      <c r="AL590" s="339"/>
      <c r="AM590" s="339"/>
      <c r="AN590" s="339"/>
      <c r="AO590" s="339"/>
      <c r="AP590" s="339"/>
      <c r="AQ590" s="339"/>
      <c r="AR590" s="339"/>
      <c r="AS590" s="339"/>
      <c r="AT590" s="339"/>
      <c r="AU590" s="339"/>
      <c r="AV590" s="339"/>
      <c r="AW590" s="339"/>
      <c r="AX590" s="339"/>
      <c r="AY590" s="339"/>
      <c r="AZ590" s="339"/>
      <c r="BA590" s="341"/>
      <c r="BB590" s="417"/>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2"/>
      <c r="BX590" s="342"/>
      <c r="BY590" s="342"/>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86" t="s">
        <v>204</v>
      </c>
      <c r="D591" s="985"/>
      <c r="E591" s="724">
        <v>1</v>
      </c>
      <c r="F591" s="613"/>
      <c r="G591" s="613"/>
      <c r="H591" s="985"/>
      <c r="I591" s="985"/>
      <c r="J591" s="613"/>
      <c r="K591" s="613"/>
      <c r="L591" s="613"/>
      <c r="M591" s="985"/>
      <c r="N591" s="985"/>
      <c r="O591" s="613"/>
      <c r="P591" s="613"/>
      <c r="Q591" s="613"/>
      <c r="W591" s="339"/>
      <c r="X591" s="339"/>
      <c r="Y591" s="339"/>
      <c r="Z591" s="339"/>
      <c r="AA591" s="339"/>
      <c r="AB591" s="339"/>
      <c r="AC591" s="339"/>
      <c r="AD591" s="339"/>
      <c r="AE591" s="339"/>
      <c r="AF591" s="339"/>
      <c r="AG591" s="339"/>
      <c r="AH591" s="339"/>
      <c r="AI591" s="339"/>
      <c r="AJ591" s="339"/>
      <c r="AK591" s="339"/>
      <c r="AL591" s="339"/>
      <c r="AM591" s="339"/>
      <c r="AN591" s="339"/>
      <c r="AO591" s="339"/>
      <c r="AP591" s="339"/>
      <c r="AQ591" s="339"/>
      <c r="AR591" s="339"/>
      <c r="AS591" s="339"/>
      <c r="AT591" s="339"/>
      <c r="AU591" s="339"/>
      <c r="AV591" s="339"/>
      <c r="AW591" s="339"/>
      <c r="AX591" s="339"/>
      <c r="AY591" s="339"/>
      <c r="AZ591" s="339"/>
      <c r="BA591" s="341"/>
      <c r="BB591" s="417"/>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2"/>
      <c r="BX591" s="342"/>
      <c r="BY591" s="342"/>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986"/>
      <c r="D592" s="985"/>
      <c r="E592" s="613"/>
      <c r="F592" s="613"/>
      <c r="G592" s="613"/>
      <c r="H592" s="985"/>
      <c r="I592" s="985"/>
      <c r="J592" s="613"/>
      <c r="K592" s="613"/>
      <c r="L592" s="613"/>
      <c r="M592" s="985"/>
      <c r="N592" s="985"/>
      <c r="O592" s="613"/>
      <c r="P592" s="613"/>
      <c r="Q592" s="613"/>
      <c r="W592" s="339"/>
      <c r="X592" s="339"/>
      <c r="Y592" s="339"/>
      <c r="Z592" s="339"/>
      <c r="AA592" s="339"/>
      <c r="AB592" s="339"/>
      <c r="AC592" s="339"/>
      <c r="AD592" s="339"/>
      <c r="AE592" s="339"/>
      <c r="AF592" s="339"/>
      <c r="AG592" s="339"/>
      <c r="AH592" s="339"/>
      <c r="AI592" s="339"/>
      <c r="AJ592" s="339"/>
      <c r="AK592" s="339"/>
      <c r="AL592" s="339"/>
      <c r="AM592" s="339"/>
      <c r="AN592" s="339"/>
      <c r="AO592" s="339"/>
      <c r="AP592" s="339"/>
      <c r="AQ592" s="339"/>
      <c r="AR592" s="339"/>
      <c r="AS592" s="339"/>
      <c r="AT592" s="339"/>
      <c r="AU592" s="339"/>
      <c r="AV592" s="339"/>
      <c r="AW592" s="339"/>
      <c r="AX592" s="339"/>
      <c r="AY592" s="339"/>
      <c r="AZ592" s="339"/>
      <c r="BA592" s="341"/>
      <c r="BB592" s="417"/>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2"/>
      <c r="BX592" s="342"/>
      <c r="BY592" s="342"/>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986"/>
      <c r="D593" s="985"/>
      <c r="E593" s="612"/>
      <c r="F593" s="612"/>
      <c r="G593" s="612"/>
      <c r="H593" s="986"/>
      <c r="I593" s="985"/>
      <c r="J593" s="612"/>
      <c r="K593" s="612"/>
      <c r="L593" s="612"/>
      <c r="M593" s="986"/>
      <c r="N593" s="985"/>
      <c r="O593" s="612"/>
      <c r="P593" s="612"/>
      <c r="Q593" s="612"/>
      <c r="W593" s="339"/>
      <c r="X593" s="339"/>
      <c r="Y593" s="339"/>
      <c r="Z593" s="339"/>
      <c r="AA593" s="339"/>
      <c r="AB593" s="339"/>
      <c r="AC593" s="339"/>
      <c r="AD593" s="339"/>
      <c r="AE593" s="339"/>
      <c r="AF593" s="339"/>
      <c r="AG593" s="339"/>
      <c r="AH593" s="339"/>
      <c r="AI593" s="339"/>
      <c r="AJ593" s="339"/>
      <c r="AK593" s="339"/>
      <c r="AL593" s="339"/>
      <c r="AM593" s="339"/>
      <c r="AN593" s="339"/>
      <c r="AO593" s="339"/>
      <c r="AP593" s="339"/>
      <c r="AQ593" s="339"/>
      <c r="AR593" s="339"/>
      <c r="AS593" s="339"/>
      <c r="AT593" s="339"/>
      <c r="AU593" s="339"/>
      <c r="AV593" s="339"/>
      <c r="AW593" s="339"/>
      <c r="AX593" s="339"/>
      <c r="AY593" s="339"/>
      <c r="AZ593" s="339"/>
      <c r="BA593" s="341"/>
      <c r="BB593" s="417"/>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2"/>
      <c r="BX593" s="342"/>
      <c r="BY593" s="342"/>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986"/>
      <c r="D594" s="985"/>
      <c r="E594" s="612"/>
      <c r="F594" s="612"/>
      <c r="G594" s="612"/>
      <c r="H594" s="986"/>
      <c r="I594" s="985"/>
      <c r="J594" s="612"/>
      <c r="K594" s="612"/>
      <c r="L594" s="612"/>
      <c r="M594" s="986"/>
      <c r="N594" s="985"/>
      <c r="O594" s="612"/>
      <c r="P594" s="612"/>
      <c r="Q594" s="612"/>
      <c r="W594" s="339"/>
      <c r="X594" s="339"/>
      <c r="Y594" s="339"/>
      <c r="Z594" s="339"/>
      <c r="AA594" s="339"/>
      <c r="AB594" s="339"/>
      <c r="AC594" s="339"/>
      <c r="AD594" s="339"/>
      <c r="AE594" s="339"/>
      <c r="AF594" s="339"/>
      <c r="AG594" s="339"/>
      <c r="AH594" s="339"/>
      <c r="AI594" s="339"/>
      <c r="AJ594" s="339"/>
      <c r="AK594" s="339"/>
      <c r="AL594" s="339"/>
      <c r="AM594" s="339"/>
      <c r="AN594" s="339"/>
      <c r="AO594" s="339"/>
      <c r="AP594" s="339"/>
      <c r="AQ594" s="339"/>
      <c r="AR594" s="339"/>
      <c r="AS594" s="339"/>
      <c r="AT594" s="339"/>
      <c r="AU594" s="339"/>
      <c r="AV594" s="339"/>
      <c r="AW594" s="339"/>
      <c r="AX594" s="339"/>
      <c r="AY594" s="339"/>
      <c r="AZ594" s="339"/>
      <c r="BA594" s="341"/>
      <c r="BB594" s="417"/>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2"/>
      <c r="BX594" s="342"/>
      <c r="BY594" s="342"/>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86"/>
      <c r="D595" s="985"/>
      <c r="E595" s="612"/>
      <c r="F595" s="612"/>
      <c r="G595" s="612"/>
      <c r="H595" s="986"/>
      <c r="I595" s="985"/>
      <c r="J595" s="612"/>
      <c r="K595" s="612"/>
      <c r="L595" s="612"/>
      <c r="M595" s="986"/>
      <c r="N595" s="985"/>
      <c r="O595" s="612"/>
      <c r="P595" s="612"/>
      <c r="Q595" s="612"/>
      <c r="W595" s="339"/>
      <c r="X595" s="339"/>
      <c r="Y595" s="339"/>
      <c r="Z595" s="339"/>
      <c r="AA595" s="339"/>
      <c r="AB595" s="339"/>
      <c r="AC595" s="339"/>
      <c r="AD595" s="339"/>
      <c r="AE595" s="339"/>
      <c r="AF595" s="339"/>
      <c r="AG595" s="339"/>
      <c r="AH595" s="339"/>
      <c r="AI595" s="339"/>
      <c r="AJ595" s="339"/>
      <c r="AK595" s="339"/>
      <c r="AL595" s="339"/>
      <c r="AM595" s="339"/>
      <c r="AN595" s="339"/>
      <c r="AO595" s="339"/>
      <c r="AP595" s="339"/>
      <c r="AQ595" s="339"/>
      <c r="AR595" s="339"/>
      <c r="AS595" s="339"/>
      <c r="AT595" s="339"/>
      <c r="AU595" s="339"/>
      <c r="AV595" s="339"/>
      <c r="AW595" s="339"/>
      <c r="AX595" s="339"/>
      <c r="AY595" s="339"/>
      <c r="AZ595" s="339"/>
      <c r="BA595" s="341"/>
      <c r="BB595" s="417"/>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2"/>
      <c r="BX595" s="342"/>
      <c r="BY595" s="342"/>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86"/>
      <c r="D596" s="985"/>
      <c r="E596" s="612"/>
      <c r="F596" s="612"/>
      <c r="G596" s="612"/>
      <c r="H596" s="986"/>
      <c r="I596" s="985"/>
      <c r="J596" s="612"/>
      <c r="K596" s="612"/>
      <c r="L596" s="612"/>
      <c r="M596" s="986"/>
      <c r="N596" s="985"/>
      <c r="O596" s="612"/>
      <c r="P596" s="612"/>
      <c r="Q596" s="612"/>
      <c r="W596" s="339"/>
      <c r="X596" s="339"/>
      <c r="Y596" s="339"/>
      <c r="Z596" s="339"/>
      <c r="AA596" s="339"/>
      <c r="AB596" s="339"/>
      <c r="AC596" s="339"/>
      <c r="AD596" s="339"/>
      <c r="AE596" s="339"/>
      <c r="AF596" s="339"/>
      <c r="AG596" s="339"/>
      <c r="AH596" s="339"/>
      <c r="AI596" s="339"/>
      <c r="AJ596" s="339"/>
      <c r="AK596" s="339"/>
      <c r="AL596" s="339"/>
      <c r="AM596" s="339"/>
      <c r="AN596" s="339"/>
      <c r="AO596" s="339"/>
      <c r="AP596" s="339"/>
      <c r="AQ596" s="339"/>
      <c r="AR596" s="339"/>
      <c r="AS596" s="339"/>
      <c r="AT596" s="339"/>
      <c r="AU596" s="339"/>
      <c r="AV596" s="339"/>
      <c r="AW596" s="339"/>
      <c r="AX596" s="339"/>
      <c r="AY596" s="339"/>
      <c r="AZ596" s="339"/>
      <c r="BA596" s="341"/>
      <c r="BB596" s="417"/>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2"/>
      <c r="BX596" s="342"/>
      <c r="BY596" s="342"/>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86"/>
      <c r="D597" s="985"/>
      <c r="E597" s="612"/>
      <c r="F597" s="612"/>
      <c r="G597" s="612"/>
      <c r="H597" s="986"/>
      <c r="I597" s="985"/>
      <c r="J597" s="612"/>
      <c r="K597" s="612"/>
      <c r="L597" s="612"/>
      <c r="M597" s="986"/>
      <c r="N597" s="985"/>
      <c r="O597" s="612"/>
      <c r="P597" s="612"/>
      <c r="Q597" s="612"/>
      <c r="W597" s="339"/>
      <c r="X597" s="339"/>
      <c r="Y597" s="339"/>
      <c r="Z597" s="339"/>
      <c r="AA597" s="339"/>
      <c r="AB597" s="339"/>
      <c r="AC597" s="339"/>
      <c r="AD597" s="339"/>
      <c r="AE597" s="339"/>
      <c r="AF597" s="339"/>
      <c r="AG597" s="339"/>
      <c r="AH597" s="339"/>
      <c r="AI597" s="339"/>
      <c r="AJ597" s="339"/>
      <c r="AK597" s="339"/>
      <c r="AL597" s="339"/>
      <c r="AM597" s="339"/>
      <c r="AN597" s="339"/>
      <c r="AO597" s="339"/>
      <c r="AP597" s="339"/>
      <c r="AQ597" s="339"/>
      <c r="AR597" s="339"/>
      <c r="AS597" s="339"/>
      <c r="AT597" s="339"/>
      <c r="AU597" s="339"/>
      <c r="AV597" s="339"/>
      <c r="AW597" s="339"/>
      <c r="AX597" s="339"/>
      <c r="AY597" s="339"/>
      <c r="AZ597" s="339"/>
      <c r="BA597" s="341"/>
      <c r="BB597" s="417"/>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2"/>
      <c r="BX597" s="342"/>
      <c r="BY597" s="342"/>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86"/>
      <c r="D598" s="985"/>
      <c r="E598" s="612"/>
      <c r="F598" s="612"/>
      <c r="G598" s="612"/>
      <c r="H598" s="986"/>
      <c r="I598" s="985"/>
      <c r="J598" s="612"/>
      <c r="K598" s="612"/>
      <c r="L598" s="612"/>
      <c r="M598" s="986"/>
      <c r="N598" s="985"/>
      <c r="O598" s="612"/>
      <c r="P598" s="612"/>
      <c r="Q598" s="612"/>
      <c r="W598" s="339"/>
      <c r="X598" s="339"/>
      <c r="Y598" s="339"/>
      <c r="Z598" s="339"/>
      <c r="AA598" s="339"/>
      <c r="AB598" s="339"/>
      <c r="AC598" s="339"/>
      <c r="AD598" s="339"/>
      <c r="AE598" s="339"/>
      <c r="AF598" s="339"/>
      <c r="AG598" s="339"/>
      <c r="AH598" s="339"/>
      <c r="AI598" s="339"/>
      <c r="AJ598" s="339"/>
      <c r="AK598" s="339"/>
      <c r="AL598" s="339"/>
      <c r="AM598" s="339"/>
      <c r="AN598" s="339"/>
      <c r="AO598" s="339"/>
      <c r="AP598" s="339"/>
      <c r="AQ598" s="339"/>
      <c r="AR598" s="339"/>
      <c r="AS598" s="339"/>
      <c r="AT598" s="339"/>
      <c r="AU598" s="339"/>
      <c r="AV598" s="339"/>
      <c r="AW598" s="339"/>
      <c r="AX598" s="339"/>
      <c r="AY598" s="339"/>
      <c r="AZ598" s="339"/>
      <c r="BA598" s="341"/>
      <c r="BB598" s="417"/>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2"/>
      <c r="BX598" s="342"/>
      <c r="BY598" s="342"/>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86"/>
      <c r="D599" s="985"/>
      <c r="E599" s="612"/>
      <c r="F599" s="612"/>
      <c r="G599" s="612"/>
      <c r="H599" s="986"/>
      <c r="I599" s="985"/>
      <c r="J599" s="612"/>
      <c r="K599" s="612"/>
      <c r="L599" s="612"/>
      <c r="M599" s="986"/>
      <c r="N599" s="985"/>
      <c r="O599" s="612"/>
      <c r="P599" s="612"/>
      <c r="Q599" s="612"/>
      <c r="W599" s="339"/>
      <c r="X599" s="339"/>
      <c r="Y599" s="339"/>
      <c r="Z599" s="339"/>
      <c r="AA599" s="339"/>
      <c r="AB599" s="339"/>
      <c r="AC599" s="339"/>
      <c r="AD599" s="339"/>
      <c r="AE599" s="339"/>
      <c r="AF599" s="339"/>
      <c r="AG599" s="339"/>
      <c r="AH599" s="339"/>
      <c r="AI599" s="339"/>
      <c r="AJ599" s="339"/>
      <c r="AK599" s="339"/>
      <c r="AL599" s="339"/>
      <c r="AM599" s="339"/>
      <c r="AN599" s="339"/>
      <c r="AO599" s="339"/>
      <c r="AP599" s="339"/>
      <c r="AQ599" s="339"/>
      <c r="AR599" s="339"/>
      <c r="AS599" s="339"/>
      <c r="AT599" s="339"/>
      <c r="AU599" s="339"/>
      <c r="AV599" s="339"/>
      <c r="AW599" s="339"/>
      <c r="AX599" s="339"/>
      <c r="AY599" s="339"/>
      <c r="AZ599" s="339"/>
      <c r="BA599" s="341"/>
      <c r="BB599" s="417"/>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2"/>
      <c r="BX599" s="342"/>
      <c r="BY599" s="342"/>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986"/>
      <c r="D600" s="985"/>
      <c r="E600" s="612"/>
      <c r="F600" s="612"/>
      <c r="G600" s="612"/>
      <c r="H600" s="986"/>
      <c r="I600" s="985"/>
      <c r="J600" s="612"/>
      <c r="K600" s="612"/>
      <c r="L600" s="612"/>
      <c r="M600" s="986"/>
      <c r="N600" s="985"/>
      <c r="O600" s="612"/>
      <c r="P600" s="612"/>
      <c r="Q600" s="612"/>
      <c r="W600" s="339"/>
      <c r="X600" s="339"/>
      <c r="Y600" s="339"/>
      <c r="Z600" s="339"/>
      <c r="AA600" s="339"/>
      <c r="AB600" s="339"/>
      <c r="AC600" s="339"/>
      <c r="AD600" s="339"/>
      <c r="AE600" s="339"/>
      <c r="AF600" s="339"/>
      <c r="AG600" s="339"/>
      <c r="AH600" s="339"/>
      <c r="AI600" s="339"/>
      <c r="AJ600" s="339"/>
      <c r="AK600" s="339"/>
      <c r="AL600" s="339"/>
      <c r="AM600" s="339"/>
      <c r="AN600" s="339"/>
      <c r="AO600" s="339"/>
      <c r="AP600" s="339"/>
      <c r="AQ600" s="339"/>
      <c r="AR600" s="339"/>
      <c r="AS600" s="339"/>
      <c r="AT600" s="339"/>
      <c r="AU600" s="339"/>
      <c r="AV600" s="339"/>
      <c r="AW600" s="339"/>
      <c r="AX600" s="339"/>
      <c r="AY600" s="339"/>
      <c r="AZ600" s="339"/>
      <c r="BA600" s="341"/>
      <c r="BB600" s="417"/>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2"/>
      <c r="BX600" s="342"/>
      <c r="BY600" s="342"/>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986"/>
      <c r="D601" s="985"/>
      <c r="E601" s="612"/>
      <c r="F601" s="612"/>
      <c r="G601" s="612"/>
      <c r="H601" s="986"/>
      <c r="I601" s="985"/>
      <c r="J601" s="612"/>
      <c r="K601" s="612"/>
      <c r="L601" s="612"/>
      <c r="M601" s="986"/>
      <c r="N601" s="985"/>
      <c r="O601" s="612"/>
      <c r="P601" s="612"/>
      <c r="Q601" s="612"/>
      <c r="W601" s="339"/>
      <c r="X601" s="339"/>
      <c r="Y601" s="339"/>
      <c r="Z601" s="339"/>
      <c r="AA601" s="339"/>
      <c r="AB601" s="339"/>
      <c r="AC601" s="339"/>
      <c r="AD601" s="339"/>
      <c r="AE601" s="339"/>
      <c r="AF601" s="339"/>
      <c r="AG601" s="339"/>
      <c r="AH601" s="339"/>
      <c r="AI601" s="339"/>
      <c r="AJ601" s="339"/>
      <c r="AK601" s="339"/>
      <c r="AL601" s="339"/>
      <c r="AM601" s="339"/>
      <c r="AN601" s="339"/>
      <c r="AO601" s="339"/>
      <c r="AP601" s="339"/>
      <c r="AQ601" s="339"/>
      <c r="AR601" s="339"/>
      <c r="AS601" s="339"/>
      <c r="AT601" s="339"/>
      <c r="AU601" s="339"/>
      <c r="AV601" s="339"/>
      <c r="AW601" s="339"/>
      <c r="AX601" s="339"/>
      <c r="AY601" s="339"/>
      <c r="AZ601" s="339"/>
      <c r="BA601" s="341"/>
      <c r="BB601" s="417"/>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2"/>
      <c r="BX601" s="342"/>
      <c r="BY601" s="342"/>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986"/>
      <c r="D602" s="985"/>
      <c r="E602" s="612"/>
      <c r="F602" s="612"/>
      <c r="G602" s="612"/>
      <c r="H602" s="986"/>
      <c r="I602" s="985"/>
      <c r="J602" s="612"/>
      <c r="K602" s="612"/>
      <c r="L602" s="612"/>
      <c r="M602" s="986"/>
      <c r="N602" s="985"/>
      <c r="O602" s="612"/>
      <c r="P602" s="612"/>
      <c r="Q602" s="612"/>
      <c r="W602" s="339"/>
      <c r="X602" s="339"/>
      <c r="Y602" s="339"/>
      <c r="Z602" s="339"/>
      <c r="AA602" s="339"/>
      <c r="AB602" s="339"/>
      <c r="AC602" s="339"/>
      <c r="AD602" s="339"/>
      <c r="AE602" s="339"/>
      <c r="AF602" s="339"/>
      <c r="AG602" s="339"/>
      <c r="AH602" s="339"/>
      <c r="AI602" s="339"/>
      <c r="AJ602" s="339"/>
      <c r="AK602" s="339"/>
      <c r="AL602" s="339"/>
      <c r="AM602" s="339"/>
      <c r="AN602" s="339"/>
      <c r="AO602" s="339"/>
      <c r="AP602" s="339"/>
      <c r="AQ602" s="339"/>
      <c r="AR602" s="339"/>
      <c r="AS602" s="339"/>
      <c r="AT602" s="339"/>
      <c r="AU602" s="339"/>
      <c r="AV602" s="339"/>
      <c r="AW602" s="339"/>
      <c r="AX602" s="339"/>
      <c r="AY602" s="339"/>
      <c r="AZ602" s="339"/>
      <c r="BA602" s="341"/>
      <c r="BB602" s="417"/>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2"/>
      <c r="BX602" s="342"/>
      <c r="BY602" s="342"/>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986"/>
      <c r="D603" s="985"/>
      <c r="E603" s="612"/>
      <c r="F603" s="612"/>
      <c r="G603" s="612"/>
      <c r="H603" s="986"/>
      <c r="I603" s="985"/>
      <c r="J603" s="612"/>
      <c r="K603" s="612"/>
      <c r="L603" s="612"/>
      <c r="M603" s="986"/>
      <c r="N603" s="985"/>
      <c r="O603" s="612"/>
      <c r="P603" s="612"/>
      <c r="Q603" s="612"/>
      <c r="W603" s="339"/>
      <c r="X603" s="339"/>
      <c r="Y603" s="339"/>
      <c r="Z603" s="339"/>
      <c r="AA603" s="339"/>
      <c r="AB603" s="339"/>
      <c r="AC603" s="339"/>
      <c r="AD603" s="339"/>
      <c r="AE603" s="339"/>
      <c r="AF603" s="339"/>
      <c r="AG603" s="339"/>
      <c r="AH603" s="339"/>
      <c r="AI603" s="339"/>
      <c r="AJ603" s="339"/>
      <c r="AK603" s="339"/>
      <c r="AL603" s="339"/>
      <c r="AM603" s="339"/>
      <c r="AN603" s="339"/>
      <c r="AO603" s="339"/>
      <c r="AP603" s="339"/>
      <c r="AQ603" s="339"/>
      <c r="AR603" s="339"/>
      <c r="AS603" s="339"/>
      <c r="AT603" s="339"/>
      <c r="AU603" s="339"/>
      <c r="AV603" s="339"/>
      <c r="AW603" s="339"/>
      <c r="AX603" s="339"/>
      <c r="AY603" s="339"/>
      <c r="AZ603" s="339"/>
      <c r="BA603" s="341"/>
      <c r="BB603" s="417"/>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2"/>
      <c r="BX603" s="342"/>
      <c r="BY603" s="342"/>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986"/>
      <c r="D604" s="985"/>
      <c r="E604" s="612"/>
      <c r="F604" s="612"/>
      <c r="G604" s="612"/>
      <c r="H604" s="986"/>
      <c r="I604" s="985"/>
      <c r="J604" s="612"/>
      <c r="K604" s="612"/>
      <c r="L604" s="612"/>
      <c r="M604" s="986"/>
      <c r="N604" s="985"/>
      <c r="O604" s="612"/>
      <c r="P604" s="612"/>
      <c r="Q604" s="612"/>
      <c r="W604" s="339"/>
      <c r="X604" s="339"/>
      <c r="Y604" s="339"/>
      <c r="Z604" s="339"/>
      <c r="AA604" s="339"/>
      <c r="AB604" s="339"/>
      <c r="AC604" s="339"/>
      <c r="AD604" s="339"/>
      <c r="AE604" s="339"/>
      <c r="AF604" s="339"/>
      <c r="AG604" s="339"/>
      <c r="AH604" s="339"/>
      <c r="AI604" s="339"/>
      <c r="AJ604" s="339"/>
      <c r="AK604" s="339"/>
      <c r="AL604" s="339"/>
      <c r="AM604" s="339"/>
      <c r="AN604" s="339"/>
      <c r="AO604" s="339"/>
      <c r="AP604" s="339"/>
      <c r="AQ604" s="339"/>
      <c r="AR604" s="339"/>
      <c r="AS604" s="339"/>
      <c r="AT604" s="339"/>
      <c r="AU604" s="339"/>
      <c r="AV604" s="339"/>
      <c r="AW604" s="339"/>
      <c r="AX604" s="339"/>
      <c r="AY604" s="339"/>
      <c r="AZ604" s="339"/>
      <c r="BA604" s="342"/>
      <c r="BB604" s="418"/>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986"/>
      <c r="D605" s="985"/>
      <c r="E605" s="612"/>
      <c r="F605" s="612"/>
      <c r="G605" s="612"/>
      <c r="H605" s="986"/>
      <c r="I605" s="985"/>
      <c r="J605" s="612"/>
      <c r="K605" s="612"/>
      <c r="L605" s="612"/>
      <c r="M605" s="986"/>
      <c r="N605" s="985"/>
      <c r="O605" s="612"/>
      <c r="P605" s="612"/>
      <c r="Q605" s="612"/>
      <c r="W605" s="339"/>
      <c r="X605" s="339"/>
      <c r="Y605" s="339"/>
      <c r="Z605" s="339"/>
      <c r="AA605" s="339"/>
      <c r="AB605" s="339"/>
      <c r="AC605" s="339"/>
      <c r="AD605" s="339"/>
      <c r="AE605" s="339"/>
      <c r="AF605" s="339"/>
      <c r="AG605" s="339"/>
      <c r="AH605" s="339"/>
      <c r="AI605" s="339"/>
      <c r="AJ605" s="339"/>
      <c r="AK605" s="339"/>
      <c r="AL605" s="339"/>
      <c r="AM605" s="339"/>
      <c r="AN605" s="339"/>
      <c r="AO605" s="339"/>
      <c r="AP605" s="339"/>
      <c r="AQ605" s="339"/>
      <c r="AR605" s="339"/>
      <c r="AS605" s="339"/>
      <c r="AT605" s="339"/>
      <c r="AU605" s="339"/>
      <c r="AV605" s="339"/>
      <c r="AW605" s="339"/>
      <c r="AX605" s="339"/>
      <c r="AY605" s="339"/>
      <c r="AZ605" s="339"/>
      <c r="BA605" s="342"/>
      <c r="BB605" s="418"/>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986"/>
      <c r="D606" s="985"/>
      <c r="E606" s="612"/>
      <c r="F606" s="612"/>
      <c r="G606" s="612"/>
      <c r="H606" s="986"/>
      <c r="I606" s="985"/>
      <c r="J606" s="612"/>
      <c r="K606" s="612"/>
      <c r="L606" s="612"/>
      <c r="M606" s="986"/>
      <c r="N606" s="985"/>
      <c r="O606" s="612"/>
      <c r="P606" s="612"/>
      <c r="Q606" s="612"/>
      <c r="W606" s="339"/>
      <c r="X606" s="339"/>
      <c r="Y606" s="339"/>
      <c r="Z606" s="339"/>
      <c r="AA606" s="339"/>
      <c r="AB606" s="339"/>
      <c r="AC606" s="339"/>
      <c r="AD606" s="339"/>
      <c r="AE606" s="339"/>
      <c r="AF606" s="339"/>
      <c r="AG606" s="339"/>
      <c r="AH606" s="339"/>
      <c r="AI606" s="339"/>
      <c r="AJ606" s="339"/>
      <c r="AK606" s="339"/>
      <c r="AL606" s="339"/>
      <c r="AM606" s="339"/>
      <c r="AN606" s="339"/>
      <c r="AO606" s="339"/>
      <c r="AP606" s="339"/>
      <c r="AQ606" s="339"/>
      <c r="AR606" s="339"/>
      <c r="AS606" s="339"/>
      <c r="AT606" s="339"/>
      <c r="AU606" s="339"/>
      <c r="AV606" s="339"/>
      <c r="AW606" s="339"/>
      <c r="AX606" s="339"/>
      <c r="AY606" s="339"/>
      <c r="AZ606" s="339"/>
      <c r="BA606" s="342"/>
      <c r="BB606" s="418"/>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986"/>
      <c r="D607" s="985"/>
      <c r="E607" s="612"/>
      <c r="F607" s="612"/>
      <c r="G607" s="612"/>
      <c r="H607" s="986"/>
      <c r="I607" s="985"/>
      <c r="J607" s="612"/>
      <c r="K607" s="612"/>
      <c r="L607" s="612"/>
      <c r="M607" s="986"/>
      <c r="N607" s="985"/>
      <c r="O607" s="612"/>
      <c r="P607" s="612"/>
      <c r="Q607" s="612"/>
      <c r="W607" s="339"/>
      <c r="X607" s="339"/>
      <c r="Y607" s="339"/>
      <c r="Z607" s="339"/>
      <c r="AA607" s="339"/>
      <c r="AB607" s="339"/>
      <c r="AC607" s="339"/>
      <c r="AD607" s="339"/>
      <c r="AE607" s="339"/>
      <c r="AF607" s="339"/>
      <c r="AG607" s="339"/>
      <c r="AH607" s="339"/>
      <c r="AI607" s="339"/>
      <c r="AJ607" s="339"/>
      <c r="AK607" s="339"/>
      <c r="AL607" s="339"/>
      <c r="AM607" s="339"/>
      <c r="AN607" s="339"/>
      <c r="AO607" s="339"/>
      <c r="AP607" s="339"/>
      <c r="AQ607" s="339"/>
      <c r="AR607" s="339"/>
      <c r="AS607" s="339"/>
      <c r="AT607" s="339"/>
      <c r="AU607" s="339"/>
      <c r="AV607" s="339"/>
      <c r="AW607" s="339"/>
      <c r="AX607" s="339"/>
      <c r="AY607" s="339"/>
      <c r="AZ607" s="339"/>
      <c r="BA607" s="342"/>
      <c r="BB607" s="418"/>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986"/>
      <c r="D608" s="985"/>
      <c r="E608" s="612"/>
      <c r="F608" s="612"/>
      <c r="G608" s="612"/>
      <c r="H608" s="986"/>
      <c r="I608" s="985"/>
      <c r="J608" s="612"/>
      <c r="K608" s="612"/>
      <c r="L608" s="612"/>
      <c r="M608" s="986"/>
      <c r="N608" s="985"/>
      <c r="O608" s="612"/>
      <c r="P608" s="612"/>
      <c r="Q608" s="612"/>
      <c r="W608" s="339"/>
      <c r="X608" s="339"/>
      <c r="Y608" s="339"/>
      <c r="Z608" s="339"/>
      <c r="AA608" s="339"/>
      <c r="AB608" s="339"/>
      <c r="AC608" s="339"/>
      <c r="AD608" s="339"/>
      <c r="AE608" s="339"/>
      <c r="AF608" s="339"/>
      <c r="AG608" s="339"/>
      <c r="AH608" s="339"/>
      <c r="AI608" s="339"/>
      <c r="AJ608" s="339"/>
      <c r="AK608" s="339"/>
      <c r="AL608" s="339"/>
      <c r="AM608" s="339"/>
      <c r="AN608" s="339"/>
      <c r="AO608" s="339"/>
      <c r="AP608" s="339"/>
      <c r="AQ608" s="339"/>
      <c r="AR608" s="339"/>
      <c r="AS608" s="339"/>
      <c r="AT608" s="339"/>
      <c r="AU608" s="339"/>
      <c r="AV608" s="339"/>
      <c r="AW608" s="339"/>
      <c r="AX608" s="339"/>
      <c r="AY608" s="339"/>
      <c r="AZ608" s="339"/>
      <c r="BA608" s="342"/>
      <c r="BB608" s="418"/>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986"/>
      <c r="D609" s="985"/>
      <c r="E609" s="612"/>
      <c r="F609" s="612"/>
      <c r="G609" s="612"/>
      <c r="H609" s="986"/>
      <c r="I609" s="985"/>
      <c r="J609" s="612"/>
      <c r="K609" s="612"/>
      <c r="L609" s="612"/>
      <c r="M609" s="986"/>
      <c r="N609" s="985"/>
      <c r="O609" s="612"/>
      <c r="P609" s="612"/>
      <c r="Q609" s="612"/>
      <c r="W609" s="339"/>
      <c r="X609" s="339"/>
      <c r="Y609" s="339"/>
      <c r="Z609" s="339"/>
      <c r="AA609" s="339"/>
      <c r="AB609" s="339"/>
      <c r="AC609" s="339"/>
      <c r="AD609" s="339"/>
      <c r="AE609" s="339"/>
      <c r="AF609" s="339"/>
      <c r="AG609" s="339"/>
      <c r="AH609" s="339"/>
      <c r="AI609" s="339"/>
      <c r="AJ609" s="339"/>
      <c r="AK609" s="339"/>
      <c r="AL609" s="339"/>
      <c r="AM609" s="339"/>
      <c r="AN609" s="339"/>
      <c r="AO609" s="339"/>
      <c r="AP609" s="339"/>
      <c r="AQ609" s="339"/>
      <c r="AR609" s="339"/>
      <c r="AS609" s="339"/>
      <c r="AT609" s="339"/>
      <c r="AU609" s="339"/>
      <c r="AV609" s="339"/>
      <c r="AW609" s="339"/>
      <c r="AX609" s="339"/>
      <c r="AY609" s="339"/>
      <c r="AZ609" s="339"/>
      <c r="BA609" s="342"/>
      <c r="BB609" s="418"/>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986"/>
      <c r="D610" s="985"/>
      <c r="E610" s="612"/>
      <c r="F610" s="612"/>
      <c r="G610" s="612"/>
      <c r="H610" s="986"/>
      <c r="I610" s="985"/>
      <c r="J610" s="612"/>
      <c r="K610" s="612"/>
      <c r="L610" s="612"/>
      <c r="M610" s="986"/>
      <c r="N610" s="985"/>
      <c r="O610" s="612"/>
      <c r="P610" s="612"/>
      <c r="Q610" s="612"/>
      <c r="W610" s="339"/>
      <c r="X610" s="339"/>
      <c r="Y610" s="339"/>
      <c r="Z610" s="339"/>
      <c r="AA610" s="339"/>
      <c r="AB610" s="339"/>
      <c r="AC610" s="339"/>
      <c r="AD610" s="339"/>
      <c r="AE610" s="339"/>
      <c r="AF610" s="339"/>
      <c r="AG610" s="339"/>
      <c r="AH610" s="339"/>
      <c r="AI610" s="339"/>
      <c r="AJ610" s="339"/>
      <c r="AK610" s="339"/>
      <c r="AL610" s="339"/>
      <c r="AM610" s="339"/>
      <c r="AN610" s="339"/>
      <c r="AO610" s="339"/>
      <c r="AP610" s="339"/>
      <c r="AQ610" s="339"/>
      <c r="AR610" s="339"/>
      <c r="AS610" s="339"/>
      <c r="AT610" s="339"/>
      <c r="AU610" s="339"/>
      <c r="AV610" s="339"/>
      <c r="AW610" s="339"/>
      <c r="AX610" s="339"/>
      <c r="AY610" s="339"/>
      <c r="AZ610" s="339"/>
      <c r="BA610" s="342"/>
      <c r="BB610" s="418"/>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986"/>
      <c r="D611" s="985"/>
      <c r="E611" s="612"/>
      <c r="F611" s="612"/>
      <c r="G611" s="612"/>
      <c r="H611" s="986"/>
      <c r="I611" s="985"/>
      <c r="J611" s="612"/>
      <c r="K611" s="612"/>
      <c r="L611" s="612"/>
      <c r="M611" s="986"/>
      <c r="N611" s="985"/>
      <c r="O611" s="612"/>
      <c r="P611" s="612"/>
      <c r="Q611" s="612"/>
      <c r="W611" s="339"/>
      <c r="X611" s="339"/>
      <c r="Y611" s="339"/>
      <c r="Z611" s="339"/>
      <c r="AA611" s="339"/>
      <c r="AB611" s="339"/>
      <c r="AC611" s="339"/>
      <c r="AD611" s="339"/>
      <c r="AE611" s="339"/>
      <c r="AF611" s="339"/>
      <c r="AG611" s="339"/>
      <c r="AH611" s="339"/>
      <c r="AI611" s="339"/>
      <c r="AJ611" s="339"/>
      <c r="AK611" s="339"/>
      <c r="AL611" s="339"/>
      <c r="AM611" s="339"/>
      <c r="AN611" s="339"/>
      <c r="AO611" s="339"/>
      <c r="AP611" s="339"/>
      <c r="AQ611" s="339"/>
      <c r="AR611" s="339"/>
      <c r="AS611" s="339"/>
      <c r="AT611" s="339"/>
      <c r="AU611" s="339"/>
      <c r="AV611" s="339"/>
      <c r="AW611" s="339"/>
      <c r="AX611" s="339"/>
      <c r="AY611" s="339"/>
      <c r="AZ611" s="339"/>
      <c r="BA611" s="342"/>
      <c r="BB611" s="418"/>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986"/>
      <c r="D612" s="985"/>
      <c r="E612" s="612"/>
      <c r="F612" s="612"/>
      <c r="G612" s="612"/>
      <c r="H612" s="986"/>
      <c r="I612" s="985"/>
      <c r="J612" s="612"/>
      <c r="K612" s="612"/>
      <c r="L612" s="612"/>
      <c r="M612" s="986"/>
      <c r="N612" s="985"/>
      <c r="O612" s="612"/>
      <c r="P612" s="612"/>
      <c r="Q612" s="612"/>
      <c r="W612" s="339"/>
      <c r="X612" s="339"/>
      <c r="Y612" s="339"/>
      <c r="Z612" s="339"/>
      <c r="AA612" s="339"/>
      <c r="AB612" s="339"/>
      <c r="AC612" s="339"/>
      <c r="AD612" s="339"/>
      <c r="AE612" s="339"/>
      <c r="AF612" s="339"/>
      <c r="AG612" s="339"/>
      <c r="AH612" s="339"/>
      <c r="AI612" s="339"/>
      <c r="AJ612" s="339"/>
      <c r="AK612" s="339"/>
      <c r="AL612" s="339"/>
      <c r="AM612" s="339"/>
      <c r="AN612" s="339"/>
      <c r="AO612" s="339"/>
      <c r="AP612" s="339"/>
      <c r="AQ612" s="339"/>
      <c r="AR612" s="339"/>
      <c r="AS612" s="339"/>
      <c r="AT612" s="339"/>
      <c r="AU612" s="339"/>
      <c r="AV612" s="339"/>
      <c r="AW612" s="339"/>
      <c r="AX612" s="339"/>
      <c r="AY612" s="339"/>
      <c r="AZ612" s="339"/>
      <c r="BA612" s="342"/>
      <c r="BB612" s="418"/>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986"/>
      <c r="D613" s="985"/>
      <c r="E613" s="612"/>
      <c r="F613" s="612"/>
      <c r="G613" s="612"/>
      <c r="H613" s="986"/>
      <c r="I613" s="985"/>
      <c r="J613" s="612"/>
      <c r="K613" s="612"/>
      <c r="L613" s="612"/>
      <c r="M613" s="986"/>
      <c r="N613" s="985"/>
      <c r="O613" s="612"/>
      <c r="P613" s="612"/>
      <c r="Q613" s="612"/>
      <c r="W613" s="339"/>
      <c r="X613" s="339"/>
      <c r="Y613" s="339"/>
      <c r="Z613" s="339"/>
      <c r="AA613" s="339"/>
      <c r="AB613" s="339"/>
      <c r="AC613" s="339"/>
      <c r="AD613" s="339"/>
      <c r="AE613" s="339"/>
      <c r="AF613" s="339"/>
      <c r="AG613" s="339"/>
      <c r="AH613" s="339"/>
      <c r="AI613" s="339"/>
      <c r="AJ613" s="339"/>
      <c r="AK613" s="339"/>
      <c r="AL613" s="339"/>
      <c r="AM613" s="339"/>
      <c r="AN613" s="339"/>
      <c r="AO613" s="339"/>
      <c r="AP613" s="339"/>
      <c r="AQ613" s="339"/>
      <c r="AR613" s="339"/>
      <c r="AS613" s="339"/>
      <c r="AT613" s="339"/>
      <c r="AU613" s="339"/>
      <c r="AV613" s="339"/>
      <c r="AW613" s="339"/>
      <c r="AX613" s="339"/>
      <c r="AY613" s="339"/>
      <c r="AZ613" s="339"/>
      <c r="BA613" s="342"/>
      <c r="BB613" s="418"/>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986"/>
      <c r="D614" s="985"/>
      <c r="E614" s="612"/>
      <c r="F614" s="612"/>
      <c r="G614" s="612"/>
      <c r="H614" s="986"/>
      <c r="I614" s="985"/>
      <c r="J614" s="612"/>
      <c r="K614" s="612"/>
      <c r="L614" s="612"/>
      <c r="M614" s="986"/>
      <c r="N614" s="985"/>
      <c r="O614" s="612"/>
      <c r="P614" s="612"/>
      <c r="Q614" s="612"/>
      <c r="W614" s="339"/>
      <c r="X614" s="339"/>
      <c r="Y614" s="339"/>
      <c r="Z614" s="339"/>
      <c r="AA614" s="339"/>
      <c r="AB614" s="339"/>
      <c r="AC614" s="339"/>
      <c r="AD614" s="339"/>
      <c r="AE614" s="339"/>
      <c r="AF614" s="339"/>
      <c r="AG614" s="339"/>
      <c r="AH614" s="339"/>
      <c r="AI614" s="339"/>
      <c r="AJ614" s="339"/>
      <c r="AK614" s="339"/>
      <c r="AL614" s="339"/>
      <c r="AM614" s="339"/>
      <c r="AN614" s="339"/>
      <c r="AO614" s="339"/>
      <c r="AP614" s="339"/>
      <c r="AQ614" s="339"/>
      <c r="AR614" s="339"/>
      <c r="AS614" s="339"/>
      <c r="AT614" s="339"/>
      <c r="AU614" s="339"/>
      <c r="AV614" s="339"/>
      <c r="AW614" s="339"/>
      <c r="AX614" s="339"/>
      <c r="AY614" s="339"/>
      <c r="AZ614" s="339"/>
      <c r="BA614" s="342"/>
      <c r="BB614" s="418"/>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986"/>
      <c r="D615" s="985"/>
      <c r="E615" s="612"/>
      <c r="F615" s="612"/>
      <c r="G615" s="612"/>
      <c r="H615" s="986"/>
      <c r="I615" s="985"/>
      <c r="J615" s="612"/>
      <c r="K615" s="612"/>
      <c r="L615" s="612"/>
      <c r="M615" s="986"/>
      <c r="N615" s="985"/>
      <c r="O615" s="612"/>
      <c r="P615" s="612"/>
      <c r="Q615" s="612"/>
      <c r="W615" s="339"/>
      <c r="X615" s="339"/>
      <c r="Y615" s="339"/>
      <c r="Z615" s="339"/>
      <c r="AA615" s="339"/>
      <c r="AB615" s="339"/>
      <c r="AC615" s="339"/>
      <c r="AD615" s="339"/>
      <c r="AE615" s="339"/>
      <c r="AF615" s="339"/>
      <c r="AG615" s="339"/>
      <c r="AH615" s="339"/>
      <c r="AI615" s="339"/>
      <c r="AJ615" s="339"/>
      <c r="AK615" s="339"/>
      <c r="AL615" s="339"/>
      <c r="AM615" s="339"/>
      <c r="AN615" s="339"/>
      <c r="AO615" s="339"/>
      <c r="AP615" s="339"/>
      <c r="AQ615" s="339"/>
      <c r="AR615" s="339"/>
      <c r="AS615" s="339"/>
      <c r="AT615" s="339"/>
      <c r="AU615" s="339"/>
      <c r="AV615" s="339"/>
      <c r="AW615" s="339"/>
      <c r="AX615" s="339"/>
      <c r="AY615" s="339"/>
      <c r="AZ615" s="339"/>
      <c r="BA615" s="342"/>
      <c r="BB615" s="418"/>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986"/>
      <c r="D616" s="985"/>
      <c r="E616" s="612"/>
      <c r="F616" s="612"/>
      <c r="G616" s="612"/>
      <c r="H616" s="986"/>
      <c r="I616" s="985"/>
      <c r="J616" s="612"/>
      <c r="K616" s="612"/>
      <c r="L616" s="612"/>
      <c r="M616" s="986"/>
      <c r="N616" s="985"/>
      <c r="O616" s="612"/>
      <c r="P616" s="612"/>
      <c r="Q616" s="612"/>
      <c r="W616" s="339"/>
      <c r="X616" s="339"/>
      <c r="Y616" s="339"/>
      <c r="Z616" s="339"/>
      <c r="AA616" s="339"/>
      <c r="AB616" s="339"/>
      <c r="AC616" s="339"/>
      <c r="AD616" s="339"/>
      <c r="AE616" s="339"/>
      <c r="AF616" s="339"/>
      <c r="AG616" s="339"/>
      <c r="AH616" s="339"/>
      <c r="AI616" s="339"/>
      <c r="AJ616" s="339"/>
      <c r="AK616" s="339"/>
      <c r="AL616" s="339"/>
      <c r="AM616" s="339"/>
      <c r="AN616" s="339"/>
      <c r="AO616" s="339"/>
      <c r="AP616" s="339"/>
      <c r="AQ616" s="339"/>
      <c r="AR616" s="339"/>
      <c r="AS616" s="339"/>
      <c r="AT616" s="339"/>
      <c r="AU616" s="339"/>
      <c r="AV616" s="339"/>
      <c r="AW616" s="339"/>
      <c r="AX616" s="339"/>
      <c r="AY616" s="339"/>
      <c r="AZ616" s="339"/>
      <c r="BA616" s="342"/>
      <c r="BB616" s="418"/>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986"/>
      <c r="D617" s="985"/>
      <c r="E617" s="612"/>
      <c r="F617" s="612"/>
      <c r="G617" s="612"/>
      <c r="H617" s="986"/>
      <c r="I617" s="985"/>
      <c r="J617" s="612"/>
      <c r="K617" s="612"/>
      <c r="L617" s="612"/>
      <c r="M617" s="986"/>
      <c r="N617" s="985"/>
      <c r="O617" s="612"/>
      <c r="P617" s="612"/>
      <c r="Q617" s="612"/>
      <c r="W617" s="339"/>
      <c r="X617" s="339"/>
      <c r="Y617" s="339"/>
      <c r="Z617" s="339"/>
      <c r="AA617" s="339"/>
      <c r="AB617" s="339"/>
      <c r="AC617" s="339"/>
      <c r="AD617" s="339"/>
      <c r="AE617" s="339"/>
      <c r="AF617" s="339"/>
      <c r="AG617" s="339"/>
      <c r="AH617" s="339"/>
      <c r="AI617" s="339"/>
      <c r="AJ617" s="339"/>
      <c r="AK617" s="339"/>
      <c r="AL617" s="339"/>
      <c r="AM617" s="339"/>
      <c r="AN617" s="339"/>
      <c r="AO617" s="339"/>
      <c r="AP617" s="339"/>
      <c r="AQ617" s="339"/>
      <c r="AR617" s="339"/>
      <c r="AS617" s="339"/>
      <c r="AT617" s="339"/>
      <c r="AU617" s="339"/>
      <c r="AV617" s="339"/>
      <c r="AW617" s="339"/>
      <c r="AX617" s="339"/>
      <c r="AY617" s="339"/>
      <c r="AZ617" s="339"/>
      <c r="BA617" s="342"/>
      <c r="BB617" s="418"/>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986"/>
      <c r="D618" s="985"/>
      <c r="E618" s="612"/>
      <c r="F618" s="612"/>
      <c r="G618" s="612"/>
      <c r="H618" s="986"/>
      <c r="I618" s="985"/>
      <c r="J618" s="612"/>
      <c r="K618" s="612"/>
      <c r="L618" s="612"/>
      <c r="M618" s="986"/>
      <c r="N618" s="985"/>
      <c r="O618" s="612"/>
      <c r="P618" s="612"/>
      <c r="Q618" s="612"/>
      <c r="W618" s="339"/>
      <c r="X618" s="339"/>
      <c r="Y618" s="339"/>
      <c r="Z618" s="339"/>
      <c r="AA618" s="339"/>
      <c r="AB618" s="339"/>
      <c r="AC618" s="339"/>
      <c r="AD618" s="339"/>
      <c r="AE618" s="339"/>
      <c r="AF618" s="339"/>
      <c r="AG618" s="339"/>
      <c r="AH618" s="339"/>
      <c r="AI618" s="339"/>
      <c r="AJ618" s="339"/>
      <c r="AK618" s="339"/>
      <c r="AL618" s="339"/>
      <c r="AM618" s="339"/>
      <c r="AN618" s="339"/>
      <c r="AO618" s="339"/>
      <c r="AP618" s="339"/>
      <c r="AQ618" s="339"/>
      <c r="AR618" s="339"/>
      <c r="AS618" s="339"/>
      <c r="AT618" s="339"/>
      <c r="AU618" s="339"/>
      <c r="AV618" s="339"/>
      <c r="AW618" s="339"/>
      <c r="AX618" s="339"/>
      <c r="AY618" s="339"/>
      <c r="AZ618" s="339"/>
      <c r="BA618" s="342"/>
      <c r="BB618" s="418"/>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986"/>
      <c r="D619" s="985"/>
      <c r="E619" s="612"/>
      <c r="F619" s="612"/>
      <c r="G619" s="612"/>
      <c r="H619" s="986"/>
      <c r="I619" s="985"/>
      <c r="J619" s="612"/>
      <c r="K619" s="612"/>
      <c r="L619" s="612"/>
      <c r="M619" s="986"/>
      <c r="N619" s="985"/>
      <c r="O619" s="612"/>
      <c r="P619" s="612"/>
      <c r="Q619" s="612"/>
      <c r="W619" s="339"/>
      <c r="X619" s="339"/>
      <c r="Y619" s="339"/>
      <c r="Z619" s="339"/>
      <c r="AA619" s="339"/>
      <c r="AB619" s="339"/>
      <c r="AC619" s="339"/>
      <c r="AD619" s="339"/>
      <c r="AE619" s="339"/>
      <c r="AF619" s="339"/>
      <c r="AG619" s="339"/>
      <c r="AH619" s="339"/>
      <c r="AI619" s="339"/>
      <c r="AJ619" s="339"/>
      <c r="AK619" s="339"/>
      <c r="AL619" s="339"/>
      <c r="AM619" s="339"/>
      <c r="AN619" s="339"/>
      <c r="AO619" s="339"/>
      <c r="AP619" s="339"/>
      <c r="AQ619" s="339"/>
      <c r="AR619" s="339"/>
      <c r="AS619" s="339"/>
      <c r="AT619" s="339"/>
      <c r="AU619" s="339"/>
      <c r="AV619" s="339"/>
      <c r="AW619" s="339"/>
      <c r="AX619" s="339"/>
      <c r="AY619" s="339"/>
      <c r="AZ619" s="339"/>
      <c r="BA619" s="342"/>
      <c r="BB619" s="418"/>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986"/>
      <c r="D620" s="985"/>
      <c r="E620" s="612"/>
      <c r="F620" s="612"/>
      <c r="G620" s="612"/>
      <c r="H620" s="986"/>
      <c r="I620" s="985"/>
      <c r="J620" s="612"/>
      <c r="K620" s="612"/>
      <c r="L620" s="612"/>
      <c r="M620" s="986"/>
      <c r="N620" s="985"/>
      <c r="O620" s="612"/>
      <c r="P620" s="612"/>
      <c r="Q620" s="612"/>
      <c r="W620" s="339"/>
      <c r="X620" s="339"/>
      <c r="Y620" s="339"/>
      <c r="Z620" s="339"/>
      <c r="AA620" s="339"/>
      <c r="AB620" s="339"/>
      <c r="AC620" s="339"/>
      <c r="AD620" s="339"/>
      <c r="AE620" s="339"/>
      <c r="AF620" s="339"/>
      <c r="AG620" s="339"/>
      <c r="AH620" s="339"/>
      <c r="AI620" s="339"/>
      <c r="AJ620" s="339"/>
      <c r="AK620" s="339"/>
      <c r="AL620" s="339"/>
      <c r="AM620" s="339"/>
      <c r="AN620" s="339"/>
      <c r="AO620" s="339"/>
      <c r="AP620" s="339"/>
      <c r="AQ620" s="339"/>
      <c r="AR620" s="339"/>
      <c r="AS620" s="339"/>
      <c r="AT620" s="339"/>
      <c r="AU620" s="339"/>
      <c r="AV620" s="339"/>
      <c r="AW620" s="339"/>
      <c r="AX620" s="339"/>
      <c r="AY620" s="339"/>
      <c r="AZ620" s="339"/>
      <c r="BA620" s="342"/>
      <c r="BB620" s="418"/>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986"/>
      <c r="D621" s="985"/>
      <c r="E621" s="612"/>
      <c r="F621" s="612"/>
      <c r="G621" s="612"/>
      <c r="H621" s="986"/>
      <c r="I621" s="985"/>
      <c r="J621" s="612"/>
      <c r="K621" s="612"/>
      <c r="L621" s="612"/>
      <c r="M621" s="986"/>
      <c r="N621" s="985"/>
      <c r="O621" s="612"/>
      <c r="P621" s="612"/>
      <c r="Q621" s="612"/>
      <c r="W621" s="339"/>
      <c r="X621" s="339"/>
      <c r="Y621" s="339"/>
      <c r="Z621" s="339"/>
      <c r="AA621" s="339"/>
      <c r="AB621" s="339"/>
      <c r="AC621" s="339"/>
      <c r="AD621" s="339"/>
      <c r="AE621" s="339"/>
      <c r="AF621" s="339"/>
      <c r="AG621" s="339"/>
      <c r="AH621" s="339"/>
      <c r="AI621" s="339"/>
      <c r="AJ621" s="339"/>
      <c r="AK621" s="339"/>
      <c r="AL621" s="339"/>
      <c r="AM621" s="339"/>
      <c r="AN621" s="339"/>
      <c r="AO621" s="339"/>
      <c r="AP621" s="339"/>
      <c r="AQ621" s="339"/>
      <c r="AR621" s="339"/>
      <c r="AS621" s="339"/>
      <c r="AT621" s="339"/>
      <c r="AU621" s="339"/>
      <c r="AV621" s="339"/>
      <c r="AW621" s="339"/>
      <c r="AX621" s="339"/>
      <c r="AY621" s="339"/>
      <c r="AZ621" s="339"/>
      <c r="BA621" s="342"/>
      <c r="BB621" s="418"/>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986"/>
      <c r="D622" s="985"/>
      <c r="E622" s="612"/>
      <c r="F622" s="612"/>
      <c r="G622" s="612"/>
      <c r="H622" s="986"/>
      <c r="I622" s="985"/>
      <c r="J622" s="612"/>
      <c r="K622" s="612"/>
      <c r="L622" s="612"/>
      <c r="M622" s="986"/>
      <c r="N622" s="985"/>
      <c r="O622" s="612"/>
      <c r="P622" s="612"/>
      <c r="Q622" s="612"/>
      <c r="W622" s="339"/>
      <c r="X622" s="339"/>
      <c r="Y622" s="339"/>
      <c r="Z622" s="339"/>
      <c r="AA622" s="339"/>
      <c r="AB622" s="339"/>
      <c r="AC622" s="339"/>
      <c r="AD622" s="339"/>
      <c r="AE622" s="339"/>
      <c r="AF622" s="339"/>
      <c r="AG622" s="339"/>
      <c r="AH622" s="339"/>
      <c r="AI622" s="339"/>
      <c r="AJ622" s="339"/>
      <c r="AK622" s="339"/>
      <c r="AL622" s="339"/>
      <c r="AM622" s="339"/>
      <c r="AN622" s="339"/>
      <c r="AO622" s="339"/>
      <c r="AP622" s="339"/>
      <c r="AQ622" s="339"/>
      <c r="AR622" s="339"/>
      <c r="AS622" s="339"/>
      <c r="AT622" s="339"/>
      <c r="AU622" s="339"/>
      <c r="AV622" s="339"/>
      <c r="AW622" s="339"/>
      <c r="AX622" s="339"/>
      <c r="AY622" s="339"/>
      <c r="AZ622" s="339"/>
      <c r="BA622" s="342"/>
      <c r="BB622" s="418"/>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986"/>
      <c r="D623" s="985"/>
      <c r="E623" s="612"/>
      <c r="F623" s="612"/>
      <c r="G623" s="612"/>
      <c r="H623" s="986"/>
      <c r="I623" s="985"/>
      <c r="J623" s="612"/>
      <c r="K623" s="612"/>
      <c r="L623" s="612"/>
      <c r="M623" s="986"/>
      <c r="N623" s="985"/>
      <c r="O623" s="612"/>
      <c r="P623" s="612"/>
      <c r="Q623" s="612"/>
      <c r="W623" s="339"/>
      <c r="X623" s="339"/>
      <c r="Y623" s="339"/>
      <c r="Z623" s="339"/>
      <c r="AA623" s="339"/>
      <c r="AB623" s="339"/>
      <c r="AC623" s="339"/>
      <c r="AD623" s="339"/>
      <c r="AE623" s="339"/>
      <c r="AF623" s="339"/>
      <c r="AG623" s="339"/>
      <c r="AH623" s="339"/>
      <c r="AI623" s="339"/>
      <c r="AJ623" s="339"/>
      <c r="AK623" s="339"/>
      <c r="AL623" s="339"/>
      <c r="AM623" s="339"/>
      <c r="AN623" s="339"/>
      <c r="AO623" s="339"/>
      <c r="AP623" s="339"/>
      <c r="AQ623" s="339"/>
      <c r="AR623" s="339"/>
      <c r="AS623" s="339"/>
      <c r="AT623" s="339"/>
      <c r="AU623" s="339"/>
      <c r="AV623" s="339"/>
      <c r="AW623" s="339"/>
      <c r="AX623" s="339"/>
      <c r="AY623" s="339"/>
      <c r="AZ623" s="339"/>
      <c r="BA623" s="342"/>
      <c r="BB623" s="418"/>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986"/>
      <c r="D624" s="985"/>
      <c r="E624" s="612"/>
      <c r="F624" s="612"/>
      <c r="G624" s="612"/>
      <c r="H624" s="986"/>
      <c r="I624" s="985"/>
      <c r="J624" s="612"/>
      <c r="K624" s="612"/>
      <c r="L624" s="612"/>
      <c r="M624" s="986"/>
      <c r="N624" s="985"/>
      <c r="O624" s="612"/>
      <c r="P624" s="612"/>
      <c r="Q624" s="612"/>
      <c r="W624" s="339"/>
      <c r="X624" s="339"/>
      <c r="Y624" s="339"/>
      <c r="Z624" s="339"/>
      <c r="AA624" s="339"/>
      <c r="AB624" s="339"/>
      <c r="AC624" s="339"/>
      <c r="AD624" s="339"/>
      <c r="AE624" s="339"/>
      <c r="AF624" s="339"/>
      <c r="AG624" s="339"/>
      <c r="AH624" s="339"/>
      <c r="AI624" s="339"/>
      <c r="AJ624" s="339"/>
      <c r="AK624" s="339"/>
      <c r="AL624" s="339"/>
      <c r="AM624" s="339"/>
      <c r="AN624" s="339"/>
      <c r="AO624" s="339"/>
      <c r="AP624" s="339"/>
      <c r="AQ624" s="339"/>
      <c r="AR624" s="339"/>
      <c r="AS624" s="339"/>
      <c r="AT624" s="339"/>
      <c r="AU624" s="339"/>
      <c r="AV624" s="339"/>
      <c r="AW624" s="339"/>
      <c r="AX624" s="339"/>
      <c r="AY624" s="339"/>
      <c r="AZ624" s="339"/>
      <c r="BA624" s="342"/>
      <c r="BB624" s="418"/>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986"/>
      <c r="D625" s="985"/>
      <c r="E625" s="612"/>
      <c r="F625" s="612"/>
      <c r="G625" s="612"/>
      <c r="H625" s="986"/>
      <c r="I625" s="985"/>
      <c r="J625" s="612"/>
      <c r="K625" s="612"/>
      <c r="L625" s="612"/>
      <c r="M625" s="986"/>
      <c r="N625" s="985"/>
      <c r="O625" s="612"/>
      <c r="P625" s="612"/>
      <c r="Q625" s="612"/>
      <c r="W625" s="339"/>
      <c r="X625" s="339"/>
      <c r="Y625" s="339"/>
      <c r="Z625" s="339"/>
      <c r="AA625" s="339"/>
      <c r="AB625" s="339"/>
      <c r="AC625" s="339"/>
      <c r="AD625" s="339"/>
      <c r="AE625" s="339"/>
      <c r="AF625" s="339"/>
      <c r="AG625" s="339"/>
      <c r="AH625" s="339"/>
      <c r="AI625" s="339"/>
      <c r="AJ625" s="339"/>
      <c r="AK625" s="339"/>
      <c r="AL625" s="339"/>
      <c r="AM625" s="339"/>
      <c r="AN625" s="339"/>
      <c r="AO625" s="339"/>
      <c r="AP625" s="339"/>
      <c r="AQ625" s="339"/>
      <c r="AR625" s="339"/>
      <c r="AS625" s="339"/>
      <c r="AT625" s="339"/>
      <c r="AU625" s="339"/>
      <c r="AV625" s="339"/>
      <c r="AW625" s="339"/>
      <c r="AX625" s="339"/>
      <c r="AY625" s="339"/>
      <c r="AZ625" s="339"/>
      <c r="BA625" s="342"/>
      <c r="BB625" s="418"/>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986"/>
      <c r="D626" s="985"/>
      <c r="E626" s="612"/>
      <c r="F626" s="612"/>
      <c r="G626" s="612"/>
      <c r="H626" s="986"/>
      <c r="I626" s="985"/>
      <c r="J626" s="612"/>
      <c r="K626" s="612"/>
      <c r="L626" s="612"/>
      <c r="M626" s="986"/>
      <c r="N626" s="985"/>
      <c r="O626" s="612"/>
      <c r="P626" s="612"/>
      <c r="Q626" s="612"/>
      <c r="W626" s="339"/>
      <c r="X626" s="339"/>
      <c r="Y626" s="339"/>
      <c r="Z626" s="339"/>
      <c r="AA626" s="339"/>
      <c r="AB626" s="339"/>
      <c r="AC626" s="339"/>
      <c r="AD626" s="339"/>
      <c r="AE626" s="339"/>
      <c r="AF626" s="339"/>
      <c r="AG626" s="339"/>
      <c r="AH626" s="339"/>
      <c r="AI626" s="339"/>
      <c r="AJ626" s="339"/>
      <c r="AK626" s="339"/>
      <c r="AL626" s="339"/>
      <c r="AM626" s="339"/>
      <c r="AN626" s="339"/>
      <c r="AO626" s="339"/>
      <c r="AP626" s="339"/>
      <c r="AQ626" s="339"/>
      <c r="AR626" s="339"/>
      <c r="AS626" s="339"/>
      <c r="AT626" s="339"/>
      <c r="AU626" s="339"/>
      <c r="AV626" s="339"/>
      <c r="AW626" s="339"/>
      <c r="AX626" s="339"/>
      <c r="AY626" s="339"/>
      <c r="AZ626" s="339"/>
      <c r="BA626" s="342"/>
      <c r="BB626" s="418"/>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986"/>
      <c r="D627" s="985"/>
      <c r="E627" s="612"/>
      <c r="F627" s="612"/>
      <c r="G627" s="612"/>
      <c r="H627" s="986"/>
      <c r="I627" s="985"/>
      <c r="J627" s="612"/>
      <c r="K627" s="612"/>
      <c r="L627" s="612"/>
      <c r="M627" s="986"/>
      <c r="N627" s="985"/>
      <c r="O627" s="612"/>
      <c r="P627" s="612"/>
      <c r="Q627" s="612"/>
      <c r="W627" s="339"/>
      <c r="X627" s="339"/>
      <c r="Y627" s="339"/>
      <c r="Z627" s="339"/>
      <c r="AA627" s="339"/>
      <c r="AB627" s="339"/>
      <c r="AC627" s="339"/>
      <c r="AD627" s="339"/>
      <c r="AE627" s="339"/>
      <c r="AF627" s="339"/>
      <c r="AG627" s="339"/>
      <c r="AH627" s="339"/>
      <c r="AI627" s="339"/>
      <c r="AJ627" s="339"/>
      <c r="AK627" s="339"/>
      <c r="AL627" s="339"/>
      <c r="AM627" s="339"/>
      <c r="AN627" s="339"/>
      <c r="AO627" s="339"/>
      <c r="AP627" s="339"/>
      <c r="AQ627" s="339"/>
      <c r="AR627" s="339"/>
      <c r="AS627" s="339"/>
      <c r="AT627" s="339"/>
      <c r="AU627" s="339"/>
      <c r="AV627" s="339"/>
      <c r="AW627" s="339"/>
      <c r="AX627" s="339"/>
      <c r="AY627" s="339"/>
      <c r="AZ627" s="339"/>
      <c r="BA627" s="342"/>
      <c r="BB627" s="418"/>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986"/>
      <c r="D628" s="985"/>
      <c r="E628" s="612"/>
      <c r="F628" s="612"/>
      <c r="G628" s="612"/>
      <c r="H628" s="986"/>
      <c r="I628" s="985"/>
      <c r="J628" s="612"/>
      <c r="K628" s="612"/>
      <c r="L628" s="612"/>
      <c r="M628" s="986"/>
      <c r="N628" s="985"/>
      <c r="O628" s="612"/>
      <c r="P628" s="612"/>
      <c r="Q628" s="612"/>
      <c r="W628" s="339"/>
      <c r="X628" s="339"/>
      <c r="Y628" s="339"/>
      <c r="Z628" s="339"/>
      <c r="AA628" s="339"/>
      <c r="AB628" s="339"/>
      <c r="AC628" s="339"/>
      <c r="AD628" s="339"/>
      <c r="AE628" s="339"/>
      <c r="AF628" s="339"/>
      <c r="AG628" s="339"/>
      <c r="AH628" s="339"/>
      <c r="AI628" s="339"/>
      <c r="AJ628" s="339"/>
      <c r="AK628" s="339"/>
      <c r="AL628" s="339"/>
      <c r="AM628" s="339"/>
      <c r="AN628" s="339"/>
      <c r="AO628" s="339"/>
      <c r="AP628" s="339"/>
      <c r="AQ628" s="339"/>
      <c r="AR628" s="339"/>
      <c r="AS628" s="339"/>
      <c r="AT628" s="339"/>
      <c r="AU628" s="339"/>
      <c r="AV628" s="339"/>
      <c r="AW628" s="339"/>
      <c r="AX628" s="339"/>
      <c r="AY628" s="339"/>
      <c r="AZ628" s="339"/>
      <c r="BA628" s="342"/>
      <c r="BB628" s="418"/>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986"/>
      <c r="D629" s="985"/>
      <c r="E629" s="612"/>
      <c r="F629" s="612"/>
      <c r="G629" s="612"/>
      <c r="H629" s="986"/>
      <c r="I629" s="985"/>
      <c r="J629" s="612"/>
      <c r="K629" s="612"/>
      <c r="L629" s="612"/>
      <c r="M629" s="986"/>
      <c r="N629" s="985"/>
      <c r="O629" s="612"/>
      <c r="P629" s="612"/>
      <c r="Q629" s="612"/>
      <c r="W629" s="339"/>
      <c r="X629" s="339"/>
      <c r="Y629" s="339"/>
      <c r="Z629" s="339"/>
      <c r="AA629" s="339"/>
      <c r="AB629" s="339"/>
      <c r="AC629" s="339"/>
      <c r="AD629" s="339"/>
      <c r="AE629" s="339"/>
      <c r="AF629" s="339"/>
      <c r="AG629" s="339"/>
      <c r="AH629" s="339"/>
      <c r="AI629" s="339"/>
      <c r="AJ629" s="339"/>
      <c r="AK629" s="339"/>
      <c r="AL629" s="339"/>
      <c r="AM629" s="339"/>
      <c r="AN629" s="339"/>
      <c r="AO629" s="339"/>
      <c r="AP629" s="339"/>
      <c r="AQ629" s="339"/>
      <c r="AR629" s="339"/>
      <c r="AS629" s="339"/>
      <c r="AT629" s="339"/>
      <c r="AU629" s="339"/>
      <c r="AV629" s="339"/>
      <c r="AW629" s="339"/>
      <c r="AX629" s="339"/>
      <c r="AY629" s="339"/>
      <c r="AZ629" s="339"/>
      <c r="BA629" s="342"/>
      <c r="BB629" s="418"/>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986"/>
      <c r="D630" s="985"/>
      <c r="E630" s="612"/>
      <c r="F630" s="612"/>
      <c r="G630" s="612"/>
      <c r="H630" s="986"/>
      <c r="I630" s="985"/>
      <c r="J630" s="612"/>
      <c r="K630" s="612"/>
      <c r="L630" s="612"/>
      <c r="M630" s="986"/>
      <c r="N630" s="985"/>
      <c r="O630" s="612"/>
      <c r="P630" s="612"/>
      <c r="Q630" s="612"/>
      <c r="W630" s="339"/>
      <c r="X630" s="339"/>
      <c r="Y630" s="339"/>
      <c r="Z630" s="339"/>
      <c r="AA630" s="339"/>
      <c r="AB630" s="339"/>
      <c r="AC630" s="339"/>
      <c r="AD630" s="339"/>
      <c r="AE630" s="339"/>
      <c r="AF630" s="339"/>
      <c r="AG630" s="339"/>
      <c r="AH630" s="339"/>
      <c r="AI630" s="339"/>
      <c r="AJ630" s="339"/>
      <c r="AK630" s="339"/>
      <c r="AL630" s="339"/>
      <c r="AM630" s="339"/>
      <c r="AN630" s="339"/>
      <c r="AO630" s="339"/>
      <c r="AP630" s="339"/>
      <c r="AQ630" s="339"/>
      <c r="AR630" s="339"/>
      <c r="AS630" s="339"/>
      <c r="AT630" s="339"/>
      <c r="AU630" s="339"/>
      <c r="AV630" s="339"/>
      <c r="AW630" s="339"/>
      <c r="AX630" s="339"/>
      <c r="AY630" s="339"/>
      <c r="AZ630" s="339"/>
      <c r="BA630" s="342"/>
      <c r="BB630" s="418"/>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986"/>
      <c r="D631" s="985"/>
      <c r="E631" s="612"/>
      <c r="F631" s="612"/>
      <c r="G631" s="612"/>
      <c r="H631" s="986"/>
      <c r="I631" s="985"/>
      <c r="J631" s="612"/>
      <c r="K631" s="612"/>
      <c r="L631" s="612"/>
      <c r="M631" s="986"/>
      <c r="N631" s="985"/>
      <c r="O631" s="612"/>
      <c r="P631" s="612"/>
      <c r="Q631" s="612"/>
      <c r="W631" s="339"/>
      <c r="X631" s="339"/>
      <c r="Y631" s="339"/>
      <c r="Z631" s="339"/>
      <c r="AA631" s="339"/>
      <c r="AB631" s="339"/>
      <c r="AC631" s="339"/>
      <c r="AD631" s="339"/>
      <c r="AE631" s="339"/>
      <c r="AF631" s="339"/>
      <c r="AG631" s="339"/>
      <c r="AH631" s="339"/>
      <c r="AI631" s="339"/>
      <c r="AJ631" s="339"/>
      <c r="AK631" s="339"/>
      <c r="AL631" s="339"/>
      <c r="AM631" s="339"/>
      <c r="AN631" s="339"/>
      <c r="AO631" s="339"/>
      <c r="AP631" s="339"/>
      <c r="AQ631" s="339"/>
      <c r="AR631" s="339"/>
      <c r="AS631" s="339"/>
      <c r="AT631" s="339"/>
      <c r="AU631" s="339"/>
      <c r="AV631" s="339"/>
      <c r="AW631" s="339"/>
      <c r="AX631" s="339"/>
      <c r="AY631" s="339"/>
      <c r="AZ631" s="339"/>
      <c r="BA631" s="342"/>
      <c r="BB631" s="418"/>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986"/>
      <c r="D632" s="985"/>
      <c r="E632" s="612"/>
      <c r="F632" s="612"/>
      <c r="G632" s="612"/>
      <c r="H632" s="986"/>
      <c r="I632" s="985"/>
      <c r="J632" s="612"/>
      <c r="K632" s="612"/>
      <c r="L632" s="612"/>
      <c r="M632" s="986"/>
      <c r="N632" s="985"/>
      <c r="O632" s="612"/>
      <c r="P632" s="612"/>
      <c r="Q632" s="612"/>
      <c r="W632" s="339"/>
      <c r="X632" s="339"/>
      <c r="Y632" s="339"/>
      <c r="Z632" s="339"/>
      <c r="AA632" s="339"/>
      <c r="AB632" s="339"/>
      <c r="AC632" s="339"/>
      <c r="AD632" s="339"/>
      <c r="AE632" s="339"/>
      <c r="AF632" s="339"/>
      <c r="AG632" s="339"/>
      <c r="AH632" s="339"/>
      <c r="AI632" s="339"/>
      <c r="AJ632" s="339"/>
      <c r="AK632" s="339"/>
      <c r="AL632" s="339"/>
      <c r="AM632" s="339"/>
      <c r="AN632" s="339"/>
      <c r="AO632" s="339"/>
      <c r="AP632" s="339"/>
      <c r="AQ632" s="339"/>
      <c r="AR632" s="339"/>
      <c r="AS632" s="339"/>
      <c r="AT632" s="339"/>
      <c r="AU632" s="339"/>
      <c r="AV632" s="339"/>
      <c r="AW632" s="339"/>
      <c r="AX632" s="339"/>
      <c r="AY632" s="339"/>
      <c r="AZ632" s="339"/>
      <c r="BA632" s="342"/>
      <c r="BB632" s="418"/>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986"/>
      <c r="D633" s="985"/>
      <c r="E633" s="612"/>
      <c r="F633" s="612"/>
      <c r="G633" s="612"/>
      <c r="H633" s="986"/>
      <c r="I633" s="985"/>
      <c r="J633" s="612"/>
      <c r="K633" s="612"/>
      <c r="L633" s="612"/>
      <c r="M633" s="986"/>
      <c r="N633" s="985"/>
      <c r="O633" s="612"/>
      <c r="P633" s="612"/>
      <c r="Q633" s="612"/>
      <c r="W633" s="339"/>
      <c r="X633" s="339"/>
      <c r="Y633" s="339"/>
      <c r="Z633" s="339"/>
      <c r="AA633" s="339"/>
      <c r="AB633" s="339"/>
      <c r="AC633" s="339"/>
      <c r="AD633" s="339"/>
      <c r="AE633" s="339"/>
      <c r="AF633" s="339"/>
      <c r="AG633" s="339"/>
      <c r="AH633" s="339"/>
      <c r="AI633" s="339"/>
      <c r="AJ633" s="339"/>
      <c r="AK633" s="339"/>
      <c r="AL633" s="339"/>
      <c r="AM633" s="339"/>
      <c r="AN633" s="339"/>
      <c r="AO633" s="339"/>
      <c r="AP633" s="339"/>
      <c r="AQ633" s="339"/>
      <c r="AR633" s="339"/>
      <c r="AS633" s="339"/>
      <c r="AT633" s="339"/>
      <c r="AU633" s="339"/>
      <c r="AV633" s="339"/>
      <c r="AW633" s="339"/>
      <c r="AX633" s="339"/>
      <c r="AY633" s="339"/>
      <c r="AZ633" s="339"/>
      <c r="BA633" s="342"/>
      <c r="BB633" s="418"/>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986"/>
      <c r="D634" s="985"/>
      <c r="E634" s="612"/>
      <c r="F634" s="612"/>
      <c r="G634" s="612"/>
      <c r="H634" s="986"/>
      <c r="I634" s="985"/>
      <c r="J634" s="612"/>
      <c r="K634" s="612"/>
      <c r="L634" s="612"/>
      <c r="M634" s="986"/>
      <c r="N634" s="985"/>
      <c r="O634" s="612"/>
      <c r="P634" s="612"/>
      <c r="Q634" s="612"/>
      <c r="W634" s="339"/>
      <c r="X634" s="339"/>
      <c r="Y634" s="339"/>
      <c r="Z634" s="339"/>
      <c r="AA634" s="339"/>
      <c r="AB634" s="339"/>
      <c r="AC634" s="339"/>
      <c r="AD634" s="339"/>
      <c r="AE634" s="339"/>
      <c r="AF634" s="339"/>
      <c r="AG634" s="339"/>
      <c r="AH634" s="339"/>
      <c r="AI634" s="339"/>
      <c r="AJ634" s="339"/>
      <c r="AK634" s="339"/>
      <c r="AL634" s="339"/>
      <c r="AM634" s="339"/>
      <c r="AN634" s="339"/>
      <c r="AO634" s="339"/>
      <c r="AP634" s="339"/>
      <c r="AQ634" s="339"/>
      <c r="AR634" s="339"/>
      <c r="AS634" s="339"/>
      <c r="AT634" s="339"/>
      <c r="AU634" s="339"/>
      <c r="AV634" s="339"/>
      <c r="AW634" s="339"/>
      <c r="AX634" s="339"/>
      <c r="AY634" s="339"/>
      <c r="AZ634" s="339"/>
      <c r="BA634" s="342"/>
      <c r="BB634" s="418"/>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986"/>
      <c r="D635" s="985"/>
      <c r="E635" s="612"/>
      <c r="F635" s="612"/>
      <c r="G635" s="612"/>
      <c r="H635" s="986"/>
      <c r="I635" s="985"/>
      <c r="J635" s="612"/>
      <c r="K635" s="612"/>
      <c r="L635" s="612"/>
      <c r="M635" s="986"/>
      <c r="N635" s="985"/>
      <c r="O635" s="612"/>
      <c r="P635" s="612"/>
      <c r="Q635" s="612"/>
      <c r="W635" s="339"/>
      <c r="X635" s="339"/>
      <c r="Y635" s="339"/>
      <c r="Z635" s="339"/>
      <c r="AA635" s="339"/>
      <c r="AB635" s="339"/>
      <c r="AC635" s="339"/>
      <c r="AD635" s="339"/>
      <c r="AE635" s="339"/>
      <c r="AF635" s="339"/>
      <c r="AG635" s="339"/>
      <c r="AH635" s="339"/>
      <c r="AI635" s="339"/>
      <c r="AJ635" s="339"/>
      <c r="AK635" s="339"/>
      <c r="AL635" s="339"/>
      <c r="AM635" s="339"/>
      <c r="AN635" s="339"/>
      <c r="AO635" s="339"/>
      <c r="AP635" s="339"/>
      <c r="AQ635" s="339"/>
      <c r="AR635" s="339"/>
      <c r="AS635" s="339"/>
      <c r="AT635" s="339"/>
      <c r="AU635" s="339"/>
      <c r="AV635" s="339"/>
      <c r="AW635" s="339"/>
      <c r="AX635" s="339"/>
      <c r="AY635" s="339"/>
      <c r="AZ635" s="339"/>
      <c r="BA635" s="342"/>
      <c r="BB635" s="418"/>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986"/>
      <c r="D636" s="985"/>
      <c r="E636" s="612"/>
      <c r="F636" s="612"/>
      <c r="G636" s="612"/>
      <c r="H636" s="986"/>
      <c r="I636" s="985"/>
      <c r="J636" s="612"/>
      <c r="K636" s="612"/>
      <c r="L636" s="612"/>
      <c r="M636" s="986"/>
      <c r="N636" s="985"/>
      <c r="O636" s="612"/>
      <c r="P636" s="612"/>
      <c r="Q636" s="612"/>
      <c r="W636" s="339"/>
      <c r="X636" s="339"/>
      <c r="Y636" s="339"/>
      <c r="Z636" s="339"/>
      <c r="AA636" s="339"/>
      <c r="AB636" s="339"/>
      <c r="AC636" s="339"/>
      <c r="AD636" s="339"/>
      <c r="AE636" s="339"/>
      <c r="AF636" s="339"/>
      <c r="AG636" s="339"/>
      <c r="AH636" s="339"/>
      <c r="AI636" s="339"/>
      <c r="AJ636" s="339"/>
      <c r="AK636" s="339"/>
      <c r="AL636" s="339"/>
      <c r="AM636" s="339"/>
      <c r="AN636" s="339"/>
      <c r="AO636" s="339"/>
      <c r="AP636" s="339"/>
      <c r="AQ636" s="339"/>
      <c r="AR636" s="339"/>
      <c r="AS636" s="339"/>
      <c r="AT636" s="339"/>
      <c r="AU636" s="339"/>
      <c r="AV636" s="339"/>
      <c r="AW636" s="339"/>
      <c r="AX636" s="339"/>
      <c r="AY636" s="339"/>
      <c r="AZ636" s="339"/>
      <c r="BA636" s="342"/>
      <c r="BB636" s="418"/>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986"/>
      <c r="D637" s="985"/>
      <c r="E637" s="612"/>
      <c r="F637" s="612"/>
      <c r="G637" s="612"/>
      <c r="H637" s="986"/>
      <c r="I637" s="985"/>
      <c r="J637" s="612"/>
      <c r="K637" s="612"/>
      <c r="L637" s="612"/>
      <c r="M637" s="986"/>
      <c r="N637" s="985"/>
      <c r="O637" s="612"/>
      <c r="P637" s="612"/>
      <c r="Q637" s="612"/>
      <c r="W637" s="339"/>
      <c r="X637" s="339"/>
      <c r="Y637" s="339"/>
      <c r="Z637" s="339"/>
      <c r="AA637" s="339"/>
      <c r="AB637" s="339"/>
      <c r="AC637" s="339"/>
      <c r="AD637" s="339"/>
      <c r="AE637" s="339"/>
      <c r="AF637" s="339"/>
      <c r="AG637" s="339"/>
      <c r="AH637" s="339"/>
      <c r="AI637" s="339"/>
      <c r="AJ637" s="339"/>
      <c r="AK637" s="339"/>
      <c r="AL637" s="339"/>
      <c r="AM637" s="339"/>
      <c r="AN637" s="339"/>
      <c r="AO637" s="339"/>
      <c r="AP637" s="339"/>
      <c r="AQ637" s="339"/>
      <c r="AR637" s="339"/>
      <c r="AS637" s="339"/>
      <c r="AT637" s="339"/>
      <c r="AU637" s="339"/>
      <c r="AV637" s="339"/>
      <c r="AW637" s="339"/>
      <c r="AX637" s="339"/>
      <c r="AY637" s="339"/>
      <c r="AZ637" s="339"/>
      <c r="BA637" s="342"/>
      <c r="BB637" s="418"/>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986"/>
      <c r="D638" s="985"/>
      <c r="E638" s="612"/>
      <c r="F638" s="612"/>
      <c r="G638" s="612"/>
      <c r="H638" s="986"/>
      <c r="I638" s="985"/>
      <c r="J638" s="612"/>
      <c r="K638" s="612"/>
      <c r="L638" s="612"/>
      <c r="M638" s="986"/>
      <c r="N638" s="985"/>
      <c r="O638" s="612"/>
      <c r="P638" s="612"/>
      <c r="Q638" s="612"/>
      <c r="W638" s="339"/>
      <c r="X638" s="339"/>
      <c r="Y638" s="339"/>
      <c r="Z638" s="339"/>
      <c r="AA638" s="339"/>
      <c r="AB638" s="339"/>
      <c r="AC638" s="339"/>
      <c r="AD638" s="339"/>
      <c r="AE638" s="339"/>
      <c r="AF638" s="339"/>
      <c r="AG638" s="339"/>
      <c r="AH638" s="339"/>
      <c r="AI638" s="339"/>
      <c r="AJ638" s="339"/>
      <c r="AK638" s="339"/>
      <c r="AL638" s="339"/>
      <c r="AM638" s="339"/>
      <c r="AN638" s="339"/>
      <c r="AO638" s="339"/>
      <c r="AP638" s="339"/>
      <c r="AQ638" s="339"/>
      <c r="AR638" s="339"/>
      <c r="AS638" s="339"/>
      <c r="AT638" s="339"/>
      <c r="AU638" s="339"/>
      <c r="AV638" s="339"/>
      <c r="AW638" s="339"/>
      <c r="AX638" s="339"/>
      <c r="AY638" s="339"/>
      <c r="AZ638" s="339"/>
      <c r="BA638" s="342"/>
      <c r="BB638" s="418"/>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986"/>
      <c r="D639" s="985"/>
      <c r="E639" s="612"/>
      <c r="F639" s="612"/>
      <c r="G639" s="612"/>
      <c r="H639" s="986"/>
      <c r="I639" s="985"/>
      <c r="J639" s="612"/>
      <c r="K639" s="612"/>
      <c r="L639" s="612"/>
      <c r="M639" s="986"/>
      <c r="N639" s="985"/>
      <c r="O639" s="612"/>
      <c r="P639" s="612"/>
      <c r="Q639" s="612"/>
      <c r="W639" s="339"/>
      <c r="X639" s="339"/>
      <c r="Y639" s="339"/>
      <c r="Z639" s="339"/>
      <c r="AA639" s="339"/>
      <c r="AB639" s="339"/>
      <c r="AC639" s="339"/>
      <c r="AD639" s="339"/>
      <c r="AE639" s="339"/>
      <c r="AF639" s="339"/>
      <c r="AG639" s="339"/>
      <c r="AH639" s="339"/>
      <c r="AI639" s="339"/>
      <c r="AJ639" s="339"/>
      <c r="AK639" s="339"/>
      <c r="AL639" s="339"/>
      <c r="AM639" s="339"/>
      <c r="AN639" s="339"/>
      <c r="AO639" s="339"/>
      <c r="AP639" s="339"/>
      <c r="AQ639" s="339"/>
      <c r="AR639" s="339"/>
      <c r="AS639" s="339"/>
      <c r="AT639" s="339"/>
      <c r="AU639" s="339"/>
      <c r="AV639" s="339"/>
      <c r="AW639" s="339"/>
      <c r="AX639" s="339"/>
      <c r="AY639" s="339"/>
      <c r="AZ639" s="339"/>
      <c r="BA639" s="342"/>
      <c r="BB639" s="418"/>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986"/>
      <c r="D640" s="985"/>
      <c r="E640" s="612"/>
      <c r="F640" s="612"/>
      <c r="G640" s="612"/>
      <c r="H640" s="986"/>
      <c r="I640" s="985"/>
      <c r="J640" s="612"/>
      <c r="K640" s="612"/>
      <c r="L640" s="612"/>
      <c r="M640" s="986"/>
      <c r="N640" s="985"/>
      <c r="O640" s="612"/>
      <c r="P640" s="612"/>
      <c r="Q640" s="612"/>
      <c r="W640" s="339"/>
      <c r="X640" s="339"/>
      <c r="Y640" s="339"/>
      <c r="Z640" s="339"/>
      <c r="AA640" s="339"/>
      <c r="AB640" s="339"/>
      <c r="AC640" s="339"/>
      <c r="AD640" s="339"/>
      <c r="AE640" s="339"/>
      <c r="AF640" s="339"/>
      <c r="AG640" s="339"/>
      <c r="AH640" s="339"/>
      <c r="AI640" s="339"/>
      <c r="AJ640" s="339"/>
      <c r="AK640" s="339"/>
      <c r="AL640" s="339"/>
      <c r="AM640" s="339"/>
      <c r="AN640" s="339"/>
      <c r="AO640" s="339"/>
      <c r="AP640" s="339"/>
      <c r="AQ640" s="339"/>
      <c r="AR640" s="339"/>
      <c r="AS640" s="339"/>
      <c r="AT640" s="339"/>
      <c r="AU640" s="339"/>
      <c r="AV640" s="339"/>
      <c r="AW640" s="339"/>
      <c r="AX640" s="339"/>
      <c r="AY640" s="339"/>
      <c r="AZ640" s="339"/>
      <c r="BA640" s="342"/>
      <c r="BB640" s="418"/>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986"/>
      <c r="D641" s="985"/>
      <c r="E641" s="612"/>
      <c r="F641" s="612"/>
      <c r="G641" s="612"/>
      <c r="H641" s="986"/>
      <c r="I641" s="985"/>
      <c r="J641" s="612"/>
      <c r="K641" s="612"/>
      <c r="L641" s="612"/>
      <c r="M641" s="986"/>
      <c r="N641" s="985"/>
      <c r="O641" s="612"/>
      <c r="P641" s="612"/>
      <c r="Q641" s="612"/>
      <c r="W641" s="339"/>
      <c r="X641" s="339"/>
      <c r="Y641" s="339"/>
      <c r="Z641" s="339"/>
      <c r="AA641" s="339"/>
      <c r="AB641" s="339"/>
      <c r="AC641" s="339"/>
      <c r="AD641" s="339"/>
      <c r="AE641" s="339"/>
      <c r="AF641" s="339"/>
      <c r="AG641" s="339"/>
      <c r="AH641" s="339"/>
      <c r="AI641" s="339"/>
      <c r="AJ641" s="339"/>
      <c r="AK641" s="339"/>
      <c r="AL641" s="339"/>
      <c r="AM641" s="339"/>
      <c r="AN641" s="339"/>
      <c r="AO641" s="339"/>
      <c r="AP641" s="339"/>
      <c r="AQ641" s="339"/>
      <c r="AR641" s="339"/>
      <c r="AS641" s="339"/>
      <c r="AT641" s="339"/>
      <c r="AU641" s="339"/>
      <c r="AV641" s="339"/>
      <c r="AW641" s="339"/>
      <c r="AX641" s="339"/>
      <c r="AY641" s="339"/>
      <c r="AZ641" s="339"/>
      <c r="BA641" s="342"/>
      <c r="BB641" s="418"/>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986"/>
      <c r="D642" s="985"/>
      <c r="E642" s="612"/>
      <c r="F642" s="612"/>
      <c r="G642" s="612"/>
      <c r="H642" s="986"/>
      <c r="I642" s="985"/>
      <c r="J642" s="612"/>
      <c r="K642" s="612"/>
      <c r="L642" s="612"/>
      <c r="M642" s="986"/>
      <c r="N642" s="985"/>
      <c r="O642" s="612"/>
      <c r="P642" s="612"/>
      <c r="Q642" s="612"/>
      <c r="W642" s="339"/>
      <c r="X642" s="339"/>
      <c r="Y642" s="339"/>
      <c r="Z642" s="339"/>
      <c r="AA642" s="339"/>
      <c r="AB642" s="339"/>
      <c r="AC642" s="339"/>
      <c r="AD642" s="339"/>
      <c r="AE642" s="339"/>
      <c r="AF642" s="339"/>
      <c r="AG642" s="339"/>
      <c r="AH642" s="339"/>
      <c r="AI642" s="339"/>
      <c r="AJ642" s="339"/>
      <c r="AK642" s="339"/>
      <c r="AL642" s="339"/>
      <c r="AM642" s="339"/>
      <c r="AN642" s="339"/>
      <c r="AO642" s="339"/>
      <c r="AP642" s="339"/>
      <c r="AQ642" s="339"/>
      <c r="AR642" s="339"/>
      <c r="AS642" s="339"/>
      <c r="AT642" s="339"/>
      <c r="AU642" s="339"/>
      <c r="AV642" s="339"/>
      <c r="AW642" s="339"/>
      <c r="AX642" s="339"/>
      <c r="AY642" s="339"/>
      <c r="AZ642" s="339"/>
      <c r="BA642" s="342"/>
      <c r="BB642" s="418"/>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986"/>
      <c r="D643" s="985"/>
      <c r="E643" s="612"/>
      <c r="F643" s="612"/>
      <c r="G643" s="612"/>
      <c r="H643" s="986"/>
      <c r="I643" s="985"/>
      <c r="J643" s="612"/>
      <c r="K643" s="612"/>
      <c r="L643" s="612"/>
      <c r="M643" s="986"/>
      <c r="N643" s="985"/>
      <c r="O643" s="612"/>
      <c r="P643" s="612"/>
      <c r="Q643" s="612"/>
      <c r="W643" s="339"/>
      <c r="X643" s="339"/>
      <c r="Y643" s="339"/>
      <c r="Z643" s="339"/>
      <c r="AA643" s="339"/>
      <c r="AB643" s="339"/>
      <c r="AC643" s="339"/>
      <c r="AD643" s="339"/>
      <c r="AE643" s="339"/>
      <c r="AF643" s="339"/>
      <c r="AG643" s="339"/>
      <c r="AH643" s="339"/>
      <c r="AI643" s="339"/>
      <c r="AJ643" s="339"/>
      <c r="AK643" s="339"/>
      <c r="AL643" s="339"/>
      <c r="AM643" s="339"/>
      <c r="AN643" s="339"/>
      <c r="AO643" s="339"/>
      <c r="AP643" s="339"/>
      <c r="AQ643" s="339"/>
      <c r="AR643" s="339"/>
      <c r="AS643" s="339"/>
      <c r="AT643" s="339"/>
      <c r="AU643" s="339"/>
      <c r="AV643" s="339"/>
      <c r="AW643" s="339"/>
      <c r="AX643" s="339"/>
      <c r="AY643" s="339"/>
      <c r="AZ643" s="339"/>
      <c r="BA643" s="342"/>
      <c r="BB643" s="418"/>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986"/>
      <c r="D644" s="985"/>
      <c r="E644" s="612"/>
      <c r="F644" s="612"/>
      <c r="G644" s="612"/>
      <c r="H644" s="986"/>
      <c r="I644" s="985"/>
      <c r="J644" s="612"/>
      <c r="K644" s="612"/>
      <c r="L644" s="612"/>
      <c r="M644" s="986"/>
      <c r="N644" s="985"/>
      <c r="O644" s="612"/>
      <c r="P644" s="612"/>
      <c r="Q644" s="612"/>
      <c r="W644" s="339"/>
      <c r="X644" s="339"/>
      <c r="Y644" s="339"/>
      <c r="Z644" s="339"/>
      <c r="AA644" s="339"/>
      <c r="AB644" s="339"/>
      <c r="AC644" s="339"/>
      <c r="AD644" s="339"/>
      <c r="AE644" s="339"/>
      <c r="AF644" s="339"/>
      <c r="AG644" s="339"/>
      <c r="AH644" s="339"/>
      <c r="AI644" s="339"/>
      <c r="AJ644" s="339"/>
      <c r="AK644" s="339"/>
      <c r="AL644" s="339"/>
      <c r="AM644" s="339"/>
      <c r="AN644" s="339"/>
      <c r="AO644" s="339"/>
      <c r="AP644" s="339"/>
      <c r="AQ644" s="339"/>
      <c r="AR644" s="339"/>
      <c r="AS644" s="339"/>
      <c r="AT644" s="339"/>
      <c r="AU644" s="339"/>
      <c r="AV644" s="339"/>
      <c r="AW644" s="339"/>
      <c r="AX644" s="339"/>
      <c r="AY644" s="339"/>
      <c r="AZ644" s="339"/>
      <c r="BA644" s="342"/>
      <c r="BB644" s="418"/>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986"/>
      <c r="D645" s="985"/>
      <c r="E645" s="612"/>
      <c r="F645" s="612"/>
      <c r="G645" s="612"/>
      <c r="H645" s="986"/>
      <c r="I645" s="985"/>
      <c r="J645" s="612"/>
      <c r="K645" s="612"/>
      <c r="L645" s="612"/>
      <c r="M645" s="986"/>
      <c r="N645" s="985"/>
      <c r="O645" s="612"/>
      <c r="P645" s="612"/>
      <c r="Q645" s="612"/>
      <c r="W645" s="339"/>
      <c r="X645" s="339"/>
      <c r="Y645" s="339"/>
      <c r="Z645" s="339"/>
      <c r="AA645" s="339"/>
      <c r="AB645" s="339"/>
      <c r="AC645" s="339"/>
      <c r="AD645" s="339"/>
      <c r="AE645" s="339"/>
      <c r="AF645" s="339"/>
      <c r="AG645" s="339"/>
      <c r="AH645" s="339"/>
      <c r="AI645" s="339"/>
      <c r="AJ645" s="339"/>
      <c r="AK645" s="339"/>
      <c r="AL645" s="339"/>
      <c r="AM645" s="339"/>
      <c r="AN645" s="339"/>
      <c r="AO645" s="339"/>
      <c r="AP645" s="339"/>
      <c r="AQ645" s="339"/>
      <c r="AR645" s="339"/>
      <c r="AS645" s="339"/>
      <c r="AT645" s="339"/>
      <c r="AU645" s="339"/>
      <c r="AV645" s="339"/>
      <c r="AW645" s="339"/>
      <c r="AX645" s="339"/>
      <c r="AY645" s="339"/>
      <c r="AZ645" s="339"/>
      <c r="BA645" s="342"/>
      <c r="BB645" s="418"/>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986"/>
      <c r="D646" s="985"/>
      <c r="E646" s="612"/>
      <c r="F646" s="612"/>
      <c r="G646" s="612"/>
      <c r="H646" s="986"/>
      <c r="I646" s="985"/>
      <c r="J646" s="612"/>
      <c r="K646" s="612"/>
      <c r="L646" s="612"/>
      <c r="M646" s="986"/>
      <c r="N646" s="985"/>
      <c r="O646" s="612"/>
      <c r="P646" s="612"/>
      <c r="Q646" s="612"/>
      <c r="W646" s="339"/>
      <c r="X646" s="339"/>
      <c r="Y646" s="339"/>
      <c r="Z646" s="339"/>
      <c r="AA646" s="339"/>
      <c r="AB646" s="339"/>
      <c r="AC646" s="339"/>
      <c r="AD646" s="339"/>
      <c r="AE646" s="339"/>
      <c r="AF646" s="339"/>
      <c r="AG646" s="339"/>
      <c r="AH646" s="339"/>
      <c r="AI646" s="339"/>
      <c r="AJ646" s="339"/>
      <c r="AK646" s="339"/>
      <c r="AL646" s="339"/>
      <c r="AM646" s="339"/>
      <c r="AN646" s="339"/>
      <c r="AO646" s="339"/>
      <c r="AP646" s="339"/>
      <c r="AQ646" s="339"/>
      <c r="AR646" s="339"/>
      <c r="AS646" s="339"/>
      <c r="AT646" s="339"/>
      <c r="AU646" s="339"/>
      <c r="AV646" s="339"/>
      <c r="AW646" s="339"/>
      <c r="AX646" s="339"/>
      <c r="AY646" s="339"/>
      <c r="AZ646" s="339"/>
      <c r="BA646" s="342"/>
      <c r="BB646" s="418"/>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986"/>
      <c r="D647" s="985"/>
      <c r="E647" s="612"/>
      <c r="F647" s="612"/>
      <c r="G647" s="612"/>
      <c r="H647" s="986"/>
      <c r="I647" s="985"/>
      <c r="J647" s="612"/>
      <c r="K647" s="612"/>
      <c r="L647" s="612"/>
      <c r="M647" s="986"/>
      <c r="N647" s="985"/>
      <c r="O647" s="612"/>
      <c r="P647" s="612"/>
      <c r="Q647" s="612"/>
      <c r="W647" s="339"/>
      <c r="X647" s="339"/>
      <c r="Y647" s="339"/>
      <c r="Z647" s="339"/>
      <c r="AA647" s="339"/>
      <c r="AB647" s="339"/>
      <c r="AC647" s="339"/>
      <c r="AD647" s="339"/>
      <c r="AE647" s="339"/>
      <c r="AF647" s="339"/>
      <c r="AG647" s="339"/>
      <c r="AH647" s="339"/>
      <c r="AI647" s="339"/>
      <c r="AJ647" s="339"/>
      <c r="AK647" s="339"/>
      <c r="AL647" s="339"/>
      <c r="AM647" s="339"/>
      <c r="AN647" s="339"/>
      <c r="AO647" s="339"/>
      <c r="AP647" s="339"/>
      <c r="AQ647" s="339"/>
      <c r="AR647" s="339"/>
      <c r="AS647" s="339"/>
      <c r="AT647" s="339"/>
      <c r="AU647" s="339"/>
      <c r="AV647" s="339"/>
      <c r="AW647" s="339"/>
      <c r="AX647" s="339"/>
      <c r="AY647" s="339"/>
      <c r="AZ647" s="339"/>
      <c r="BA647" s="342"/>
      <c r="BB647" s="418"/>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986"/>
      <c r="D648" s="985"/>
      <c r="E648" s="612"/>
      <c r="F648" s="612"/>
      <c r="G648" s="612"/>
      <c r="H648" s="986"/>
      <c r="I648" s="985"/>
      <c r="J648" s="612"/>
      <c r="K648" s="612"/>
      <c r="L648" s="612"/>
      <c r="M648" s="986"/>
      <c r="N648" s="985"/>
      <c r="O648" s="612"/>
      <c r="P648" s="612"/>
      <c r="Q648" s="612"/>
      <c r="W648" s="339"/>
      <c r="X648" s="339"/>
      <c r="Y648" s="339"/>
      <c r="Z648" s="339"/>
      <c r="AA648" s="339"/>
      <c r="AB648" s="339"/>
      <c r="AC648" s="339"/>
      <c r="AD648" s="339"/>
      <c r="AE648" s="339"/>
      <c r="AF648" s="339"/>
      <c r="AG648" s="339"/>
      <c r="AH648" s="339"/>
      <c r="AI648" s="339"/>
      <c r="AJ648" s="339"/>
      <c r="AK648" s="339"/>
      <c r="AL648" s="339"/>
      <c r="AM648" s="339"/>
      <c r="AN648" s="339"/>
      <c r="AO648" s="339"/>
      <c r="AP648" s="339"/>
      <c r="AQ648" s="339"/>
      <c r="AR648" s="339"/>
      <c r="AS648" s="339"/>
      <c r="AT648" s="339"/>
      <c r="AU648" s="339"/>
      <c r="AV648" s="339"/>
      <c r="AW648" s="339"/>
      <c r="AX648" s="339"/>
      <c r="AY648" s="339"/>
      <c r="AZ648" s="339"/>
      <c r="BA648" s="342"/>
      <c r="BB648" s="418"/>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986"/>
      <c r="D649" s="985"/>
      <c r="E649" s="612"/>
      <c r="F649" s="612"/>
      <c r="G649" s="612"/>
      <c r="H649" s="986"/>
      <c r="I649" s="985"/>
      <c r="J649" s="612"/>
      <c r="K649" s="612"/>
      <c r="L649" s="612"/>
      <c r="M649" s="986"/>
      <c r="N649" s="985"/>
      <c r="O649" s="612"/>
      <c r="P649" s="612"/>
      <c r="Q649" s="612"/>
      <c r="W649" s="339"/>
      <c r="X649" s="339"/>
      <c r="Y649" s="339"/>
      <c r="Z649" s="339"/>
      <c r="AA649" s="339"/>
      <c r="AB649" s="339"/>
      <c r="AC649" s="339"/>
      <c r="AD649" s="339"/>
      <c r="AE649" s="339"/>
      <c r="AF649" s="339"/>
      <c r="AG649" s="339"/>
      <c r="AH649" s="339"/>
      <c r="AI649" s="339"/>
      <c r="AJ649" s="339"/>
      <c r="AK649" s="339"/>
      <c r="AL649" s="339"/>
      <c r="AM649" s="339"/>
      <c r="AN649" s="339"/>
      <c r="AO649" s="339"/>
      <c r="AP649" s="339"/>
      <c r="AQ649" s="339"/>
      <c r="AR649" s="339"/>
      <c r="AS649" s="339"/>
      <c r="AT649" s="339"/>
      <c r="AU649" s="339"/>
      <c r="AV649" s="339"/>
      <c r="AW649" s="339"/>
      <c r="AX649" s="339"/>
      <c r="AY649" s="339"/>
      <c r="AZ649" s="339"/>
      <c r="BA649" s="342"/>
      <c r="BB649" s="418"/>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986"/>
      <c r="D650" s="985"/>
      <c r="E650" s="612"/>
      <c r="F650" s="612"/>
      <c r="G650" s="612"/>
      <c r="H650" s="986"/>
      <c r="I650" s="985"/>
      <c r="J650" s="612"/>
      <c r="K650" s="612"/>
      <c r="L650" s="612"/>
      <c r="M650" s="986"/>
      <c r="N650" s="985"/>
      <c r="O650" s="612"/>
      <c r="P650" s="612"/>
      <c r="Q650" s="612"/>
      <c r="W650" s="339"/>
      <c r="X650" s="339"/>
      <c r="Y650" s="339"/>
      <c r="Z650" s="339"/>
      <c r="AA650" s="339"/>
      <c r="AB650" s="339"/>
      <c r="AC650" s="339"/>
      <c r="AD650" s="339"/>
      <c r="AE650" s="339"/>
      <c r="AF650" s="339"/>
      <c r="AG650" s="339"/>
      <c r="AH650" s="339"/>
      <c r="AI650" s="339"/>
      <c r="AJ650" s="339"/>
      <c r="AK650" s="339"/>
      <c r="AL650" s="339"/>
      <c r="AM650" s="339"/>
      <c r="AN650" s="339"/>
      <c r="AO650" s="339"/>
      <c r="AP650" s="339"/>
      <c r="AQ650" s="339"/>
      <c r="AR650" s="339"/>
      <c r="AS650" s="339"/>
      <c r="AT650" s="339"/>
      <c r="AU650" s="339"/>
      <c r="AV650" s="339"/>
      <c r="AW650" s="339"/>
      <c r="AX650" s="339"/>
      <c r="AY650" s="339"/>
      <c r="AZ650" s="339"/>
      <c r="BA650" s="342"/>
      <c r="BB650" s="418"/>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986"/>
      <c r="D651" s="985"/>
      <c r="E651" s="612"/>
      <c r="F651" s="612"/>
      <c r="G651" s="612"/>
      <c r="H651" s="986"/>
      <c r="I651" s="985"/>
      <c r="J651" s="612"/>
      <c r="K651" s="612"/>
      <c r="L651" s="612"/>
      <c r="M651" s="986"/>
      <c r="N651" s="985"/>
      <c r="O651" s="612"/>
      <c r="P651" s="612"/>
      <c r="Q651" s="612"/>
      <c r="W651" s="339"/>
      <c r="X651" s="339"/>
      <c r="Y651" s="339"/>
      <c r="Z651" s="339"/>
      <c r="AA651" s="339"/>
      <c r="AB651" s="339"/>
      <c r="AC651" s="339"/>
      <c r="AD651" s="339"/>
      <c r="AE651" s="339"/>
      <c r="AF651" s="339"/>
      <c r="AG651" s="339"/>
      <c r="AH651" s="339"/>
      <c r="AI651" s="339"/>
      <c r="AJ651" s="339"/>
      <c r="AK651" s="339"/>
      <c r="AL651" s="339"/>
      <c r="AM651" s="339"/>
      <c r="AN651" s="339"/>
      <c r="AO651" s="339"/>
      <c r="AP651" s="339"/>
      <c r="AQ651" s="339"/>
      <c r="AR651" s="339"/>
      <c r="AS651" s="339"/>
      <c r="AT651" s="339"/>
      <c r="AU651" s="339"/>
      <c r="AV651" s="339"/>
      <c r="AW651" s="339"/>
      <c r="AX651" s="339"/>
      <c r="AY651" s="339"/>
      <c r="AZ651" s="339"/>
      <c r="BA651" s="342"/>
      <c r="BB651" s="418"/>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986"/>
      <c r="D652" s="985"/>
      <c r="E652" s="612"/>
      <c r="F652" s="612"/>
      <c r="G652" s="612"/>
      <c r="H652" s="986"/>
      <c r="I652" s="985"/>
      <c r="J652" s="612"/>
      <c r="K652" s="612"/>
      <c r="L652" s="612"/>
      <c r="M652" s="986"/>
      <c r="N652" s="985"/>
      <c r="O652" s="612"/>
      <c r="P652" s="612"/>
      <c r="Q652" s="612"/>
      <c r="W652" s="339"/>
      <c r="X652" s="339"/>
      <c r="Y652" s="339"/>
      <c r="Z652" s="339"/>
      <c r="AA652" s="339"/>
      <c r="AB652" s="339"/>
      <c r="AC652" s="339"/>
      <c r="AD652" s="339"/>
      <c r="AE652" s="339"/>
      <c r="AF652" s="339"/>
      <c r="AG652" s="339"/>
      <c r="AH652" s="339"/>
      <c r="AI652" s="339"/>
      <c r="AJ652" s="339"/>
      <c r="AK652" s="339"/>
      <c r="AL652" s="339"/>
      <c r="AM652" s="339"/>
      <c r="AN652" s="339"/>
      <c r="AO652" s="339"/>
      <c r="AP652" s="339"/>
      <c r="AQ652" s="339"/>
      <c r="AR652" s="339"/>
      <c r="AS652" s="339"/>
      <c r="AT652" s="339"/>
      <c r="AU652" s="339"/>
      <c r="AV652" s="339"/>
      <c r="AW652" s="339"/>
      <c r="AX652" s="339"/>
      <c r="AY652" s="339"/>
      <c r="AZ652" s="339"/>
      <c r="BA652" s="342"/>
      <c r="BB652" s="418"/>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986"/>
      <c r="D653" s="985"/>
      <c r="E653" s="612"/>
      <c r="F653" s="612"/>
      <c r="G653" s="612"/>
      <c r="H653" s="986"/>
      <c r="I653" s="985"/>
      <c r="J653" s="612"/>
      <c r="K653" s="612"/>
      <c r="L653" s="612"/>
      <c r="M653" s="986"/>
      <c r="N653" s="985"/>
      <c r="O653" s="612"/>
      <c r="P653" s="612"/>
      <c r="Q653" s="612"/>
      <c r="W653" s="339"/>
      <c r="X653" s="339"/>
      <c r="Y653" s="339"/>
      <c r="Z653" s="339"/>
      <c r="AA653" s="339"/>
      <c r="AB653" s="339"/>
      <c r="AC653" s="339"/>
      <c r="AD653" s="339"/>
      <c r="AE653" s="339"/>
      <c r="AF653" s="339"/>
      <c r="AG653" s="339"/>
      <c r="AH653" s="339"/>
      <c r="AI653" s="339"/>
      <c r="AJ653" s="339"/>
      <c r="AK653" s="339"/>
      <c r="AL653" s="339"/>
      <c r="AM653" s="339"/>
      <c r="AN653" s="339"/>
      <c r="AO653" s="339"/>
      <c r="AP653" s="339"/>
      <c r="AQ653" s="339"/>
      <c r="AR653" s="339"/>
      <c r="AS653" s="339"/>
      <c r="AT653" s="339"/>
      <c r="AU653" s="339"/>
      <c r="AV653" s="339"/>
      <c r="AW653" s="339"/>
      <c r="AX653" s="339"/>
      <c r="AY653" s="339"/>
      <c r="AZ653" s="339"/>
      <c r="BA653" s="342"/>
      <c r="BB653" s="418"/>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986"/>
      <c r="D654" s="985"/>
      <c r="E654" s="612"/>
      <c r="F654" s="612"/>
      <c r="G654" s="612"/>
      <c r="H654" s="986"/>
      <c r="I654" s="985"/>
      <c r="J654" s="612"/>
      <c r="K654" s="612"/>
      <c r="L654" s="612"/>
      <c r="M654" s="986"/>
      <c r="N654" s="985"/>
      <c r="O654" s="612"/>
      <c r="P654" s="612"/>
      <c r="Q654" s="612"/>
      <c r="W654" s="339"/>
      <c r="X654" s="339"/>
      <c r="Y654" s="339"/>
      <c r="Z654" s="339"/>
      <c r="AA654" s="339"/>
      <c r="AB654" s="339"/>
      <c r="AC654" s="339"/>
      <c r="AD654" s="339"/>
      <c r="AE654" s="339"/>
      <c r="AF654" s="339"/>
      <c r="AG654" s="339"/>
      <c r="AH654" s="339"/>
      <c r="AI654" s="339"/>
      <c r="AJ654" s="339"/>
      <c r="AK654" s="339"/>
      <c r="AL654" s="339"/>
      <c r="AM654" s="339"/>
      <c r="AN654" s="339"/>
      <c r="AO654" s="339"/>
      <c r="AP654" s="339"/>
      <c r="AQ654" s="339"/>
      <c r="AR654" s="339"/>
      <c r="AS654" s="339"/>
      <c r="AT654" s="339"/>
      <c r="AU654" s="339"/>
      <c r="AV654" s="339"/>
      <c r="AW654" s="339"/>
      <c r="AX654" s="339"/>
      <c r="AY654" s="339"/>
      <c r="AZ654" s="339"/>
      <c r="BA654" s="342"/>
      <c r="BB654" s="418"/>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986"/>
      <c r="D655" s="985"/>
      <c r="E655" s="612"/>
      <c r="F655" s="612"/>
      <c r="G655" s="612"/>
      <c r="H655" s="986"/>
      <c r="I655" s="985"/>
      <c r="J655" s="612"/>
      <c r="K655" s="612"/>
      <c r="L655" s="612"/>
      <c r="M655" s="986"/>
      <c r="N655" s="985"/>
      <c r="O655" s="612"/>
      <c r="P655" s="612"/>
      <c r="Q655" s="612"/>
      <c r="W655" s="339"/>
      <c r="X655" s="339"/>
      <c r="Y655" s="339"/>
      <c r="Z655" s="339"/>
      <c r="AA655" s="339"/>
      <c r="AB655" s="339"/>
      <c r="AC655" s="339"/>
      <c r="AD655" s="339"/>
      <c r="AE655" s="339"/>
      <c r="AF655" s="339"/>
      <c r="AG655" s="339"/>
      <c r="AH655" s="339"/>
      <c r="AI655" s="339"/>
      <c r="AJ655" s="339"/>
      <c r="AK655" s="339"/>
      <c r="AL655" s="339"/>
      <c r="AM655" s="339"/>
      <c r="AN655" s="339"/>
      <c r="AO655" s="339"/>
      <c r="AP655" s="339"/>
      <c r="AQ655" s="339"/>
      <c r="AR655" s="339"/>
      <c r="AS655" s="339"/>
      <c r="AT655" s="339"/>
      <c r="AU655" s="339"/>
      <c r="AV655" s="339"/>
      <c r="AW655" s="339"/>
      <c r="AX655" s="339"/>
      <c r="AY655" s="339"/>
      <c r="AZ655" s="339"/>
      <c r="BA655" s="342"/>
      <c r="BB655" s="418"/>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986"/>
      <c r="D656" s="985"/>
      <c r="E656" s="612"/>
      <c r="F656" s="612"/>
      <c r="G656" s="612"/>
      <c r="H656" s="986"/>
      <c r="I656" s="985"/>
      <c r="J656" s="612"/>
      <c r="K656" s="612"/>
      <c r="L656" s="612"/>
      <c r="M656" s="986"/>
      <c r="N656" s="985"/>
      <c r="O656" s="612"/>
      <c r="P656" s="612"/>
      <c r="Q656" s="612"/>
      <c r="W656" s="339"/>
      <c r="X656" s="339"/>
      <c r="Y656" s="339"/>
      <c r="Z656" s="339"/>
      <c r="AA656" s="339"/>
      <c r="AB656" s="339"/>
      <c r="AC656" s="339"/>
      <c r="AD656" s="339"/>
      <c r="AE656" s="339"/>
      <c r="AF656" s="339"/>
      <c r="AG656" s="339"/>
      <c r="AH656" s="339"/>
      <c r="AI656" s="339"/>
      <c r="AJ656" s="339"/>
      <c r="AK656" s="339"/>
      <c r="AL656" s="339"/>
      <c r="AM656" s="339"/>
      <c r="AN656" s="339"/>
      <c r="AO656" s="339"/>
      <c r="AP656" s="339"/>
      <c r="AQ656" s="339"/>
      <c r="AR656" s="339"/>
      <c r="AS656" s="339"/>
      <c r="AT656" s="339"/>
      <c r="AU656" s="339"/>
      <c r="AV656" s="339"/>
      <c r="AW656" s="339"/>
      <c r="AX656" s="339"/>
      <c r="AY656" s="339"/>
      <c r="AZ656" s="339"/>
      <c r="BA656" s="342"/>
      <c r="BB656" s="418"/>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986"/>
      <c r="D657" s="985"/>
      <c r="E657" s="612"/>
      <c r="F657" s="612"/>
      <c r="G657" s="612"/>
      <c r="H657" s="986"/>
      <c r="I657" s="985"/>
      <c r="J657" s="612"/>
      <c r="K657" s="612"/>
      <c r="L657" s="612"/>
      <c r="M657" s="986"/>
      <c r="N657" s="985"/>
      <c r="O657" s="612"/>
      <c r="P657" s="612"/>
      <c r="Q657" s="612"/>
      <c r="W657" s="339"/>
      <c r="X657" s="339"/>
      <c r="Y657" s="339"/>
      <c r="Z657" s="339"/>
      <c r="AA657" s="339"/>
      <c r="AB657" s="339"/>
      <c r="AC657" s="339"/>
      <c r="AD657" s="339"/>
      <c r="AE657" s="339"/>
      <c r="AF657" s="339"/>
      <c r="AG657" s="339"/>
      <c r="AH657" s="339"/>
      <c r="AI657" s="339"/>
      <c r="AJ657" s="339"/>
      <c r="AK657" s="339"/>
      <c r="AL657" s="339"/>
      <c r="AM657" s="339"/>
      <c r="AN657" s="339"/>
      <c r="AO657" s="339"/>
      <c r="AP657" s="339"/>
      <c r="AQ657" s="339"/>
      <c r="AR657" s="339"/>
      <c r="AS657" s="339"/>
      <c r="AT657" s="339"/>
      <c r="AU657" s="339"/>
      <c r="AV657" s="339"/>
      <c r="AW657" s="339"/>
      <c r="AX657" s="339"/>
      <c r="AY657" s="339"/>
      <c r="AZ657" s="339"/>
      <c r="BA657" s="342"/>
      <c r="BB657" s="418"/>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986"/>
      <c r="D658" s="985"/>
      <c r="E658" s="612"/>
      <c r="F658" s="612"/>
      <c r="G658" s="612"/>
      <c r="H658" s="986"/>
      <c r="I658" s="985"/>
      <c r="J658" s="612"/>
      <c r="K658" s="612"/>
      <c r="L658" s="612"/>
      <c r="M658" s="986"/>
      <c r="N658" s="985"/>
      <c r="O658" s="612"/>
      <c r="P658" s="612"/>
      <c r="Q658" s="612"/>
      <c r="W658" s="339"/>
      <c r="X658" s="339"/>
      <c r="Y658" s="339"/>
      <c r="Z658" s="339"/>
      <c r="AA658" s="339"/>
      <c r="AB658" s="339"/>
      <c r="AC658" s="339"/>
      <c r="AD658" s="339"/>
      <c r="AE658" s="339"/>
      <c r="AF658" s="339"/>
      <c r="AG658" s="339"/>
      <c r="AH658" s="339"/>
      <c r="AI658" s="339"/>
      <c r="AJ658" s="339"/>
      <c r="AK658" s="339"/>
      <c r="AL658" s="339"/>
      <c r="AM658" s="339"/>
      <c r="AN658" s="339"/>
      <c r="AO658" s="339"/>
      <c r="AP658" s="339"/>
      <c r="AQ658" s="339"/>
      <c r="AR658" s="339"/>
      <c r="AS658" s="339"/>
      <c r="AT658" s="339"/>
      <c r="AU658" s="339"/>
      <c r="AV658" s="339"/>
      <c r="AW658" s="339"/>
      <c r="AX658" s="339"/>
      <c r="AY658" s="339"/>
      <c r="AZ658" s="339"/>
      <c r="BA658" s="342"/>
      <c r="BB658" s="418"/>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986"/>
      <c r="D659" s="985"/>
      <c r="E659" s="612"/>
      <c r="F659" s="612"/>
      <c r="G659" s="612"/>
      <c r="H659" s="986"/>
      <c r="I659" s="985"/>
      <c r="J659" s="612"/>
      <c r="K659" s="612"/>
      <c r="L659" s="612"/>
      <c r="M659" s="986"/>
      <c r="N659" s="985"/>
      <c r="O659" s="612"/>
      <c r="P659" s="612"/>
      <c r="Q659" s="612"/>
      <c r="W659" s="339"/>
      <c r="X659" s="339"/>
      <c r="Y659" s="339"/>
      <c r="Z659" s="339"/>
      <c r="AA659" s="339"/>
      <c r="AB659" s="339"/>
      <c r="AC659" s="339"/>
      <c r="AD659" s="339"/>
      <c r="AE659" s="339"/>
      <c r="AF659" s="339"/>
      <c r="AG659" s="339"/>
      <c r="AH659" s="339"/>
      <c r="AI659" s="339"/>
      <c r="AJ659" s="339"/>
      <c r="AK659" s="339"/>
      <c r="AL659" s="339"/>
      <c r="AM659" s="339"/>
      <c r="AN659" s="339"/>
      <c r="AO659" s="339"/>
      <c r="AP659" s="339"/>
      <c r="AQ659" s="339"/>
      <c r="AR659" s="339"/>
      <c r="AS659" s="339"/>
      <c r="AT659" s="339"/>
      <c r="AU659" s="339"/>
      <c r="AV659" s="339"/>
      <c r="AW659" s="339"/>
      <c r="AX659" s="339"/>
      <c r="AY659" s="339"/>
      <c r="AZ659" s="339"/>
      <c r="BA659" s="342"/>
      <c r="BB659" s="418"/>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986"/>
      <c r="D660" s="985"/>
      <c r="E660" s="612"/>
      <c r="F660" s="612"/>
      <c r="G660" s="612"/>
      <c r="H660" s="986"/>
      <c r="I660" s="985"/>
      <c r="J660" s="612"/>
      <c r="K660" s="612"/>
      <c r="L660" s="612"/>
      <c r="M660" s="986"/>
      <c r="N660" s="985"/>
      <c r="O660" s="612"/>
      <c r="P660" s="612"/>
      <c r="Q660" s="612"/>
      <c r="W660" s="339"/>
      <c r="X660" s="339"/>
      <c r="Y660" s="339"/>
      <c r="Z660" s="339"/>
      <c r="AA660" s="339"/>
      <c r="AB660" s="339"/>
      <c r="AC660" s="339"/>
      <c r="AD660" s="339"/>
      <c r="AE660" s="339"/>
      <c r="AF660" s="339"/>
      <c r="AG660" s="339"/>
      <c r="AH660" s="339"/>
      <c r="AI660" s="339"/>
      <c r="AJ660" s="339"/>
      <c r="AK660" s="339"/>
      <c r="AL660" s="339"/>
      <c r="AM660" s="339"/>
      <c r="AN660" s="339"/>
      <c r="AO660" s="339"/>
      <c r="AP660" s="339"/>
      <c r="AQ660" s="339"/>
      <c r="AR660" s="339"/>
      <c r="AS660" s="339"/>
      <c r="AT660" s="339"/>
      <c r="AU660" s="339"/>
      <c r="AV660" s="339"/>
      <c r="AW660" s="339"/>
      <c r="AX660" s="339"/>
      <c r="AY660" s="339"/>
      <c r="AZ660" s="339"/>
      <c r="BA660" s="342"/>
      <c r="BB660" s="418"/>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986"/>
      <c r="D661" s="985"/>
      <c r="E661" s="612"/>
      <c r="F661" s="612"/>
      <c r="G661" s="612"/>
      <c r="H661" s="986"/>
      <c r="I661" s="985"/>
      <c r="J661" s="612"/>
      <c r="K661" s="612"/>
      <c r="L661" s="612"/>
      <c r="M661" s="986"/>
      <c r="N661" s="985"/>
      <c r="O661" s="612"/>
      <c r="P661" s="612"/>
      <c r="Q661" s="612"/>
      <c r="W661" s="339"/>
      <c r="X661" s="339"/>
      <c r="Y661" s="339"/>
      <c r="Z661" s="339"/>
      <c r="AA661" s="339"/>
      <c r="AB661" s="339"/>
      <c r="AC661" s="339"/>
      <c r="AD661" s="339"/>
      <c r="AE661" s="339"/>
      <c r="AF661" s="339"/>
      <c r="AG661" s="339"/>
      <c r="AH661" s="339"/>
      <c r="AI661" s="339"/>
      <c r="AJ661" s="339"/>
      <c r="AK661" s="339"/>
      <c r="AL661" s="339"/>
      <c r="AM661" s="339"/>
      <c r="AN661" s="339"/>
      <c r="AO661" s="339"/>
      <c r="AP661" s="339"/>
      <c r="AQ661" s="339"/>
      <c r="AR661" s="339"/>
      <c r="AS661" s="339"/>
      <c r="AT661" s="339"/>
      <c r="AU661" s="339"/>
      <c r="AV661" s="339"/>
      <c r="AW661" s="339"/>
      <c r="AX661" s="339"/>
      <c r="AY661" s="339"/>
      <c r="AZ661" s="339"/>
      <c r="BA661" s="342"/>
      <c r="BB661" s="418"/>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986"/>
      <c r="D662" s="985"/>
      <c r="E662" s="612"/>
      <c r="F662" s="612"/>
      <c r="G662" s="612"/>
      <c r="H662" s="986"/>
      <c r="I662" s="985"/>
      <c r="J662" s="612"/>
      <c r="K662" s="612"/>
      <c r="L662" s="612"/>
      <c r="M662" s="986"/>
      <c r="N662" s="985"/>
      <c r="O662" s="612"/>
      <c r="P662" s="612"/>
      <c r="Q662" s="612"/>
      <c r="W662" s="339"/>
      <c r="X662" s="339"/>
      <c r="Y662" s="339"/>
      <c r="Z662" s="339"/>
      <c r="AA662" s="339"/>
      <c r="AB662" s="339"/>
      <c r="AC662" s="339"/>
      <c r="AD662" s="339"/>
      <c r="AE662" s="339"/>
      <c r="AF662" s="339"/>
      <c r="AG662" s="339"/>
      <c r="AH662" s="339"/>
      <c r="AI662" s="339"/>
      <c r="AJ662" s="339"/>
      <c r="AK662" s="339"/>
      <c r="AL662" s="339"/>
      <c r="AM662" s="339"/>
      <c r="AN662" s="339"/>
      <c r="AO662" s="339"/>
      <c r="AP662" s="339"/>
      <c r="AQ662" s="339"/>
      <c r="AR662" s="339"/>
      <c r="AS662" s="339"/>
      <c r="AT662" s="339"/>
      <c r="AU662" s="339"/>
      <c r="AV662" s="339"/>
      <c r="AW662" s="339"/>
      <c r="AX662" s="339"/>
      <c r="AY662" s="339"/>
      <c r="AZ662" s="339"/>
      <c r="BA662" s="342"/>
      <c r="BB662" s="418"/>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986"/>
      <c r="D663" s="985"/>
      <c r="E663" s="612"/>
      <c r="F663" s="612"/>
      <c r="G663" s="612"/>
      <c r="H663" s="986"/>
      <c r="I663" s="985"/>
      <c r="J663" s="612"/>
      <c r="K663" s="612"/>
      <c r="L663" s="612"/>
      <c r="M663" s="986"/>
      <c r="N663" s="985"/>
      <c r="O663" s="612"/>
      <c r="P663" s="612"/>
      <c r="Q663" s="612"/>
      <c r="W663" s="339"/>
      <c r="X663" s="339"/>
      <c r="Y663" s="339"/>
      <c r="Z663" s="339"/>
      <c r="AA663" s="339"/>
      <c r="AB663" s="339"/>
      <c r="AC663" s="339"/>
      <c r="AD663" s="339"/>
      <c r="AE663" s="339"/>
      <c r="AF663" s="339"/>
      <c r="AG663" s="339"/>
      <c r="AH663" s="339"/>
      <c r="AI663" s="339"/>
      <c r="AJ663" s="339"/>
      <c r="AK663" s="339"/>
      <c r="AL663" s="339"/>
      <c r="AM663" s="339"/>
      <c r="AN663" s="339"/>
      <c r="AO663" s="339"/>
      <c r="AP663" s="339"/>
      <c r="AQ663" s="339"/>
      <c r="AR663" s="339"/>
      <c r="AS663" s="339"/>
      <c r="AT663" s="339"/>
      <c r="AU663" s="339"/>
      <c r="AV663" s="339"/>
      <c r="AW663" s="339"/>
      <c r="AX663" s="339"/>
      <c r="AY663" s="339"/>
      <c r="AZ663" s="339"/>
      <c r="BA663" s="342"/>
      <c r="BB663" s="418"/>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986"/>
      <c r="D664" s="985"/>
      <c r="E664" s="612"/>
      <c r="F664" s="612"/>
      <c r="G664" s="612"/>
      <c r="H664" s="986"/>
      <c r="I664" s="985"/>
      <c r="J664" s="612"/>
      <c r="K664" s="612"/>
      <c r="L664" s="612"/>
      <c r="M664" s="986"/>
      <c r="N664" s="985"/>
      <c r="O664" s="612"/>
      <c r="P664" s="612"/>
      <c r="Q664" s="612"/>
      <c r="W664" s="339"/>
      <c r="X664" s="339"/>
      <c r="Y664" s="339"/>
      <c r="Z664" s="339"/>
      <c r="AA664" s="339"/>
      <c r="AB664" s="339"/>
      <c r="AC664" s="339"/>
      <c r="AD664" s="339"/>
      <c r="AE664" s="339"/>
      <c r="AF664" s="339"/>
      <c r="AG664" s="339"/>
      <c r="AH664" s="339"/>
      <c r="AI664" s="339"/>
      <c r="AJ664" s="339"/>
      <c r="AK664" s="339"/>
      <c r="AL664" s="339"/>
      <c r="AM664" s="339"/>
      <c r="AN664" s="339"/>
      <c r="AO664" s="339"/>
      <c r="AP664" s="339"/>
      <c r="AQ664" s="339"/>
      <c r="AR664" s="339"/>
      <c r="AS664" s="339"/>
      <c r="AT664" s="339"/>
      <c r="AU664" s="339"/>
      <c r="AV664" s="339"/>
      <c r="AW664" s="339"/>
      <c r="AX664" s="339"/>
      <c r="AY664" s="339"/>
      <c r="AZ664" s="339"/>
      <c r="BA664" s="342"/>
      <c r="BB664" s="418"/>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986"/>
      <c r="D665" s="985"/>
      <c r="E665" s="612"/>
      <c r="F665" s="612"/>
      <c r="G665" s="612"/>
      <c r="H665" s="986"/>
      <c r="I665" s="985"/>
      <c r="J665" s="612"/>
      <c r="K665" s="612"/>
      <c r="L665" s="612"/>
      <c r="M665" s="986"/>
      <c r="N665" s="985"/>
      <c r="O665" s="612"/>
      <c r="P665" s="612"/>
      <c r="Q665" s="612"/>
      <c r="W665" s="339"/>
      <c r="X665" s="339"/>
      <c r="Y665" s="339"/>
      <c r="Z665" s="339"/>
      <c r="AA665" s="339"/>
      <c r="AB665" s="339"/>
      <c r="AC665" s="339"/>
      <c r="AD665" s="339"/>
      <c r="AE665" s="339"/>
      <c r="AF665" s="339"/>
      <c r="AG665" s="339"/>
      <c r="AH665" s="339"/>
      <c r="AI665" s="339"/>
      <c r="AJ665" s="339"/>
      <c r="AK665" s="339"/>
      <c r="AL665" s="339"/>
      <c r="AM665" s="339"/>
      <c r="AN665" s="339"/>
      <c r="AO665" s="339"/>
      <c r="AP665" s="339"/>
      <c r="AQ665" s="339"/>
      <c r="AR665" s="339"/>
      <c r="AS665" s="339"/>
      <c r="AT665" s="339"/>
      <c r="AU665" s="339"/>
      <c r="AV665" s="339"/>
      <c r="AW665" s="339"/>
      <c r="AX665" s="339"/>
      <c r="AY665" s="339"/>
      <c r="AZ665" s="339"/>
      <c r="BA665" s="342"/>
      <c r="BB665" s="418"/>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986"/>
      <c r="D666" s="985"/>
      <c r="E666" s="612"/>
      <c r="F666" s="612"/>
      <c r="G666" s="612"/>
      <c r="H666" s="986"/>
      <c r="I666" s="985"/>
      <c r="J666" s="612"/>
      <c r="K666" s="612"/>
      <c r="L666" s="612"/>
      <c r="M666" s="986"/>
      <c r="N666" s="985"/>
      <c r="O666" s="612"/>
      <c r="P666" s="612"/>
      <c r="Q666" s="612"/>
      <c r="W666" s="339"/>
      <c r="X666" s="339"/>
      <c r="Y666" s="339"/>
      <c r="Z666" s="339"/>
      <c r="AA666" s="339"/>
      <c r="AB666" s="339"/>
      <c r="AC666" s="339"/>
      <c r="AD666" s="339"/>
      <c r="AE666" s="339"/>
      <c r="AF666" s="339"/>
      <c r="AG666" s="339"/>
      <c r="AH666" s="339"/>
      <c r="AI666" s="339"/>
      <c r="AJ666" s="339"/>
      <c r="AK666" s="339"/>
      <c r="AL666" s="339"/>
      <c r="AM666" s="339"/>
      <c r="AN666" s="339"/>
      <c r="AO666" s="339"/>
      <c r="AP666" s="339"/>
      <c r="AQ666" s="339"/>
      <c r="AR666" s="339"/>
      <c r="AS666" s="339"/>
      <c r="AT666" s="339"/>
      <c r="AU666" s="339"/>
      <c r="AV666" s="339"/>
      <c r="AW666" s="339"/>
      <c r="AX666" s="339"/>
      <c r="AY666" s="339"/>
      <c r="AZ666" s="339"/>
      <c r="BA666" s="342"/>
      <c r="BB666" s="418"/>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986"/>
      <c r="D667" s="985"/>
      <c r="E667" s="612"/>
      <c r="F667" s="612"/>
      <c r="G667" s="612"/>
      <c r="H667" s="986"/>
      <c r="I667" s="985"/>
      <c r="J667" s="612"/>
      <c r="K667" s="612"/>
      <c r="L667" s="612"/>
      <c r="M667" s="986"/>
      <c r="N667" s="985"/>
      <c r="O667" s="612"/>
      <c r="P667" s="612"/>
      <c r="Q667" s="612"/>
      <c r="W667" s="339"/>
      <c r="X667" s="339"/>
      <c r="Y667" s="339"/>
      <c r="Z667" s="339"/>
      <c r="AA667" s="339"/>
      <c r="AB667" s="339"/>
      <c r="AC667" s="339"/>
      <c r="AD667" s="339"/>
      <c r="AE667" s="339"/>
      <c r="AF667" s="339"/>
      <c r="AG667" s="339"/>
      <c r="AH667" s="339"/>
      <c r="AI667" s="339"/>
      <c r="AJ667" s="339"/>
      <c r="AK667" s="339"/>
      <c r="AL667" s="339"/>
      <c r="AM667" s="339"/>
      <c r="AN667" s="339"/>
      <c r="AO667" s="339"/>
      <c r="AP667" s="339"/>
      <c r="AQ667" s="339"/>
      <c r="AR667" s="339"/>
      <c r="AS667" s="339"/>
      <c r="AT667" s="339"/>
      <c r="AU667" s="339"/>
      <c r="AV667" s="339"/>
      <c r="AW667" s="339"/>
      <c r="AX667" s="339"/>
      <c r="AY667" s="339"/>
      <c r="AZ667" s="339"/>
      <c r="BA667" s="342"/>
      <c r="BB667" s="418"/>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986"/>
      <c r="D668" s="985"/>
      <c r="E668" s="612"/>
      <c r="F668" s="612"/>
      <c r="G668" s="612"/>
      <c r="H668" s="986"/>
      <c r="I668" s="985"/>
      <c r="J668" s="612"/>
      <c r="K668" s="612"/>
      <c r="L668" s="612"/>
      <c r="M668" s="986"/>
      <c r="N668" s="985"/>
      <c r="O668" s="612"/>
      <c r="P668" s="612"/>
      <c r="Q668" s="612"/>
      <c r="W668" s="339"/>
      <c r="X668" s="339"/>
      <c r="Y668" s="339"/>
      <c r="Z668" s="339"/>
      <c r="AA668" s="339"/>
      <c r="AB668" s="339"/>
      <c r="AC668" s="339"/>
      <c r="AD668" s="339"/>
      <c r="AE668" s="339"/>
      <c r="AF668" s="339"/>
      <c r="AG668" s="339"/>
      <c r="AH668" s="339"/>
      <c r="AI668" s="339"/>
      <c r="AJ668" s="339"/>
      <c r="AK668" s="339"/>
      <c r="AL668" s="339"/>
      <c r="AM668" s="339"/>
      <c r="AN668" s="339"/>
      <c r="AO668" s="339"/>
      <c r="AP668" s="339"/>
      <c r="AQ668" s="339"/>
      <c r="AR668" s="339"/>
      <c r="AS668" s="339"/>
      <c r="AT668" s="339"/>
      <c r="AU668" s="339"/>
      <c r="AV668" s="339"/>
      <c r="AW668" s="339"/>
      <c r="AX668" s="339"/>
      <c r="AY668" s="339"/>
      <c r="AZ668" s="339"/>
      <c r="BA668" s="342"/>
      <c r="BB668" s="418"/>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986"/>
      <c r="D669" s="985"/>
      <c r="E669" s="612"/>
      <c r="F669" s="612"/>
      <c r="G669" s="612"/>
      <c r="H669" s="986"/>
      <c r="I669" s="985"/>
      <c r="J669" s="612"/>
      <c r="K669" s="612"/>
      <c r="L669" s="612"/>
      <c r="M669" s="986"/>
      <c r="N669" s="985"/>
      <c r="O669" s="612"/>
      <c r="P669" s="612"/>
      <c r="Q669" s="612"/>
      <c r="W669" s="339"/>
      <c r="X669" s="339"/>
      <c r="Y669" s="339"/>
      <c r="Z669" s="339"/>
      <c r="AA669" s="339"/>
      <c r="AB669" s="339"/>
      <c r="AC669" s="339"/>
      <c r="AD669" s="339"/>
      <c r="AE669" s="339"/>
      <c r="AF669" s="339"/>
      <c r="AG669" s="339"/>
      <c r="AH669" s="339"/>
      <c r="AI669" s="339"/>
      <c r="AJ669" s="339"/>
      <c r="AK669" s="339"/>
      <c r="AL669" s="339"/>
      <c r="AM669" s="339"/>
      <c r="AN669" s="339"/>
      <c r="AO669" s="339"/>
      <c r="AP669" s="339"/>
      <c r="AQ669" s="339"/>
      <c r="AR669" s="339"/>
      <c r="AS669" s="339"/>
      <c r="AT669" s="339"/>
      <c r="AU669" s="339"/>
      <c r="AV669" s="339"/>
      <c r="AW669" s="339"/>
      <c r="AX669" s="339"/>
      <c r="AY669" s="339"/>
      <c r="AZ669" s="339"/>
      <c r="BA669" s="342"/>
      <c r="BB669" s="418"/>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986"/>
      <c r="D670" s="985"/>
      <c r="E670" s="612"/>
      <c r="F670" s="612"/>
      <c r="G670" s="612"/>
      <c r="H670" s="986"/>
      <c r="I670" s="985"/>
      <c r="J670" s="612"/>
      <c r="K670" s="612"/>
      <c r="L670" s="612"/>
      <c r="M670" s="986"/>
      <c r="N670" s="985"/>
      <c r="O670" s="612"/>
      <c r="P670" s="612"/>
      <c r="Q670" s="612"/>
      <c r="W670" s="339"/>
      <c r="X670" s="339"/>
      <c r="Y670" s="339"/>
      <c r="Z670" s="339"/>
      <c r="AA670" s="339"/>
      <c r="AB670" s="339"/>
      <c r="AC670" s="339"/>
      <c r="AD670" s="339"/>
      <c r="AE670" s="339"/>
      <c r="AF670" s="339"/>
      <c r="AG670" s="339"/>
      <c r="AH670" s="339"/>
      <c r="AI670" s="339"/>
      <c r="AJ670" s="339"/>
      <c r="AK670" s="339"/>
      <c r="AL670" s="339"/>
      <c r="AM670" s="339"/>
      <c r="AN670" s="339"/>
      <c r="AO670" s="339"/>
      <c r="AP670" s="339"/>
      <c r="AQ670" s="339"/>
      <c r="AR670" s="339"/>
      <c r="AS670" s="339"/>
      <c r="AT670" s="339"/>
      <c r="AU670" s="339"/>
      <c r="AV670" s="339"/>
      <c r="AW670" s="339"/>
      <c r="AX670" s="339"/>
      <c r="AY670" s="339"/>
      <c r="AZ670" s="339"/>
      <c r="BA670" s="342"/>
      <c r="BB670" s="418"/>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986"/>
      <c r="D671" s="985"/>
      <c r="E671" s="612"/>
      <c r="F671" s="612"/>
      <c r="G671" s="612"/>
      <c r="H671" s="986"/>
      <c r="I671" s="985"/>
      <c r="J671" s="612"/>
      <c r="K671" s="612"/>
      <c r="L671" s="612"/>
      <c r="M671" s="986"/>
      <c r="N671" s="985"/>
      <c r="O671" s="612"/>
      <c r="P671" s="612"/>
      <c r="Q671" s="612"/>
      <c r="W671" s="339"/>
      <c r="X671" s="339"/>
      <c r="Y671" s="339"/>
      <c r="Z671" s="339"/>
      <c r="AA671" s="339"/>
      <c r="AB671" s="339"/>
      <c r="AC671" s="339"/>
      <c r="AD671" s="339"/>
      <c r="AE671" s="339"/>
      <c r="AF671" s="339"/>
      <c r="AG671" s="339"/>
      <c r="AH671" s="339"/>
      <c r="AI671" s="339"/>
      <c r="AJ671" s="339"/>
      <c r="AK671" s="339"/>
      <c r="AL671" s="339"/>
      <c r="AM671" s="339"/>
      <c r="AN671" s="339"/>
      <c r="AO671" s="339"/>
      <c r="AP671" s="339"/>
      <c r="AQ671" s="339"/>
      <c r="AR671" s="339"/>
      <c r="AS671" s="339"/>
      <c r="AT671" s="339"/>
      <c r="AU671" s="339"/>
      <c r="AV671" s="339"/>
      <c r="AW671" s="339"/>
      <c r="AX671" s="339"/>
      <c r="AY671" s="339"/>
      <c r="AZ671" s="339"/>
      <c r="BA671" s="342"/>
      <c r="BB671" s="418"/>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986"/>
      <c r="D672" s="985"/>
      <c r="E672" s="612"/>
      <c r="F672" s="612"/>
      <c r="G672" s="612"/>
      <c r="H672" s="986"/>
      <c r="I672" s="985"/>
      <c r="J672" s="612"/>
      <c r="K672" s="612"/>
      <c r="L672" s="612"/>
      <c r="M672" s="986"/>
      <c r="N672" s="985"/>
      <c r="O672" s="612"/>
      <c r="P672" s="612"/>
      <c r="Q672" s="612"/>
      <c r="W672" s="339"/>
      <c r="X672" s="339"/>
      <c r="Y672" s="339"/>
      <c r="Z672" s="339"/>
      <c r="AA672" s="339"/>
      <c r="AB672" s="339"/>
      <c r="AC672" s="339"/>
      <c r="AD672" s="339"/>
      <c r="AE672" s="339"/>
      <c r="AF672" s="339"/>
      <c r="AG672" s="339"/>
      <c r="AH672" s="339"/>
      <c r="AI672" s="339"/>
      <c r="AJ672" s="339"/>
      <c r="AK672" s="339"/>
      <c r="AL672" s="339"/>
      <c r="AM672" s="339"/>
      <c r="AN672" s="339"/>
      <c r="AO672" s="339"/>
      <c r="AP672" s="339"/>
      <c r="AQ672" s="339"/>
      <c r="AR672" s="339"/>
      <c r="AS672" s="339"/>
      <c r="AT672" s="339"/>
      <c r="AU672" s="339"/>
      <c r="AV672" s="339"/>
      <c r="AW672" s="339"/>
      <c r="AX672" s="339"/>
      <c r="AY672" s="339"/>
      <c r="AZ672" s="339"/>
      <c r="BA672" s="342"/>
      <c r="BB672" s="418"/>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986"/>
      <c r="D673" s="985"/>
      <c r="E673" s="612"/>
      <c r="F673" s="612"/>
      <c r="G673" s="612"/>
      <c r="H673" s="986"/>
      <c r="I673" s="985"/>
      <c r="J673" s="612"/>
      <c r="K673" s="612"/>
      <c r="L673" s="612"/>
      <c r="M673" s="986"/>
      <c r="N673" s="985"/>
      <c r="O673" s="612"/>
      <c r="P673" s="612"/>
      <c r="Q673" s="612"/>
      <c r="W673" s="339"/>
      <c r="X673" s="339"/>
      <c r="Y673" s="339"/>
      <c r="Z673" s="339"/>
      <c r="AA673" s="339"/>
      <c r="AB673" s="339"/>
      <c r="AC673" s="339"/>
      <c r="AD673" s="339"/>
      <c r="AE673" s="339"/>
      <c r="AF673" s="339"/>
      <c r="AG673" s="339"/>
      <c r="AH673" s="339"/>
      <c r="AI673" s="339"/>
      <c r="AJ673" s="339"/>
      <c r="AK673" s="339"/>
      <c r="AL673" s="339"/>
      <c r="AM673" s="339"/>
      <c r="AN673" s="339"/>
      <c r="AO673" s="339"/>
      <c r="AP673" s="339"/>
      <c r="AQ673" s="339"/>
      <c r="AR673" s="339"/>
      <c r="AS673" s="339"/>
      <c r="AT673" s="339"/>
      <c r="AU673" s="339"/>
      <c r="AV673" s="339"/>
      <c r="AW673" s="339"/>
      <c r="AX673" s="339"/>
      <c r="AY673" s="339"/>
      <c r="AZ673" s="339"/>
      <c r="BA673" s="342"/>
      <c r="BB673" s="418"/>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986"/>
      <c r="D674" s="985"/>
      <c r="E674" s="612"/>
      <c r="F674" s="612"/>
      <c r="G674" s="612"/>
      <c r="H674" s="986"/>
      <c r="I674" s="985"/>
      <c r="J674" s="612"/>
      <c r="K674" s="612"/>
      <c r="L674" s="612"/>
      <c r="M674" s="986"/>
      <c r="N674" s="985"/>
      <c r="O674" s="612"/>
      <c r="P674" s="612"/>
      <c r="Q674" s="612"/>
      <c r="W674" s="339"/>
      <c r="X674" s="339"/>
      <c r="Y674" s="339"/>
      <c r="Z674" s="339"/>
      <c r="AA674" s="339"/>
      <c r="AB674" s="339"/>
      <c r="AC674" s="339"/>
      <c r="AD674" s="339"/>
      <c r="AE674" s="339"/>
      <c r="AF674" s="339"/>
      <c r="AG674" s="339"/>
      <c r="AH674" s="339"/>
      <c r="AI674" s="339"/>
      <c r="AJ674" s="339"/>
      <c r="AK674" s="339"/>
      <c r="AL674" s="339"/>
      <c r="AM674" s="339"/>
      <c r="AN674" s="339"/>
      <c r="AO674" s="339"/>
      <c r="AP674" s="339"/>
      <c r="AQ674" s="339"/>
      <c r="AR674" s="339"/>
      <c r="AS674" s="339"/>
      <c r="AT674" s="339"/>
      <c r="AU674" s="339"/>
      <c r="AV674" s="339"/>
      <c r="AW674" s="339"/>
      <c r="AX674" s="339"/>
      <c r="AY674" s="339"/>
      <c r="AZ674" s="339"/>
      <c r="BA674" s="342"/>
      <c r="BB674" s="418"/>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986"/>
      <c r="D675" s="985"/>
      <c r="E675" s="612"/>
      <c r="F675" s="612"/>
      <c r="G675" s="612"/>
      <c r="H675" s="986"/>
      <c r="I675" s="985"/>
      <c r="J675" s="612"/>
      <c r="K675" s="612"/>
      <c r="L675" s="612"/>
      <c r="M675" s="986"/>
      <c r="N675" s="985"/>
      <c r="O675" s="612"/>
      <c r="P675" s="612"/>
      <c r="Q675" s="612"/>
      <c r="W675" s="339"/>
      <c r="X675" s="339"/>
      <c r="Y675" s="339"/>
      <c r="Z675" s="339"/>
      <c r="AA675" s="339"/>
      <c r="AB675" s="339"/>
      <c r="AC675" s="339"/>
      <c r="AD675" s="339"/>
      <c r="AE675" s="339"/>
      <c r="AF675" s="339"/>
      <c r="AG675" s="339"/>
      <c r="AH675" s="339"/>
      <c r="AI675" s="339"/>
      <c r="AJ675" s="339"/>
      <c r="AK675" s="339"/>
      <c r="AL675" s="339"/>
      <c r="AM675" s="339"/>
      <c r="AN675" s="339"/>
      <c r="AO675" s="339"/>
      <c r="AP675" s="339"/>
      <c r="AQ675" s="339"/>
      <c r="AR675" s="339"/>
      <c r="AS675" s="339"/>
      <c r="AT675" s="339"/>
      <c r="AU675" s="339"/>
      <c r="AV675" s="339"/>
      <c r="AW675" s="339"/>
      <c r="AX675" s="339"/>
      <c r="AY675" s="339"/>
      <c r="AZ675" s="339"/>
      <c r="BA675" s="342"/>
      <c r="BB675" s="418"/>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986"/>
      <c r="D676" s="985"/>
      <c r="E676" s="612"/>
      <c r="F676" s="612"/>
      <c r="G676" s="612"/>
      <c r="H676" s="986"/>
      <c r="I676" s="985"/>
      <c r="J676" s="612"/>
      <c r="K676" s="612"/>
      <c r="L676" s="612"/>
      <c r="M676" s="986"/>
      <c r="N676" s="985"/>
      <c r="O676" s="612"/>
      <c r="P676" s="612"/>
      <c r="Q676" s="612"/>
      <c r="W676" s="339"/>
      <c r="X676" s="339"/>
      <c r="Y676" s="339"/>
      <c r="Z676" s="339"/>
      <c r="AA676" s="339"/>
      <c r="AB676" s="339"/>
      <c r="AC676" s="339"/>
      <c r="AD676" s="339"/>
      <c r="AE676" s="339"/>
      <c r="AF676" s="339"/>
      <c r="AG676" s="339"/>
      <c r="AH676" s="339"/>
      <c r="AI676" s="339"/>
      <c r="AJ676" s="339"/>
      <c r="AK676" s="339"/>
      <c r="AL676" s="339"/>
      <c r="AM676" s="339"/>
      <c r="AN676" s="339"/>
      <c r="AO676" s="339"/>
      <c r="AP676" s="339"/>
      <c r="AQ676" s="339"/>
      <c r="AR676" s="339"/>
      <c r="AS676" s="339"/>
      <c r="AT676" s="339"/>
      <c r="AU676" s="339"/>
      <c r="AV676" s="339"/>
      <c r="AW676" s="339"/>
      <c r="AX676" s="339"/>
      <c r="AY676" s="339"/>
      <c r="AZ676" s="339"/>
      <c r="BA676" s="342"/>
      <c r="BB676" s="418"/>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986"/>
      <c r="D677" s="985"/>
      <c r="E677" s="612"/>
      <c r="F677" s="612"/>
      <c r="G677" s="612"/>
      <c r="H677" s="986"/>
      <c r="I677" s="985"/>
      <c r="J677" s="612"/>
      <c r="K677" s="612"/>
      <c r="L677" s="612"/>
      <c r="M677" s="986"/>
      <c r="N677" s="985"/>
      <c r="O677" s="612"/>
      <c r="P677" s="612"/>
      <c r="Q677" s="612"/>
      <c r="W677" s="339"/>
      <c r="X677" s="339"/>
      <c r="Y677" s="339"/>
      <c r="Z677" s="339"/>
      <c r="AA677" s="339"/>
      <c r="AB677" s="339"/>
      <c r="AC677" s="339"/>
      <c r="AD677" s="339"/>
      <c r="AE677" s="339"/>
      <c r="AF677" s="339"/>
      <c r="AG677" s="339"/>
      <c r="AH677" s="339"/>
      <c r="AI677" s="339"/>
      <c r="AJ677" s="339"/>
      <c r="AK677" s="339"/>
      <c r="AL677" s="339"/>
      <c r="AM677" s="339"/>
      <c r="AN677" s="339"/>
      <c r="AO677" s="339"/>
      <c r="AP677" s="339"/>
      <c r="AQ677" s="339"/>
      <c r="AR677" s="339"/>
      <c r="AS677" s="339"/>
      <c r="AT677" s="339"/>
      <c r="AU677" s="339"/>
      <c r="AV677" s="339"/>
      <c r="AW677" s="339"/>
      <c r="AX677" s="339"/>
      <c r="AY677" s="339"/>
      <c r="AZ677" s="339"/>
      <c r="BA677" s="342"/>
      <c r="BB677" s="418"/>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986"/>
      <c r="D678" s="985"/>
      <c r="E678" s="612"/>
      <c r="F678" s="612"/>
      <c r="G678" s="612"/>
      <c r="H678" s="986"/>
      <c r="I678" s="985"/>
      <c r="J678" s="612"/>
      <c r="K678" s="612"/>
      <c r="L678" s="612"/>
      <c r="M678" s="986"/>
      <c r="N678" s="985"/>
      <c r="O678" s="612"/>
      <c r="P678" s="612"/>
      <c r="Q678" s="612"/>
      <c r="W678" s="339"/>
      <c r="X678" s="339"/>
      <c r="Y678" s="339"/>
      <c r="Z678" s="339"/>
      <c r="AA678" s="339"/>
      <c r="AB678" s="339"/>
      <c r="AC678" s="339"/>
      <c r="AD678" s="339"/>
      <c r="AE678" s="339"/>
      <c r="AF678" s="339"/>
      <c r="AG678" s="339"/>
      <c r="AH678" s="339"/>
      <c r="AI678" s="339"/>
      <c r="AJ678" s="339"/>
      <c r="AK678" s="339"/>
      <c r="AL678" s="339"/>
      <c r="AM678" s="339"/>
      <c r="AN678" s="339"/>
      <c r="AO678" s="339"/>
      <c r="AP678" s="339"/>
      <c r="AQ678" s="339"/>
      <c r="AR678" s="339"/>
      <c r="AS678" s="339"/>
      <c r="AT678" s="339"/>
      <c r="AU678" s="339"/>
      <c r="AV678" s="339"/>
      <c r="AW678" s="339"/>
      <c r="AX678" s="339"/>
      <c r="AY678" s="339"/>
      <c r="AZ678" s="339"/>
      <c r="BA678" s="342"/>
      <c r="BB678" s="418"/>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986"/>
      <c r="D679" s="985"/>
      <c r="E679" s="612"/>
      <c r="F679" s="612"/>
      <c r="G679" s="612"/>
      <c r="H679" s="986"/>
      <c r="I679" s="985"/>
      <c r="J679" s="612"/>
      <c r="K679" s="612"/>
      <c r="L679" s="612"/>
      <c r="M679" s="986"/>
      <c r="N679" s="985"/>
      <c r="O679" s="612"/>
      <c r="P679" s="612"/>
      <c r="Q679" s="612"/>
      <c r="W679" s="339"/>
      <c r="X679" s="339"/>
      <c r="Y679" s="339"/>
      <c r="Z679" s="339"/>
      <c r="AA679" s="339"/>
      <c r="AB679" s="339"/>
      <c r="AC679" s="339"/>
      <c r="AD679" s="339"/>
      <c r="AE679" s="339"/>
      <c r="AF679" s="339"/>
      <c r="AG679" s="339"/>
      <c r="AH679" s="339"/>
      <c r="AI679" s="339"/>
      <c r="AJ679" s="339"/>
      <c r="AK679" s="339"/>
      <c r="AL679" s="339"/>
      <c r="AM679" s="339"/>
      <c r="AN679" s="339"/>
      <c r="AO679" s="339"/>
      <c r="AP679" s="339"/>
      <c r="AQ679" s="339"/>
      <c r="AR679" s="339"/>
      <c r="AS679" s="339"/>
      <c r="AT679" s="339"/>
      <c r="AU679" s="339"/>
      <c r="AV679" s="339"/>
      <c r="AW679" s="339"/>
      <c r="AX679" s="339"/>
      <c r="AY679" s="339"/>
      <c r="AZ679" s="339"/>
      <c r="BA679" s="342"/>
      <c r="BB679" s="418"/>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986"/>
      <c r="D680" s="985"/>
      <c r="E680" s="612"/>
      <c r="F680" s="612"/>
      <c r="G680" s="612"/>
      <c r="H680" s="986"/>
      <c r="I680" s="985"/>
      <c r="J680" s="612"/>
      <c r="K680" s="612"/>
      <c r="L680" s="612"/>
      <c r="M680" s="986"/>
      <c r="N680" s="985"/>
      <c r="O680" s="612"/>
      <c r="P680" s="612"/>
      <c r="Q680" s="612"/>
      <c r="W680" s="339"/>
      <c r="X680" s="339"/>
      <c r="Y680" s="339"/>
      <c r="Z680" s="339"/>
      <c r="AA680" s="339"/>
      <c r="AB680" s="339"/>
      <c r="AC680" s="339"/>
      <c r="AD680" s="339"/>
      <c r="AE680" s="339"/>
      <c r="AF680" s="339"/>
      <c r="AG680" s="339"/>
      <c r="AH680" s="339"/>
      <c r="AI680" s="339"/>
      <c r="AJ680" s="339"/>
      <c r="AK680" s="339"/>
      <c r="AL680" s="339"/>
      <c r="AM680" s="339"/>
      <c r="AN680" s="339"/>
      <c r="AO680" s="339"/>
      <c r="AP680" s="339"/>
      <c r="AQ680" s="339"/>
      <c r="AR680" s="339"/>
      <c r="AS680" s="339"/>
      <c r="AT680" s="339"/>
      <c r="AU680" s="339"/>
      <c r="AV680" s="339"/>
      <c r="AW680" s="339"/>
      <c r="AX680" s="339"/>
      <c r="AY680" s="339"/>
      <c r="AZ680" s="339"/>
      <c r="BA680" s="342"/>
      <c r="BB680" s="418"/>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986"/>
      <c r="D681" s="985"/>
      <c r="E681" s="612"/>
      <c r="F681" s="612"/>
      <c r="G681" s="612"/>
      <c r="H681" s="986"/>
      <c r="I681" s="985"/>
      <c r="J681" s="612"/>
      <c r="K681" s="612"/>
      <c r="L681" s="612"/>
      <c r="M681" s="986"/>
      <c r="N681" s="985"/>
      <c r="O681" s="612"/>
      <c r="P681" s="612"/>
      <c r="Q681" s="612"/>
      <c r="W681" s="339"/>
      <c r="X681" s="339"/>
      <c r="Y681" s="339"/>
      <c r="Z681" s="339"/>
      <c r="AA681" s="339"/>
      <c r="AB681" s="339"/>
      <c r="AC681" s="339"/>
      <c r="AD681" s="339"/>
      <c r="AE681" s="339"/>
      <c r="AF681" s="339"/>
      <c r="AG681" s="339"/>
      <c r="AH681" s="339"/>
      <c r="AI681" s="339"/>
      <c r="AJ681" s="339"/>
      <c r="AK681" s="339"/>
      <c r="AL681" s="339"/>
      <c r="AM681" s="339"/>
      <c r="AN681" s="339"/>
      <c r="AO681" s="339"/>
      <c r="AP681" s="339"/>
      <c r="AQ681" s="339"/>
      <c r="AR681" s="339"/>
      <c r="AS681" s="339"/>
      <c r="AT681" s="339"/>
      <c r="AU681" s="339"/>
      <c r="AV681" s="339"/>
      <c r="AW681" s="339"/>
      <c r="AX681" s="339"/>
      <c r="AY681" s="339"/>
      <c r="AZ681" s="339"/>
      <c r="BA681" s="342"/>
      <c r="BB681" s="418"/>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986"/>
      <c r="D682" s="985"/>
      <c r="E682" s="612"/>
      <c r="F682" s="612"/>
      <c r="G682" s="612"/>
      <c r="H682" s="986"/>
      <c r="I682" s="985"/>
      <c r="J682" s="612"/>
      <c r="K682" s="612"/>
      <c r="L682" s="612"/>
      <c r="M682" s="986"/>
      <c r="N682" s="985"/>
      <c r="O682" s="612"/>
      <c r="P682" s="612"/>
      <c r="Q682" s="612"/>
      <c r="W682" s="339"/>
      <c r="X682" s="339"/>
      <c r="Y682" s="339"/>
      <c r="Z682" s="339"/>
      <c r="AA682" s="339"/>
      <c r="AB682" s="339"/>
      <c r="AC682" s="339"/>
      <c r="AD682" s="339"/>
      <c r="AE682" s="339"/>
      <c r="AF682" s="339"/>
      <c r="AG682" s="339"/>
      <c r="AH682" s="339"/>
      <c r="AI682" s="339"/>
      <c r="AJ682" s="339"/>
      <c r="AK682" s="339"/>
      <c r="AL682" s="339"/>
      <c r="AM682" s="339"/>
      <c r="AN682" s="339"/>
      <c r="AO682" s="339"/>
      <c r="AP682" s="339"/>
      <c r="AQ682" s="339"/>
      <c r="AR682" s="339"/>
      <c r="AS682" s="339"/>
      <c r="AT682" s="339"/>
      <c r="AU682" s="339"/>
      <c r="AV682" s="339"/>
      <c r="AW682" s="339"/>
      <c r="AX682" s="339"/>
      <c r="AY682" s="339"/>
      <c r="AZ682" s="339"/>
      <c r="BA682" s="342"/>
      <c r="BB682" s="418"/>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986"/>
      <c r="D683" s="985"/>
      <c r="E683" s="612"/>
      <c r="F683" s="612"/>
      <c r="G683" s="612"/>
      <c r="H683" s="986"/>
      <c r="I683" s="985"/>
      <c r="J683" s="612"/>
      <c r="K683" s="612"/>
      <c r="L683" s="612"/>
      <c r="M683" s="986"/>
      <c r="N683" s="985"/>
      <c r="O683" s="612"/>
      <c r="P683" s="612"/>
      <c r="Q683" s="612"/>
      <c r="W683" s="339"/>
      <c r="X683" s="339"/>
      <c r="Y683" s="339"/>
      <c r="Z683" s="339"/>
      <c r="AA683" s="339"/>
      <c r="AB683" s="339"/>
      <c r="AC683" s="339"/>
      <c r="AD683" s="339"/>
      <c r="AE683" s="339"/>
      <c r="AF683" s="339"/>
      <c r="AG683" s="339"/>
      <c r="AH683" s="339"/>
      <c r="AI683" s="339"/>
      <c r="AJ683" s="339"/>
      <c r="AK683" s="339"/>
      <c r="AL683" s="339"/>
      <c r="AM683" s="339"/>
      <c r="AN683" s="339"/>
      <c r="AO683" s="339"/>
      <c r="AP683" s="339"/>
      <c r="AQ683" s="339"/>
      <c r="AR683" s="339"/>
      <c r="AS683" s="339"/>
      <c r="AT683" s="339"/>
      <c r="AU683" s="339"/>
      <c r="AV683" s="339"/>
      <c r="AW683" s="339"/>
      <c r="AX683" s="339"/>
      <c r="AY683" s="339"/>
      <c r="AZ683" s="339"/>
      <c r="BA683" s="342"/>
      <c r="BB683" s="418"/>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986"/>
      <c r="D684" s="985"/>
      <c r="E684" s="612"/>
      <c r="F684" s="612"/>
      <c r="G684" s="612"/>
      <c r="H684" s="986"/>
      <c r="I684" s="985"/>
      <c r="J684" s="612"/>
      <c r="K684" s="612"/>
      <c r="L684" s="612"/>
      <c r="M684" s="986"/>
      <c r="N684" s="985"/>
      <c r="O684" s="612"/>
      <c r="P684" s="612"/>
      <c r="Q684" s="612"/>
      <c r="W684" s="339"/>
      <c r="X684" s="339"/>
      <c r="Y684" s="339"/>
      <c r="Z684" s="339"/>
      <c r="AA684" s="339"/>
      <c r="AB684" s="339"/>
      <c r="AC684" s="339"/>
      <c r="AD684" s="339"/>
      <c r="AE684" s="339"/>
      <c r="AF684" s="339"/>
      <c r="AG684" s="339"/>
      <c r="AH684" s="339"/>
      <c r="AI684" s="339"/>
      <c r="AJ684" s="339"/>
      <c r="AK684" s="339"/>
      <c r="AL684" s="339"/>
      <c r="AM684" s="339"/>
      <c r="AN684" s="339"/>
      <c r="AO684" s="339"/>
      <c r="AP684" s="339"/>
      <c r="AQ684" s="339"/>
      <c r="AR684" s="339"/>
      <c r="AS684" s="339"/>
      <c r="AT684" s="339"/>
      <c r="AU684" s="339"/>
      <c r="AV684" s="339"/>
      <c r="AW684" s="339"/>
      <c r="AX684" s="339"/>
      <c r="AY684" s="339"/>
      <c r="AZ684" s="339"/>
      <c r="BA684" s="342"/>
      <c r="BB684" s="418"/>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986"/>
      <c r="D685" s="985"/>
      <c r="E685" s="612"/>
      <c r="F685" s="612"/>
      <c r="G685" s="612"/>
      <c r="H685" s="986"/>
      <c r="I685" s="985"/>
      <c r="J685" s="612"/>
      <c r="K685" s="612"/>
      <c r="L685" s="612"/>
      <c r="M685" s="986"/>
      <c r="N685" s="985"/>
      <c r="O685" s="612"/>
      <c r="P685" s="612"/>
      <c r="Q685" s="612"/>
      <c r="W685" s="339"/>
      <c r="X685" s="339"/>
      <c r="Y685" s="339"/>
      <c r="Z685" s="339"/>
      <c r="AA685" s="339"/>
      <c r="AB685" s="339"/>
      <c r="AC685" s="339"/>
      <c r="AD685" s="339"/>
      <c r="AE685" s="339"/>
      <c r="AF685" s="339"/>
      <c r="AG685" s="339"/>
      <c r="AH685" s="339"/>
      <c r="AI685" s="339"/>
      <c r="AJ685" s="339"/>
      <c r="AK685" s="339"/>
      <c r="AL685" s="339"/>
      <c r="AM685" s="339"/>
      <c r="AN685" s="339"/>
      <c r="AO685" s="339"/>
      <c r="AP685" s="339"/>
      <c r="AQ685" s="339"/>
      <c r="AR685" s="339"/>
      <c r="AS685" s="339"/>
      <c r="AT685" s="339"/>
      <c r="AU685" s="339"/>
      <c r="AV685" s="339"/>
      <c r="AW685" s="339"/>
      <c r="AX685" s="339"/>
      <c r="AY685" s="339"/>
      <c r="AZ685" s="339"/>
      <c r="BA685" s="342"/>
      <c r="BB685" s="418"/>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986"/>
      <c r="D686" s="985"/>
      <c r="E686" s="612"/>
      <c r="F686" s="612"/>
      <c r="G686" s="612"/>
      <c r="H686" s="986"/>
      <c r="I686" s="985"/>
      <c r="J686" s="612"/>
      <c r="K686" s="612"/>
      <c r="L686" s="612"/>
      <c r="M686" s="986"/>
      <c r="N686" s="985"/>
      <c r="O686" s="612"/>
      <c r="P686" s="612"/>
      <c r="Q686" s="612"/>
      <c r="W686" s="339"/>
      <c r="X686" s="339"/>
      <c r="Y686" s="339"/>
      <c r="Z686" s="339"/>
      <c r="AA686" s="339"/>
      <c r="AB686" s="339"/>
      <c r="AC686" s="339"/>
      <c r="AD686" s="339"/>
      <c r="AE686" s="339"/>
      <c r="AF686" s="339"/>
      <c r="AG686" s="339"/>
      <c r="AH686" s="339"/>
      <c r="AI686" s="339"/>
      <c r="AJ686" s="339"/>
      <c r="AK686" s="339"/>
      <c r="AL686" s="339"/>
      <c r="AM686" s="339"/>
      <c r="AN686" s="339"/>
      <c r="AO686" s="339"/>
      <c r="AP686" s="339"/>
      <c r="AQ686" s="339"/>
      <c r="AR686" s="339"/>
      <c r="AS686" s="339"/>
      <c r="AT686" s="339"/>
      <c r="AU686" s="339"/>
      <c r="AV686" s="339"/>
      <c r="AW686" s="339"/>
      <c r="AX686" s="339"/>
      <c r="AY686" s="339"/>
      <c r="AZ686" s="339"/>
      <c r="BA686" s="342"/>
      <c r="BB686" s="418"/>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986"/>
      <c r="D687" s="985"/>
      <c r="E687" s="612"/>
      <c r="F687" s="612"/>
      <c r="G687" s="612"/>
      <c r="H687" s="986"/>
      <c r="I687" s="985"/>
      <c r="J687" s="612"/>
      <c r="K687" s="612"/>
      <c r="L687" s="612"/>
      <c r="M687" s="986"/>
      <c r="N687" s="985"/>
      <c r="O687" s="612"/>
      <c r="P687" s="612"/>
      <c r="Q687" s="612"/>
      <c r="W687" s="339"/>
      <c r="X687" s="339"/>
      <c r="Y687" s="339"/>
      <c r="Z687" s="339"/>
      <c r="AA687" s="339"/>
      <c r="AB687" s="339"/>
      <c r="AC687" s="339"/>
      <c r="AD687" s="339"/>
      <c r="AE687" s="339"/>
      <c r="AF687" s="339"/>
      <c r="AG687" s="339"/>
      <c r="AH687" s="339"/>
      <c r="AI687" s="339"/>
      <c r="AJ687" s="339"/>
      <c r="AK687" s="339"/>
      <c r="AL687" s="339"/>
      <c r="AM687" s="339"/>
      <c r="AN687" s="339"/>
      <c r="AO687" s="339"/>
      <c r="AP687" s="339"/>
      <c r="AQ687" s="339"/>
      <c r="AR687" s="339"/>
      <c r="AS687" s="339"/>
      <c r="AT687" s="339"/>
      <c r="AU687" s="339"/>
      <c r="AV687" s="339"/>
      <c r="AW687" s="339"/>
      <c r="AX687" s="339"/>
      <c r="AY687" s="339"/>
      <c r="AZ687" s="339"/>
      <c r="BA687" s="342"/>
      <c r="BB687" s="418"/>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986"/>
      <c r="D688" s="985"/>
      <c r="E688" s="612"/>
      <c r="F688" s="612"/>
      <c r="G688" s="612"/>
      <c r="H688" s="986"/>
      <c r="I688" s="985"/>
      <c r="J688" s="612"/>
      <c r="K688" s="612"/>
      <c r="L688" s="612"/>
      <c r="M688" s="986"/>
      <c r="N688" s="985"/>
      <c r="O688" s="612"/>
      <c r="P688" s="612"/>
      <c r="Q688" s="612"/>
      <c r="W688" s="339"/>
      <c r="X688" s="339"/>
      <c r="Y688" s="339"/>
      <c r="Z688" s="339"/>
      <c r="AA688" s="339"/>
      <c r="AB688" s="339"/>
      <c r="AC688" s="339"/>
      <c r="AD688" s="339"/>
      <c r="AE688" s="339"/>
      <c r="AF688" s="339"/>
      <c r="AG688" s="339"/>
      <c r="AH688" s="339"/>
      <c r="AI688" s="339"/>
      <c r="AJ688" s="339"/>
      <c r="AK688" s="339"/>
      <c r="AL688" s="339"/>
      <c r="AM688" s="339"/>
      <c r="AN688" s="339"/>
      <c r="AO688" s="339"/>
      <c r="AP688" s="339"/>
      <c r="AQ688" s="339"/>
      <c r="AR688" s="339"/>
      <c r="AS688" s="339"/>
      <c r="AT688" s="339"/>
      <c r="AU688" s="339"/>
      <c r="AV688" s="339"/>
      <c r="AW688" s="339"/>
      <c r="AX688" s="339"/>
      <c r="AY688" s="339"/>
      <c r="AZ688" s="339"/>
      <c r="BA688" s="342"/>
      <c r="BB688" s="418"/>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986"/>
      <c r="D689" s="985"/>
      <c r="E689" s="612"/>
      <c r="F689" s="612"/>
      <c r="G689" s="612"/>
      <c r="H689" s="986"/>
      <c r="I689" s="985"/>
      <c r="J689" s="612"/>
      <c r="K689" s="612"/>
      <c r="L689" s="612"/>
      <c r="M689" s="986"/>
      <c r="N689" s="985"/>
      <c r="O689" s="612"/>
      <c r="P689" s="612"/>
      <c r="Q689" s="612"/>
      <c r="W689" s="339"/>
      <c r="X689" s="339"/>
      <c r="Y689" s="339"/>
      <c r="Z689" s="339"/>
      <c r="AA689" s="339"/>
      <c r="AB689" s="339"/>
      <c r="AC689" s="339"/>
      <c r="AD689" s="339"/>
      <c r="AE689" s="339"/>
      <c r="AF689" s="339"/>
      <c r="AG689" s="339"/>
      <c r="AH689" s="339"/>
      <c r="AI689" s="339"/>
      <c r="AJ689" s="339"/>
      <c r="AK689" s="339"/>
      <c r="AL689" s="339"/>
      <c r="AM689" s="339"/>
      <c r="AN689" s="339"/>
      <c r="AO689" s="339"/>
      <c r="AP689" s="339"/>
      <c r="AQ689" s="339"/>
      <c r="AR689" s="339"/>
      <c r="AS689" s="339"/>
      <c r="AT689" s="339"/>
      <c r="AU689" s="339"/>
      <c r="AV689" s="339"/>
      <c r="AW689" s="339"/>
      <c r="AX689" s="339"/>
      <c r="AY689" s="339"/>
      <c r="AZ689" s="339"/>
      <c r="BA689" s="342"/>
      <c r="BB689" s="418"/>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986"/>
      <c r="D690" s="985"/>
      <c r="E690" s="612"/>
      <c r="F690" s="612"/>
      <c r="G690" s="612"/>
      <c r="H690" s="986"/>
      <c r="I690" s="985"/>
      <c r="J690" s="612"/>
      <c r="K690" s="612"/>
      <c r="L690" s="612"/>
      <c r="M690" s="986"/>
      <c r="N690" s="985"/>
      <c r="O690" s="612"/>
      <c r="P690" s="612"/>
      <c r="Q690" s="612"/>
      <c r="W690" s="339"/>
      <c r="X690" s="339"/>
      <c r="Y690" s="339"/>
      <c r="Z690" s="339"/>
      <c r="AA690" s="339"/>
      <c r="AB690" s="339"/>
      <c r="AC690" s="339"/>
      <c r="AD690" s="339"/>
      <c r="AE690" s="339"/>
      <c r="AF690" s="339"/>
      <c r="AG690" s="339"/>
      <c r="AH690" s="339"/>
      <c r="AI690" s="339"/>
      <c r="AJ690" s="339"/>
      <c r="AK690" s="339"/>
      <c r="AL690" s="339"/>
      <c r="AM690" s="339"/>
      <c r="AN690" s="339"/>
      <c r="AO690" s="339"/>
      <c r="AP690" s="339"/>
      <c r="AQ690" s="339"/>
      <c r="AR690" s="339"/>
      <c r="AS690" s="339"/>
      <c r="AT690" s="339"/>
      <c r="AU690" s="339"/>
      <c r="AV690" s="339"/>
      <c r="AW690" s="339"/>
      <c r="AX690" s="339"/>
      <c r="AY690" s="339"/>
      <c r="AZ690" s="339"/>
      <c r="BA690" s="342"/>
      <c r="BB690" s="418"/>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986"/>
      <c r="D691" s="985"/>
      <c r="E691" s="612"/>
      <c r="F691" s="612"/>
      <c r="G691" s="612"/>
      <c r="H691" s="986"/>
      <c r="I691" s="985"/>
      <c r="J691" s="612"/>
      <c r="K691" s="612"/>
      <c r="L691" s="612"/>
      <c r="M691" s="986"/>
      <c r="N691" s="985"/>
      <c r="O691" s="612"/>
      <c r="P691" s="612"/>
      <c r="Q691" s="612"/>
      <c r="W691" s="339"/>
      <c r="X691" s="339"/>
      <c r="Y691" s="339"/>
      <c r="Z691" s="339"/>
      <c r="AA691" s="339"/>
      <c r="AB691" s="339"/>
      <c r="AC691" s="339"/>
      <c r="AD691" s="339"/>
      <c r="AE691" s="339"/>
      <c r="AF691" s="339"/>
      <c r="AG691" s="339"/>
      <c r="AH691" s="339"/>
      <c r="AI691" s="339"/>
      <c r="AJ691" s="339"/>
      <c r="AK691" s="339"/>
      <c r="AL691" s="339"/>
      <c r="AM691" s="339"/>
      <c r="AN691" s="339"/>
      <c r="AO691" s="339"/>
      <c r="AP691" s="339"/>
      <c r="AQ691" s="339"/>
      <c r="AR691" s="339"/>
      <c r="AS691" s="339"/>
      <c r="AT691" s="339"/>
      <c r="AU691" s="339"/>
      <c r="AV691" s="339"/>
      <c r="AW691" s="339"/>
      <c r="AX691" s="339"/>
      <c r="AY691" s="339"/>
      <c r="AZ691" s="339"/>
      <c r="BA691" s="342"/>
      <c r="BB691" s="418"/>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986"/>
      <c r="D692" s="985"/>
      <c r="E692" s="612"/>
      <c r="F692" s="612"/>
      <c r="G692" s="612"/>
      <c r="H692" s="986"/>
      <c r="I692" s="985"/>
      <c r="J692" s="612"/>
      <c r="K692" s="612"/>
      <c r="L692" s="612"/>
      <c r="M692" s="986"/>
      <c r="N692" s="985"/>
      <c r="O692" s="612"/>
      <c r="P692" s="612"/>
      <c r="Q692" s="612"/>
      <c r="W692" s="339"/>
      <c r="X692" s="339"/>
      <c r="Y692" s="339"/>
      <c r="Z692" s="339"/>
      <c r="AA692" s="339"/>
      <c r="AB692" s="339"/>
      <c r="AC692" s="339"/>
      <c r="AD692" s="339"/>
      <c r="AE692" s="339"/>
      <c r="AF692" s="339"/>
      <c r="AG692" s="339"/>
      <c r="AH692" s="339"/>
      <c r="AI692" s="339"/>
      <c r="AJ692" s="339"/>
      <c r="AK692" s="339"/>
      <c r="AL692" s="339"/>
      <c r="AM692" s="339"/>
      <c r="AN692" s="339"/>
      <c r="AO692" s="339"/>
      <c r="AP692" s="339"/>
      <c r="AQ692" s="339"/>
      <c r="AR692" s="339"/>
      <c r="AS692" s="339"/>
      <c r="AT692" s="339"/>
      <c r="AU692" s="339"/>
      <c r="AV692" s="339"/>
      <c r="AW692" s="339"/>
      <c r="AX692" s="339"/>
      <c r="AY692" s="339"/>
      <c r="AZ692" s="339"/>
      <c r="BA692" s="342"/>
      <c r="BB692" s="418"/>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986"/>
      <c r="D693" s="985"/>
      <c r="E693" s="612"/>
      <c r="F693" s="612"/>
      <c r="G693" s="612"/>
      <c r="H693" s="986"/>
      <c r="I693" s="985"/>
      <c r="J693" s="612"/>
      <c r="K693" s="612"/>
      <c r="L693" s="612"/>
      <c r="M693" s="986"/>
      <c r="N693" s="985"/>
      <c r="O693" s="612"/>
      <c r="P693" s="612"/>
      <c r="Q693" s="612"/>
      <c r="W693" s="339"/>
      <c r="X693" s="339"/>
      <c r="Y693" s="339"/>
      <c r="Z693" s="339"/>
      <c r="AA693" s="339"/>
      <c r="AB693" s="339"/>
      <c r="AC693" s="339"/>
      <c r="AD693" s="339"/>
      <c r="AE693" s="339"/>
      <c r="AF693" s="339"/>
      <c r="AG693" s="339"/>
      <c r="AH693" s="339"/>
      <c r="AI693" s="339"/>
      <c r="AJ693" s="339"/>
      <c r="AK693" s="339"/>
      <c r="AL693" s="339"/>
      <c r="AM693" s="339"/>
      <c r="AN693" s="339"/>
      <c r="AO693" s="339"/>
      <c r="AP693" s="339"/>
      <c r="AQ693" s="339"/>
      <c r="AR693" s="339"/>
      <c r="AS693" s="339"/>
      <c r="AT693" s="339"/>
      <c r="AU693" s="339"/>
      <c r="AV693" s="339"/>
      <c r="AW693" s="339"/>
      <c r="AX693" s="339"/>
      <c r="AY693" s="339"/>
      <c r="AZ693" s="339"/>
      <c r="BA693" s="342"/>
      <c r="BB693" s="418"/>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986"/>
      <c r="D694" s="985"/>
      <c r="E694" s="612"/>
      <c r="F694" s="612"/>
      <c r="G694" s="612"/>
      <c r="H694" s="986"/>
      <c r="I694" s="985"/>
      <c r="J694" s="612"/>
      <c r="K694" s="612"/>
      <c r="L694" s="612"/>
      <c r="M694" s="986"/>
      <c r="N694" s="985"/>
      <c r="O694" s="612"/>
      <c r="P694" s="612"/>
      <c r="Q694" s="612"/>
      <c r="W694" s="339"/>
      <c r="X694" s="339"/>
      <c r="Y694" s="339"/>
      <c r="Z694" s="339"/>
      <c r="AA694" s="339"/>
      <c r="AB694" s="339"/>
      <c r="AC694" s="339"/>
      <c r="AD694" s="339"/>
      <c r="AE694" s="339"/>
      <c r="AF694" s="339"/>
      <c r="AG694" s="339"/>
      <c r="AH694" s="339"/>
      <c r="AI694" s="339"/>
      <c r="AJ694" s="339"/>
      <c r="AK694" s="339"/>
      <c r="AL694" s="339"/>
      <c r="AM694" s="339"/>
      <c r="AN694" s="339"/>
      <c r="AO694" s="339"/>
      <c r="AP694" s="339"/>
      <c r="AQ694" s="339"/>
      <c r="AR694" s="339"/>
      <c r="AS694" s="339"/>
      <c r="AT694" s="339"/>
      <c r="AU694" s="339"/>
      <c r="AV694" s="339"/>
      <c r="AW694" s="339"/>
      <c r="AX694" s="339"/>
      <c r="AY694" s="339"/>
      <c r="AZ694" s="339"/>
      <c r="BA694" s="342"/>
      <c r="BB694" s="418"/>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986"/>
      <c r="D695" s="985"/>
      <c r="E695" s="612"/>
      <c r="F695" s="612"/>
      <c r="G695" s="612"/>
      <c r="H695" s="986"/>
      <c r="I695" s="985"/>
      <c r="J695" s="612"/>
      <c r="K695" s="612"/>
      <c r="L695" s="612"/>
      <c r="M695" s="986"/>
      <c r="N695" s="985"/>
      <c r="O695" s="612"/>
      <c r="P695" s="612"/>
      <c r="Q695" s="612"/>
      <c r="W695" s="339"/>
      <c r="X695" s="339"/>
      <c r="Y695" s="339"/>
      <c r="Z695" s="339"/>
      <c r="AA695" s="339"/>
      <c r="AB695" s="339"/>
      <c r="AC695" s="339"/>
      <c r="AD695" s="339"/>
      <c r="AE695" s="339"/>
      <c r="AF695" s="339"/>
      <c r="AG695" s="339"/>
      <c r="AH695" s="339"/>
      <c r="AI695" s="339"/>
      <c r="AJ695" s="339"/>
      <c r="AK695" s="339"/>
      <c r="AL695" s="339"/>
      <c r="AM695" s="339"/>
      <c r="AN695" s="339"/>
      <c r="AO695" s="339"/>
      <c r="AP695" s="339"/>
      <c r="AQ695" s="339"/>
      <c r="AR695" s="339"/>
      <c r="AS695" s="339"/>
      <c r="AT695" s="339"/>
      <c r="AU695" s="339"/>
      <c r="AV695" s="339"/>
      <c r="AW695" s="339"/>
      <c r="AX695" s="339"/>
      <c r="AY695" s="339"/>
      <c r="AZ695" s="339"/>
      <c r="BA695" s="342"/>
      <c r="BB695" s="418"/>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986"/>
      <c r="D696" s="985"/>
      <c r="E696" s="612"/>
      <c r="F696" s="612"/>
      <c r="G696" s="612"/>
      <c r="H696" s="986"/>
      <c r="I696" s="985"/>
      <c r="J696" s="612"/>
      <c r="K696" s="612"/>
      <c r="L696" s="612"/>
      <c r="M696" s="986"/>
      <c r="N696" s="985"/>
      <c r="O696" s="612"/>
      <c r="P696" s="612"/>
      <c r="Q696" s="612"/>
      <c r="W696" s="339"/>
      <c r="X696" s="339"/>
      <c r="Y696" s="339"/>
      <c r="Z696" s="339"/>
      <c r="AA696" s="339"/>
      <c r="AB696" s="339"/>
      <c r="AC696" s="339"/>
      <c r="AD696" s="339"/>
      <c r="AE696" s="339"/>
      <c r="AF696" s="339"/>
      <c r="AG696" s="339"/>
      <c r="AH696" s="339"/>
      <c r="AI696" s="339"/>
      <c r="AJ696" s="339"/>
      <c r="AK696" s="339"/>
      <c r="AL696" s="339"/>
      <c r="AM696" s="339"/>
      <c r="AN696" s="339"/>
      <c r="AO696" s="339"/>
      <c r="AP696" s="339"/>
      <c r="AQ696" s="339"/>
      <c r="AR696" s="339"/>
      <c r="AS696" s="339"/>
      <c r="AT696" s="339"/>
      <c r="AU696" s="339"/>
      <c r="AV696" s="339"/>
      <c r="AW696" s="339"/>
      <c r="AX696" s="339"/>
      <c r="AY696" s="339"/>
      <c r="AZ696" s="339"/>
      <c r="BA696" s="342"/>
      <c r="BB696" s="418"/>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986"/>
      <c r="D697" s="985"/>
      <c r="E697" s="612"/>
      <c r="F697" s="612"/>
      <c r="G697" s="612"/>
      <c r="H697" s="986"/>
      <c r="I697" s="985"/>
      <c r="J697" s="612"/>
      <c r="K697" s="612"/>
      <c r="L697" s="612"/>
      <c r="M697" s="986"/>
      <c r="N697" s="985"/>
      <c r="O697" s="612"/>
      <c r="P697" s="612"/>
      <c r="Q697" s="612"/>
      <c r="W697" s="339"/>
      <c r="X697" s="339"/>
      <c r="Y697" s="339"/>
      <c r="Z697" s="339"/>
      <c r="AA697" s="339"/>
      <c r="AB697" s="339"/>
      <c r="AC697" s="339"/>
      <c r="AD697" s="339"/>
      <c r="AE697" s="339"/>
      <c r="AF697" s="339"/>
      <c r="AG697" s="339"/>
      <c r="AH697" s="339"/>
      <c r="AI697" s="339"/>
      <c r="AJ697" s="339"/>
      <c r="AK697" s="339"/>
      <c r="AL697" s="339"/>
      <c r="AM697" s="339"/>
      <c r="AN697" s="339"/>
      <c r="AO697" s="339"/>
      <c r="AP697" s="339"/>
      <c r="AQ697" s="339"/>
      <c r="AR697" s="339"/>
      <c r="AS697" s="339"/>
      <c r="AT697" s="339"/>
      <c r="AU697" s="339"/>
      <c r="AV697" s="339"/>
      <c r="AW697" s="339"/>
      <c r="AX697" s="339"/>
      <c r="AY697" s="339"/>
      <c r="AZ697" s="339"/>
      <c r="BA697" s="342"/>
      <c r="BB697" s="418"/>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986"/>
      <c r="D698" s="985"/>
      <c r="E698" s="612"/>
      <c r="F698" s="612"/>
      <c r="G698" s="612"/>
      <c r="H698" s="986"/>
      <c r="I698" s="985"/>
      <c r="J698" s="612"/>
      <c r="K698" s="612"/>
      <c r="L698" s="612"/>
      <c r="M698" s="986"/>
      <c r="N698" s="985"/>
      <c r="O698" s="612"/>
      <c r="P698" s="612"/>
      <c r="Q698" s="612"/>
      <c r="W698" s="339"/>
      <c r="X698" s="339"/>
      <c r="Y698" s="339"/>
      <c r="Z698" s="339"/>
      <c r="AA698" s="339"/>
      <c r="AB698" s="339"/>
      <c r="AC698" s="339"/>
      <c r="AD698" s="339"/>
      <c r="AE698" s="339"/>
      <c r="AF698" s="339"/>
      <c r="AG698" s="339"/>
      <c r="AH698" s="339"/>
      <c r="AI698" s="339"/>
      <c r="AJ698" s="339"/>
      <c r="AK698" s="339"/>
      <c r="AL698" s="339"/>
      <c r="AM698" s="339"/>
      <c r="AN698" s="339"/>
      <c r="AO698" s="339"/>
      <c r="AP698" s="339"/>
      <c r="AQ698" s="339"/>
      <c r="AR698" s="339"/>
      <c r="AS698" s="339"/>
      <c r="AT698" s="339"/>
      <c r="AU698" s="339"/>
      <c r="AV698" s="339"/>
      <c r="AW698" s="339"/>
      <c r="AX698" s="339"/>
      <c r="AY698" s="339"/>
      <c r="AZ698" s="339"/>
      <c r="BA698" s="342"/>
      <c r="BB698" s="418"/>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986"/>
      <c r="D699" s="985"/>
      <c r="E699" s="612"/>
      <c r="F699" s="612"/>
      <c r="G699" s="612"/>
      <c r="H699" s="986"/>
      <c r="I699" s="985"/>
      <c r="J699" s="612"/>
      <c r="K699" s="612"/>
      <c r="L699" s="612"/>
      <c r="M699" s="986"/>
      <c r="N699" s="985"/>
      <c r="O699" s="612"/>
      <c r="P699" s="612"/>
      <c r="Q699" s="612"/>
      <c r="W699" s="339"/>
      <c r="X699" s="339"/>
      <c r="Y699" s="339"/>
      <c r="Z699" s="339"/>
      <c r="AA699" s="339"/>
      <c r="AB699" s="339"/>
      <c r="AC699" s="339"/>
      <c r="AD699" s="339"/>
      <c r="AE699" s="339"/>
      <c r="AF699" s="339"/>
      <c r="AG699" s="339"/>
      <c r="AH699" s="339"/>
      <c r="AI699" s="339"/>
      <c r="AJ699" s="339"/>
      <c r="AK699" s="339"/>
      <c r="AL699" s="339"/>
      <c r="AM699" s="339"/>
      <c r="AN699" s="339"/>
      <c r="AO699" s="339"/>
      <c r="AP699" s="339"/>
      <c r="AQ699" s="339"/>
      <c r="AR699" s="339"/>
      <c r="AS699" s="339"/>
      <c r="AT699" s="339"/>
      <c r="AU699" s="339"/>
      <c r="AV699" s="339"/>
      <c r="AW699" s="339"/>
      <c r="AX699" s="339"/>
      <c r="AY699" s="339"/>
      <c r="AZ699" s="339"/>
      <c r="BA699" s="342"/>
      <c r="BB699" s="418"/>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986"/>
      <c r="D700" s="985"/>
      <c r="E700" s="612"/>
      <c r="F700" s="612"/>
      <c r="G700" s="612"/>
      <c r="H700" s="986"/>
      <c r="I700" s="985"/>
      <c r="J700" s="612"/>
      <c r="K700" s="612"/>
      <c r="L700" s="612"/>
      <c r="M700" s="986"/>
      <c r="N700" s="985"/>
      <c r="O700" s="612"/>
      <c r="P700" s="612"/>
      <c r="Q700" s="612"/>
      <c r="W700" s="339"/>
      <c r="X700" s="339"/>
      <c r="Y700" s="339"/>
      <c r="Z700" s="339"/>
      <c r="AA700" s="339"/>
      <c r="AB700" s="339"/>
      <c r="AC700" s="339"/>
      <c r="AD700" s="339"/>
      <c r="AE700" s="339"/>
      <c r="AF700" s="339"/>
      <c r="AG700" s="339"/>
      <c r="AH700" s="339"/>
      <c r="AI700" s="339"/>
      <c r="AJ700" s="339"/>
      <c r="AK700" s="339"/>
      <c r="AL700" s="339"/>
      <c r="AM700" s="339"/>
      <c r="AN700" s="339"/>
      <c r="AO700" s="339"/>
      <c r="AP700" s="339"/>
      <c r="AQ700" s="339"/>
      <c r="AR700" s="339"/>
      <c r="AS700" s="339"/>
      <c r="AT700" s="339"/>
      <c r="AU700" s="339"/>
      <c r="AV700" s="339"/>
      <c r="AW700" s="339"/>
      <c r="AX700" s="339"/>
      <c r="AY700" s="339"/>
      <c r="AZ700" s="339"/>
      <c r="BA700" s="342"/>
      <c r="BB700" s="418"/>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985"/>
      <c r="D701" s="985"/>
      <c r="E701" s="613"/>
      <c r="F701" s="613"/>
      <c r="G701" s="613"/>
      <c r="H701" s="985"/>
      <c r="I701" s="985"/>
      <c r="J701" s="613"/>
      <c r="K701" s="613"/>
      <c r="L701" s="613"/>
      <c r="M701" s="985"/>
      <c r="N701" s="985"/>
      <c r="O701" s="613"/>
      <c r="P701" s="613"/>
      <c r="Q701" s="613"/>
      <c r="BA701" s="342"/>
      <c r="BB701" s="418"/>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985"/>
      <c r="D702" s="985"/>
      <c r="E702" s="613"/>
      <c r="F702" s="613"/>
      <c r="G702" s="613"/>
      <c r="H702" s="985"/>
      <c r="I702" s="985"/>
      <c r="J702" s="613"/>
      <c r="K702" s="613"/>
      <c r="L702" s="613"/>
      <c r="M702" s="985"/>
      <c r="N702" s="985"/>
      <c r="O702" s="613"/>
      <c r="P702" s="613"/>
      <c r="Q702" s="613"/>
      <c r="BA702" s="342"/>
      <c r="BB702" s="418"/>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985"/>
      <c r="D703" s="985"/>
      <c r="E703" s="613"/>
      <c r="F703" s="613"/>
      <c r="G703" s="613"/>
      <c r="H703" s="985"/>
      <c r="I703" s="985"/>
      <c r="J703" s="613"/>
      <c r="K703" s="613"/>
      <c r="L703" s="613"/>
      <c r="M703" s="985"/>
      <c r="N703" s="985"/>
      <c r="O703" s="613"/>
      <c r="P703" s="613"/>
      <c r="Q703" s="613"/>
      <c r="BA703" s="342"/>
      <c r="BB703" s="418"/>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985"/>
      <c r="D704" s="985"/>
      <c r="E704" s="613"/>
      <c r="F704" s="613"/>
      <c r="G704" s="613"/>
      <c r="H704" s="985"/>
      <c r="I704" s="985"/>
      <c r="J704" s="613"/>
      <c r="K704" s="613"/>
      <c r="L704" s="613"/>
      <c r="M704" s="985"/>
      <c r="N704" s="985"/>
      <c r="O704" s="613"/>
      <c r="P704" s="613"/>
      <c r="Q704" s="613"/>
      <c r="BA704" s="342"/>
      <c r="BB704" s="418"/>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985"/>
      <c r="D705" s="985"/>
      <c r="E705" s="613"/>
      <c r="F705" s="613"/>
      <c r="G705" s="613"/>
      <c r="H705" s="985"/>
      <c r="I705" s="985"/>
      <c r="J705" s="613"/>
      <c r="K705" s="613"/>
      <c r="L705" s="613"/>
      <c r="M705" s="985"/>
      <c r="N705" s="985"/>
      <c r="O705" s="613"/>
      <c r="P705" s="613"/>
      <c r="Q705" s="613"/>
      <c r="BA705" s="342"/>
      <c r="BB705" s="418"/>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985"/>
      <c r="D706" s="985"/>
      <c r="E706" s="613"/>
      <c r="F706" s="613"/>
      <c r="G706" s="613"/>
      <c r="H706" s="985"/>
      <c r="I706" s="985"/>
      <c r="J706" s="613"/>
      <c r="K706" s="613"/>
      <c r="L706" s="613"/>
      <c r="M706" s="985"/>
      <c r="N706" s="985"/>
      <c r="O706" s="613"/>
      <c r="P706" s="613"/>
      <c r="Q706" s="613"/>
      <c r="BA706" s="342"/>
      <c r="BB706" s="418"/>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985"/>
      <c r="D707" s="985"/>
      <c r="E707" s="613"/>
      <c r="F707" s="613"/>
      <c r="G707" s="613"/>
      <c r="H707" s="985"/>
      <c r="I707" s="985"/>
      <c r="J707" s="613"/>
      <c r="K707" s="613"/>
      <c r="L707" s="613"/>
      <c r="M707" s="985"/>
      <c r="N707" s="985"/>
      <c r="O707" s="613"/>
      <c r="P707" s="613"/>
      <c r="Q707" s="613"/>
      <c r="BA707" s="342"/>
      <c r="BB707" s="418"/>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985"/>
      <c r="D708" s="985"/>
      <c r="E708" s="613"/>
      <c r="F708" s="613"/>
      <c r="G708" s="613"/>
      <c r="H708" s="985"/>
      <c r="I708" s="985"/>
      <c r="J708" s="613"/>
      <c r="K708" s="613"/>
      <c r="L708" s="613"/>
      <c r="M708" s="985"/>
      <c r="N708" s="985"/>
      <c r="O708" s="613"/>
      <c r="P708" s="613"/>
      <c r="Q708" s="613"/>
      <c r="BA708" s="342"/>
      <c r="BB708" s="418"/>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985"/>
      <c r="D709" s="985"/>
      <c r="E709" s="613"/>
      <c r="F709" s="613"/>
      <c r="G709" s="613"/>
      <c r="H709" s="985"/>
      <c r="I709" s="985"/>
      <c r="J709" s="613"/>
      <c r="K709" s="613"/>
      <c r="L709" s="613"/>
      <c r="M709" s="985"/>
      <c r="N709" s="985"/>
      <c r="O709" s="613"/>
      <c r="P709" s="613"/>
      <c r="Q709" s="613"/>
      <c r="BA709" s="342"/>
      <c r="BB709" s="418"/>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985"/>
      <c r="D710" s="985"/>
      <c r="E710" s="613"/>
      <c r="F710" s="613"/>
      <c r="G710" s="613"/>
      <c r="H710" s="985"/>
      <c r="I710" s="985"/>
      <c r="J710" s="613"/>
      <c r="K710" s="613"/>
      <c r="L710" s="613"/>
      <c r="M710" s="985"/>
      <c r="N710" s="985"/>
      <c r="O710" s="613"/>
      <c r="P710" s="613"/>
      <c r="Q710" s="613"/>
      <c r="BA710" s="342"/>
      <c r="BB710" s="418"/>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985"/>
      <c r="D711" s="985"/>
      <c r="E711" s="613"/>
      <c r="F711" s="613"/>
      <c r="G711" s="613"/>
      <c r="H711" s="985"/>
      <c r="I711" s="985"/>
      <c r="J711" s="613"/>
      <c r="K711" s="613"/>
      <c r="L711" s="613"/>
      <c r="M711" s="985"/>
      <c r="N711" s="985"/>
      <c r="O711" s="613"/>
      <c r="P711" s="613"/>
      <c r="Q711" s="613"/>
      <c r="BA711" s="342"/>
      <c r="BB711" s="418"/>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985"/>
      <c r="D712" s="985"/>
      <c r="E712" s="613"/>
      <c r="F712" s="613"/>
      <c r="G712" s="613"/>
      <c r="H712" s="985"/>
      <c r="I712" s="985"/>
      <c r="J712" s="613"/>
      <c r="K712" s="613"/>
      <c r="L712" s="613"/>
      <c r="M712" s="985"/>
      <c r="N712" s="985"/>
      <c r="O712" s="613"/>
      <c r="P712" s="613"/>
      <c r="Q712" s="613"/>
      <c r="BA712" s="342"/>
      <c r="BB712" s="418"/>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985"/>
      <c r="D713" s="985"/>
      <c r="E713" s="613"/>
      <c r="F713" s="613"/>
      <c r="G713" s="613"/>
      <c r="H713" s="985"/>
      <c r="I713" s="985"/>
      <c r="J713" s="613"/>
      <c r="K713" s="613"/>
      <c r="L713" s="613"/>
      <c r="M713" s="985"/>
      <c r="N713" s="985"/>
      <c r="O713" s="613"/>
      <c r="P713" s="613"/>
      <c r="Q713" s="613"/>
      <c r="BA713" s="342"/>
      <c r="BB713" s="418"/>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985"/>
      <c r="D714" s="985"/>
      <c r="E714" s="613"/>
      <c r="F714" s="613"/>
      <c r="G714" s="613"/>
      <c r="H714" s="985"/>
      <c r="I714" s="985"/>
      <c r="J714" s="613"/>
      <c r="K714" s="613"/>
      <c r="L714" s="613"/>
      <c r="M714" s="985"/>
      <c r="N714" s="985"/>
      <c r="O714" s="613"/>
      <c r="P714" s="613"/>
      <c r="Q714" s="613"/>
      <c r="BA714" s="342"/>
      <c r="BB714" s="418"/>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985"/>
      <c r="D715" s="985"/>
      <c r="E715" s="613"/>
      <c r="F715" s="613"/>
      <c r="G715" s="613"/>
      <c r="H715" s="985"/>
      <c r="I715" s="985"/>
      <c r="J715" s="613"/>
      <c r="K715" s="613"/>
      <c r="L715" s="613"/>
      <c r="M715" s="985"/>
      <c r="N715" s="985"/>
      <c r="O715" s="613"/>
      <c r="P715" s="613"/>
      <c r="Q715" s="613"/>
      <c r="BA715" s="342"/>
      <c r="BB715" s="418"/>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985"/>
      <c r="D716" s="985"/>
      <c r="E716" s="613"/>
      <c r="F716" s="613"/>
      <c r="G716" s="613"/>
      <c r="H716" s="985"/>
      <c r="I716" s="985"/>
      <c r="J716" s="613"/>
      <c r="K716" s="613"/>
      <c r="L716" s="613"/>
      <c r="M716" s="985"/>
      <c r="N716" s="985"/>
      <c r="O716" s="613"/>
      <c r="P716" s="613"/>
      <c r="Q716" s="613"/>
      <c r="BA716" s="342"/>
      <c r="BB716" s="418"/>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985"/>
      <c r="D717" s="985"/>
      <c r="E717" s="613"/>
      <c r="F717" s="613"/>
      <c r="G717" s="613"/>
      <c r="H717" s="985"/>
      <c r="I717" s="985"/>
      <c r="J717" s="613"/>
      <c r="K717" s="613"/>
      <c r="L717" s="613"/>
      <c r="M717" s="985"/>
      <c r="N717" s="985"/>
      <c r="O717" s="613"/>
      <c r="P717" s="613"/>
      <c r="Q717" s="613"/>
      <c r="BA717" s="342"/>
      <c r="BB717" s="418"/>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985"/>
      <c r="D718" s="985"/>
      <c r="E718" s="613"/>
      <c r="F718" s="613"/>
      <c r="G718" s="613"/>
      <c r="H718" s="985"/>
      <c r="I718" s="985"/>
      <c r="J718" s="613"/>
      <c r="K718" s="613"/>
      <c r="L718" s="613"/>
      <c r="M718" s="985"/>
      <c r="N718" s="985"/>
      <c r="O718" s="613"/>
      <c r="P718" s="613"/>
      <c r="Q718" s="613"/>
      <c r="BA718" s="342"/>
      <c r="BB718" s="418"/>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985"/>
      <c r="D719" s="985"/>
      <c r="E719" s="613"/>
      <c r="F719" s="613"/>
      <c r="G719" s="613"/>
      <c r="H719" s="985"/>
      <c r="I719" s="985"/>
      <c r="J719" s="613"/>
      <c r="K719" s="613"/>
      <c r="L719" s="613"/>
      <c r="M719" s="985"/>
      <c r="N719" s="985"/>
      <c r="O719" s="613"/>
      <c r="P719" s="613"/>
      <c r="Q719" s="613"/>
      <c r="BA719" s="342"/>
      <c r="BB719" s="418"/>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985"/>
      <c r="D720" s="985"/>
      <c r="E720" s="613"/>
      <c r="F720" s="613"/>
      <c r="G720" s="613"/>
      <c r="H720" s="985"/>
      <c r="I720" s="985"/>
      <c r="J720" s="613"/>
      <c r="K720" s="613"/>
      <c r="L720" s="613"/>
      <c r="M720" s="985"/>
      <c r="N720" s="985"/>
      <c r="O720" s="613"/>
      <c r="P720" s="613"/>
      <c r="Q720" s="613"/>
      <c r="BA720" s="342"/>
      <c r="BB720" s="418"/>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985"/>
      <c r="D721" s="985"/>
      <c r="E721" s="613"/>
      <c r="F721" s="613"/>
      <c r="G721" s="613"/>
      <c r="H721" s="985"/>
      <c r="I721" s="985"/>
      <c r="J721" s="613"/>
      <c r="K721" s="613"/>
      <c r="L721" s="613"/>
      <c r="M721" s="985"/>
      <c r="N721" s="985"/>
      <c r="O721" s="613"/>
      <c r="P721" s="613"/>
      <c r="Q721" s="613"/>
      <c r="BA721" s="342"/>
      <c r="BB721" s="418"/>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985"/>
      <c r="D722" s="985"/>
      <c r="E722" s="613"/>
      <c r="F722" s="613"/>
      <c r="G722" s="613"/>
      <c r="H722" s="985"/>
      <c r="I722" s="985"/>
      <c r="J722" s="613"/>
      <c r="K722" s="613"/>
      <c r="L722" s="613"/>
      <c r="M722" s="985"/>
      <c r="N722" s="985"/>
      <c r="O722" s="613"/>
      <c r="P722" s="613"/>
      <c r="Q722" s="613"/>
      <c r="BA722" s="342"/>
      <c r="BB722" s="418"/>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985"/>
      <c r="D723" s="985"/>
      <c r="E723" s="613"/>
      <c r="F723" s="613"/>
      <c r="G723" s="613"/>
      <c r="H723" s="985"/>
      <c r="I723" s="985"/>
      <c r="J723" s="613"/>
      <c r="K723" s="613"/>
      <c r="L723" s="613"/>
      <c r="M723" s="985"/>
      <c r="N723" s="985"/>
      <c r="O723" s="613"/>
      <c r="P723" s="613"/>
      <c r="Q723" s="613"/>
      <c r="BA723" s="342"/>
      <c r="BB723" s="418"/>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985"/>
      <c r="D724" s="985"/>
      <c r="E724" s="613"/>
      <c r="F724" s="613"/>
      <c r="G724" s="613"/>
      <c r="H724" s="985"/>
      <c r="I724" s="985"/>
      <c r="J724" s="613"/>
      <c r="K724" s="613"/>
      <c r="L724" s="613"/>
      <c r="M724" s="985"/>
      <c r="N724" s="985"/>
      <c r="O724" s="613"/>
      <c r="P724" s="613"/>
      <c r="Q724" s="613"/>
      <c r="BA724" s="342"/>
      <c r="BB724" s="418"/>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985"/>
      <c r="D725" s="985"/>
      <c r="E725" s="613"/>
      <c r="F725" s="613"/>
      <c r="G725" s="613"/>
      <c r="H725" s="985"/>
      <c r="I725" s="985"/>
      <c r="J725" s="613"/>
      <c r="K725" s="613"/>
      <c r="L725" s="613"/>
      <c r="M725" s="985"/>
      <c r="N725" s="985"/>
      <c r="O725" s="613"/>
      <c r="P725" s="613"/>
      <c r="Q725" s="613"/>
      <c r="BA725" s="342"/>
      <c r="BB725" s="418"/>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985"/>
      <c r="D726" s="985"/>
      <c r="E726" s="613"/>
      <c r="F726" s="613"/>
      <c r="G726" s="613"/>
      <c r="H726" s="985"/>
      <c r="I726" s="985"/>
      <c r="J726" s="613"/>
      <c r="K726" s="613"/>
      <c r="L726" s="613"/>
      <c r="M726" s="985"/>
      <c r="N726" s="985"/>
      <c r="O726" s="613"/>
      <c r="P726" s="613"/>
      <c r="Q726" s="613"/>
      <c r="BA726" s="342"/>
      <c r="BB726" s="418"/>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985"/>
      <c r="D727" s="985"/>
      <c r="E727" s="613"/>
      <c r="F727" s="613"/>
      <c r="G727" s="613"/>
      <c r="H727" s="985"/>
      <c r="I727" s="985"/>
      <c r="J727" s="613"/>
      <c r="K727" s="613"/>
      <c r="L727" s="613"/>
      <c r="M727" s="985"/>
      <c r="N727" s="985"/>
      <c r="O727" s="613"/>
      <c r="P727" s="613"/>
      <c r="Q727" s="613"/>
      <c r="BA727" s="342"/>
      <c r="BB727" s="418"/>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985"/>
      <c r="D728" s="985"/>
      <c r="E728" s="613"/>
      <c r="F728" s="613"/>
      <c r="G728" s="613"/>
      <c r="H728" s="985"/>
      <c r="I728" s="985"/>
      <c r="J728" s="613"/>
      <c r="K728" s="613"/>
      <c r="L728" s="613"/>
      <c r="M728" s="985"/>
      <c r="N728" s="985"/>
      <c r="O728" s="613"/>
      <c r="P728" s="613"/>
      <c r="Q728" s="613"/>
      <c r="BA728" s="342"/>
      <c r="BB728" s="418"/>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985"/>
      <c r="D729" s="985"/>
      <c r="E729" s="613"/>
      <c r="F729" s="613"/>
      <c r="G729" s="613"/>
      <c r="H729" s="985"/>
      <c r="I729" s="985"/>
      <c r="J729" s="613"/>
      <c r="K729" s="613"/>
      <c r="L729" s="613"/>
      <c r="M729" s="985"/>
      <c r="N729" s="985"/>
      <c r="O729" s="613"/>
      <c r="P729" s="613"/>
      <c r="Q729" s="613"/>
      <c r="BA729" s="342"/>
      <c r="BB729" s="418"/>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985"/>
      <c r="D730" s="985"/>
      <c r="E730" s="613"/>
      <c r="F730" s="613"/>
      <c r="G730" s="613"/>
      <c r="H730" s="985"/>
      <c r="I730" s="985"/>
      <c r="J730" s="613"/>
      <c r="K730" s="613"/>
      <c r="L730" s="613"/>
      <c r="M730" s="985"/>
      <c r="N730" s="985"/>
      <c r="O730" s="613"/>
      <c r="P730" s="613"/>
      <c r="Q730" s="613"/>
      <c r="BA730" s="342"/>
      <c r="BB730" s="418"/>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985"/>
      <c r="D731" s="985"/>
      <c r="E731" s="613"/>
      <c r="F731" s="613"/>
      <c r="G731" s="613"/>
      <c r="H731" s="985"/>
      <c r="I731" s="985"/>
      <c r="J731" s="613"/>
      <c r="K731" s="613"/>
      <c r="L731" s="613"/>
      <c r="M731" s="985"/>
      <c r="N731" s="985"/>
      <c r="O731" s="613"/>
      <c r="P731" s="613"/>
      <c r="Q731" s="613"/>
      <c r="BA731" s="342"/>
      <c r="BB731" s="418"/>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985"/>
      <c r="D732" s="985"/>
      <c r="E732" s="613"/>
      <c r="F732" s="613"/>
      <c r="G732" s="613"/>
      <c r="H732" s="985"/>
      <c r="I732" s="985"/>
      <c r="J732" s="613"/>
      <c r="K732" s="613"/>
      <c r="L732" s="613"/>
      <c r="M732" s="985"/>
      <c r="N732" s="985"/>
      <c r="O732" s="613"/>
      <c r="P732" s="613"/>
      <c r="Q732" s="613"/>
      <c r="BA732" s="342"/>
      <c r="BB732" s="418"/>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985"/>
      <c r="D733" s="985"/>
      <c r="E733" s="613"/>
      <c r="F733" s="613"/>
      <c r="G733" s="613"/>
      <c r="H733" s="985"/>
      <c r="I733" s="985"/>
      <c r="J733" s="613"/>
      <c r="K733" s="613"/>
      <c r="L733" s="613"/>
      <c r="M733" s="985"/>
      <c r="N733" s="985"/>
      <c r="O733" s="613"/>
      <c r="P733" s="613"/>
      <c r="Q733" s="613"/>
      <c r="BA733" s="342"/>
      <c r="BB733" s="418"/>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985"/>
      <c r="D734" s="985"/>
      <c r="E734" s="613"/>
      <c r="F734" s="613"/>
      <c r="G734" s="613"/>
      <c r="H734" s="985"/>
      <c r="I734" s="985"/>
      <c r="J734" s="613"/>
      <c r="K734" s="613"/>
      <c r="L734" s="613"/>
      <c r="M734" s="985"/>
      <c r="N734" s="985"/>
      <c r="O734" s="613"/>
      <c r="P734" s="613"/>
      <c r="Q734" s="613"/>
      <c r="BA734" s="342"/>
      <c r="BB734" s="418"/>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985"/>
      <c r="D735" s="985"/>
      <c r="E735" s="613"/>
      <c r="F735" s="613"/>
      <c r="G735" s="613"/>
      <c r="H735" s="985"/>
      <c r="I735" s="985"/>
      <c r="J735" s="613"/>
      <c r="K735" s="613"/>
      <c r="L735" s="613"/>
      <c r="M735" s="985"/>
      <c r="N735" s="985"/>
      <c r="O735" s="613"/>
      <c r="P735" s="613"/>
      <c r="Q735" s="613"/>
      <c r="BA735" s="342"/>
      <c r="BB735" s="418"/>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985"/>
      <c r="D736" s="985"/>
      <c r="E736" s="613"/>
      <c r="F736" s="613"/>
      <c r="G736" s="613"/>
      <c r="H736" s="985"/>
      <c r="I736" s="985"/>
      <c r="J736" s="613"/>
      <c r="K736" s="613"/>
      <c r="L736" s="613"/>
      <c r="M736" s="985"/>
      <c r="N736" s="985"/>
      <c r="O736" s="613"/>
      <c r="P736" s="613"/>
      <c r="Q736" s="613"/>
      <c r="BA736" s="342"/>
      <c r="BB736" s="418"/>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985"/>
      <c r="D737" s="985"/>
      <c r="E737" s="613"/>
      <c r="F737" s="613"/>
      <c r="G737" s="613"/>
      <c r="H737" s="985"/>
      <c r="I737" s="985"/>
      <c r="J737" s="613"/>
      <c r="K737" s="613"/>
      <c r="L737" s="613"/>
      <c r="M737" s="985"/>
      <c r="N737" s="985"/>
      <c r="O737" s="613"/>
      <c r="P737" s="613"/>
      <c r="Q737" s="613"/>
      <c r="BA737" s="342"/>
      <c r="BB737" s="418"/>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985"/>
      <c r="D738" s="985"/>
      <c r="E738" s="613"/>
      <c r="F738" s="613"/>
      <c r="G738" s="613"/>
      <c r="H738" s="985"/>
      <c r="I738" s="985"/>
      <c r="J738" s="613"/>
      <c r="K738" s="613"/>
      <c r="L738" s="613"/>
      <c r="M738" s="985"/>
      <c r="N738" s="985"/>
      <c r="O738" s="613"/>
      <c r="P738" s="613"/>
      <c r="Q738" s="613"/>
      <c r="BA738" s="342"/>
      <c r="BB738" s="418"/>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985"/>
      <c r="D739" s="985"/>
      <c r="E739" s="613"/>
      <c r="F739" s="613"/>
      <c r="G739" s="613"/>
      <c r="H739" s="985"/>
      <c r="I739" s="985"/>
      <c r="J739" s="613"/>
      <c r="K739" s="613"/>
      <c r="L739" s="613"/>
      <c r="M739" s="985"/>
      <c r="N739" s="985"/>
      <c r="O739" s="613"/>
      <c r="P739" s="613"/>
      <c r="Q739" s="613"/>
      <c r="BA739" s="342"/>
      <c r="BB739" s="418"/>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985"/>
      <c r="D740" s="985"/>
      <c r="E740" s="613"/>
      <c r="F740" s="613"/>
      <c r="G740" s="613"/>
      <c r="H740" s="985"/>
      <c r="I740" s="985"/>
      <c r="J740" s="613"/>
      <c r="K740" s="613"/>
      <c r="L740" s="613"/>
      <c r="M740" s="985"/>
      <c r="N740" s="985"/>
      <c r="O740" s="613"/>
      <c r="P740" s="613"/>
      <c r="Q740" s="613"/>
      <c r="BA740" s="342"/>
      <c r="BB740" s="418"/>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985"/>
      <c r="D741" s="985"/>
      <c r="E741" s="613"/>
      <c r="F741" s="613"/>
      <c r="G741" s="613"/>
      <c r="H741" s="985"/>
      <c r="I741" s="985"/>
      <c r="J741" s="613"/>
      <c r="K741" s="613"/>
      <c r="L741" s="613"/>
      <c r="M741" s="985"/>
      <c r="N741" s="985"/>
      <c r="O741" s="613"/>
      <c r="P741" s="613"/>
      <c r="Q741" s="613"/>
      <c r="BA741" s="342"/>
      <c r="BB741" s="418"/>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985"/>
      <c r="D742" s="985"/>
      <c r="E742" s="613"/>
      <c r="F742" s="613"/>
      <c r="G742" s="613"/>
      <c r="H742" s="985"/>
      <c r="I742" s="985"/>
      <c r="J742" s="613"/>
      <c r="K742" s="613"/>
      <c r="L742" s="613"/>
      <c r="M742" s="985"/>
      <c r="N742" s="985"/>
      <c r="O742" s="613"/>
      <c r="P742" s="613"/>
      <c r="Q742" s="613"/>
      <c r="BA742" s="342"/>
      <c r="BB742" s="418"/>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985"/>
      <c r="D743" s="985"/>
      <c r="E743" s="613"/>
      <c r="F743" s="613"/>
      <c r="G743" s="613"/>
      <c r="H743" s="985"/>
      <c r="I743" s="985"/>
      <c r="J743" s="613"/>
      <c r="K743" s="613"/>
      <c r="L743" s="613"/>
      <c r="M743" s="985"/>
      <c r="N743" s="985"/>
      <c r="O743" s="613"/>
      <c r="P743" s="613"/>
      <c r="Q743" s="613"/>
      <c r="BA743" s="342"/>
      <c r="BB743" s="418"/>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985"/>
      <c r="D744" s="985"/>
      <c r="E744" s="613"/>
      <c r="F744" s="613"/>
      <c r="G744" s="613"/>
      <c r="H744" s="985"/>
      <c r="I744" s="985"/>
      <c r="J744" s="613"/>
      <c r="K744" s="613"/>
      <c r="L744" s="613"/>
      <c r="M744" s="985"/>
      <c r="N744" s="985"/>
      <c r="O744" s="613"/>
      <c r="P744" s="613"/>
      <c r="Q744" s="613"/>
      <c r="BA744" s="342"/>
      <c r="BB744" s="418"/>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985"/>
      <c r="D745" s="985"/>
      <c r="E745" s="613"/>
      <c r="F745" s="613"/>
      <c r="G745" s="613"/>
      <c r="H745" s="985"/>
      <c r="I745" s="985"/>
      <c r="J745" s="613"/>
      <c r="K745" s="613"/>
      <c r="L745" s="613"/>
      <c r="M745" s="985"/>
      <c r="N745" s="985"/>
      <c r="O745" s="613"/>
      <c r="P745" s="613"/>
      <c r="Q745" s="613"/>
      <c r="BA745" s="342"/>
      <c r="BB745" s="418"/>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985"/>
      <c r="D746" s="985"/>
      <c r="E746" s="613"/>
      <c r="F746" s="613"/>
      <c r="G746" s="613"/>
      <c r="H746" s="985"/>
      <c r="I746" s="985"/>
      <c r="J746" s="613"/>
      <c r="K746" s="613"/>
      <c r="L746" s="613"/>
      <c r="M746" s="985"/>
      <c r="N746" s="985"/>
      <c r="O746" s="613"/>
      <c r="P746" s="613"/>
      <c r="Q746" s="613"/>
      <c r="BA746" s="342"/>
      <c r="BB746" s="418"/>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985"/>
      <c r="D747" s="985"/>
      <c r="E747" s="613"/>
      <c r="F747" s="613"/>
      <c r="G747" s="613"/>
      <c r="H747" s="985"/>
      <c r="I747" s="985"/>
      <c r="J747" s="613"/>
      <c r="K747" s="613"/>
      <c r="L747" s="613"/>
      <c r="M747" s="985"/>
      <c r="N747" s="985"/>
      <c r="O747" s="613"/>
      <c r="P747" s="613"/>
      <c r="Q747" s="613"/>
      <c r="BA747" s="342"/>
      <c r="BB747" s="418"/>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985"/>
      <c r="D748" s="985"/>
      <c r="E748" s="613"/>
      <c r="F748" s="613"/>
      <c r="G748" s="613"/>
      <c r="H748" s="985"/>
      <c r="I748" s="985"/>
      <c r="J748" s="613"/>
      <c r="K748" s="613"/>
      <c r="L748" s="613"/>
      <c r="M748" s="985"/>
      <c r="N748" s="985"/>
      <c r="O748" s="613"/>
      <c r="P748" s="613"/>
      <c r="Q748" s="613"/>
      <c r="BA748" s="342"/>
      <c r="BB748" s="418"/>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985"/>
      <c r="D749" s="985"/>
      <c r="E749" s="613"/>
      <c r="F749" s="613"/>
      <c r="G749" s="613"/>
      <c r="H749" s="985"/>
      <c r="I749" s="985"/>
      <c r="J749" s="613"/>
      <c r="K749" s="613"/>
      <c r="L749" s="613"/>
      <c r="M749" s="985"/>
      <c r="N749" s="985"/>
      <c r="O749" s="613"/>
      <c r="P749" s="613"/>
      <c r="Q749" s="613"/>
      <c r="BA749" s="342"/>
      <c r="BB749" s="418"/>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985"/>
      <c r="D750" s="985"/>
      <c r="E750" s="613"/>
      <c r="F750" s="613"/>
      <c r="G750" s="613"/>
      <c r="H750" s="985"/>
      <c r="I750" s="985"/>
      <c r="J750" s="613"/>
      <c r="K750" s="613"/>
      <c r="L750" s="613"/>
      <c r="M750" s="985"/>
      <c r="N750" s="985"/>
      <c r="O750" s="613"/>
      <c r="P750" s="613"/>
      <c r="Q750" s="613"/>
      <c r="BA750" s="342"/>
      <c r="BB750" s="418"/>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985"/>
      <c r="D751" s="985"/>
      <c r="E751" s="613"/>
      <c r="F751" s="613"/>
      <c r="G751" s="613"/>
      <c r="H751" s="985"/>
      <c r="I751" s="985"/>
      <c r="J751" s="613"/>
      <c r="K751" s="613"/>
      <c r="L751" s="613"/>
      <c r="M751" s="985"/>
      <c r="N751" s="985"/>
      <c r="O751" s="613"/>
      <c r="P751" s="613"/>
      <c r="Q751" s="613"/>
      <c r="BA751" s="342"/>
      <c r="BB751" s="418"/>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985"/>
      <c r="D752" s="985"/>
      <c r="E752" s="613"/>
      <c r="F752" s="613"/>
      <c r="G752" s="613"/>
      <c r="H752" s="985"/>
      <c r="I752" s="985"/>
      <c r="J752" s="613"/>
      <c r="K752" s="613"/>
      <c r="L752" s="613"/>
      <c r="M752" s="985"/>
      <c r="N752" s="985"/>
      <c r="O752" s="613"/>
      <c r="P752" s="613"/>
      <c r="Q752" s="613"/>
      <c r="BA752" s="342"/>
      <c r="BB752" s="418"/>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985"/>
      <c r="D753" s="985"/>
      <c r="E753" s="613"/>
      <c r="F753" s="613"/>
      <c r="G753" s="613"/>
      <c r="H753" s="985"/>
      <c r="I753" s="985"/>
      <c r="J753" s="613"/>
      <c r="K753" s="613"/>
      <c r="L753" s="613"/>
      <c r="M753" s="985"/>
      <c r="N753" s="985"/>
      <c r="O753" s="613"/>
      <c r="P753" s="613"/>
      <c r="Q753" s="613"/>
      <c r="BA753" s="342"/>
      <c r="BB753" s="418"/>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985"/>
      <c r="D754" s="985"/>
      <c r="E754" s="613"/>
      <c r="F754" s="613"/>
      <c r="G754" s="613"/>
      <c r="H754" s="985"/>
      <c r="I754" s="985"/>
      <c r="J754" s="613"/>
      <c r="K754" s="613"/>
      <c r="L754" s="613"/>
      <c r="M754" s="985"/>
      <c r="N754" s="985"/>
      <c r="O754" s="613"/>
      <c r="P754" s="613"/>
      <c r="Q754" s="613"/>
      <c r="BA754" s="342"/>
      <c r="BB754" s="418"/>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985"/>
      <c r="D755" s="985"/>
      <c r="E755" s="613"/>
      <c r="F755" s="613"/>
      <c r="G755" s="613"/>
      <c r="H755" s="985"/>
      <c r="I755" s="985"/>
      <c r="J755" s="613"/>
      <c r="K755" s="613"/>
      <c r="L755" s="613"/>
      <c r="M755" s="985"/>
      <c r="N755" s="985"/>
      <c r="O755" s="613"/>
      <c r="P755" s="613"/>
      <c r="Q755" s="613"/>
      <c r="BA755" s="342"/>
      <c r="BB755" s="418"/>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985"/>
      <c r="D756" s="985"/>
      <c r="E756" s="613"/>
      <c r="F756" s="613"/>
      <c r="G756" s="613"/>
      <c r="H756" s="985"/>
      <c r="I756" s="985"/>
      <c r="J756" s="613"/>
      <c r="K756" s="613"/>
      <c r="L756" s="613"/>
      <c r="M756" s="985"/>
      <c r="N756" s="985"/>
      <c r="O756" s="613"/>
      <c r="P756" s="613"/>
      <c r="Q756" s="613"/>
      <c r="BA756" s="342"/>
      <c r="BB756" s="418"/>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985"/>
      <c r="D757" s="985"/>
      <c r="E757" s="613"/>
      <c r="F757" s="613"/>
      <c r="G757" s="613"/>
      <c r="H757" s="985"/>
      <c r="I757" s="985"/>
      <c r="J757" s="613"/>
      <c r="K757" s="613"/>
      <c r="L757" s="613"/>
      <c r="M757" s="985"/>
      <c r="N757" s="985"/>
      <c r="O757" s="613"/>
      <c r="P757" s="613"/>
      <c r="Q757" s="613"/>
      <c r="BA757" s="342"/>
      <c r="BB757" s="418"/>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985"/>
      <c r="D758" s="985"/>
      <c r="E758" s="613"/>
      <c r="F758" s="613"/>
      <c r="G758" s="613"/>
      <c r="H758" s="985"/>
      <c r="I758" s="985"/>
      <c r="J758" s="613"/>
      <c r="K758" s="613"/>
      <c r="L758" s="613"/>
      <c r="M758" s="985"/>
      <c r="N758" s="985"/>
      <c r="O758" s="613"/>
      <c r="P758" s="613"/>
      <c r="Q758" s="613"/>
      <c r="BA758" s="342"/>
      <c r="BB758" s="418"/>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985"/>
      <c r="D759" s="985"/>
      <c r="E759" s="613"/>
      <c r="F759" s="613"/>
      <c r="G759" s="613"/>
      <c r="H759" s="985"/>
      <c r="I759" s="985"/>
      <c r="J759" s="613"/>
      <c r="K759" s="613"/>
      <c r="L759" s="613"/>
      <c r="M759" s="985"/>
      <c r="N759" s="985"/>
      <c r="O759" s="613"/>
      <c r="P759" s="613"/>
      <c r="Q759" s="613"/>
      <c r="BA759" s="342"/>
      <c r="BB759" s="418"/>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985"/>
      <c r="D760" s="985"/>
      <c r="E760" s="613"/>
      <c r="F760" s="613"/>
      <c r="G760" s="613"/>
      <c r="H760" s="985"/>
      <c r="I760" s="985"/>
      <c r="J760" s="613"/>
      <c r="K760" s="613"/>
      <c r="L760" s="613"/>
      <c r="M760" s="985"/>
      <c r="N760" s="985"/>
      <c r="O760" s="613"/>
      <c r="P760" s="613"/>
      <c r="Q760" s="613"/>
      <c r="BA760" s="342"/>
      <c r="BB760" s="418"/>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985"/>
      <c r="D761" s="985"/>
      <c r="E761" s="613"/>
      <c r="F761" s="613"/>
      <c r="G761" s="613"/>
      <c r="H761" s="985"/>
      <c r="I761" s="985"/>
      <c r="J761" s="613"/>
      <c r="K761" s="613"/>
      <c r="L761" s="613"/>
      <c r="M761" s="985"/>
      <c r="N761" s="985"/>
      <c r="O761" s="613"/>
      <c r="P761" s="613"/>
      <c r="Q761" s="613"/>
      <c r="BA761" s="342"/>
      <c r="BB761" s="418"/>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985"/>
      <c r="D762" s="985"/>
      <c r="E762" s="613"/>
      <c r="F762" s="613"/>
      <c r="G762" s="613"/>
      <c r="H762" s="985"/>
      <c r="I762" s="985"/>
      <c r="J762" s="613"/>
      <c r="K762" s="613"/>
      <c r="L762" s="613"/>
      <c r="M762" s="985"/>
      <c r="N762" s="985"/>
      <c r="O762" s="613"/>
      <c r="P762" s="613"/>
      <c r="Q762" s="613"/>
      <c r="BA762" s="342"/>
      <c r="BB762" s="418"/>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985"/>
      <c r="D763" s="985"/>
      <c r="E763" s="613"/>
      <c r="F763" s="613"/>
      <c r="G763" s="613"/>
      <c r="H763" s="985"/>
      <c r="I763" s="985"/>
      <c r="J763" s="613"/>
      <c r="K763" s="613"/>
      <c r="L763" s="613"/>
      <c r="M763" s="985"/>
      <c r="N763" s="985"/>
      <c r="O763" s="613"/>
      <c r="P763" s="613"/>
      <c r="Q763" s="613"/>
      <c r="BA763" s="342"/>
      <c r="BB763" s="418"/>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985"/>
      <c r="D764" s="985"/>
      <c r="E764" s="613"/>
      <c r="F764" s="613"/>
      <c r="G764" s="613"/>
      <c r="H764" s="985"/>
      <c r="I764" s="985"/>
      <c r="J764" s="613"/>
      <c r="K764" s="613"/>
      <c r="L764" s="613"/>
      <c r="M764" s="985"/>
      <c r="N764" s="985"/>
      <c r="O764" s="613"/>
      <c r="P764" s="613"/>
      <c r="Q764" s="613"/>
      <c r="BA764" s="342"/>
      <c r="BB764" s="418"/>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985"/>
      <c r="D765" s="985"/>
      <c r="E765" s="613"/>
      <c r="F765" s="613"/>
      <c r="G765" s="613"/>
      <c r="H765" s="985"/>
      <c r="I765" s="985"/>
      <c r="J765" s="613"/>
      <c r="K765" s="613"/>
      <c r="L765" s="613"/>
      <c r="M765" s="985"/>
      <c r="N765" s="985"/>
      <c r="O765" s="613"/>
      <c r="P765" s="613"/>
      <c r="Q765" s="613"/>
      <c r="BA765" s="342"/>
      <c r="BB765" s="418"/>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985"/>
      <c r="D766" s="985"/>
      <c r="E766" s="613"/>
      <c r="F766" s="613"/>
      <c r="G766" s="613"/>
      <c r="H766" s="985"/>
      <c r="I766" s="985"/>
      <c r="J766" s="613"/>
      <c r="K766" s="613"/>
      <c r="L766" s="613"/>
      <c r="M766" s="985"/>
      <c r="N766" s="985"/>
      <c r="O766" s="613"/>
      <c r="P766" s="613"/>
      <c r="Q766" s="613"/>
      <c r="BA766" s="342"/>
      <c r="BB766" s="418"/>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985"/>
      <c r="D767" s="985"/>
      <c r="E767" s="613"/>
      <c r="F767" s="613"/>
      <c r="G767" s="613"/>
      <c r="H767" s="985"/>
      <c r="I767" s="985"/>
      <c r="J767" s="613"/>
      <c r="K767" s="613"/>
      <c r="L767" s="613"/>
      <c r="M767" s="985"/>
      <c r="N767" s="985"/>
      <c r="O767" s="613"/>
      <c r="P767" s="613"/>
      <c r="Q767" s="613"/>
      <c r="BA767" s="342"/>
      <c r="BB767" s="418"/>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985"/>
      <c r="D768" s="985"/>
      <c r="E768" s="613"/>
      <c r="F768" s="613"/>
      <c r="G768" s="613"/>
      <c r="H768" s="985"/>
      <c r="I768" s="985"/>
      <c r="J768" s="613"/>
      <c r="K768" s="613"/>
      <c r="L768" s="613"/>
      <c r="M768" s="985"/>
      <c r="N768" s="985"/>
      <c r="O768" s="613"/>
      <c r="P768" s="613"/>
      <c r="Q768" s="613"/>
      <c r="BA768" s="340"/>
      <c r="BB768" s="419"/>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985"/>
      <c r="D769" s="985"/>
      <c r="E769" s="613"/>
      <c r="F769" s="613"/>
      <c r="G769" s="613"/>
      <c r="H769" s="985"/>
      <c r="I769" s="985"/>
      <c r="J769" s="613"/>
      <c r="K769" s="613"/>
      <c r="L769" s="613"/>
      <c r="M769" s="985"/>
      <c r="N769" s="985"/>
      <c r="O769" s="613"/>
      <c r="P769" s="613"/>
      <c r="Q769" s="613"/>
      <c r="BA769" s="340"/>
      <c r="BB769" s="419"/>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985"/>
      <c r="D770" s="985"/>
      <c r="E770" s="613"/>
      <c r="F770" s="613"/>
      <c r="G770" s="613"/>
      <c r="H770" s="985"/>
      <c r="I770" s="985"/>
      <c r="J770" s="613"/>
      <c r="K770" s="613"/>
      <c r="L770" s="613"/>
      <c r="M770" s="985"/>
      <c r="N770" s="985"/>
      <c r="O770" s="613"/>
      <c r="P770" s="613"/>
      <c r="Q770" s="613"/>
      <c r="BA770" s="340"/>
      <c r="BB770" s="419"/>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985"/>
      <c r="D771" s="985"/>
      <c r="E771" s="613"/>
      <c r="F771" s="613"/>
      <c r="G771" s="613"/>
      <c r="H771" s="985"/>
      <c r="I771" s="985"/>
      <c r="J771" s="613"/>
      <c r="K771" s="613"/>
      <c r="L771" s="613"/>
      <c r="M771" s="985"/>
      <c r="N771" s="985"/>
      <c r="O771" s="613"/>
      <c r="P771" s="613"/>
      <c r="Q771" s="613"/>
      <c r="BA771" s="340"/>
      <c r="BB771" s="419"/>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985"/>
      <c r="D772" s="985"/>
      <c r="E772" s="613"/>
      <c r="F772" s="613"/>
      <c r="G772" s="613"/>
      <c r="H772" s="985"/>
      <c r="I772" s="985"/>
      <c r="J772" s="613"/>
      <c r="K772" s="613"/>
      <c r="L772" s="613"/>
      <c r="M772" s="985"/>
      <c r="N772" s="985"/>
      <c r="O772" s="613"/>
      <c r="P772" s="613"/>
      <c r="Q772" s="613"/>
      <c r="BA772" s="340"/>
      <c r="BB772" s="419"/>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985"/>
      <c r="D773" s="985"/>
      <c r="E773" s="613"/>
      <c r="F773" s="613"/>
      <c r="G773" s="613"/>
      <c r="H773" s="985"/>
      <c r="I773" s="985"/>
      <c r="J773" s="613"/>
      <c r="K773" s="613"/>
      <c r="L773" s="613"/>
      <c r="M773" s="985"/>
      <c r="N773" s="985"/>
      <c r="O773" s="613"/>
      <c r="P773" s="613"/>
      <c r="Q773" s="613"/>
      <c r="BA773" s="340"/>
      <c r="BB773" s="419"/>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985"/>
      <c r="D774" s="985"/>
      <c r="E774" s="613"/>
      <c r="F774" s="613"/>
      <c r="G774" s="613"/>
      <c r="H774" s="985"/>
      <c r="I774" s="985"/>
      <c r="J774" s="613"/>
      <c r="K774" s="613"/>
      <c r="L774" s="613"/>
      <c r="M774" s="985"/>
      <c r="N774" s="985"/>
      <c r="O774" s="613"/>
      <c r="P774" s="613"/>
      <c r="Q774" s="613"/>
      <c r="BA774" s="340"/>
      <c r="BB774" s="419"/>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985"/>
      <c r="D775" s="985"/>
      <c r="E775" s="613"/>
      <c r="F775" s="613"/>
      <c r="G775" s="613"/>
      <c r="H775" s="985"/>
      <c r="I775" s="985"/>
      <c r="J775" s="613"/>
      <c r="K775" s="613"/>
      <c r="L775" s="613"/>
      <c r="M775" s="985"/>
      <c r="N775" s="985"/>
      <c r="O775" s="613"/>
      <c r="P775" s="613"/>
      <c r="Q775" s="613"/>
      <c r="BA775" s="340"/>
      <c r="BB775" s="419"/>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985"/>
      <c r="D776" s="985"/>
      <c r="E776" s="613"/>
      <c r="F776" s="613"/>
      <c r="G776" s="613"/>
      <c r="H776" s="985"/>
      <c r="I776" s="985"/>
      <c r="J776" s="613"/>
      <c r="K776" s="613"/>
      <c r="L776" s="613"/>
      <c r="M776" s="985"/>
      <c r="N776" s="985"/>
      <c r="O776" s="613"/>
      <c r="P776" s="613"/>
      <c r="Q776" s="613"/>
      <c r="BA776" s="340"/>
      <c r="BB776" s="419"/>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985"/>
      <c r="D777" s="985"/>
      <c r="E777" s="613"/>
      <c r="F777" s="613"/>
      <c r="G777" s="613"/>
      <c r="H777" s="985"/>
      <c r="I777" s="985"/>
      <c r="J777" s="613"/>
      <c r="K777" s="613"/>
      <c r="L777" s="613"/>
      <c r="M777" s="985"/>
      <c r="N777" s="985"/>
      <c r="O777" s="613"/>
      <c r="P777" s="613"/>
      <c r="Q777" s="613"/>
      <c r="BA777" s="340"/>
      <c r="BB777" s="419"/>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985"/>
      <c r="D778" s="985"/>
      <c r="E778" s="613"/>
      <c r="F778" s="613"/>
      <c r="G778" s="613"/>
      <c r="H778" s="985"/>
      <c r="I778" s="985"/>
      <c r="J778" s="613"/>
      <c r="K778" s="613"/>
      <c r="L778" s="613"/>
      <c r="M778" s="985"/>
      <c r="N778" s="985"/>
      <c r="O778" s="613"/>
      <c r="P778" s="613"/>
      <c r="Q778" s="613"/>
      <c r="BA778" s="340"/>
      <c r="BB778" s="419"/>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985"/>
      <c r="D779" s="985"/>
      <c r="E779" s="613"/>
      <c r="F779" s="613"/>
      <c r="G779" s="613"/>
      <c r="H779" s="985"/>
      <c r="I779" s="985"/>
      <c r="J779" s="613"/>
      <c r="K779" s="613"/>
      <c r="L779" s="613"/>
      <c r="M779" s="985"/>
      <c r="N779" s="985"/>
      <c r="O779" s="613"/>
      <c r="P779" s="613"/>
      <c r="Q779" s="613"/>
      <c r="BA779" s="340"/>
      <c r="BB779" s="419"/>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985"/>
      <c r="D780" s="985"/>
      <c r="E780" s="613"/>
      <c r="F780" s="613"/>
      <c r="G780" s="613"/>
      <c r="H780" s="985"/>
      <c r="I780" s="985"/>
      <c r="J780" s="613"/>
      <c r="K780" s="613"/>
      <c r="L780" s="613"/>
      <c r="M780" s="985"/>
      <c r="N780" s="985"/>
      <c r="O780" s="613"/>
      <c r="P780" s="613"/>
      <c r="Q780" s="613"/>
      <c r="BA780" s="340"/>
      <c r="BB780" s="419"/>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985"/>
      <c r="D781" s="985"/>
      <c r="E781" s="613"/>
      <c r="F781" s="613"/>
      <c r="G781" s="613"/>
      <c r="H781" s="985"/>
      <c r="I781" s="985"/>
      <c r="J781" s="613"/>
      <c r="K781" s="613"/>
      <c r="L781" s="613"/>
      <c r="M781" s="985"/>
      <c r="N781" s="985"/>
      <c r="O781" s="613"/>
      <c r="P781" s="613"/>
      <c r="Q781" s="613"/>
      <c r="BA781" s="340"/>
      <c r="BB781" s="419"/>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985"/>
      <c r="D782" s="985"/>
      <c r="E782" s="613"/>
      <c r="F782" s="613"/>
      <c r="G782" s="613"/>
      <c r="H782" s="985"/>
      <c r="I782" s="985"/>
      <c r="J782" s="613"/>
      <c r="K782" s="613"/>
      <c r="L782" s="613"/>
      <c r="M782" s="985"/>
      <c r="N782" s="985"/>
      <c r="O782" s="613"/>
      <c r="P782" s="613"/>
      <c r="Q782" s="613"/>
      <c r="BA782" s="340"/>
      <c r="BB782" s="419"/>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985"/>
      <c r="D783" s="985"/>
      <c r="E783" s="613"/>
      <c r="F783" s="613"/>
      <c r="G783" s="613"/>
      <c r="H783" s="985"/>
      <c r="I783" s="985"/>
      <c r="J783" s="613"/>
      <c r="K783" s="613"/>
      <c r="L783" s="613"/>
      <c r="M783" s="985"/>
      <c r="N783" s="985"/>
      <c r="O783" s="613"/>
      <c r="P783" s="613"/>
      <c r="Q783" s="613"/>
      <c r="BA783" s="340"/>
      <c r="BB783" s="419"/>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985"/>
      <c r="D784" s="985"/>
      <c r="E784" s="613"/>
      <c r="F784" s="613"/>
      <c r="G784" s="613"/>
      <c r="H784" s="985"/>
      <c r="I784" s="985"/>
      <c r="J784" s="613"/>
      <c r="K784" s="613"/>
      <c r="L784" s="613"/>
      <c r="M784" s="985"/>
      <c r="N784" s="985"/>
      <c r="O784" s="613"/>
      <c r="P784" s="613"/>
      <c r="Q784" s="613"/>
      <c r="BA784" s="340"/>
      <c r="BB784" s="419"/>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985"/>
      <c r="D785" s="985"/>
      <c r="E785" s="613"/>
      <c r="F785" s="613"/>
      <c r="G785" s="613"/>
      <c r="H785" s="985"/>
      <c r="I785" s="985"/>
      <c r="J785" s="613"/>
      <c r="K785" s="613"/>
      <c r="L785" s="613"/>
      <c r="M785" s="985"/>
      <c r="N785" s="985"/>
      <c r="O785" s="613"/>
      <c r="P785" s="613"/>
      <c r="Q785" s="613"/>
      <c r="BA785" s="340"/>
      <c r="BB785" s="419"/>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985"/>
      <c r="D786" s="985"/>
      <c r="E786" s="613"/>
      <c r="F786" s="613"/>
      <c r="G786" s="613"/>
      <c r="H786" s="985"/>
      <c r="I786" s="985"/>
      <c r="J786" s="613"/>
      <c r="K786" s="613"/>
      <c r="L786" s="613"/>
      <c r="M786" s="985"/>
      <c r="N786" s="985"/>
      <c r="O786" s="613"/>
      <c r="P786" s="613"/>
      <c r="Q786" s="613"/>
      <c r="BA786" s="340"/>
      <c r="BB786" s="419"/>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985"/>
      <c r="D787" s="985"/>
      <c r="E787" s="613"/>
      <c r="F787" s="613"/>
      <c r="G787" s="613"/>
      <c r="H787" s="985"/>
      <c r="I787" s="985"/>
      <c r="J787" s="613"/>
      <c r="K787" s="613"/>
      <c r="L787" s="613"/>
      <c r="M787" s="985"/>
      <c r="N787" s="985"/>
      <c r="O787" s="613"/>
      <c r="P787" s="613"/>
      <c r="Q787" s="613"/>
      <c r="BA787" s="340"/>
      <c r="BB787" s="419"/>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985"/>
      <c r="D788" s="985"/>
      <c r="E788" s="613"/>
      <c r="F788" s="613"/>
      <c r="G788" s="613"/>
      <c r="H788" s="985"/>
      <c r="I788" s="985"/>
      <c r="J788" s="613"/>
      <c r="K788" s="613"/>
      <c r="L788" s="613"/>
      <c r="M788" s="985"/>
      <c r="N788" s="985"/>
      <c r="O788" s="613"/>
      <c r="P788" s="613"/>
      <c r="Q788" s="613"/>
      <c r="BA788" s="340"/>
      <c r="BB788" s="419"/>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985"/>
      <c r="D789" s="985"/>
      <c r="E789" s="613"/>
      <c r="F789" s="613"/>
      <c r="G789" s="613"/>
      <c r="H789" s="985"/>
      <c r="I789" s="985"/>
      <c r="J789" s="613"/>
      <c r="K789" s="613"/>
      <c r="L789" s="613"/>
      <c r="M789" s="985"/>
      <c r="N789" s="985"/>
      <c r="O789" s="613"/>
      <c r="P789" s="613"/>
      <c r="Q789" s="613"/>
      <c r="BA789" s="340"/>
      <c r="BB789" s="419"/>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985"/>
      <c r="D790" s="985"/>
      <c r="E790" s="613"/>
      <c r="F790" s="613"/>
      <c r="G790" s="613"/>
      <c r="H790" s="985"/>
      <c r="I790" s="985"/>
      <c r="J790" s="613"/>
      <c r="K790" s="613"/>
      <c r="L790" s="613"/>
      <c r="M790" s="985"/>
      <c r="N790" s="985"/>
      <c r="O790" s="613"/>
      <c r="P790" s="613"/>
      <c r="Q790" s="613"/>
      <c r="BA790" s="340"/>
      <c r="BB790" s="419"/>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985"/>
      <c r="D791" s="985"/>
      <c r="E791" s="613"/>
      <c r="F791" s="613"/>
      <c r="G791" s="613"/>
      <c r="H791" s="985"/>
      <c r="I791" s="985"/>
      <c r="J791" s="613"/>
      <c r="K791" s="613"/>
      <c r="L791" s="613"/>
      <c r="M791" s="985"/>
      <c r="N791" s="985"/>
      <c r="O791" s="613"/>
      <c r="P791" s="613"/>
      <c r="Q791" s="613"/>
      <c r="BA791" s="340"/>
      <c r="BB791" s="419"/>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985"/>
      <c r="D792" s="985"/>
      <c r="E792" s="613"/>
      <c r="F792" s="613"/>
      <c r="G792" s="613"/>
      <c r="H792" s="985"/>
      <c r="I792" s="985"/>
      <c r="J792" s="613"/>
      <c r="K792" s="613"/>
      <c r="L792" s="613"/>
      <c r="M792" s="985"/>
      <c r="N792" s="985"/>
      <c r="O792" s="613"/>
      <c r="P792" s="613"/>
      <c r="Q792" s="613"/>
      <c r="BA792" s="340"/>
      <c r="BB792" s="419"/>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985"/>
      <c r="D793" s="985"/>
      <c r="E793" s="613"/>
      <c r="F793" s="613"/>
      <c r="G793" s="613"/>
      <c r="H793" s="985"/>
      <c r="I793" s="985"/>
      <c r="J793" s="613"/>
      <c r="K793" s="613"/>
      <c r="L793" s="613"/>
      <c r="M793" s="985"/>
      <c r="N793" s="985"/>
      <c r="O793" s="613"/>
      <c r="P793" s="613"/>
      <c r="Q793" s="613"/>
      <c r="BA793" s="340"/>
      <c r="BB793" s="419"/>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985"/>
      <c r="D794" s="985"/>
      <c r="E794" s="613"/>
      <c r="F794" s="613"/>
      <c r="G794" s="613"/>
      <c r="H794" s="985"/>
      <c r="I794" s="985"/>
      <c r="J794" s="613"/>
      <c r="K794" s="613"/>
      <c r="L794" s="613"/>
      <c r="M794" s="985"/>
      <c r="N794" s="985"/>
      <c r="O794" s="613"/>
      <c r="P794" s="613"/>
      <c r="Q794" s="613"/>
      <c r="BA794" s="340"/>
      <c r="BB794" s="419"/>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985"/>
      <c r="D795" s="985"/>
      <c r="E795" s="613"/>
      <c r="F795" s="613"/>
      <c r="G795" s="613"/>
      <c r="H795" s="985"/>
      <c r="I795" s="985"/>
      <c r="J795" s="613"/>
      <c r="K795" s="613"/>
      <c r="L795" s="613"/>
      <c r="M795" s="985"/>
      <c r="N795" s="985"/>
      <c r="O795" s="613"/>
      <c r="P795" s="613"/>
      <c r="Q795" s="613"/>
      <c r="BA795" s="340"/>
      <c r="BB795" s="419"/>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985"/>
      <c r="D796" s="985"/>
      <c r="E796" s="613"/>
      <c r="F796" s="613"/>
      <c r="G796" s="613"/>
      <c r="H796" s="985"/>
      <c r="I796" s="985"/>
      <c r="J796" s="613"/>
      <c r="K796" s="613"/>
      <c r="L796" s="613"/>
      <c r="M796" s="985"/>
      <c r="N796" s="985"/>
      <c r="O796" s="613"/>
      <c r="P796" s="613"/>
      <c r="Q796" s="613"/>
      <c r="BA796" s="340"/>
      <c r="BB796" s="419"/>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985"/>
      <c r="D797" s="985"/>
      <c r="E797" s="613"/>
      <c r="F797" s="613"/>
      <c r="G797" s="613"/>
      <c r="H797" s="985"/>
      <c r="I797" s="985"/>
      <c r="J797" s="613"/>
      <c r="K797" s="613"/>
      <c r="L797" s="613"/>
      <c r="M797" s="985"/>
      <c r="N797" s="985"/>
      <c r="O797" s="613"/>
      <c r="P797" s="613"/>
      <c r="Q797" s="613"/>
      <c r="BA797" s="340"/>
      <c r="BB797" s="419"/>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985"/>
      <c r="D798" s="985"/>
      <c r="E798" s="613"/>
      <c r="F798" s="613"/>
      <c r="G798" s="613"/>
      <c r="H798" s="985"/>
      <c r="I798" s="985"/>
      <c r="J798" s="613"/>
      <c r="K798" s="613"/>
      <c r="L798" s="613"/>
      <c r="M798" s="985"/>
      <c r="N798" s="985"/>
      <c r="O798" s="613"/>
      <c r="P798" s="613"/>
      <c r="Q798" s="613"/>
      <c r="BA798" s="340"/>
      <c r="BB798" s="419"/>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985"/>
      <c r="D799" s="985"/>
      <c r="E799" s="613"/>
      <c r="F799" s="613"/>
      <c r="G799" s="613"/>
      <c r="H799" s="985"/>
      <c r="I799" s="985"/>
      <c r="J799" s="613"/>
      <c r="K799" s="613"/>
      <c r="L799" s="613"/>
      <c r="M799" s="985"/>
      <c r="N799" s="985"/>
      <c r="O799" s="613"/>
      <c r="P799" s="613"/>
      <c r="Q799" s="613"/>
      <c r="BA799" s="340"/>
      <c r="BB799" s="419"/>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613"/>
      <c r="D800" s="613"/>
      <c r="E800" s="613"/>
      <c r="F800" s="613"/>
      <c r="G800" s="613"/>
      <c r="H800" s="613"/>
      <c r="I800" s="613"/>
      <c r="J800" s="613"/>
      <c r="K800" s="613"/>
      <c r="L800" s="613"/>
      <c r="M800" s="613"/>
      <c r="N800" s="613"/>
      <c r="O800" s="613"/>
      <c r="P800" s="613"/>
      <c r="Q800" s="613"/>
      <c r="BA800" s="340"/>
      <c r="BB800" s="419"/>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613"/>
      <c r="D801" s="613"/>
      <c r="E801" s="613"/>
      <c r="F801" s="613"/>
      <c r="G801" s="613"/>
      <c r="H801" s="613"/>
      <c r="I801" s="613"/>
      <c r="J801" s="613"/>
      <c r="K801" s="613"/>
      <c r="L801" s="613"/>
      <c r="M801" s="613"/>
      <c r="N801" s="613"/>
      <c r="O801" s="613"/>
      <c r="P801" s="613"/>
      <c r="Q801" s="613"/>
    </row>
    <row r="802" ht="25.15" customHeight="true" x14ac:dyDescent="0.2">
      <c r="C802" s="613"/>
      <c r="D802" s="613"/>
      <c r="E802" s="613"/>
      <c r="F802" s="613"/>
      <c r="G802" s="613"/>
      <c r="H802" s="613"/>
      <c r="I802" s="613"/>
      <c r="J802" s="613"/>
      <c r="K802" s="613"/>
      <c r="L802" s="613"/>
      <c r="M802" s="613"/>
      <c r="N802" s="613"/>
      <c r="O802" s="613"/>
      <c r="P802" s="613"/>
      <c r="Q802" s="613"/>
    </row>
    <row r="803" ht="25.15" customHeight="true" x14ac:dyDescent="0.2">
      <c r="C803" s="613"/>
      <c r="D803" s="613"/>
      <c r="E803" s="613"/>
      <c r="F803" s="613"/>
      <c r="G803" s="613"/>
      <c r="H803" s="613"/>
      <c r="I803" s="613"/>
      <c r="J803" s="613"/>
      <c r="K803" s="613"/>
      <c r="L803" s="613"/>
      <c r="M803" s="613"/>
      <c r="N803" s="613"/>
      <c r="O803" s="613"/>
      <c r="P803" s="613"/>
      <c r="Q803" s="613"/>
    </row>
    <row r="804" ht="25.15" customHeight="true" x14ac:dyDescent="0.2">
      <c r="C804" s="613"/>
      <c r="D804" s="613"/>
      <c r="E804" s="613"/>
      <c r="F804" s="613"/>
      <c r="G804" s="613"/>
      <c r="H804" s="613"/>
      <c r="I804" s="613"/>
      <c r="J804" s="613"/>
      <c r="K804" s="613"/>
      <c r="L804" s="613"/>
      <c r="M804" s="613"/>
      <c r="N804" s="613"/>
      <c r="O804" s="613"/>
      <c r="P804" s="613"/>
      <c r="Q804" s="613"/>
    </row>
    <row r="805" ht="25.15" customHeight="true" x14ac:dyDescent="0.2">
      <c r="C805" s="613"/>
      <c r="D805" s="613"/>
      <c r="E805" s="613"/>
      <c r="F805" s="613"/>
      <c r="G805" s="613"/>
      <c r="H805" s="613"/>
      <c r="I805" s="613"/>
      <c r="J805" s="613"/>
      <c r="K805" s="613"/>
      <c r="L805" s="613"/>
      <c r="M805" s="613"/>
      <c r="N805" s="613"/>
      <c r="O805" s="613"/>
      <c r="P805" s="613"/>
      <c r="Q805" s="613"/>
    </row>
    <row r="806" ht="25.15" customHeight="true" x14ac:dyDescent="0.2">
      <c r="C806" s="613"/>
      <c r="D806" s="613"/>
      <c r="E806" s="613"/>
      <c r="F806" s="613"/>
      <c r="G806" s="613"/>
      <c r="H806" s="613"/>
      <c r="I806" s="613"/>
      <c r="J806" s="613"/>
      <c r="K806" s="613"/>
      <c r="L806" s="613"/>
      <c r="M806" s="613"/>
      <c r="N806" s="613"/>
      <c r="O806" s="613"/>
      <c r="P806" s="613"/>
      <c r="Q806" s="613"/>
    </row>
    <row r="807" ht="25.15" customHeight="true" x14ac:dyDescent="0.2">
      <c r="C807" s="613"/>
      <c r="D807" s="613"/>
      <c r="E807" s="613"/>
      <c r="F807" s="613"/>
      <c r="G807" s="613"/>
      <c r="H807" s="613"/>
      <c r="I807" s="613"/>
      <c r="J807" s="613"/>
      <c r="K807" s="613"/>
      <c r="L807" s="613"/>
      <c r="M807" s="613"/>
      <c r="N807" s="613"/>
      <c r="O807" s="613"/>
      <c r="P807" s="613"/>
      <c r="Q807" s="613"/>
    </row>
    <row r="808" ht="25.15" customHeight="true" x14ac:dyDescent="0.2">
      <c r="C808" s="613"/>
      <c r="D808" s="613"/>
      <c r="E808" s="613"/>
      <c r="F808" s="613"/>
      <c r="G808" s="613"/>
      <c r="H808" s="613"/>
      <c r="I808" s="613"/>
      <c r="J808" s="613"/>
      <c r="K808" s="613"/>
      <c r="L808" s="613"/>
      <c r="M808" s="613"/>
      <c r="N808" s="613"/>
      <c r="O808" s="613"/>
      <c r="P808" s="613"/>
      <c r="Q808" s="613"/>
    </row>
    <row r="809" ht="25.15" customHeight="true" x14ac:dyDescent="0.2">
      <c r="C809" s="613"/>
      <c r="D809" s="613"/>
      <c r="E809" s="613"/>
      <c r="F809" s="613"/>
      <c r="G809" s="613"/>
      <c r="H809" s="613"/>
      <c r="I809" s="613"/>
      <c r="J809" s="613"/>
      <c r="K809" s="613"/>
      <c r="L809" s="613"/>
      <c r="M809" s="613"/>
      <c r="N809" s="613"/>
      <c r="O809" s="613"/>
      <c r="P809" s="613"/>
      <c r="Q809" s="613"/>
    </row>
    <row r="810" ht="25.15" customHeight="true" x14ac:dyDescent="0.2">
      <c r="C810" s="613"/>
      <c r="D810" s="613"/>
      <c r="E810" s="613"/>
      <c r="F810" s="613"/>
      <c r="G810" s="613"/>
      <c r="H810" s="613"/>
      <c r="I810" s="613"/>
      <c r="J810" s="613"/>
      <c r="K810" s="613"/>
      <c r="L810" s="613"/>
      <c r="M810" s="613"/>
      <c r="N810" s="613"/>
      <c r="O810" s="613"/>
      <c r="P810" s="613"/>
      <c r="Q810" s="613"/>
    </row>
    <row r="811" ht="25.15" customHeight="true" x14ac:dyDescent="0.2">
      <c r="C811" s="613"/>
      <c r="D811" s="613"/>
      <c r="E811" s="613"/>
      <c r="F811" s="613"/>
      <c r="G811" s="613"/>
      <c r="H811" s="613"/>
      <c r="I811" s="613"/>
      <c r="J811" s="613"/>
      <c r="K811" s="613"/>
      <c r="L811" s="613"/>
      <c r="M811" s="613"/>
      <c r="N811" s="613"/>
      <c r="O811" s="613"/>
      <c r="P811" s="613"/>
      <c r="Q811" s="613"/>
    </row>
    <row r="812" ht="25.15" customHeight="true" x14ac:dyDescent="0.2">
      <c r="C812" s="613"/>
      <c r="D812" s="613"/>
      <c r="E812" s="613"/>
      <c r="F812" s="613"/>
      <c r="G812" s="613"/>
      <c r="H812" s="613"/>
      <c r="I812" s="613"/>
      <c r="J812" s="613"/>
      <c r="K812" s="613"/>
      <c r="L812" s="613"/>
      <c r="M812" s="613"/>
      <c r="N812" s="613"/>
      <c r="O812" s="613"/>
      <c r="P812" s="613"/>
      <c r="Q812" s="613"/>
    </row>
    <row r="813" ht="25.15" customHeight="true" x14ac:dyDescent="0.2">
      <c r="C813" s="613"/>
      <c r="D813" s="613"/>
      <c r="E813" s="613"/>
      <c r="F813" s="613"/>
      <c r="G813" s="613"/>
      <c r="H813" s="613"/>
      <c r="I813" s="613"/>
      <c r="J813" s="613"/>
      <c r="K813" s="613"/>
      <c r="L813" s="613"/>
      <c r="M813" s="613"/>
      <c r="N813" s="613"/>
      <c r="O813" s="613"/>
      <c r="P813" s="613"/>
      <c r="Q813" s="613"/>
    </row>
    <row r="814" ht="25.15" customHeight="true" x14ac:dyDescent="0.2">
      <c r="C814" s="613"/>
      <c r="D814" s="613"/>
      <c r="E814" s="613"/>
      <c r="F814" s="613"/>
      <c r="G814" s="613"/>
      <c r="H814" s="613"/>
      <c r="I814" s="613"/>
      <c r="J814" s="613"/>
      <c r="K814" s="613"/>
      <c r="L814" s="613"/>
      <c r="M814" s="613"/>
      <c r="N814" s="613"/>
      <c r="O814" s="613"/>
      <c r="P814" s="613"/>
      <c r="Q814" s="613"/>
    </row>
    <row r="815" ht="25.15" customHeight="true" x14ac:dyDescent="0.2">
      <c r="C815" s="613"/>
      <c r="D815" s="613"/>
      <c r="E815" s="613"/>
      <c r="F815" s="613"/>
      <c r="G815" s="613"/>
      <c r="H815" s="613"/>
      <c r="I815" s="613"/>
      <c r="J815" s="613"/>
      <c r="K815" s="613"/>
      <c r="L815" s="613"/>
      <c r="M815" s="613"/>
      <c r="N815" s="613"/>
      <c r="O815" s="613"/>
      <c r="P815" s="613"/>
      <c r="Q815" s="613"/>
    </row>
    <row r="816" ht="25.15" customHeight="true" x14ac:dyDescent="0.2">
      <c r="C816" s="613"/>
      <c r="D816" s="613"/>
      <c r="E816" s="613"/>
      <c r="F816" s="613"/>
      <c r="G816" s="613"/>
      <c r="H816" s="613"/>
      <c r="I816" s="613"/>
      <c r="J816" s="613"/>
      <c r="K816" s="613"/>
      <c r="L816" s="613"/>
      <c r="M816" s="613"/>
      <c r="N816" s="613"/>
      <c r="O816" s="613"/>
      <c r="P816" s="613"/>
      <c r="Q816" s="613"/>
    </row>
    <row r="817" ht="25.15" customHeight="true" x14ac:dyDescent="0.2">
      <c r="C817" s="613"/>
      <c r="D817" s="613"/>
      <c r="E817" s="613"/>
      <c r="F817" s="613"/>
      <c r="G817" s="613"/>
      <c r="H817" s="613"/>
      <c r="I817" s="613"/>
      <c r="J817" s="613"/>
      <c r="K817" s="613"/>
      <c r="L817" s="613"/>
      <c r="M817" s="613"/>
      <c r="N817" s="613"/>
      <c r="O817" s="613"/>
      <c r="P817" s="613"/>
      <c r="Q817" s="613"/>
    </row>
    <row r="818" ht="25.15" customHeight="true" x14ac:dyDescent="0.2">
      <c r="C818" s="613"/>
      <c r="D818" s="613"/>
      <c r="E818" s="613"/>
      <c r="F818" s="613"/>
      <c r="G818" s="613"/>
      <c r="H818" s="613"/>
      <c r="I818" s="613"/>
      <c r="J818" s="613"/>
      <c r="K818" s="613"/>
      <c r="L818" s="613"/>
      <c r="M818" s="613"/>
      <c r="N818" s="613"/>
      <c r="O818" s="613"/>
      <c r="P818" s="613"/>
      <c r="Q818" s="613"/>
    </row>
    <row r="819" ht="25.15" customHeight="true" x14ac:dyDescent="0.2">
      <c r="C819" s="613"/>
      <c r="D819" s="613"/>
      <c r="E819" s="613"/>
      <c r="F819" s="613"/>
      <c r="G819" s="613"/>
      <c r="H819" s="613"/>
      <c r="I819" s="613"/>
      <c r="J819" s="613"/>
      <c r="K819" s="613"/>
      <c r="L819" s="613"/>
      <c r="M819" s="613"/>
      <c r="N819" s="613"/>
      <c r="O819" s="613"/>
      <c r="P819" s="613"/>
      <c r="Q819" s="613"/>
    </row>
    <row r="820" ht="25.15" customHeight="true" x14ac:dyDescent="0.2">
      <c r="C820" s="613"/>
      <c r="D820" s="613"/>
      <c r="E820" s="613"/>
      <c r="F820" s="613"/>
      <c r="G820" s="613"/>
      <c r="H820" s="613"/>
      <c r="I820" s="613"/>
      <c r="J820" s="613"/>
      <c r="K820" s="613"/>
      <c r="L820" s="613"/>
      <c r="M820" s="613"/>
      <c r="N820" s="613"/>
      <c r="O820" s="613"/>
      <c r="P820" s="613"/>
      <c r="Q820" s="613"/>
    </row>
    <row r="821" ht="25.15" customHeight="true" x14ac:dyDescent="0.2">
      <c r="C821" s="613"/>
      <c r="D821" s="613"/>
      <c r="E821" s="613"/>
      <c r="F821" s="613"/>
      <c r="G821" s="613"/>
      <c r="H821" s="613"/>
      <c r="I821" s="613"/>
      <c r="J821" s="613"/>
      <c r="K821" s="613"/>
      <c r="L821" s="613"/>
      <c r="M821" s="613"/>
      <c r="N821" s="613"/>
      <c r="O821" s="613"/>
      <c r="P821" s="613"/>
      <c r="Q821" s="613"/>
    </row>
    <row r="822" ht="25.15" customHeight="true" x14ac:dyDescent="0.2">
      <c r="C822" s="613"/>
      <c r="D822" s="613"/>
      <c r="E822" s="613"/>
      <c r="F822" s="613"/>
      <c r="G822" s="613"/>
      <c r="H822" s="613"/>
      <c r="I822" s="613"/>
      <c r="J822" s="613"/>
      <c r="K822" s="613"/>
      <c r="L822" s="613"/>
      <c r="M822" s="613"/>
      <c r="N822" s="613"/>
      <c r="O822" s="613"/>
      <c r="P822" s="613"/>
      <c r="Q822" s="613"/>
    </row>
    <row r="823" ht="25.15" customHeight="true" x14ac:dyDescent="0.2">
      <c r="C823" s="613"/>
      <c r="D823" s="613"/>
      <c r="E823" s="613"/>
      <c r="F823" s="613"/>
      <c r="G823" s="613"/>
      <c r="H823" s="613"/>
      <c r="I823" s="613"/>
      <c r="J823" s="613"/>
      <c r="K823" s="613"/>
      <c r="L823" s="613"/>
      <c r="M823" s="613"/>
      <c r="N823" s="613"/>
      <c r="O823" s="613"/>
      <c r="P823" s="613"/>
      <c r="Q823" s="613"/>
    </row>
    <row r="824" ht="25.15" customHeight="true" x14ac:dyDescent="0.2">
      <c r="C824" s="613"/>
      <c r="D824" s="613"/>
      <c r="E824" s="613"/>
      <c r="F824" s="613"/>
      <c r="G824" s="613"/>
      <c r="H824" s="613"/>
      <c r="I824" s="613"/>
      <c r="J824" s="613"/>
      <c r="K824" s="613"/>
      <c r="L824" s="613"/>
      <c r="M824" s="613"/>
      <c r="N824" s="613"/>
      <c r="O824" s="613"/>
      <c r="P824" s="613"/>
      <c r="Q824" s="613"/>
    </row>
    <row r="825" ht="25.15" customHeight="true" x14ac:dyDescent="0.2">
      <c r="C825" s="613"/>
      <c r="D825" s="613"/>
      <c r="E825" s="613"/>
      <c r="F825" s="613"/>
      <c r="G825" s="613"/>
      <c r="H825" s="613"/>
      <c r="I825" s="613"/>
      <c r="J825" s="613"/>
      <c r="K825" s="613"/>
      <c r="L825" s="613"/>
      <c r="M825" s="613"/>
      <c r="N825" s="613"/>
      <c r="O825" s="613"/>
      <c r="P825" s="613"/>
      <c r="Q825" s="613"/>
    </row>
    <row r="826" ht="25.15" customHeight="true" x14ac:dyDescent="0.2">
      <c r="C826" s="613"/>
      <c r="D826" s="613"/>
      <c r="E826" s="613"/>
      <c r="F826" s="613"/>
      <c r="G826" s="613"/>
      <c r="H826" s="613"/>
      <c r="I826" s="613"/>
      <c r="J826" s="613"/>
      <c r="K826" s="613"/>
      <c r="L826" s="613"/>
      <c r="M826" s="613"/>
      <c r="N826" s="613"/>
      <c r="O826" s="613"/>
      <c r="P826" s="613"/>
      <c r="Q826" s="613"/>
    </row>
    <row r="827" ht="25.15" customHeight="true" x14ac:dyDescent="0.2">
      <c r="C827" s="613"/>
      <c r="D827" s="613"/>
      <c r="E827" s="613"/>
      <c r="F827" s="613"/>
      <c r="G827" s="613"/>
      <c r="H827" s="613"/>
      <c r="I827" s="613"/>
      <c r="J827" s="613"/>
      <c r="K827" s="613"/>
      <c r="L827" s="613"/>
      <c r="M827" s="613"/>
      <c r="N827" s="613"/>
      <c r="O827" s="613"/>
      <c r="P827" s="613"/>
      <c r="Q827" s="613"/>
    </row>
    <row r="828" ht="25.15" customHeight="true" x14ac:dyDescent="0.2">
      <c r="C828" s="613"/>
      <c r="D828" s="613"/>
      <c r="E828" s="613"/>
      <c r="F828" s="613"/>
      <c r="G828" s="613"/>
      <c r="H828" s="613"/>
      <c r="I828" s="613"/>
      <c r="J828" s="613"/>
      <c r="K828" s="613"/>
      <c r="L828" s="613"/>
      <c r="M828" s="613"/>
      <c r="N828" s="613"/>
      <c r="O828" s="613"/>
      <c r="P828" s="613"/>
      <c r="Q828" s="613"/>
    </row>
    <row r="829" ht="25.15" customHeight="true" x14ac:dyDescent="0.2">
      <c r="C829" s="613"/>
      <c r="D829" s="613"/>
      <c r="E829" s="613"/>
      <c r="F829" s="613"/>
      <c r="G829" s="613"/>
      <c r="H829" s="613"/>
      <c r="I829" s="613"/>
      <c r="J829" s="613"/>
      <c r="K829" s="613"/>
      <c r="L829" s="613"/>
      <c r="M829" s="613"/>
      <c r="N829" s="613"/>
      <c r="O829" s="613"/>
      <c r="P829" s="613"/>
      <c r="Q829" s="613"/>
    </row>
    <row r="830" ht="25.15" customHeight="true" x14ac:dyDescent="0.2">
      <c r="C830" s="613"/>
      <c r="D830" s="613"/>
      <c r="E830" s="613"/>
      <c r="F830" s="613"/>
      <c r="G830" s="613"/>
      <c r="H830" s="613"/>
      <c r="I830" s="613"/>
      <c r="J830" s="613"/>
      <c r="K830" s="613"/>
      <c r="L830" s="613"/>
      <c r="M830" s="613"/>
      <c r="N830" s="613"/>
      <c r="O830" s="613"/>
      <c r="P830" s="613"/>
      <c r="Q830" s="613"/>
    </row>
    <row r="831" ht="25.15" customHeight="true" x14ac:dyDescent="0.2">
      <c r="C831" s="613"/>
      <c r="D831" s="613"/>
      <c r="E831" s="613"/>
      <c r="F831" s="613"/>
      <c r="G831" s="613"/>
      <c r="H831" s="613"/>
      <c r="I831" s="613"/>
      <c r="J831" s="613"/>
      <c r="K831" s="613"/>
      <c r="L831" s="613"/>
      <c r="M831" s="613"/>
      <c r="N831" s="613"/>
      <c r="O831" s="613"/>
      <c r="P831" s="613"/>
      <c r="Q831" s="613"/>
    </row>
    <row r="832" ht="25.15" customHeight="true" x14ac:dyDescent="0.2">
      <c r="C832" s="613"/>
      <c r="D832" s="613"/>
      <c r="E832" s="613"/>
      <c r="F832" s="613"/>
      <c r="G832" s="613"/>
      <c r="H832" s="613"/>
      <c r="I832" s="613"/>
      <c r="J832" s="613"/>
      <c r="K832" s="613"/>
      <c r="L832" s="613"/>
      <c r="M832" s="613"/>
      <c r="N832" s="613"/>
      <c r="O832" s="613"/>
      <c r="P832" s="613"/>
      <c r="Q832" s="613"/>
    </row>
    <row r="833" ht="25.15" customHeight="true" x14ac:dyDescent="0.2">
      <c r="C833" s="613"/>
      <c r="D833" s="613"/>
      <c r="E833" s="613"/>
      <c r="F833" s="613"/>
      <c r="G833" s="613"/>
      <c r="H833" s="613"/>
      <c r="I833" s="613"/>
      <c r="J833" s="613"/>
      <c r="K833" s="613"/>
      <c r="L833" s="613"/>
      <c r="M833" s="613"/>
      <c r="N833" s="613"/>
      <c r="O833" s="613"/>
      <c r="P833" s="613"/>
      <c r="Q833" s="613"/>
    </row>
    <row r="834" ht="25.15" customHeight="true" x14ac:dyDescent="0.2">
      <c r="C834" s="613"/>
      <c r="D834" s="613"/>
      <c r="E834" s="613"/>
      <c r="F834" s="613"/>
      <c r="G834" s="613"/>
      <c r="H834" s="613"/>
      <c r="I834" s="613"/>
      <c r="J834" s="613"/>
      <c r="K834" s="613"/>
      <c r="L834" s="613"/>
      <c r="M834" s="613"/>
      <c r="N834" s="613"/>
      <c r="O834" s="613"/>
      <c r="P834" s="613"/>
      <c r="Q834" s="613"/>
    </row>
    <row r="835" ht="25.15" customHeight="true" x14ac:dyDescent="0.2">
      <c r="C835" s="613"/>
      <c r="D835" s="613"/>
      <c r="E835" s="613"/>
      <c r="F835" s="613"/>
      <c r="G835" s="613"/>
      <c r="H835" s="613"/>
      <c r="I835" s="613"/>
      <c r="J835" s="613"/>
      <c r="K835" s="613"/>
      <c r="L835" s="613"/>
      <c r="M835" s="613"/>
      <c r="N835" s="613"/>
      <c r="O835" s="613"/>
      <c r="P835" s="613"/>
      <c r="Q835" s="613"/>
    </row>
    <row r="836" ht="25.15" customHeight="true" x14ac:dyDescent="0.2">
      <c r="C836" s="613"/>
      <c r="D836" s="613"/>
      <c r="E836" s="613"/>
      <c r="F836" s="613"/>
      <c r="G836" s="613"/>
      <c r="H836" s="613"/>
      <c r="I836" s="613"/>
      <c r="J836" s="613"/>
      <c r="K836" s="613"/>
      <c r="L836" s="613"/>
      <c r="M836" s="613"/>
      <c r="N836" s="613"/>
      <c r="O836" s="613"/>
      <c r="P836" s="613"/>
      <c r="Q836" s="613"/>
    </row>
    <row r="837" ht="25.15" customHeight="true" x14ac:dyDescent="0.2">
      <c r="C837" s="613"/>
      <c r="D837" s="613"/>
      <c r="E837" s="613"/>
      <c r="F837" s="613"/>
      <c r="G837" s="613"/>
      <c r="H837" s="613"/>
      <c r="I837" s="613"/>
      <c r="J837" s="613"/>
      <c r="K837" s="613"/>
      <c r="L837" s="613"/>
      <c r="M837" s="613"/>
      <c r="N837" s="613"/>
      <c r="O837" s="613"/>
      <c r="P837" s="613"/>
      <c r="Q837" s="613"/>
    </row>
    <row r="838" ht="25.15" customHeight="true" x14ac:dyDescent="0.2">
      <c r="C838" s="613"/>
      <c r="D838" s="613"/>
      <c r="E838" s="613"/>
      <c r="F838" s="613"/>
      <c r="G838" s="613"/>
      <c r="H838" s="613"/>
      <c r="I838" s="613"/>
      <c r="J838" s="613"/>
      <c r="K838" s="613"/>
      <c r="L838" s="613"/>
      <c r="M838" s="613"/>
      <c r="N838" s="613"/>
      <c r="O838" s="613"/>
      <c r="P838" s="613"/>
      <c r="Q838" s="613"/>
    </row>
    <row r="839" ht="25.15" customHeight="true" x14ac:dyDescent="0.2">
      <c r="C839" s="613"/>
      <c r="D839" s="613"/>
      <c r="E839" s="613"/>
      <c r="F839" s="613"/>
      <c r="G839" s="613"/>
      <c r="H839" s="613"/>
      <c r="I839" s="613"/>
      <c r="J839" s="613"/>
      <c r="K839" s="613"/>
      <c r="L839" s="613"/>
      <c r="M839" s="613"/>
      <c r="N839" s="613"/>
      <c r="O839" s="613"/>
      <c r="P839" s="613"/>
      <c r="Q839" s="613"/>
    </row>
    <row r="840" ht="25.15" customHeight="true" x14ac:dyDescent="0.2">
      <c r="C840" s="613"/>
      <c r="D840" s="613"/>
      <c r="E840" s="613"/>
      <c r="F840" s="613"/>
      <c r="G840" s="613"/>
      <c r="H840" s="613"/>
      <c r="I840" s="613"/>
      <c r="J840" s="613"/>
      <c r="K840" s="613"/>
      <c r="L840" s="613"/>
      <c r="M840" s="613"/>
      <c r="N840" s="613"/>
      <c r="O840" s="613"/>
      <c r="P840" s="613"/>
      <c r="Q840" s="613"/>
    </row>
    <row r="841" ht="25.15" customHeight="true" x14ac:dyDescent="0.2">
      <c r="C841" s="613"/>
      <c r="D841" s="613"/>
      <c r="E841" s="613"/>
      <c r="F841" s="613"/>
      <c r="G841" s="613"/>
      <c r="H841" s="613"/>
      <c r="I841" s="613"/>
      <c r="J841" s="613"/>
      <c r="K841" s="613"/>
      <c r="L841" s="613"/>
      <c r="M841" s="613"/>
      <c r="N841" s="613"/>
      <c r="O841" s="613"/>
      <c r="P841" s="613"/>
      <c r="Q841" s="613"/>
    </row>
    <row r="842" ht="25.15" customHeight="true" x14ac:dyDescent="0.2">
      <c r="C842" s="613"/>
      <c r="D842" s="613"/>
      <c r="E842" s="613"/>
      <c r="F842" s="613"/>
      <c r="G842" s="613"/>
      <c r="H842" s="613"/>
      <c r="I842" s="613"/>
      <c r="J842" s="613"/>
      <c r="K842" s="613"/>
      <c r="L842" s="613"/>
      <c r="M842" s="613"/>
      <c r="N842" s="613"/>
      <c r="O842" s="613"/>
      <c r="P842" s="613"/>
      <c r="Q842" s="613"/>
    </row>
    <row r="843" ht="25.15" customHeight="true" x14ac:dyDescent="0.2">
      <c r="C843" s="613"/>
      <c r="D843" s="613"/>
      <c r="E843" s="613"/>
      <c r="F843" s="613"/>
      <c r="G843" s="613"/>
      <c r="H843" s="613"/>
      <c r="I843" s="613"/>
      <c r="J843" s="613"/>
      <c r="K843" s="613"/>
      <c r="L843" s="613"/>
      <c r="M843" s="613"/>
      <c r="N843" s="613"/>
      <c r="O843" s="613"/>
      <c r="P843" s="613"/>
      <c r="Q843" s="613"/>
    </row>
    <row r="844" ht="25.15" customHeight="true" x14ac:dyDescent="0.2">
      <c r="C844" s="613"/>
      <c r="D844" s="613"/>
      <c r="E844" s="613"/>
      <c r="F844" s="613"/>
      <c r="G844" s="613"/>
      <c r="H844" s="613"/>
      <c r="I844" s="613"/>
      <c r="J844" s="613"/>
      <c r="K844" s="613"/>
      <c r="L844" s="613"/>
      <c r="M844" s="613"/>
      <c r="N844" s="613"/>
      <c r="O844" s="613"/>
      <c r="P844" s="613"/>
      <c r="Q844" s="613"/>
    </row>
    <row r="845" ht="25.15" customHeight="true" x14ac:dyDescent="0.2">
      <c r="C845" s="613"/>
      <c r="D845" s="613"/>
      <c r="E845" s="613"/>
      <c r="F845" s="613"/>
      <c r="G845" s="613"/>
      <c r="H845" s="613"/>
      <c r="I845" s="613"/>
      <c r="J845" s="613"/>
      <c r="K845" s="613"/>
      <c r="L845" s="613"/>
      <c r="M845" s="613"/>
      <c r="N845" s="613"/>
      <c r="O845" s="613"/>
      <c r="P845" s="613"/>
      <c r="Q845" s="613"/>
    </row>
    <row r="846" ht="25.15" customHeight="true" x14ac:dyDescent="0.2">
      <c r="C846" s="613"/>
      <c r="D846" s="613"/>
      <c r="E846" s="613"/>
      <c r="F846" s="613"/>
      <c r="G846" s="613"/>
      <c r="H846" s="613"/>
      <c r="I846" s="613"/>
      <c r="J846" s="613"/>
      <c r="K846" s="613"/>
      <c r="L846" s="613"/>
      <c r="M846" s="613"/>
      <c r="N846" s="613"/>
      <c r="O846" s="613"/>
      <c r="P846" s="613"/>
      <c r="Q846" s="613"/>
    </row>
    <row r="847" ht="25.15" customHeight="true" x14ac:dyDescent="0.2">
      <c r="C847" s="613"/>
      <c r="D847" s="613"/>
      <c r="E847" s="613"/>
      <c r="F847" s="613"/>
      <c r="G847" s="613"/>
      <c r="H847" s="613"/>
      <c r="I847" s="613"/>
      <c r="J847" s="613"/>
      <c r="K847" s="613"/>
      <c r="L847" s="613"/>
      <c r="M847" s="613"/>
      <c r="N847" s="613"/>
      <c r="O847" s="613"/>
      <c r="P847" s="613"/>
      <c r="Q847" s="613"/>
    </row>
    <row r="848" ht="25.15" customHeight="true" x14ac:dyDescent="0.2">
      <c r="C848" s="613"/>
      <c r="D848" s="613"/>
      <c r="E848" s="613"/>
      <c r="F848" s="613"/>
      <c r="G848" s="613"/>
      <c r="H848" s="613"/>
      <c r="I848" s="613"/>
      <c r="J848" s="613"/>
      <c r="K848" s="613"/>
      <c r="L848" s="613"/>
      <c r="M848" s="613"/>
      <c r="N848" s="613"/>
      <c r="O848" s="613"/>
      <c r="P848" s="613"/>
      <c r="Q848" s="613"/>
    </row>
    <row r="849" ht="25.15" customHeight="true" x14ac:dyDescent="0.2">
      <c r="C849" s="613"/>
      <c r="D849" s="613"/>
      <c r="E849" s="613"/>
      <c r="F849" s="613"/>
      <c r="G849" s="613"/>
      <c r="H849" s="613"/>
      <c r="I849" s="613"/>
      <c r="J849" s="613"/>
      <c r="K849" s="613"/>
      <c r="L849" s="613"/>
      <c r="M849" s="613"/>
      <c r="N849" s="613"/>
      <c r="O849" s="613"/>
      <c r="P849" s="613"/>
      <c r="Q849" s="613"/>
    </row>
    <row r="850" ht="25.15" customHeight="true" x14ac:dyDescent="0.2">
      <c r="C850" s="613"/>
      <c r="D850" s="613"/>
      <c r="E850" s="613"/>
      <c r="F850" s="613"/>
      <c r="G850" s="613"/>
      <c r="H850" s="613"/>
      <c r="I850" s="613"/>
      <c r="J850" s="613"/>
      <c r="K850" s="613"/>
      <c r="L850" s="613"/>
      <c r="M850" s="613"/>
      <c r="N850" s="613"/>
      <c r="O850" s="613"/>
      <c r="P850" s="613"/>
      <c r="Q850" s="613"/>
    </row>
    <row r="851" ht="25.15" customHeight="true" x14ac:dyDescent="0.2">
      <c r="C851" s="613"/>
      <c r="D851" s="613"/>
      <c r="E851" s="613"/>
      <c r="F851" s="613"/>
      <c r="G851" s="613"/>
      <c r="H851" s="613"/>
      <c r="I851" s="613"/>
      <c r="J851" s="613"/>
      <c r="K851" s="613"/>
      <c r="L851" s="613"/>
      <c r="M851" s="613"/>
      <c r="N851" s="613"/>
      <c r="O851" s="613"/>
      <c r="P851" s="613"/>
      <c r="Q851" s="613"/>
    </row>
    <row r="852" ht="25.15" customHeight="true" x14ac:dyDescent="0.2">
      <c r="C852" s="613"/>
      <c r="D852" s="613"/>
      <c r="E852" s="613"/>
      <c r="F852" s="613"/>
      <c r="G852" s="613"/>
      <c r="H852" s="613"/>
      <c r="I852" s="613"/>
      <c r="J852" s="613"/>
      <c r="K852" s="613"/>
      <c r="L852" s="613"/>
      <c r="M852" s="613"/>
      <c r="N852" s="613"/>
      <c r="O852" s="613"/>
      <c r="P852" s="613"/>
      <c r="Q852" s="613"/>
    </row>
    <row r="853" ht="25.15" customHeight="true" x14ac:dyDescent="0.2">
      <c r="C853" s="613"/>
      <c r="D853" s="613"/>
      <c r="E853" s="613"/>
      <c r="F853" s="613"/>
      <c r="G853" s="613"/>
      <c r="H853" s="613"/>
      <c r="I853" s="613"/>
      <c r="J853" s="613"/>
      <c r="K853" s="613"/>
      <c r="L853" s="613"/>
      <c r="M853" s="613"/>
      <c r="N853" s="613"/>
      <c r="O853" s="613"/>
      <c r="P853" s="613"/>
      <c r="Q853" s="613"/>
    </row>
    <row r="854" ht="25.15" customHeight="true" x14ac:dyDescent="0.2">
      <c r="C854" s="613"/>
      <c r="D854" s="613"/>
      <c r="E854" s="613"/>
      <c r="F854" s="613"/>
      <c r="G854" s="613"/>
      <c r="H854" s="613"/>
      <c r="I854" s="613"/>
      <c r="J854" s="613"/>
      <c r="K854" s="613"/>
      <c r="L854" s="613"/>
      <c r="M854" s="613"/>
      <c r="N854" s="613"/>
      <c r="O854" s="613"/>
      <c r="P854" s="613"/>
      <c r="Q854" s="613"/>
    </row>
    <row r="855" ht="25.15" customHeight="true" x14ac:dyDescent="0.2">
      <c r="C855" s="613"/>
      <c r="D855" s="613"/>
      <c r="E855" s="613"/>
      <c r="F855" s="613"/>
      <c r="G855" s="613"/>
      <c r="H855" s="613"/>
      <c r="I855" s="613"/>
      <c r="J855" s="613"/>
      <c r="K855" s="613"/>
      <c r="L855" s="613"/>
      <c r="M855" s="613"/>
      <c r="N855" s="613"/>
      <c r="O855" s="613"/>
      <c r="P855" s="613"/>
      <c r="Q855" s="613"/>
    </row>
    <row r="856" ht="25.15" customHeight="true" x14ac:dyDescent="0.2">
      <c r="C856" s="613"/>
      <c r="D856" s="613"/>
      <c r="E856" s="613"/>
      <c r="F856" s="613"/>
      <c r="G856" s="613"/>
      <c r="H856" s="613"/>
      <c r="I856" s="613"/>
      <c r="J856" s="613"/>
      <c r="K856" s="613"/>
      <c r="L856" s="613"/>
      <c r="M856" s="613"/>
      <c r="N856" s="613"/>
      <c r="O856" s="613"/>
      <c r="P856" s="613"/>
      <c r="Q856" s="613"/>
    </row>
    <row r="857" ht="25.15" customHeight="true" x14ac:dyDescent="0.2">
      <c r="C857" s="613"/>
      <c r="D857" s="613"/>
      <c r="E857" s="613"/>
      <c r="F857" s="613"/>
      <c r="G857" s="613"/>
      <c r="H857" s="613"/>
      <c r="I857" s="613"/>
      <c r="J857" s="613"/>
      <c r="K857" s="613"/>
      <c r="L857" s="613"/>
      <c r="M857" s="613"/>
      <c r="N857" s="613"/>
      <c r="O857" s="613"/>
      <c r="P857" s="613"/>
      <c r="Q857" s="613"/>
    </row>
    <row r="858" ht="25.15" customHeight="true" x14ac:dyDescent="0.2">
      <c r="C858" s="613"/>
      <c r="D858" s="613"/>
      <c r="E858" s="613"/>
      <c r="F858" s="613"/>
      <c r="G858" s="613"/>
      <c r="H858" s="613"/>
      <c r="I858" s="613"/>
      <c r="J858" s="613"/>
      <c r="K858" s="613"/>
      <c r="L858" s="613"/>
      <c r="M858" s="613"/>
      <c r="N858" s="613"/>
      <c r="O858" s="613"/>
      <c r="P858" s="613"/>
      <c r="Q858" s="613"/>
    </row>
    <row r="859" ht="25.15" customHeight="true" x14ac:dyDescent="0.2">
      <c r="C859" s="613"/>
      <c r="D859" s="613"/>
      <c r="E859" s="613"/>
      <c r="F859" s="613"/>
      <c r="G859" s="613"/>
      <c r="H859" s="613"/>
      <c r="I859" s="613"/>
      <c r="J859" s="613"/>
      <c r="K859" s="613"/>
      <c r="L859" s="613"/>
      <c r="M859" s="613"/>
      <c r="N859" s="613"/>
      <c r="O859" s="613"/>
      <c r="P859" s="613"/>
      <c r="Q859" s="613"/>
    </row>
    <row r="860" ht="25.15" customHeight="true" x14ac:dyDescent="0.2">
      <c r="C860" s="613"/>
      <c r="D860" s="613"/>
      <c r="E860" s="613"/>
      <c r="F860" s="613"/>
      <c r="G860" s="613"/>
      <c r="H860" s="613"/>
      <c r="I860" s="613"/>
      <c r="J860" s="613"/>
      <c r="K860" s="613"/>
      <c r="L860" s="613"/>
      <c r="M860" s="613"/>
      <c r="N860" s="613"/>
      <c r="O860" s="613"/>
      <c r="P860" s="613"/>
      <c r="Q860" s="613"/>
    </row>
    <row r="861" ht="25.15" customHeight="true" x14ac:dyDescent="0.2">
      <c r="C861" s="613"/>
      <c r="D861" s="613"/>
      <c r="E861" s="613"/>
      <c r="F861" s="613"/>
      <c r="G861" s="613"/>
      <c r="H861" s="613"/>
      <c r="I861" s="613"/>
      <c r="J861" s="613"/>
      <c r="K861" s="613"/>
      <c r="L861" s="613"/>
      <c r="M861" s="613"/>
      <c r="N861" s="613"/>
      <c r="O861" s="613"/>
      <c r="P861" s="613"/>
      <c r="Q861" s="613"/>
    </row>
    <row r="862" ht="25.15" customHeight="true" x14ac:dyDescent="0.2">
      <c r="C862" s="613"/>
      <c r="D862" s="613"/>
      <c r="E862" s="613"/>
      <c r="F862" s="613"/>
      <c r="G862" s="613"/>
      <c r="H862" s="613"/>
      <c r="I862" s="613"/>
      <c r="J862" s="613"/>
      <c r="K862" s="613"/>
      <c r="L862" s="613"/>
      <c r="M862" s="613"/>
      <c r="N862" s="613"/>
      <c r="O862" s="613"/>
      <c r="P862" s="613"/>
      <c r="Q862" s="613"/>
    </row>
    <row r="863" ht="25.15" customHeight="true" x14ac:dyDescent="0.2">
      <c r="C863" s="613"/>
      <c r="D863" s="613"/>
      <c r="E863" s="613"/>
      <c r="F863" s="613"/>
      <c r="G863" s="613"/>
      <c r="H863" s="613"/>
      <c r="I863" s="613"/>
      <c r="J863" s="613"/>
      <c r="K863" s="613"/>
      <c r="L863" s="613"/>
      <c r="M863" s="613"/>
      <c r="N863" s="613"/>
      <c r="O863" s="613"/>
      <c r="P863" s="613"/>
      <c r="Q863" s="613"/>
    </row>
    <row r="864" ht="25.15" customHeight="true" x14ac:dyDescent="0.2">
      <c r="C864" s="613"/>
      <c r="D864" s="613"/>
      <c r="E864" s="613"/>
      <c r="F864" s="613"/>
      <c r="G864" s="613"/>
      <c r="H864" s="613"/>
      <c r="I864" s="613"/>
      <c r="J864" s="613"/>
      <c r="K864" s="613"/>
      <c r="L864" s="613"/>
      <c r="M864" s="613"/>
      <c r="N864" s="613"/>
      <c r="O864" s="613"/>
      <c r="P864" s="613"/>
      <c r="Q864" s="613"/>
    </row>
    <row r="865" ht="25.15" customHeight="true" x14ac:dyDescent="0.2">
      <c r="C865" s="613"/>
      <c r="D865" s="613"/>
      <c r="E865" s="613"/>
      <c r="F865" s="613"/>
      <c r="G865" s="613"/>
      <c r="H865" s="613"/>
      <c r="I865" s="613"/>
      <c r="J865" s="613"/>
      <c r="K865" s="613"/>
      <c r="L865" s="613"/>
      <c r="M865" s="613"/>
      <c r="N865" s="613"/>
      <c r="O865" s="613"/>
      <c r="P865" s="613"/>
      <c r="Q865" s="613"/>
    </row>
    <row r="866" ht="25.15" customHeight="true" x14ac:dyDescent="0.2">
      <c r="C866" s="613"/>
      <c r="D866" s="613"/>
      <c r="E866" s="613"/>
      <c r="F866" s="613"/>
      <c r="G866" s="613"/>
      <c r="H866" s="613"/>
      <c r="I866" s="613"/>
      <c r="J866" s="613"/>
      <c r="K866" s="613"/>
      <c r="L866" s="613"/>
      <c r="M866" s="613"/>
      <c r="N866" s="613"/>
      <c r="O866" s="613"/>
      <c r="P866" s="613"/>
      <c r="Q866" s="613"/>
    </row>
    <row r="867" ht="25.15" customHeight="true" x14ac:dyDescent="0.2">
      <c r="C867" s="613"/>
      <c r="D867" s="613"/>
      <c r="E867" s="613"/>
      <c r="F867" s="613"/>
      <c r="G867" s="613"/>
      <c r="H867" s="613"/>
      <c r="I867" s="613"/>
      <c r="J867" s="613"/>
      <c r="K867" s="613"/>
      <c r="L867" s="613"/>
      <c r="M867" s="613"/>
      <c r="N867" s="613"/>
      <c r="O867" s="613"/>
      <c r="P867" s="613"/>
      <c r="Q867" s="613"/>
    </row>
    <row r="868" ht="25.15" customHeight="true" x14ac:dyDescent="0.2">
      <c r="C868" s="613"/>
      <c r="D868" s="613"/>
      <c r="E868" s="613"/>
      <c r="F868" s="613"/>
      <c r="G868" s="613"/>
      <c r="H868" s="613"/>
      <c r="I868" s="613"/>
      <c r="J868" s="613"/>
      <c r="K868" s="613"/>
      <c r="L868" s="613"/>
      <c r="M868" s="613"/>
      <c r="N868" s="613"/>
      <c r="O868" s="613"/>
      <c r="P868" s="613"/>
      <c r="Q868" s="613"/>
    </row>
    <row r="869" ht="25.15" customHeight="true" x14ac:dyDescent="0.2">
      <c r="C869" s="613"/>
      <c r="D869" s="613"/>
      <c r="E869" s="613"/>
      <c r="F869" s="613"/>
      <c r="G869" s="613"/>
      <c r="H869" s="613"/>
      <c r="I869" s="613"/>
      <c r="J869" s="613"/>
      <c r="K869" s="613"/>
      <c r="L869" s="613"/>
      <c r="M869" s="613"/>
      <c r="N869" s="613"/>
      <c r="O869" s="613"/>
      <c r="P869" s="613"/>
      <c r="Q869" s="613"/>
    </row>
    <row r="870" ht="25.15" customHeight="true" x14ac:dyDescent="0.2">
      <c r="C870" s="613"/>
      <c r="D870" s="613"/>
      <c r="E870" s="613"/>
      <c r="F870" s="613"/>
      <c r="G870" s="613"/>
      <c r="H870" s="613"/>
      <c r="I870" s="613"/>
      <c r="J870" s="613"/>
      <c r="K870" s="613"/>
      <c r="L870" s="613"/>
      <c r="M870" s="613"/>
      <c r="N870" s="613"/>
      <c r="O870" s="613"/>
      <c r="P870" s="613"/>
      <c r="Q870" s="613"/>
    </row>
    <row r="871" ht="25.15" customHeight="true" x14ac:dyDescent="0.2">
      <c r="C871" s="613"/>
      <c r="D871" s="613"/>
      <c r="E871" s="613"/>
      <c r="F871" s="613"/>
      <c r="G871" s="613"/>
      <c r="H871" s="613"/>
      <c r="I871" s="613"/>
      <c r="J871" s="613"/>
      <c r="K871" s="613"/>
      <c r="L871" s="613"/>
      <c r="M871" s="613"/>
      <c r="N871" s="613"/>
      <c r="O871" s="613"/>
      <c r="P871" s="613"/>
      <c r="Q871" s="613"/>
    </row>
    <row r="872" ht="25.15" customHeight="true" x14ac:dyDescent="0.2">
      <c r="C872" s="613"/>
      <c r="D872" s="613"/>
      <c r="E872" s="613"/>
      <c r="F872" s="613"/>
      <c r="G872" s="613"/>
      <c r="H872" s="613"/>
      <c r="I872" s="613"/>
      <c r="J872" s="613"/>
      <c r="K872" s="613"/>
      <c r="L872" s="613"/>
      <c r="M872" s="613"/>
      <c r="N872" s="613"/>
      <c r="O872" s="613"/>
      <c r="P872" s="613"/>
      <c r="Q872" s="613"/>
    </row>
    <row r="873" ht="25.15" customHeight="true" x14ac:dyDescent="0.2">
      <c r="C873" s="613"/>
      <c r="D873" s="613"/>
      <c r="E873" s="613"/>
      <c r="F873" s="613"/>
      <c r="G873" s="613"/>
      <c r="H873" s="613"/>
      <c r="I873" s="613"/>
      <c r="J873" s="613"/>
      <c r="K873" s="613"/>
      <c r="L873" s="613"/>
      <c r="M873" s="613"/>
      <c r="N873" s="613"/>
      <c r="O873" s="613"/>
      <c r="P873" s="613"/>
      <c r="Q873" s="613"/>
    </row>
    <row r="874" ht="25.15" customHeight="true" x14ac:dyDescent="0.2">
      <c r="C874" s="613"/>
      <c r="D874" s="613"/>
      <c r="E874" s="613"/>
      <c r="F874" s="613"/>
      <c r="G874" s="613"/>
      <c r="H874" s="613"/>
      <c r="I874" s="613"/>
      <c r="J874" s="613"/>
      <c r="K874" s="613"/>
      <c r="L874" s="613"/>
      <c r="M874" s="613"/>
      <c r="N874" s="613"/>
      <c r="O874" s="613"/>
      <c r="P874" s="613"/>
      <c r="Q874" s="613"/>
    </row>
    <row r="875" ht="25.15" customHeight="true" x14ac:dyDescent="0.2">
      <c r="C875" s="613"/>
      <c r="D875" s="613"/>
      <c r="E875" s="613"/>
      <c r="F875" s="613"/>
      <c r="G875" s="613"/>
      <c r="H875" s="613"/>
      <c r="I875" s="613"/>
      <c r="J875" s="613"/>
      <c r="K875" s="613"/>
      <c r="L875" s="613"/>
      <c r="M875" s="613"/>
      <c r="N875" s="613"/>
      <c r="O875" s="613"/>
      <c r="P875" s="613"/>
      <c r="Q875" s="613"/>
    </row>
    <row r="876" ht="25.15" customHeight="true" x14ac:dyDescent="0.2">
      <c r="C876" s="613"/>
      <c r="D876" s="613"/>
      <c r="E876" s="613"/>
      <c r="F876" s="613"/>
      <c r="G876" s="613"/>
      <c r="H876" s="613"/>
      <c r="I876" s="613"/>
      <c r="J876" s="613"/>
      <c r="K876" s="613"/>
      <c r="L876" s="613"/>
      <c r="M876" s="613"/>
      <c r="N876" s="613"/>
      <c r="O876" s="613"/>
      <c r="P876" s="613"/>
      <c r="Q876" s="613"/>
    </row>
    <row r="877" ht="25.15" customHeight="true" x14ac:dyDescent="0.2">
      <c r="C877" s="613"/>
      <c r="D877" s="613"/>
      <c r="E877" s="613"/>
      <c r="F877" s="613"/>
      <c r="G877" s="613"/>
      <c r="H877" s="613"/>
      <c r="I877" s="613"/>
      <c r="J877" s="613"/>
      <c r="K877" s="613"/>
      <c r="L877" s="613"/>
      <c r="M877" s="613"/>
      <c r="N877" s="613"/>
      <c r="O877" s="613"/>
      <c r="P877" s="613"/>
      <c r="Q877" s="613"/>
    </row>
    <row r="878" ht="25.15" customHeight="true" x14ac:dyDescent="0.2">
      <c r="C878" s="613"/>
      <c r="D878" s="613"/>
      <c r="E878" s="613"/>
      <c r="F878" s="613"/>
      <c r="G878" s="613"/>
      <c r="H878" s="613"/>
      <c r="I878" s="613"/>
      <c r="J878" s="613"/>
      <c r="K878" s="613"/>
      <c r="L878" s="613"/>
      <c r="M878" s="613"/>
      <c r="N878" s="613"/>
      <c r="O878" s="613"/>
      <c r="P878" s="613"/>
      <c r="Q878" s="613"/>
    </row>
    <row r="879" ht="25.15" customHeight="true" x14ac:dyDescent="0.2">
      <c r="C879" s="613"/>
      <c r="D879" s="613"/>
      <c r="E879" s="613"/>
      <c r="F879" s="613"/>
      <c r="G879" s="613"/>
      <c r="H879" s="613"/>
      <c r="I879" s="613"/>
      <c r="J879" s="613"/>
      <c r="K879" s="613"/>
      <c r="L879" s="613"/>
      <c r="M879" s="613"/>
      <c r="N879" s="613"/>
      <c r="O879" s="613"/>
      <c r="P879" s="613"/>
      <c r="Q879" s="613"/>
    </row>
    <row r="880" ht="25.15" customHeight="true" x14ac:dyDescent="0.2">
      <c r="C880" s="613"/>
      <c r="D880" s="613"/>
      <c r="E880" s="613"/>
      <c r="F880" s="613"/>
      <c r="G880" s="613"/>
      <c r="H880" s="613"/>
      <c r="I880" s="613"/>
      <c r="J880" s="613"/>
      <c r="K880" s="613"/>
      <c r="L880" s="613"/>
      <c r="M880" s="613"/>
      <c r="N880" s="613"/>
      <c r="O880" s="613"/>
      <c r="P880" s="613"/>
      <c r="Q880" s="613"/>
    </row>
    <row r="881" ht="25.15" customHeight="true" x14ac:dyDescent="0.2">
      <c r="C881" s="613"/>
      <c r="D881" s="613"/>
      <c r="E881" s="613"/>
      <c r="F881" s="613"/>
      <c r="G881" s="613"/>
      <c r="H881" s="613"/>
      <c r="I881" s="613"/>
      <c r="J881" s="613"/>
      <c r="K881" s="613"/>
      <c r="L881" s="613"/>
      <c r="M881" s="613"/>
      <c r="N881" s="613"/>
      <c r="O881" s="613"/>
      <c r="P881" s="613"/>
      <c r="Q881" s="613"/>
    </row>
    <row r="882" ht="25.15" customHeight="true" x14ac:dyDescent="0.2">
      <c r="C882" s="613"/>
      <c r="D882" s="613"/>
      <c r="E882" s="613"/>
      <c r="F882" s="613"/>
      <c r="G882" s="613"/>
      <c r="H882" s="613"/>
      <c r="I882" s="613"/>
      <c r="J882" s="613"/>
      <c r="K882" s="613"/>
      <c r="L882" s="613"/>
      <c r="M882" s="613"/>
      <c r="N882" s="613"/>
      <c r="O882" s="613"/>
      <c r="P882" s="613"/>
      <c r="Q882" s="613"/>
    </row>
    <row r="883" ht="25.15" customHeight="true" x14ac:dyDescent="0.2">
      <c r="C883" s="613"/>
      <c r="D883" s="613"/>
      <c r="E883" s="613"/>
      <c r="F883" s="613"/>
      <c r="G883" s="613"/>
      <c r="H883" s="613"/>
      <c r="I883" s="613"/>
      <c r="J883" s="613"/>
      <c r="K883" s="613"/>
      <c r="L883" s="613"/>
      <c r="M883" s="613"/>
      <c r="N883" s="613"/>
      <c r="O883" s="613"/>
      <c r="P883" s="613"/>
      <c r="Q883" s="613"/>
    </row>
    <row r="884" ht="25.15" customHeight="true" x14ac:dyDescent="0.2">
      <c r="C884" s="613"/>
      <c r="D884" s="613"/>
      <c r="E884" s="613"/>
      <c r="F884" s="613"/>
      <c r="G884" s="613"/>
      <c r="H884" s="613"/>
      <c r="I884" s="613"/>
      <c r="J884" s="613"/>
      <c r="K884" s="613"/>
      <c r="L884" s="613"/>
      <c r="M884" s="613"/>
      <c r="N884" s="613"/>
      <c r="O884" s="613"/>
      <c r="P884" s="613"/>
      <c r="Q884" s="613"/>
    </row>
    <row r="885" ht="25.15" customHeight="true" x14ac:dyDescent="0.2">
      <c r="C885" s="613"/>
      <c r="D885" s="613"/>
      <c r="E885" s="613"/>
      <c r="F885" s="613"/>
      <c r="G885" s="613"/>
      <c r="H885" s="613"/>
      <c r="I885" s="613"/>
      <c r="J885" s="613"/>
      <c r="K885" s="613"/>
      <c r="L885" s="613"/>
      <c r="M885" s="613"/>
      <c r="N885" s="613"/>
      <c r="O885" s="613"/>
      <c r="P885" s="613"/>
      <c r="Q885" s="613"/>
    </row>
    <row r="886" ht="25.15" customHeight="true" x14ac:dyDescent="0.2">
      <c r="C886" s="613"/>
      <c r="D886" s="613"/>
      <c r="E886" s="613"/>
      <c r="F886" s="613"/>
      <c r="G886" s="613"/>
      <c r="H886" s="613"/>
      <c r="I886" s="613"/>
      <c r="J886" s="613"/>
      <c r="K886" s="613"/>
      <c r="L886" s="613"/>
      <c r="M886" s="613"/>
      <c r="N886" s="613"/>
      <c r="O886" s="613"/>
      <c r="P886" s="613"/>
      <c r="Q886" s="613"/>
    </row>
    <row r="887" ht="25.15" customHeight="true" x14ac:dyDescent="0.2">
      <c r="C887" s="613"/>
      <c r="D887" s="613"/>
      <c r="E887" s="613"/>
      <c r="F887" s="613"/>
      <c r="G887" s="613"/>
      <c r="H887" s="613"/>
      <c r="I887" s="613"/>
      <c r="J887" s="613"/>
      <c r="K887" s="613"/>
      <c r="L887" s="613"/>
      <c r="M887" s="613"/>
      <c r="N887" s="613"/>
      <c r="O887" s="613"/>
      <c r="P887" s="613"/>
      <c r="Q887" s="613"/>
    </row>
    <row r="888" ht="25.15" customHeight="true" x14ac:dyDescent="0.2">
      <c r="C888" s="613"/>
      <c r="D888" s="613"/>
      <c r="E888" s="613"/>
      <c r="F888" s="613"/>
      <c r="G888" s="613"/>
      <c r="H888" s="613"/>
      <c r="I888" s="613"/>
      <c r="J888" s="613"/>
      <c r="K888" s="613"/>
      <c r="L888" s="613"/>
      <c r="M888" s="613"/>
      <c r="N888" s="613"/>
      <c r="O888" s="613"/>
      <c r="P888" s="613"/>
      <c r="Q888" s="613"/>
    </row>
    <row r="889" ht="25.15" customHeight="true" x14ac:dyDescent="0.2">
      <c r="C889" s="613"/>
      <c r="D889" s="613"/>
      <c r="E889" s="613"/>
      <c r="F889" s="613"/>
      <c r="G889" s="613"/>
      <c r="H889" s="613"/>
      <c r="I889" s="613"/>
      <c r="J889" s="613"/>
      <c r="K889" s="613"/>
      <c r="L889" s="613"/>
      <c r="M889" s="613"/>
      <c r="N889" s="613"/>
      <c r="O889" s="613"/>
      <c r="P889" s="613"/>
      <c r="Q889" s="613"/>
    </row>
    <row r="890" ht="25.15" customHeight="true" x14ac:dyDescent="0.2">
      <c r="C890" s="613"/>
      <c r="D890" s="613"/>
      <c r="E890" s="613"/>
      <c r="F890" s="613"/>
      <c r="G890" s="613"/>
      <c r="H890" s="613"/>
      <c r="I890" s="613"/>
      <c r="J890" s="613"/>
      <c r="K890" s="613"/>
      <c r="L890" s="613"/>
      <c r="M890" s="613"/>
      <c r="N890" s="613"/>
      <c r="O890" s="613"/>
      <c r="P890" s="613"/>
      <c r="Q890" s="613"/>
    </row>
    <row r="891" ht="25.15" customHeight="true" x14ac:dyDescent="0.2">
      <c r="C891" s="613"/>
      <c r="D891" s="613"/>
      <c r="E891" s="613"/>
      <c r="F891" s="613"/>
      <c r="G891" s="613"/>
      <c r="H891" s="613"/>
      <c r="I891" s="613"/>
      <c r="J891" s="613"/>
      <c r="K891" s="613"/>
      <c r="L891" s="613"/>
      <c r="M891" s="613"/>
      <c r="N891" s="613"/>
      <c r="O891" s="613"/>
      <c r="P891" s="613"/>
      <c r="Q891" s="613"/>
    </row>
    <row r="892" ht="25.15" customHeight="true" x14ac:dyDescent="0.2">
      <c r="C892" s="613"/>
      <c r="D892" s="613"/>
      <c r="E892" s="613"/>
      <c r="F892" s="613"/>
      <c r="G892" s="613"/>
      <c r="H892" s="613"/>
      <c r="I892" s="613"/>
      <c r="J892" s="613"/>
      <c r="K892" s="613"/>
      <c r="L892" s="613"/>
      <c r="M892" s="613"/>
      <c r="N892" s="613"/>
      <c r="O892" s="613"/>
      <c r="P892" s="613"/>
      <c r="Q892" s="613"/>
    </row>
    <row r="893" ht="25.15" customHeight="true" x14ac:dyDescent="0.2">
      <c r="C893" s="613"/>
      <c r="D893" s="613"/>
      <c r="E893" s="613"/>
      <c r="F893" s="613"/>
      <c r="G893" s="613"/>
      <c r="H893" s="613"/>
      <c r="I893" s="613"/>
      <c r="J893" s="613"/>
      <c r="K893" s="613"/>
      <c r="L893" s="613"/>
      <c r="M893" s="613"/>
      <c r="N893" s="613"/>
      <c r="O893" s="613"/>
      <c r="P893" s="613"/>
      <c r="Q893" s="613"/>
    </row>
    <row r="894" ht="25.15" customHeight="true" x14ac:dyDescent="0.2">
      <c r="C894" s="613"/>
      <c r="D894" s="613"/>
      <c r="E894" s="613"/>
      <c r="F894" s="613"/>
      <c r="G894" s="613"/>
      <c r="H894" s="613"/>
      <c r="I894" s="613"/>
      <c r="J894" s="613"/>
      <c r="K894" s="613"/>
      <c r="L894" s="613"/>
      <c r="M894" s="613"/>
      <c r="N894" s="613"/>
      <c r="O894" s="613"/>
      <c r="P894" s="613"/>
      <c r="Q894" s="613"/>
    </row>
    <row r="895" ht="25.15" customHeight="true" x14ac:dyDescent="0.2">
      <c r="C895" s="613"/>
      <c r="D895" s="613"/>
      <c r="E895" s="613"/>
      <c r="F895" s="613"/>
      <c r="G895" s="613"/>
      <c r="H895" s="613"/>
      <c r="I895" s="613"/>
      <c r="J895" s="613"/>
      <c r="K895" s="613"/>
      <c r="L895" s="613"/>
      <c r="M895" s="613"/>
      <c r="N895" s="613"/>
      <c r="O895" s="613"/>
      <c r="P895" s="613"/>
      <c r="Q895" s="613"/>
    </row>
    <row r="896" ht="25.15" customHeight="true" x14ac:dyDescent="0.2">
      <c r="C896" s="613"/>
      <c r="D896" s="613"/>
      <c r="E896" s="613"/>
      <c r="F896" s="613"/>
      <c r="G896" s="613"/>
      <c r="H896" s="613"/>
      <c r="I896" s="613"/>
      <c r="J896" s="613"/>
      <c r="K896" s="613"/>
      <c r="L896" s="613"/>
      <c r="M896" s="613"/>
      <c r="N896" s="613"/>
      <c r="O896" s="613"/>
      <c r="P896" s="613"/>
      <c r="Q896" s="613"/>
    </row>
    <row r="897" ht="25.15" customHeight="true" x14ac:dyDescent="0.2">
      <c r="C897" s="613"/>
      <c r="D897" s="613"/>
      <c r="E897" s="613"/>
      <c r="F897" s="613"/>
      <c r="G897" s="613"/>
      <c r="H897" s="613"/>
      <c r="I897" s="613"/>
      <c r="J897" s="613"/>
      <c r="K897" s="613"/>
      <c r="L897" s="613"/>
      <c r="M897" s="613"/>
      <c r="N897" s="613"/>
      <c r="O897" s="613"/>
      <c r="P897" s="613"/>
      <c r="Q897" s="613"/>
    </row>
    <row r="898" ht="25.15" customHeight="true" x14ac:dyDescent="0.2">
      <c r="C898" s="613"/>
      <c r="D898" s="613"/>
      <c r="E898" s="613"/>
      <c r="F898" s="613"/>
      <c r="G898" s="613"/>
      <c r="H898" s="613"/>
      <c r="I898" s="613"/>
      <c r="J898" s="613"/>
      <c r="K898" s="613"/>
      <c r="L898" s="613"/>
      <c r="M898" s="613"/>
      <c r="N898" s="613"/>
      <c r="O898" s="613"/>
      <c r="P898" s="613"/>
      <c r="Q898" s="613"/>
    </row>
    <row r="899" ht="25.15" customHeight="true" x14ac:dyDescent="0.2">
      <c r="C899" s="613"/>
      <c r="D899" s="613"/>
      <c r="E899" s="613"/>
      <c r="F899" s="613"/>
      <c r="G899" s="613"/>
      <c r="H899" s="613"/>
      <c r="I899" s="613"/>
      <c r="J899" s="613"/>
      <c r="K899" s="613"/>
      <c r="L899" s="613"/>
      <c r="M899" s="613"/>
      <c r="N899" s="613"/>
      <c r="O899" s="613"/>
      <c r="P899" s="613"/>
      <c r="Q899" s="613"/>
    </row>
    <row r="900" ht="25.15" customHeight="true" x14ac:dyDescent="0.2">
      <c r="C900" s="613"/>
      <c r="D900" s="613"/>
      <c r="E900" s="613"/>
      <c r="F900" s="613"/>
      <c r="G900" s="613"/>
      <c r="H900" s="613"/>
      <c r="I900" s="613"/>
      <c r="J900" s="613"/>
      <c r="K900" s="613"/>
      <c r="L900" s="613"/>
      <c r="M900" s="613"/>
      <c r="N900" s="613"/>
      <c r="O900" s="613"/>
      <c r="P900" s="613"/>
      <c r="Q900" s="613"/>
    </row>
    <row r="901" ht="25.15" customHeight="true" x14ac:dyDescent="0.2">
      <c r="C901" s="613"/>
      <c r="D901" s="613"/>
      <c r="E901" s="613"/>
      <c r="F901" s="613"/>
      <c r="G901" s="613"/>
      <c r="H901" s="613"/>
      <c r="I901" s="613"/>
      <c r="J901" s="613"/>
      <c r="K901" s="613"/>
      <c r="L901" s="613"/>
      <c r="M901" s="613"/>
      <c r="N901" s="613"/>
      <c r="O901" s="613"/>
      <c r="P901" s="613"/>
      <c r="Q901" s="613"/>
    </row>
    <row r="902" ht="25.15" customHeight="true" x14ac:dyDescent="0.2">
      <c r="C902" s="613"/>
      <c r="D902" s="613"/>
      <c r="E902" s="613"/>
      <c r="F902" s="613"/>
      <c r="G902" s="613"/>
      <c r="H902" s="613"/>
      <c r="I902" s="613"/>
      <c r="J902" s="613"/>
      <c r="K902" s="613"/>
      <c r="L902" s="613"/>
      <c r="M902" s="613"/>
      <c r="N902" s="613"/>
      <c r="O902" s="613"/>
      <c r="P902" s="613"/>
      <c r="Q902" s="613"/>
    </row>
    <row r="903" ht="25.15" customHeight="true" x14ac:dyDescent="0.2">
      <c r="C903" s="613"/>
      <c r="D903" s="613"/>
      <c r="E903" s="613"/>
      <c r="F903" s="613"/>
      <c r="G903" s="613"/>
      <c r="H903" s="613"/>
      <c r="I903" s="613"/>
      <c r="J903" s="613"/>
      <c r="K903" s="613"/>
      <c r="L903" s="613"/>
      <c r="M903" s="613"/>
      <c r="N903" s="613"/>
      <c r="O903" s="613"/>
      <c r="P903" s="613"/>
      <c r="Q903" s="613"/>
    </row>
    <row r="904" ht="25.15" customHeight="true" x14ac:dyDescent="0.2">
      <c r="C904" s="613"/>
      <c r="D904" s="613"/>
      <c r="E904" s="613"/>
      <c r="F904" s="613"/>
      <c r="G904" s="613"/>
      <c r="H904" s="613"/>
      <c r="I904" s="613"/>
      <c r="J904" s="613"/>
      <c r="K904" s="613"/>
      <c r="L904" s="613"/>
      <c r="M904" s="613"/>
      <c r="N904" s="613"/>
      <c r="O904" s="613"/>
      <c r="P904" s="613"/>
      <c r="Q904" s="613"/>
    </row>
    <row r="905" ht="25.15" customHeight="true" x14ac:dyDescent="0.2">
      <c r="C905" s="613"/>
      <c r="D905" s="613"/>
      <c r="E905" s="613"/>
      <c r="F905" s="613"/>
      <c r="G905" s="613"/>
      <c r="H905" s="613"/>
      <c r="I905" s="613"/>
      <c r="J905" s="613"/>
      <c r="K905" s="613"/>
      <c r="L905" s="613"/>
      <c r="M905" s="613"/>
      <c r="N905" s="613"/>
      <c r="O905" s="613"/>
      <c r="P905" s="613"/>
      <c r="Q905" s="613"/>
    </row>
    <row r="906" ht="25.15" customHeight="true" x14ac:dyDescent="0.2">
      <c r="C906" s="613"/>
      <c r="D906" s="613"/>
      <c r="E906" s="613"/>
      <c r="F906" s="613"/>
      <c r="G906" s="613"/>
      <c r="H906" s="613"/>
      <c r="I906" s="613"/>
      <c r="J906" s="613"/>
      <c r="K906" s="613"/>
      <c r="L906" s="613"/>
      <c r="M906" s="613"/>
      <c r="N906" s="613"/>
      <c r="O906" s="613"/>
      <c r="P906" s="613"/>
      <c r="Q906" s="613"/>
    </row>
    <row r="907" ht="25.15" customHeight="true" x14ac:dyDescent="0.2">
      <c r="C907" s="613"/>
      <c r="D907" s="613"/>
      <c r="E907" s="613"/>
      <c r="F907" s="613"/>
      <c r="G907" s="613"/>
      <c r="H907" s="613"/>
      <c r="I907" s="613"/>
      <c r="J907" s="613"/>
      <c r="K907" s="613"/>
      <c r="L907" s="613"/>
      <c r="M907" s="613"/>
      <c r="N907" s="613"/>
      <c r="O907" s="613"/>
      <c r="P907" s="613"/>
      <c r="Q907" s="613"/>
    </row>
    <row r="908" ht="25.15" customHeight="true" x14ac:dyDescent="0.2">
      <c r="C908" s="613"/>
      <c r="D908" s="613"/>
      <c r="E908" s="613"/>
      <c r="F908" s="613"/>
      <c r="G908" s="613"/>
      <c r="H908" s="613"/>
      <c r="I908" s="613"/>
      <c r="J908" s="613"/>
      <c r="K908" s="613"/>
      <c r="L908" s="613"/>
      <c r="M908" s="613"/>
      <c r="N908" s="613"/>
      <c r="O908" s="613"/>
      <c r="P908" s="613"/>
      <c r="Q908" s="613"/>
    </row>
    <row r="909" ht="25.15" customHeight="true" x14ac:dyDescent="0.2">
      <c r="C909" s="613"/>
      <c r="D909" s="613"/>
      <c r="E909" s="613"/>
      <c r="F909" s="613"/>
      <c r="G909" s="613"/>
      <c r="H909" s="613"/>
      <c r="I909" s="613"/>
      <c r="J909" s="613"/>
      <c r="K909" s="613"/>
      <c r="L909" s="613"/>
      <c r="M909" s="613"/>
      <c r="N909" s="613"/>
      <c r="O909" s="613"/>
      <c r="P909" s="613"/>
      <c r="Q909" s="613"/>
    </row>
    <row r="910" ht="25.15" customHeight="true" x14ac:dyDescent="0.2">
      <c r="C910" s="613"/>
      <c r="D910" s="613"/>
      <c r="E910" s="613"/>
      <c r="F910" s="613"/>
      <c r="G910" s="613"/>
      <c r="H910" s="613"/>
      <c r="I910" s="613"/>
      <c r="J910" s="613"/>
      <c r="K910" s="613"/>
      <c r="L910" s="613"/>
      <c r="M910" s="613"/>
      <c r="N910" s="613"/>
      <c r="O910" s="613"/>
      <c r="P910" s="613"/>
      <c r="Q910" s="613"/>
    </row>
    <row r="911" ht="25.15" customHeight="true" x14ac:dyDescent="0.2">
      <c r="C911" s="613"/>
      <c r="D911" s="613"/>
      <c r="E911" s="613"/>
      <c r="F911" s="613"/>
      <c r="G911" s="613"/>
      <c r="H911" s="613"/>
      <c r="I911" s="613"/>
      <c r="J911" s="613"/>
      <c r="K911" s="613"/>
      <c r="L911" s="613"/>
      <c r="M911" s="613"/>
      <c r="N911" s="613"/>
      <c r="O911" s="613"/>
      <c r="P911" s="613"/>
      <c r="Q911" s="613"/>
    </row>
    <row r="912" ht="25.15" customHeight="true" x14ac:dyDescent="0.2">
      <c r="C912" s="613"/>
      <c r="D912" s="613"/>
      <c r="E912" s="613"/>
      <c r="F912" s="613"/>
      <c r="G912" s="613"/>
      <c r="H912" s="613"/>
      <c r="I912" s="613"/>
      <c r="J912" s="613"/>
      <c r="K912" s="613"/>
      <c r="L912" s="613"/>
      <c r="M912" s="613"/>
      <c r="N912" s="613"/>
      <c r="O912" s="613"/>
      <c r="P912" s="613"/>
      <c r="Q912" s="613"/>
    </row>
    <row r="913" ht="25.15" customHeight="true" x14ac:dyDescent="0.2">
      <c r="C913" s="613"/>
      <c r="D913" s="613"/>
      <c r="E913" s="613"/>
      <c r="F913" s="613"/>
      <c r="G913" s="613"/>
      <c r="H913" s="613"/>
      <c r="I913" s="613"/>
      <c r="J913" s="613"/>
      <c r="K913" s="613"/>
      <c r="L913" s="613"/>
      <c r="M913" s="613"/>
      <c r="N913" s="613"/>
      <c r="O913" s="613"/>
      <c r="P913" s="613"/>
      <c r="Q913" s="613"/>
    </row>
    <row r="914" ht="25.15" customHeight="true" x14ac:dyDescent="0.2">
      <c r="C914" s="613"/>
      <c r="D914" s="613"/>
      <c r="E914" s="613"/>
      <c r="F914" s="613"/>
      <c r="G914" s="613"/>
      <c r="H914" s="613"/>
      <c r="I914" s="613"/>
      <c r="J914" s="613"/>
      <c r="K914" s="613"/>
      <c r="L914" s="613"/>
      <c r="M914" s="613"/>
      <c r="N914" s="613"/>
      <c r="O914" s="613"/>
      <c r="P914" s="613"/>
      <c r="Q914" s="613"/>
    </row>
    <row r="915" ht="25.15" customHeight="true" x14ac:dyDescent="0.2">
      <c r="C915" s="613"/>
      <c r="D915" s="613"/>
      <c r="E915" s="613"/>
      <c r="F915" s="613"/>
      <c r="G915" s="613"/>
      <c r="H915" s="613"/>
      <c r="I915" s="613"/>
      <c r="J915" s="613"/>
      <c r="K915" s="613"/>
      <c r="L915" s="613"/>
      <c r="M915" s="613"/>
      <c r="N915" s="613"/>
      <c r="O915" s="613"/>
      <c r="P915" s="613"/>
      <c r="Q915" s="613"/>
    </row>
    <row r="916" ht="25.15" customHeight="true" x14ac:dyDescent="0.2">
      <c r="C916" s="613"/>
      <c r="D916" s="613"/>
      <c r="E916" s="613"/>
      <c r="F916" s="613"/>
      <c r="G916" s="613"/>
      <c r="H916" s="613"/>
      <c r="I916" s="613"/>
      <c r="J916" s="613"/>
      <c r="K916" s="613"/>
      <c r="L916" s="613"/>
      <c r="M916" s="613"/>
      <c r="N916" s="613"/>
      <c r="O916" s="613"/>
      <c r="P916" s="613"/>
      <c r="Q916" s="613"/>
    </row>
    <row r="917" ht="25.15" customHeight="true" x14ac:dyDescent="0.2">
      <c r="C917" s="613"/>
      <c r="D917" s="613"/>
      <c r="E917" s="613"/>
      <c r="F917" s="613"/>
      <c r="G917" s="613"/>
      <c r="H917" s="613"/>
      <c r="I917" s="613"/>
      <c r="J917" s="613"/>
      <c r="K917" s="613"/>
      <c r="L917" s="613"/>
      <c r="M917" s="613"/>
      <c r="N917" s="613"/>
      <c r="O917" s="613"/>
      <c r="P917" s="613"/>
      <c r="Q917" s="613"/>
    </row>
    <row r="918" ht="25.15" customHeight="true" x14ac:dyDescent="0.2">
      <c r="C918" s="613"/>
      <c r="D918" s="613"/>
      <c r="E918" s="613"/>
      <c r="F918" s="613"/>
      <c r="G918" s="613"/>
      <c r="H918" s="613"/>
      <c r="I918" s="613"/>
      <c r="J918" s="613"/>
      <c r="K918" s="613"/>
      <c r="L918" s="613"/>
      <c r="M918" s="613"/>
      <c r="N918" s="613"/>
      <c r="O918" s="613"/>
      <c r="P918" s="613"/>
      <c r="Q918" s="613"/>
    </row>
    <row r="919" ht="25.15" customHeight="true" x14ac:dyDescent="0.2">
      <c r="C919" s="613"/>
      <c r="D919" s="613"/>
      <c r="E919" s="613"/>
      <c r="F919" s="613"/>
      <c r="G919" s="613"/>
      <c r="H919" s="613"/>
      <c r="I919" s="613"/>
      <c r="J919" s="613"/>
      <c r="K919" s="613"/>
      <c r="L919" s="613"/>
      <c r="M919" s="613"/>
      <c r="N919" s="613"/>
      <c r="O919" s="613"/>
      <c r="P919" s="613"/>
      <c r="Q919" s="613"/>
    </row>
    <row r="920" ht="25.15" customHeight="true" x14ac:dyDescent="0.2">
      <c r="C920" s="613"/>
      <c r="D920" s="613"/>
      <c r="E920" s="613"/>
      <c r="F920" s="613"/>
      <c r="G920" s="613"/>
      <c r="H920" s="613"/>
      <c r="I920" s="613"/>
      <c r="J920" s="613"/>
      <c r="K920" s="613"/>
      <c r="L920" s="613"/>
      <c r="M920" s="613"/>
      <c r="N920" s="613"/>
      <c r="O920" s="613"/>
      <c r="P920" s="613"/>
      <c r="Q920" s="613"/>
    </row>
    <row r="921" ht="25.15" customHeight="true" x14ac:dyDescent="0.2">
      <c r="C921" s="613"/>
      <c r="D921" s="613"/>
      <c r="E921" s="613"/>
      <c r="F921" s="613"/>
      <c r="G921" s="613"/>
      <c r="H921" s="613"/>
      <c r="I921" s="613"/>
      <c r="J921" s="613"/>
      <c r="K921" s="613"/>
      <c r="L921" s="613"/>
      <c r="M921" s="613"/>
      <c r="N921" s="613"/>
      <c r="O921" s="613"/>
      <c r="P921" s="613"/>
      <c r="Q921" s="613"/>
    </row>
    <row r="922" ht="25.15" customHeight="true" x14ac:dyDescent="0.2">
      <c r="C922" s="613"/>
      <c r="D922" s="613"/>
      <c r="E922" s="613"/>
      <c r="F922" s="613"/>
      <c r="G922" s="613"/>
      <c r="H922" s="613"/>
      <c r="I922" s="613"/>
      <c r="J922" s="613"/>
      <c r="K922" s="613"/>
      <c r="L922" s="613"/>
      <c r="M922" s="613"/>
      <c r="N922" s="613"/>
      <c r="O922" s="613"/>
      <c r="P922" s="613"/>
      <c r="Q922" s="613"/>
    </row>
    <row r="923" ht="25.15" customHeight="true" x14ac:dyDescent="0.2">
      <c r="C923" s="613"/>
      <c r="D923" s="613"/>
      <c r="E923" s="613"/>
      <c r="F923" s="613"/>
      <c r="G923" s="613"/>
      <c r="H923" s="613"/>
      <c r="I923" s="613"/>
      <c r="J923" s="613"/>
      <c r="K923" s="613"/>
      <c r="L923" s="613"/>
      <c r="M923" s="613"/>
      <c r="N923" s="613"/>
      <c r="O923" s="613"/>
      <c r="P923" s="613"/>
      <c r="Q923" s="613"/>
    </row>
    <row r="924" ht="25.15" customHeight="true" x14ac:dyDescent="0.2">
      <c r="C924" s="613"/>
      <c r="D924" s="613"/>
      <c r="E924" s="613"/>
      <c r="F924" s="613"/>
      <c r="G924" s="613"/>
      <c r="H924" s="613"/>
      <c r="I924" s="613"/>
      <c r="J924" s="613"/>
      <c r="K924" s="613"/>
      <c r="L924" s="613"/>
      <c r="M924" s="613"/>
      <c r="N924" s="613"/>
      <c r="O924" s="613"/>
      <c r="P924" s="613"/>
      <c r="Q924" s="613"/>
    </row>
    <row r="925" ht="25.15" customHeight="true" x14ac:dyDescent="0.2">
      <c r="C925" s="613"/>
      <c r="D925" s="613"/>
      <c r="E925" s="613"/>
      <c r="F925" s="613"/>
      <c r="G925" s="613"/>
      <c r="H925" s="613"/>
      <c r="I925" s="613"/>
      <c r="J925" s="613"/>
      <c r="K925" s="613"/>
      <c r="L925" s="613"/>
      <c r="M925" s="613"/>
      <c r="N925" s="613"/>
      <c r="O925" s="613"/>
      <c r="P925" s="613"/>
      <c r="Q925" s="613"/>
    </row>
    <row r="926" ht="25.15" customHeight="true" x14ac:dyDescent="0.2">
      <c r="C926" s="613"/>
      <c r="D926" s="613"/>
      <c r="E926" s="613"/>
      <c r="F926" s="613"/>
      <c r="G926" s="613"/>
      <c r="H926" s="613"/>
      <c r="I926" s="613"/>
      <c r="J926" s="613"/>
      <c r="K926" s="613"/>
      <c r="L926" s="613"/>
      <c r="M926" s="613"/>
      <c r="N926" s="613"/>
      <c r="O926" s="613"/>
      <c r="P926" s="613"/>
      <c r="Q926" s="613"/>
    </row>
    <row r="927" ht="25.15" customHeight="true" x14ac:dyDescent="0.2">
      <c r="C927" s="613"/>
      <c r="D927" s="613"/>
      <c r="E927" s="613"/>
      <c r="F927" s="613"/>
      <c r="G927" s="613"/>
      <c r="H927" s="613"/>
      <c r="I927" s="613"/>
      <c r="J927" s="613"/>
      <c r="K927" s="613"/>
      <c r="L927" s="613"/>
      <c r="M927" s="613"/>
      <c r="N927" s="613"/>
      <c r="O927" s="613"/>
      <c r="P927" s="613"/>
      <c r="Q927" s="613"/>
    </row>
    <row r="928" ht="25.15" customHeight="true" x14ac:dyDescent="0.2">
      <c r="C928" s="613"/>
      <c r="D928" s="613"/>
      <c r="E928" s="613"/>
      <c r="F928" s="613"/>
      <c r="G928" s="613"/>
      <c r="H928" s="613"/>
      <c r="I928" s="613"/>
      <c r="J928" s="613"/>
      <c r="K928" s="613"/>
      <c r="L928" s="613"/>
      <c r="M928" s="613"/>
      <c r="N928" s="613"/>
      <c r="O928" s="613"/>
      <c r="P928" s="613"/>
      <c r="Q928" s="613"/>
    </row>
    <row r="929" ht="25.15" customHeight="true" x14ac:dyDescent="0.2">
      <c r="C929" s="613"/>
      <c r="D929" s="613"/>
      <c r="E929" s="613"/>
      <c r="F929" s="613"/>
      <c r="G929" s="613"/>
      <c r="H929" s="613"/>
      <c r="I929" s="613"/>
      <c r="J929" s="613"/>
      <c r="K929" s="613"/>
      <c r="L929" s="613"/>
      <c r="M929" s="613"/>
      <c r="N929" s="613"/>
      <c r="O929" s="613"/>
      <c r="P929" s="613"/>
      <c r="Q929" s="613"/>
    </row>
    <row r="930" ht="25.15" customHeight="true" x14ac:dyDescent="0.2">
      <c r="C930" s="613"/>
      <c r="D930" s="613"/>
      <c r="E930" s="613"/>
      <c r="F930" s="613"/>
      <c r="G930" s="613"/>
      <c r="H930" s="613"/>
      <c r="I930" s="613"/>
      <c r="J930" s="613"/>
      <c r="K930" s="613"/>
      <c r="L930" s="613"/>
      <c r="M930" s="613"/>
      <c r="N930" s="613"/>
      <c r="O930" s="613"/>
      <c r="P930" s="613"/>
      <c r="Q930" s="613"/>
    </row>
    <row r="931" ht="25.15" customHeight="true" x14ac:dyDescent="0.2">
      <c r="C931" s="613"/>
      <c r="D931" s="613"/>
      <c r="E931" s="613"/>
      <c r="F931" s="613"/>
      <c r="G931" s="613"/>
      <c r="H931" s="613"/>
      <c r="I931" s="613"/>
      <c r="J931" s="613"/>
      <c r="K931" s="613"/>
      <c r="L931" s="613"/>
      <c r="M931" s="613"/>
      <c r="N931" s="613"/>
      <c r="O931" s="613"/>
      <c r="P931" s="613"/>
      <c r="Q931" s="613"/>
    </row>
    <row r="932" ht="25.15" customHeight="true" x14ac:dyDescent="0.2">
      <c r="C932" s="613"/>
      <c r="D932" s="613"/>
      <c r="E932" s="613"/>
      <c r="F932" s="613"/>
      <c r="G932" s="613"/>
      <c r="H932" s="613"/>
      <c r="I932" s="613"/>
      <c r="J932" s="613"/>
      <c r="K932" s="613"/>
      <c r="L932" s="613"/>
      <c r="M932" s="613"/>
      <c r="N932" s="613"/>
      <c r="O932" s="613"/>
      <c r="P932" s="613"/>
      <c r="Q932" s="613"/>
    </row>
    <row r="933" ht="25.15" customHeight="true" x14ac:dyDescent="0.2">
      <c r="C933" s="613"/>
      <c r="D933" s="613"/>
      <c r="E933" s="613"/>
      <c r="F933" s="613"/>
      <c r="G933" s="613"/>
      <c r="H933" s="613"/>
      <c r="I933" s="613"/>
      <c r="J933" s="613"/>
      <c r="K933" s="613"/>
      <c r="L933" s="613"/>
      <c r="M933" s="613"/>
      <c r="N933" s="613"/>
      <c r="O933" s="613"/>
      <c r="P933" s="613"/>
      <c r="Q933" s="613"/>
    </row>
    <row r="934" ht="25.15" customHeight="true" x14ac:dyDescent="0.2">
      <c r="C934" s="613"/>
      <c r="D934" s="613"/>
      <c r="E934" s="613"/>
      <c r="F934" s="613"/>
      <c r="G934" s="613"/>
      <c r="H934" s="613"/>
      <c r="I934" s="613"/>
      <c r="J934" s="613"/>
      <c r="K934" s="613"/>
      <c r="L934" s="613"/>
      <c r="M934" s="613"/>
      <c r="N934" s="613"/>
      <c r="O934" s="613"/>
      <c r="P934" s="613"/>
      <c r="Q934" s="613"/>
    </row>
    <row r="935" ht="25.15" customHeight="true" x14ac:dyDescent="0.2">
      <c r="C935" s="613"/>
      <c r="D935" s="613"/>
      <c r="E935" s="613"/>
      <c r="F935" s="613"/>
      <c r="G935" s="613"/>
      <c r="H935" s="613"/>
      <c r="I935" s="613"/>
      <c r="J935" s="613"/>
      <c r="K935" s="613"/>
      <c r="L935" s="613"/>
      <c r="M935" s="613"/>
      <c r="N935" s="613"/>
      <c r="O935" s="613"/>
      <c r="P935" s="613"/>
      <c r="Q935" s="613"/>
    </row>
    <row r="936" ht="25.15" customHeight="true" x14ac:dyDescent="0.2">
      <c r="C936" s="613"/>
      <c r="D936" s="613"/>
      <c r="E936" s="613"/>
      <c r="F936" s="613"/>
      <c r="G936" s="613"/>
      <c r="H936" s="613"/>
      <c r="I936" s="613"/>
      <c r="J936" s="613"/>
      <c r="K936" s="613"/>
      <c r="L936" s="613"/>
      <c r="M936" s="613"/>
      <c r="N936" s="613"/>
      <c r="O936" s="613"/>
      <c r="P936" s="613"/>
      <c r="Q936" s="613"/>
    </row>
    <row r="937" ht="25.15" customHeight="true" x14ac:dyDescent="0.2">
      <c r="C937" s="613"/>
      <c r="D937" s="613"/>
      <c r="E937" s="613"/>
      <c r="F937" s="613"/>
      <c r="G937" s="613"/>
      <c r="H937" s="613"/>
      <c r="I937" s="613"/>
      <c r="J937" s="613"/>
      <c r="K937" s="613"/>
      <c r="L937" s="613"/>
      <c r="M937" s="613"/>
      <c r="N937" s="613"/>
      <c r="O937" s="613"/>
      <c r="P937" s="613"/>
      <c r="Q937" s="613"/>
    </row>
    <row r="938" ht="25.15" customHeight="true" x14ac:dyDescent="0.2">
      <c r="C938" s="613"/>
      <c r="D938" s="613"/>
      <c r="E938" s="613"/>
      <c r="F938" s="613"/>
      <c r="G938" s="613"/>
      <c r="H938" s="613"/>
      <c r="I938" s="613"/>
      <c r="J938" s="613"/>
      <c r="K938" s="613"/>
      <c r="L938" s="613"/>
      <c r="M938" s="613"/>
      <c r="N938" s="613"/>
      <c r="O938" s="613"/>
      <c r="P938" s="613"/>
      <c r="Q938" s="613"/>
    </row>
    <row r="939" ht="25.15" customHeight="true" x14ac:dyDescent="0.2">
      <c r="C939" s="613"/>
      <c r="D939" s="613"/>
      <c r="E939" s="613"/>
      <c r="F939" s="613"/>
      <c r="G939" s="613"/>
      <c r="H939" s="613"/>
      <c r="I939" s="613"/>
      <c r="J939" s="613"/>
      <c r="K939" s="613"/>
      <c r="L939" s="613"/>
      <c r="M939" s="613"/>
      <c r="N939" s="613"/>
      <c r="O939" s="613"/>
      <c r="P939" s="613"/>
      <c r="Q939" s="613"/>
    </row>
    <row r="940" ht="25.15" customHeight="true" x14ac:dyDescent="0.2">
      <c r="C940" s="613"/>
      <c r="D940" s="613"/>
      <c r="E940" s="613"/>
      <c r="F940" s="613"/>
      <c r="G940" s="613"/>
      <c r="H940" s="613"/>
      <c r="I940" s="613"/>
      <c r="J940" s="613"/>
      <c r="K940" s="613"/>
      <c r="L940" s="613"/>
      <c r="M940" s="613"/>
      <c r="N940" s="613"/>
      <c r="O940" s="613"/>
      <c r="P940" s="613"/>
      <c r="Q940" s="613"/>
    </row>
    <row r="941" ht="25.15" customHeight="true" x14ac:dyDescent="0.2">
      <c r="C941" s="613"/>
      <c r="D941" s="613"/>
      <c r="E941" s="613"/>
      <c r="F941" s="613"/>
      <c r="G941" s="613"/>
      <c r="H941" s="613"/>
      <c r="I941" s="613"/>
      <c r="J941" s="613"/>
      <c r="K941" s="613"/>
      <c r="L941" s="613"/>
      <c r="M941" s="613"/>
      <c r="N941" s="613"/>
      <c r="O941" s="613"/>
      <c r="P941" s="613"/>
      <c r="Q941" s="613"/>
    </row>
    <row r="942" ht="25.15" customHeight="true" x14ac:dyDescent="0.2">
      <c r="C942" s="613"/>
      <c r="D942" s="613"/>
      <c r="E942" s="613"/>
      <c r="F942" s="613"/>
      <c r="G942" s="613"/>
      <c r="H942" s="613"/>
      <c r="I942" s="613"/>
      <c r="J942" s="613"/>
      <c r="K942" s="613"/>
      <c r="L942" s="613"/>
      <c r="M942" s="613"/>
      <c r="N942" s="613"/>
      <c r="O942" s="613"/>
      <c r="P942" s="613"/>
      <c r="Q942" s="613"/>
    </row>
    <row r="943" ht="25.15" customHeight="true" x14ac:dyDescent="0.2">
      <c r="C943" s="613"/>
      <c r="D943" s="613"/>
      <c r="E943" s="613"/>
      <c r="F943" s="613"/>
      <c r="G943" s="613"/>
      <c r="H943" s="613"/>
      <c r="I943" s="613"/>
      <c r="J943" s="613"/>
      <c r="K943" s="613"/>
      <c r="L943" s="613"/>
      <c r="M943" s="613"/>
      <c r="N943" s="613"/>
      <c r="O943" s="613"/>
      <c r="P943" s="613"/>
      <c r="Q943" s="613"/>
    </row>
    <row r="944" ht="25.15" customHeight="true" x14ac:dyDescent="0.2">
      <c r="C944" s="613"/>
      <c r="D944" s="613"/>
      <c r="E944" s="613"/>
      <c r="F944" s="613"/>
      <c r="G944" s="613"/>
      <c r="H944" s="613"/>
      <c r="I944" s="613"/>
      <c r="J944" s="613"/>
      <c r="K944" s="613"/>
      <c r="L944" s="613"/>
      <c r="M944" s="613"/>
      <c r="N944" s="613"/>
      <c r="O944" s="613"/>
      <c r="P944" s="613"/>
      <c r="Q944" s="613"/>
    </row>
    <row r="945" ht="25.15" customHeight="true" x14ac:dyDescent="0.2">
      <c r="C945" s="613"/>
      <c r="D945" s="613"/>
      <c r="E945" s="613"/>
      <c r="F945" s="613"/>
      <c r="G945" s="613"/>
      <c r="H945" s="613"/>
      <c r="I945" s="613"/>
      <c r="J945" s="613"/>
      <c r="K945" s="613"/>
      <c r="L945" s="613"/>
      <c r="M945" s="613"/>
      <c r="N945" s="613"/>
      <c r="O945" s="613"/>
      <c r="P945" s="613"/>
      <c r="Q945" s="613"/>
    </row>
    <row r="946" ht="25.15" customHeight="true" x14ac:dyDescent="0.2">
      <c r="C946" s="613"/>
      <c r="D946" s="613"/>
      <c r="E946" s="613"/>
      <c r="F946" s="613"/>
      <c r="G946" s="613"/>
      <c r="H946" s="613"/>
      <c r="I946" s="613"/>
      <c r="J946" s="613"/>
      <c r="K946" s="613"/>
      <c r="L946" s="613"/>
      <c r="M946" s="613"/>
      <c r="N946" s="613"/>
      <c r="O946" s="613"/>
      <c r="P946" s="613"/>
      <c r="Q946" s="613"/>
    </row>
    <row r="947" ht="25.15" customHeight="true" x14ac:dyDescent="0.2">
      <c r="C947" s="613"/>
      <c r="D947" s="613"/>
      <c r="E947" s="613"/>
      <c r="F947" s="613"/>
      <c r="G947" s="613"/>
      <c r="H947" s="613"/>
      <c r="I947" s="613"/>
      <c r="J947" s="613"/>
      <c r="K947" s="613"/>
      <c r="L947" s="613"/>
      <c r="M947" s="613"/>
      <c r="N947" s="613"/>
      <c r="O947" s="613"/>
      <c r="P947" s="613"/>
      <c r="Q947" s="613"/>
    </row>
    <row r="948" ht="25.15" customHeight="true" x14ac:dyDescent="0.2">
      <c r="C948" s="613"/>
      <c r="D948" s="613"/>
      <c r="E948" s="613"/>
      <c r="F948" s="613"/>
      <c r="G948" s="613"/>
      <c r="H948" s="613"/>
      <c r="I948" s="613"/>
      <c r="J948" s="613"/>
      <c r="K948" s="613"/>
      <c r="L948" s="613"/>
      <c r="M948" s="613"/>
      <c r="N948" s="613"/>
      <c r="O948" s="613"/>
      <c r="P948" s="613"/>
      <c r="Q948" s="613"/>
    </row>
    <row r="949" ht="25.15" customHeight="true" x14ac:dyDescent="0.2">
      <c r="C949" s="613"/>
      <c r="D949" s="613"/>
      <c r="E949" s="613"/>
      <c r="F949" s="613"/>
      <c r="G949" s="613"/>
      <c r="H949" s="613"/>
      <c r="I949" s="613"/>
      <c r="J949" s="613"/>
      <c r="K949" s="613"/>
      <c r="L949" s="613"/>
      <c r="M949" s="613"/>
      <c r="N949" s="613"/>
      <c r="O949" s="613"/>
      <c r="P949" s="613"/>
      <c r="Q949" s="613"/>
    </row>
    <row r="950" ht="25.15" customHeight="true" x14ac:dyDescent="0.2">
      <c r="C950" s="613"/>
      <c r="D950" s="613"/>
      <c r="E950" s="613"/>
      <c r="F950" s="613"/>
      <c r="G950" s="613"/>
      <c r="H950" s="613"/>
      <c r="I950" s="613"/>
      <c r="J950" s="613"/>
      <c r="K950" s="613"/>
      <c r="L950" s="613"/>
      <c r="M950" s="613"/>
      <c r="N950" s="613"/>
      <c r="O950" s="613"/>
      <c r="P950" s="613"/>
      <c r="Q950" s="613"/>
    </row>
    <row r="951" ht="25.15" customHeight="true" x14ac:dyDescent="0.2">
      <c r="C951" s="613"/>
      <c r="D951" s="613"/>
      <c r="E951" s="613"/>
      <c r="F951" s="613"/>
      <c r="G951" s="613"/>
      <c r="H951" s="613"/>
      <c r="I951" s="613"/>
      <c r="J951" s="613"/>
      <c r="K951" s="613"/>
      <c r="L951" s="613"/>
      <c r="M951" s="613"/>
      <c r="N951" s="613"/>
      <c r="O951" s="613"/>
      <c r="P951" s="613"/>
      <c r="Q951" s="613"/>
    </row>
    <row r="952" ht="25.15" customHeight="true" x14ac:dyDescent="0.2">
      <c r="C952" s="613"/>
      <c r="D952" s="613"/>
      <c r="E952" s="613"/>
      <c r="F952" s="613"/>
      <c r="G952" s="613"/>
      <c r="H952" s="613"/>
      <c r="I952" s="613"/>
      <c r="J952" s="613"/>
      <c r="K952" s="613"/>
      <c r="L952" s="613"/>
      <c r="M952" s="613"/>
      <c r="N952" s="613"/>
      <c r="O952" s="613"/>
      <c r="P952" s="613"/>
      <c r="Q952" s="613"/>
    </row>
    <row r="953" ht="25.15" customHeight="true" x14ac:dyDescent="0.2">
      <c r="C953" s="613"/>
      <c r="D953" s="613"/>
      <c r="E953" s="613"/>
      <c r="F953" s="613"/>
      <c r="G953" s="613"/>
      <c r="H953" s="613"/>
      <c r="I953" s="613"/>
      <c r="J953" s="613"/>
      <c r="K953" s="613"/>
      <c r="L953" s="613"/>
      <c r="M953" s="613"/>
      <c r="N953" s="613"/>
      <c r="O953" s="613"/>
      <c r="P953" s="613"/>
      <c r="Q953" s="613"/>
    </row>
    <row r="954" ht="25.15" customHeight="true" x14ac:dyDescent="0.2">
      <c r="C954" s="613"/>
      <c r="D954" s="613"/>
      <c r="E954" s="613"/>
      <c r="F954" s="613"/>
      <c r="G954" s="613"/>
      <c r="H954" s="613"/>
      <c r="I954" s="613"/>
      <c r="J954" s="613"/>
      <c r="K954" s="613"/>
      <c r="L954" s="613"/>
      <c r="M954" s="613"/>
      <c r="N954" s="613"/>
      <c r="O954" s="613"/>
      <c r="P954" s="613"/>
      <c r="Q954" s="613"/>
    </row>
    <row r="955" ht="25.15" customHeight="true" x14ac:dyDescent="0.2">
      <c r="C955" s="613"/>
      <c r="D955" s="613"/>
      <c r="E955" s="613"/>
      <c r="F955" s="613"/>
      <c r="G955" s="613"/>
      <c r="H955" s="613"/>
      <c r="I955" s="613"/>
      <c r="J955" s="613"/>
      <c r="K955" s="613"/>
      <c r="L955" s="613"/>
      <c r="M955" s="613"/>
      <c r="N955" s="613"/>
      <c r="O955" s="613"/>
      <c r="P955" s="613"/>
      <c r="Q955" s="613"/>
    </row>
    <row r="956" ht="25.15" customHeight="true" x14ac:dyDescent="0.2">
      <c r="C956" s="613"/>
      <c r="D956" s="613"/>
      <c r="E956" s="613"/>
      <c r="F956" s="613"/>
      <c r="G956" s="613"/>
      <c r="H956" s="613"/>
      <c r="I956" s="613"/>
      <c r="J956" s="613"/>
      <c r="K956" s="613"/>
      <c r="L956" s="613"/>
      <c r="M956" s="613"/>
      <c r="N956" s="613"/>
      <c r="O956" s="613"/>
      <c r="P956" s="613"/>
      <c r="Q956" s="613"/>
    </row>
    <row r="957" ht="25.15" customHeight="true" x14ac:dyDescent="0.2">
      <c r="C957" s="613"/>
      <c r="D957" s="613"/>
      <c r="E957" s="613"/>
      <c r="F957" s="613"/>
      <c r="G957" s="613"/>
      <c r="H957" s="613"/>
      <c r="I957" s="613"/>
      <c r="J957" s="613"/>
      <c r="K957" s="613"/>
      <c r="L957" s="613"/>
      <c r="M957" s="613"/>
      <c r="N957" s="613"/>
      <c r="O957" s="613"/>
      <c r="P957" s="613"/>
      <c r="Q957" s="613"/>
    </row>
    <row r="958" ht="25.15" customHeight="true" x14ac:dyDescent="0.2">
      <c r="C958" s="613"/>
      <c r="D958" s="613"/>
      <c r="E958" s="613"/>
      <c r="F958" s="613"/>
      <c r="G958" s="613"/>
      <c r="H958" s="613"/>
      <c r="I958" s="613"/>
      <c r="J958" s="613"/>
      <c r="K958" s="613"/>
      <c r="L958" s="613"/>
      <c r="M958" s="613"/>
      <c r="N958" s="613"/>
      <c r="O958" s="613"/>
      <c r="P958" s="613"/>
      <c r="Q958" s="613"/>
    </row>
    <row r="959" ht="25.15" customHeight="true" x14ac:dyDescent="0.2">
      <c r="C959" s="613"/>
      <c r="D959" s="613"/>
      <c r="E959" s="613"/>
      <c r="F959" s="613"/>
      <c r="G959" s="613"/>
      <c r="H959" s="613"/>
      <c r="I959" s="613"/>
      <c r="J959" s="613"/>
      <c r="K959" s="613"/>
      <c r="L959" s="613"/>
      <c r="M959" s="613"/>
      <c r="N959" s="613"/>
      <c r="O959" s="613"/>
      <c r="P959" s="613"/>
      <c r="Q959" s="613"/>
    </row>
    <row r="960" ht="25.15" customHeight="true" x14ac:dyDescent="0.2">
      <c r="C960" s="613"/>
      <c r="D960" s="613"/>
      <c r="E960" s="613"/>
      <c r="F960" s="613"/>
      <c r="G960" s="613"/>
      <c r="H960" s="613"/>
      <c r="I960" s="613"/>
      <c r="J960" s="613"/>
      <c r="K960" s="613"/>
      <c r="L960" s="613"/>
      <c r="M960" s="613"/>
      <c r="N960" s="613"/>
      <c r="O960" s="613"/>
      <c r="P960" s="613"/>
      <c r="Q960" s="613"/>
    </row>
    <row r="961" ht="25.15" customHeight="true" x14ac:dyDescent="0.2">
      <c r="C961" s="613"/>
      <c r="D961" s="613"/>
      <c r="E961" s="613"/>
      <c r="F961" s="613"/>
      <c r="G961" s="613"/>
      <c r="H961" s="613"/>
      <c r="I961" s="613"/>
      <c r="J961" s="613"/>
      <c r="K961" s="613"/>
      <c r="L961" s="613"/>
      <c r="M961" s="613"/>
      <c r="N961" s="613"/>
      <c r="O961" s="613"/>
      <c r="P961" s="613"/>
      <c r="Q961" s="613"/>
    </row>
    <row r="962" ht="25.15" customHeight="true" x14ac:dyDescent="0.2">
      <c r="C962" s="613"/>
      <c r="D962" s="613"/>
      <c r="E962" s="613"/>
      <c r="F962" s="613"/>
      <c r="G962" s="613"/>
      <c r="H962" s="613"/>
      <c r="I962" s="613"/>
      <c r="J962" s="613"/>
      <c r="K962" s="613"/>
      <c r="L962" s="613"/>
      <c r="M962" s="613"/>
      <c r="N962" s="613"/>
      <c r="O962" s="613"/>
      <c r="P962" s="613"/>
      <c r="Q962" s="613"/>
    </row>
    <row r="963" ht="25.15" customHeight="true" x14ac:dyDescent="0.2">
      <c r="C963" s="613"/>
      <c r="D963" s="613"/>
      <c r="E963" s="613"/>
      <c r="F963" s="613"/>
      <c r="G963" s="613"/>
      <c r="H963" s="613"/>
      <c r="I963" s="613"/>
      <c r="J963" s="613"/>
      <c r="K963" s="613"/>
      <c r="L963" s="613"/>
      <c r="M963" s="613"/>
      <c r="N963" s="613"/>
      <c r="O963" s="613"/>
      <c r="P963" s="613"/>
      <c r="Q963" s="613"/>
    </row>
    <row r="964" ht="25.15" customHeight="true" x14ac:dyDescent="0.2">
      <c r="C964" s="613"/>
      <c r="D964" s="613"/>
      <c r="E964" s="613"/>
      <c r="F964" s="613"/>
      <c r="G964" s="613"/>
      <c r="H964" s="613"/>
      <c r="I964" s="613"/>
      <c r="J964" s="613"/>
      <c r="K964" s="613"/>
      <c r="L964" s="613"/>
      <c r="M964" s="613"/>
      <c r="N964" s="613"/>
      <c r="O964" s="613"/>
      <c r="P964" s="613"/>
      <c r="Q964" s="613"/>
    </row>
    <row r="965" ht="25.15" customHeight="true" x14ac:dyDescent="0.2">
      <c r="C965" s="613"/>
      <c r="D965" s="613"/>
      <c r="E965" s="613"/>
      <c r="F965" s="613"/>
      <c r="G965" s="613"/>
      <c r="H965" s="613"/>
      <c r="I965" s="613"/>
      <c r="J965" s="613"/>
      <c r="K965" s="613"/>
      <c r="L965" s="613"/>
      <c r="M965" s="613"/>
      <c r="N965" s="613"/>
      <c r="O965" s="613"/>
      <c r="P965" s="613"/>
      <c r="Q965" s="613"/>
    </row>
    <row r="966" ht="25.15" customHeight="true" x14ac:dyDescent="0.2">
      <c r="C966" s="613"/>
      <c r="D966" s="613"/>
      <c r="E966" s="613"/>
      <c r="F966" s="613"/>
      <c r="G966" s="613"/>
      <c r="H966" s="613"/>
      <c r="I966" s="613"/>
      <c r="J966" s="613"/>
      <c r="K966" s="613"/>
      <c r="L966" s="613"/>
      <c r="M966" s="613"/>
      <c r="N966" s="613"/>
      <c r="O966" s="613"/>
      <c r="P966" s="613"/>
      <c r="Q966" s="613"/>
    </row>
    <row r="967" ht="25.15" customHeight="true" x14ac:dyDescent="0.2">
      <c r="C967" s="613"/>
      <c r="D967" s="613"/>
      <c r="E967" s="613"/>
      <c r="F967" s="613"/>
      <c r="G967" s="613"/>
      <c r="H967" s="613"/>
      <c r="I967" s="613"/>
      <c r="J967" s="613"/>
      <c r="K967" s="613"/>
      <c r="L967" s="613"/>
      <c r="M967" s="613"/>
      <c r="N967" s="613"/>
      <c r="O967" s="613"/>
      <c r="P967" s="613"/>
      <c r="Q967" s="613"/>
    </row>
    <row r="968" ht="25.15" customHeight="true" x14ac:dyDescent="0.2">
      <c r="C968" s="613"/>
      <c r="D968" s="613"/>
      <c r="E968" s="613"/>
      <c r="F968" s="613"/>
      <c r="G968" s="613"/>
      <c r="H968" s="613"/>
      <c r="I968" s="613"/>
      <c r="J968" s="613"/>
      <c r="K968" s="613"/>
      <c r="L968" s="613"/>
      <c r="M968" s="613"/>
      <c r="N968" s="613"/>
      <c r="O968" s="613"/>
      <c r="P968" s="613"/>
      <c r="Q968" s="613"/>
    </row>
    <row r="969" ht="25.15" customHeight="true" x14ac:dyDescent="0.2">
      <c r="C969" s="613"/>
      <c r="D969" s="613"/>
      <c r="E969" s="613"/>
      <c r="F969" s="613"/>
      <c r="G969" s="613"/>
      <c r="H969" s="613"/>
      <c r="I969" s="613"/>
      <c r="J969" s="613"/>
      <c r="K969" s="613"/>
      <c r="L969" s="613"/>
      <c r="M969" s="613"/>
      <c r="N969" s="613"/>
      <c r="O969" s="613"/>
      <c r="P969" s="613"/>
      <c r="Q969" s="613"/>
    </row>
    <row r="970" ht="25.15" customHeight="true" x14ac:dyDescent="0.2">
      <c r="C970" s="613"/>
      <c r="D970" s="613"/>
      <c r="E970" s="613"/>
      <c r="F970" s="613"/>
      <c r="G970" s="613"/>
      <c r="H970" s="613"/>
      <c r="I970" s="613"/>
      <c r="J970" s="613"/>
      <c r="K970" s="613"/>
      <c r="L970" s="613"/>
      <c r="M970" s="613"/>
      <c r="N970" s="613"/>
      <c r="O970" s="613"/>
      <c r="P970" s="613"/>
      <c r="Q970" s="613"/>
    </row>
    <row r="971" ht="25.15" customHeight="true" x14ac:dyDescent="0.2">
      <c r="C971" s="613"/>
      <c r="D971" s="613"/>
      <c r="E971" s="613"/>
      <c r="F971" s="613"/>
      <c r="G971" s="613"/>
      <c r="H971" s="613"/>
      <c r="I971" s="613"/>
      <c r="J971" s="613"/>
      <c r="K971" s="613"/>
      <c r="L971" s="613"/>
      <c r="M971" s="613"/>
      <c r="N971" s="613"/>
      <c r="O971" s="613"/>
      <c r="P971" s="613"/>
      <c r="Q971" s="613"/>
    </row>
    <row r="972" ht="25.15" customHeight="true" x14ac:dyDescent="0.2">
      <c r="C972" s="613"/>
      <c r="D972" s="613"/>
      <c r="E972" s="613"/>
      <c r="F972" s="613"/>
      <c r="G972" s="613"/>
      <c r="H972" s="613"/>
      <c r="I972" s="613"/>
      <c r="J972" s="613"/>
      <c r="K972" s="613"/>
      <c r="L972" s="613"/>
      <c r="M972" s="613"/>
      <c r="N972" s="613"/>
      <c r="O972" s="613"/>
      <c r="P972" s="613"/>
      <c r="Q972" s="613"/>
    </row>
    <row r="973" ht="25.15" customHeight="true" x14ac:dyDescent="0.2">
      <c r="C973" s="613"/>
      <c r="D973" s="613"/>
      <c r="E973" s="613"/>
      <c r="F973" s="613"/>
      <c r="G973" s="613"/>
      <c r="H973" s="613"/>
      <c r="I973" s="613"/>
      <c r="J973" s="613"/>
      <c r="K973" s="613"/>
      <c r="L973" s="613"/>
      <c r="M973" s="613"/>
      <c r="N973" s="613"/>
      <c r="O973" s="613"/>
      <c r="P973" s="613"/>
      <c r="Q973" s="613"/>
    </row>
    <row r="974" ht="25.15" customHeight="true" x14ac:dyDescent="0.2">
      <c r="C974" s="613"/>
      <c r="D974" s="613"/>
      <c r="E974" s="613"/>
      <c r="F974" s="613"/>
      <c r="G974" s="613"/>
      <c r="H974" s="613"/>
      <c r="I974" s="613"/>
      <c r="J974" s="613"/>
      <c r="K974" s="613"/>
      <c r="L974" s="613"/>
      <c r="M974" s="613"/>
      <c r="N974" s="613"/>
      <c r="O974" s="613"/>
      <c r="P974" s="613"/>
      <c r="Q974" s="613"/>
    </row>
    <row r="975" ht="25.15" customHeight="true" x14ac:dyDescent="0.2">
      <c r="C975" s="613"/>
      <c r="D975" s="613"/>
      <c r="E975" s="613"/>
      <c r="F975" s="613"/>
      <c r="G975" s="613"/>
      <c r="H975" s="613"/>
      <c r="I975" s="613"/>
      <c r="J975" s="613"/>
      <c r="K975" s="613"/>
      <c r="L975" s="613"/>
      <c r="M975" s="613"/>
      <c r="N975" s="613"/>
      <c r="O975" s="613"/>
      <c r="P975" s="613"/>
      <c r="Q975" s="613"/>
    </row>
    <row r="976" ht="25.15" customHeight="true" x14ac:dyDescent="0.2">
      <c r="C976" s="613"/>
      <c r="D976" s="613"/>
      <c r="E976" s="613"/>
      <c r="F976" s="613"/>
      <c r="G976" s="613"/>
      <c r="H976" s="613"/>
      <c r="I976" s="613"/>
      <c r="J976" s="613"/>
      <c r="K976" s="613"/>
      <c r="L976" s="613"/>
      <c r="M976" s="613"/>
      <c r="N976" s="613"/>
      <c r="O976" s="613"/>
      <c r="P976" s="613"/>
      <c r="Q976" s="613"/>
    </row>
    <row r="977" ht="25.15" customHeight="true" x14ac:dyDescent="0.2">
      <c r="C977" s="613"/>
      <c r="D977" s="613"/>
      <c r="E977" s="613"/>
      <c r="F977" s="613"/>
      <c r="G977" s="613"/>
      <c r="H977" s="613"/>
      <c r="I977" s="613"/>
      <c r="J977" s="613"/>
      <c r="K977" s="613"/>
      <c r="L977" s="613"/>
      <c r="M977" s="613"/>
      <c r="N977" s="613"/>
      <c r="O977" s="613"/>
      <c r="P977" s="613"/>
      <c r="Q977" s="613"/>
    </row>
    <row r="978" ht="25.15" customHeight="true" x14ac:dyDescent="0.2">
      <c r="C978" s="613"/>
      <c r="D978" s="613"/>
      <c r="E978" s="613"/>
      <c r="F978" s="613"/>
      <c r="G978" s="613"/>
      <c r="H978" s="613"/>
      <c r="I978" s="613"/>
      <c r="J978" s="613"/>
      <c r="K978" s="613"/>
      <c r="L978" s="613"/>
      <c r="M978" s="613"/>
      <c r="N978" s="613"/>
      <c r="O978" s="613"/>
      <c r="P978" s="613"/>
      <c r="Q978" s="613"/>
    </row>
    <row r="979" ht="25.15" customHeight="true" x14ac:dyDescent="0.2">
      <c r="C979" s="613"/>
      <c r="D979" s="613"/>
      <c r="E979" s="613"/>
      <c r="F979" s="613"/>
      <c r="G979" s="613"/>
      <c r="H979" s="613"/>
      <c r="I979" s="613"/>
      <c r="J979" s="613"/>
      <c r="K979" s="613"/>
      <c r="L979" s="613"/>
      <c r="M979" s="613"/>
      <c r="N979" s="613"/>
      <c r="O979" s="613"/>
      <c r="P979" s="613"/>
      <c r="Q979" s="613"/>
    </row>
    <row r="980" ht="25.15" customHeight="true" x14ac:dyDescent="0.2">
      <c r="C980" s="613"/>
      <c r="D980" s="613"/>
      <c r="E980" s="613"/>
      <c r="F980" s="613"/>
      <c r="G980" s="613"/>
      <c r="H980" s="613"/>
      <c r="I980" s="613"/>
      <c r="J980" s="613"/>
      <c r="K980" s="613"/>
      <c r="L980" s="613"/>
      <c r="M980" s="613"/>
      <c r="N980" s="613"/>
      <c r="O980" s="613"/>
      <c r="P980" s="613"/>
      <c r="Q980" s="613"/>
    </row>
    <row r="981" ht="25.15" customHeight="true" x14ac:dyDescent="0.2">
      <c r="C981" s="613"/>
      <c r="D981" s="613"/>
      <c r="E981" s="613"/>
      <c r="F981" s="613"/>
      <c r="G981" s="613"/>
      <c r="H981" s="613"/>
      <c r="I981" s="613"/>
      <c r="J981" s="613"/>
      <c r="K981" s="613"/>
      <c r="L981" s="613"/>
      <c r="M981" s="613"/>
      <c r="N981" s="613"/>
      <c r="O981" s="613"/>
      <c r="P981" s="613"/>
      <c r="Q981" s="613"/>
    </row>
    <row r="982" ht="25.15" customHeight="true" x14ac:dyDescent="0.2">
      <c r="C982" s="613"/>
      <c r="D982" s="613"/>
      <c r="E982" s="613"/>
      <c r="F982" s="613"/>
      <c r="G982" s="613"/>
      <c r="H982" s="613"/>
      <c r="I982" s="613"/>
      <c r="J982" s="613"/>
      <c r="K982" s="613"/>
      <c r="L982" s="613"/>
      <c r="M982" s="613"/>
      <c r="N982" s="613"/>
      <c r="O982" s="613"/>
      <c r="P982" s="613"/>
      <c r="Q982" s="613"/>
    </row>
    <row r="983" ht="25.15" customHeight="true" x14ac:dyDescent="0.2">
      <c r="C983" s="613"/>
      <c r="D983" s="613"/>
      <c r="E983" s="613"/>
      <c r="F983" s="613"/>
      <c r="G983" s="613"/>
      <c r="H983" s="613"/>
      <c r="I983" s="613"/>
      <c r="J983" s="613"/>
      <c r="K983" s="613"/>
      <c r="L983" s="613"/>
      <c r="M983" s="613"/>
      <c r="N983" s="613"/>
      <c r="O983" s="613"/>
      <c r="P983" s="613"/>
      <c r="Q983" s="613"/>
    </row>
    <row r="984" ht="25.15" customHeight="true" x14ac:dyDescent="0.2">
      <c r="C984" s="613"/>
      <c r="D984" s="613"/>
      <c r="E984" s="613"/>
      <c r="F984" s="613"/>
      <c r="G984" s="613"/>
      <c r="H984" s="613"/>
      <c r="I984" s="613"/>
      <c r="J984" s="613"/>
      <c r="K984" s="613"/>
      <c r="L984" s="613"/>
      <c r="M984" s="613"/>
      <c r="N984" s="613"/>
      <c r="O984" s="613"/>
      <c r="P984" s="613"/>
      <c r="Q984" s="613"/>
    </row>
    <row r="985" ht="25.15" customHeight="true" x14ac:dyDescent="0.2">
      <c r="C985" s="613"/>
      <c r="D985" s="613"/>
      <c r="E985" s="613"/>
      <c r="F985" s="613"/>
      <c r="G985" s="613"/>
      <c r="H985" s="613"/>
      <c r="I985" s="613"/>
      <c r="J985" s="613"/>
      <c r="K985" s="613"/>
      <c r="L985" s="613"/>
      <c r="M985" s="613"/>
      <c r="N985" s="613"/>
      <c r="O985" s="613"/>
      <c r="P985" s="613"/>
      <c r="Q985" s="613"/>
    </row>
    <row r="986" ht="25.15" customHeight="true" x14ac:dyDescent="0.2">
      <c r="C986" s="613"/>
      <c r="D986" s="613"/>
      <c r="E986" s="613"/>
      <c r="F986" s="613"/>
      <c r="G986" s="613"/>
      <c r="H986" s="613"/>
      <c r="I986" s="613"/>
      <c r="J986" s="613"/>
      <c r="K986" s="613"/>
      <c r="L986" s="613"/>
      <c r="M986" s="613"/>
      <c r="N986" s="613"/>
      <c r="O986" s="613"/>
      <c r="P986" s="613"/>
      <c r="Q986" s="613"/>
    </row>
    <row r="987" ht="25.15" customHeight="true" x14ac:dyDescent="0.2">
      <c r="C987" s="613"/>
      <c r="D987" s="613"/>
      <c r="E987" s="613"/>
      <c r="F987" s="613"/>
      <c r="G987" s="613"/>
      <c r="H987" s="613"/>
      <c r="I987" s="613"/>
      <c r="J987" s="613"/>
      <c r="K987" s="613"/>
      <c r="L987" s="613"/>
      <c r="M987" s="613"/>
      <c r="N987" s="613"/>
      <c r="O987" s="613"/>
      <c r="P987" s="613"/>
      <c r="Q987" s="613"/>
    </row>
    <row r="988" ht="25.15" customHeight="true" x14ac:dyDescent="0.2">
      <c r="C988" s="613"/>
      <c r="D988" s="613"/>
      <c r="E988" s="613"/>
      <c r="F988" s="613"/>
      <c r="G988" s="613"/>
      <c r="H988" s="613"/>
      <c r="I988" s="613"/>
      <c r="J988" s="613"/>
      <c r="K988" s="613"/>
      <c r="L988" s="613"/>
      <c r="M988" s="613"/>
      <c r="N988" s="613"/>
      <c r="O988" s="613"/>
      <c r="P988" s="613"/>
      <c r="Q988" s="613"/>
    </row>
    <row r="989" ht="25.15" customHeight="true" x14ac:dyDescent="0.2">
      <c r="C989" s="613"/>
      <c r="D989" s="613"/>
      <c r="E989" s="613"/>
      <c r="F989" s="613"/>
      <c r="G989" s="613"/>
      <c r="H989" s="613"/>
      <c r="I989" s="613"/>
      <c r="J989" s="613"/>
      <c r="K989" s="613"/>
      <c r="L989" s="613"/>
      <c r="M989" s="613"/>
      <c r="N989" s="613"/>
      <c r="O989" s="613"/>
      <c r="P989" s="613"/>
      <c r="Q989" s="613"/>
    </row>
    <row r="990" ht="25.15" customHeight="true" x14ac:dyDescent="0.2">
      <c r="C990" s="613"/>
      <c r="D990" s="613"/>
      <c r="E990" s="613"/>
      <c r="F990" s="613"/>
      <c r="G990" s="613"/>
      <c r="H990" s="613"/>
      <c r="I990" s="613"/>
      <c r="J990" s="613"/>
      <c r="K990" s="613"/>
      <c r="L990" s="613"/>
      <c r="M990" s="613"/>
      <c r="N990" s="613"/>
      <c r="O990" s="613"/>
      <c r="P990" s="613"/>
      <c r="Q990" s="613"/>
    </row>
    <row r="991" ht="25.15" customHeight="true" x14ac:dyDescent="0.2">
      <c r="C991" s="613"/>
      <c r="D991" s="613"/>
      <c r="E991" s="613"/>
      <c r="F991" s="613"/>
      <c r="G991" s="613"/>
      <c r="H991" s="613"/>
      <c r="I991" s="613"/>
      <c r="J991" s="613"/>
      <c r="K991" s="613"/>
      <c r="L991" s="613"/>
      <c r="M991" s="613"/>
      <c r="N991" s="613"/>
      <c r="O991" s="613"/>
      <c r="P991" s="613"/>
      <c r="Q991" s="613"/>
    </row>
    <row r="992" ht="25.15" customHeight="true" x14ac:dyDescent="0.2">
      <c r="C992" s="613"/>
      <c r="D992" s="613"/>
      <c r="E992" s="613"/>
      <c r="F992" s="613"/>
      <c r="G992" s="613"/>
      <c r="H992" s="613"/>
      <c r="I992" s="613"/>
      <c r="J992" s="613"/>
      <c r="K992" s="613"/>
      <c r="L992" s="613"/>
      <c r="M992" s="613"/>
      <c r="N992" s="613"/>
      <c r="O992" s="613"/>
      <c r="P992" s="613"/>
      <c r="Q992" s="613"/>
    </row>
    <row r="993" ht="25.15" customHeight="true" x14ac:dyDescent="0.2">
      <c r="C993" s="613"/>
      <c r="D993" s="613"/>
      <c r="E993" s="613"/>
      <c r="F993" s="613"/>
      <c r="G993" s="613"/>
      <c r="H993" s="613"/>
      <c r="I993" s="613"/>
      <c r="J993" s="613"/>
      <c r="K993" s="613"/>
      <c r="L993" s="613"/>
      <c r="M993" s="613"/>
      <c r="N993" s="613"/>
      <c r="O993" s="613"/>
      <c r="P993" s="613"/>
      <c r="Q993" s="613"/>
    </row>
    <row r="994" ht="25.15" customHeight="true" x14ac:dyDescent="0.2">
      <c r="C994" s="613"/>
      <c r="D994" s="613"/>
      <c r="E994" s="613"/>
      <c r="F994" s="613"/>
      <c r="G994" s="613"/>
      <c r="H994" s="613"/>
      <c r="I994" s="613"/>
      <c r="J994" s="613"/>
      <c r="K994" s="613"/>
      <c r="L994" s="613"/>
      <c r="M994" s="613"/>
      <c r="N994" s="613"/>
      <c r="O994" s="613"/>
      <c r="P994" s="613"/>
      <c r="Q994" s="613"/>
    </row>
    <row r="995" ht="25.15" customHeight="true" x14ac:dyDescent="0.2">
      <c r="C995" s="613"/>
      <c r="D995" s="613"/>
      <c r="E995" s="613"/>
      <c r="F995" s="613"/>
      <c r="G995" s="613"/>
      <c r="H995" s="613"/>
      <c r="I995" s="613"/>
      <c r="J995" s="613"/>
      <c r="K995" s="613"/>
      <c r="L995" s="613"/>
      <c r="M995" s="613"/>
      <c r="N995" s="613"/>
      <c r="O995" s="613"/>
      <c r="P995" s="613"/>
      <c r="Q995" s="613"/>
    </row>
    <row r="996" ht="25.15" customHeight="true" x14ac:dyDescent="0.2">
      <c r="C996" s="613"/>
      <c r="D996" s="613"/>
      <c r="E996" s="613"/>
      <c r="F996" s="613"/>
      <c r="G996" s="613"/>
      <c r="H996" s="613"/>
      <c r="I996" s="613"/>
      <c r="J996" s="613"/>
      <c r="K996" s="613"/>
      <c r="L996" s="613"/>
      <c r="M996" s="613"/>
      <c r="N996" s="613"/>
      <c r="O996" s="613"/>
      <c r="P996" s="613"/>
      <c r="Q996" s="613"/>
    </row>
    <row r="997" ht="25.15" customHeight="true" x14ac:dyDescent="0.2">
      <c r="C997" s="613"/>
      <c r="D997" s="613"/>
      <c r="E997" s="613"/>
      <c r="F997" s="613"/>
      <c r="G997" s="613"/>
      <c r="H997" s="613"/>
      <c r="I997" s="613"/>
      <c r="J997" s="613"/>
      <c r="K997" s="613"/>
      <c r="L997" s="613"/>
      <c r="M997" s="613"/>
      <c r="N997" s="613"/>
      <c r="O997" s="613"/>
      <c r="P997" s="613"/>
      <c r="Q997" s="613"/>
    </row>
    <row r="998" ht="25.15" customHeight="true" x14ac:dyDescent="0.2">
      <c r="C998" s="613"/>
      <c r="D998" s="613"/>
      <c r="E998" s="613"/>
      <c r="F998" s="613"/>
      <c r="G998" s="613"/>
      <c r="H998" s="613"/>
      <c r="I998" s="613"/>
      <c r="J998" s="613"/>
      <c r="K998" s="613"/>
      <c r="L998" s="613"/>
      <c r="M998" s="613"/>
      <c r="N998" s="613"/>
      <c r="O998" s="613"/>
      <c r="P998" s="613"/>
      <c r="Q998" s="613"/>
    </row>
    <row r="999" ht="25.15" customHeight="true" x14ac:dyDescent="0.2">
      <c r="C999" s="613"/>
      <c r="D999" s="613"/>
      <c r="E999" s="613"/>
      <c r="F999" s="613"/>
      <c r="G999" s="613"/>
      <c r="H999" s="613"/>
      <c r="I999" s="613"/>
      <c r="J999" s="613"/>
      <c r="K999" s="613"/>
      <c r="L999" s="613"/>
      <c r="M999" s="613"/>
      <c r="N999" s="613"/>
      <c r="O999" s="613"/>
      <c r="P999" s="613"/>
      <c r="Q999" s="613"/>
    </row>
    <row r="1000" ht="25.15" customHeight="true" x14ac:dyDescent="0.2">
      <c r="C1000" s="613"/>
      <c r="D1000" s="613"/>
      <c r="E1000" s="613"/>
      <c r="F1000" s="613"/>
      <c r="G1000" s="613"/>
      <c r="H1000" s="613"/>
      <c r="I1000" s="613"/>
      <c r="J1000" s="613"/>
      <c r="K1000" s="613"/>
      <c r="L1000" s="613"/>
      <c r="M1000" s="613"/>
      <c r="N1000" s="613"/>
      <c r="O1000" s="613"/>
      <c r="P1000" s="613"/>
      <c r="Q1000" s="613"/>
    </row>
    <row r="1001" ht="25.15" customHeight="true" x14ac:dyDescent="0.2">
      <c r="C1001" s="613"/>
      <c r="D1001" s="613"/>
      <c r="E1001" s="613"/>
      <c r="F1001" s="613"/>
      <c r="G1001" s="613"/>
      <c r="H1001" s="613"/>
      <c r="I1001" s="613"/>
      <c r="J1001" s="613"/>
      <c r="K1001" s="613"/>
      <c r="L1001" s="613"/>
      <c r="M1001" s="613"/>
      <c r="N1001" s="613"/>
      <c r="O1001" s="613"/>
      <c r="P1001" s="613"/>
      <c r="Q1001" s="613"/>
    </row>
    <row r="1002" ht="25.15" customHeight="true" x14ac:dyDescent="0.2">
      <c r="C1002" s="613"/>
      <c r="D1002" s="613"/>
      <c r="E1002" s="613"/>
      <c r="F1002" s="613"/>
      <c r="G1002" s="613"/>
      <c r="H1002" s="613"/>
      <c r="I1002" s="613"/>
      <c r="J1002" s="613"/>
      <c r="K1002" s="613"/>
      <c r="L1002" s="613"/>
      <c r="M1002" s="613"/>
      <c r="N1002" s="613"/>
      <c r="O1002" s="613"/>
      <c r="P1002" s="613"/>
      <c r="Q1002" s="613"/>
    </row>
    <row r="1003" ht="25.15" customHeight="true" x14ac:dyDescent="0.2">
      <c r="C1003" s="613"/>
      <c r="D1003" s="613"/>
      <c r="E1003" s="613"/>
      <c r="F1003" s="613"/>
      <c r="G1003" s="613"/>
      <c r="H1003" s="613"/>
      <c r="I1003" s="613"/>
      <c r="J1003" s="613"/>
      <c r="K1003" s="613"/>
      <c r="L1003" s="613"/>
      <c r="M1003" s="613"/>
      <c r="N1003" s="613"/>
      <c r="O1003" s="613"/>
      <c r="P1003" s="613"/>
      <c r="Q1003" s="613"/>
    </row>
    <row r="1004" ht="25.15" customHeight="true" x14ac:dyDescent="0.2">
      <c r="C1004" s="613"/>
      <c r="D1004" s="613"/>
      <c r="E1004" s="613"/>
      <c r="F1004" s="613"/>
      <c r="G1004" s="613"/>
      <c r="H1004" s="613"/>
      <c r="I1004" s="613"/>
      <c r="J1004" s="613"/>
      <c r="K1004" s="613"/>
      <c r="L1004" s="613"/>
      <c r="M1004" s="613"/>
      <c r="N1004" s="613"/>
      <c r="O1004" s="613"/>
      <c r="P1004" s="613"/>
      <c r="Q1004" s="613"/>
    </row>
    <row r="1005" ht="25.15" customHeight="true" x14ac:dyDescent="0.2">
      <c r="C1005" s="613"/>
      <c r="D1005" s="613"/>
      <c r="E1005" s="613"/>
      <c r="F1005" s="613"/>
      <c r="G1005" s="613"/>
      <c r="H1005" s="613"/>
      <c r="I1005" s="613"/>
      <c r="J1005" s="613"/>
      <c r="K1005" s="613"/>
      <c r="L1005" s="613"/>
      <c r="M1005" s="613"/>
      <c r="N1005" s="613"/>
      <c r="O1005" s="613"/>
      <c r="P1005" s="613"/>
      <c r="Q1005" s="613"/>
    </row>
    <row r="1006" ht="25.15" customHeight="true" x14ac:dyDescent="0.2">
      <c r="C1006" s="613"/>
      <c r="D1006" s="613"/>
      <c r="E1006" s="613"/>
      <c r="F1006" s="613"/>
      <c r="G1006" s="613"/>
      <c r="H1006" s="613"/>
      <c r="I1006" s="613"/>
      <c r="J1006" s="613"/>
      <c r="K1006" s="613"/>
      <c r="L1006" s="613"/>
      <c r="M1006" s="613"/>
      <c r="N1006" s="613"/>
      <c r="O1006" s="613"/>
      <c r="P1006" s="613"/>
      <c r="Q1006" s="613"/>
    </row>
    <row r="1007" ht="25.15" customHeight="true" x14ac:dyDescent="0.2">
      <c r="C1007" s="613"/>
      <c r="D1007" s="613"/>
      <c r="E1007" s="613"/>
      <c r="F1007" s="613"/>
      <c r="G1007" s="613"/>
      <c r="H1007" s="613"/>
      <c r="I1007" s="613"/>
      <c r="J1007" s="613"/>
      <c r="K1007" s="613"/>
      <c r="L1007" s="613"/>
      <c r="M1007" s="613"/>
      <c r="N1007" s="613"/>
      <c r="O1007" s="613"/>
      <c r="P1007" s="613"/>
      <c r="Q1007" s="613"/>
    </row>
    <row r="1008" ht="25.15" customHeight="true" x14ac:dyDescent="0.2">
      <c r="C1008" s="613"/>
      <c r="D1008" s="613"/>
      <c r="E1008" s="613"/>
      <c r="F1008" s="613"/>
      <c r="G1008" s="613"/>
      <c r="H1008" s="613"/>
      <c r="I1008" s="613"/>
      <c r="J1008" s="613"/>
      <c r="K1008" s="613"/>
      <c r="L1008" s="613"/>
      <c r="M1008" s="613"/>
      <c r="N1008" s="613"/>
      <c r="O1008" s="613"/>
      <c r="P1008" s="613"/>
      <c r="Q1008" s="613"/>
    </row>
    <row r="1009" ht="25.15" customHeight="true" x14ac:dyDescent="0.2">
      <c r="C1009" s="613"/>
      <c r="D1009" s="613"/>
      <c r="E1009" s="613"/>
      <c r="F1009" s="613"/>
      <c r="G1009" s="613"/>
      <c r="H1009" s="613"/>
      <c r="I1009" s="613"/>
      <c r="J1009" s="613"/>
      <c r="K1009" s="613"/>
      <c r="L1009" s="613"/>
      <c r="M1009" s="613"/>
      <c r="N1009" s="613"/>
      <c r="O1009" s="613"/>
      <c r="P1009" s="613"/>
      <c r="Q1009" s="613"/>
    </row>
    <row r="1010" ht="25.15" customHeight="true" x14ac:dyDescent="0.2">
      <c r="C1010" s="613"/>
      <c r="D1010" s="613"/>
      <c r="E1010" s="613"/>
      <c r="F1010" s="613"/>
      <c r="G1010" s="613"/>
      <c r="H1010" s="613"/>
      <c r="I1010" s="613"/>
      <c r="J1010" s="613"/>
      <c r="K1010" s="613"/>
      <c r="L1010" s="613"/>
      <c r="M1010" s="613"/>
      <c r="N1010" s="613"/>
      <c r="O1010" s="613"/>
      <c r="P1010" s="613"/>
      <c r="Q1010" s="613"/>
    </row>
    <row r="1011" ht="25.15" customHeight="true" x14ac:dyDescent="0.2">
      <c r="C1011" s="613"/>
      <c r="D1011" s="613"/>
      <c r="E1011" s="613"/>
      <c r="F1011" s="613"/>
      <c r="G1011" s="613"/>
      <c r="H1011" s="613"/>
      <c r="I1011" s="613"/>
      <c r="J1011" s="613"/>
      <c r="K1011" s="613"/>
      <c r="L1011" s="613"/>
      <c r="M1011" s="613"/>
      <c r="N1011" s="613"/>
      <c r="O1011" s="613"/>
      <c r="P1011" s="613"/>
      <c r="Q1011" s="613"/>
    </row>
    <row r="1012" ht="25.15" customHeight="true" x14ac:dyDescent="0.2">
      <c r="C1012" s="613"/>
      <c r="D1012" s="613"/>
      <c r="E1012" s="613"/>
      <c r="F1012" s="613"/>
      <c r="G1012" s="613"/>
      <c r="H1012" s="613"/>
      <c r="I1012" s="613"/>
      <c r="J1012" s="613"/>
      <c r="K1012" s="613"/>
      <c r="L1012" s="613"/>
      <c r="M1012" s="613"/>
      <c r="N1012" s="613"/>
      <c r="O1012" s="613"/>
      <c r="P1012" s="613"/>
      <c r="Q1012" s="613"/>
    </row>
    <row r="1013" ht="25.15" customHeight="true" x14ac:dyDescent="0.2">
      <c r="C1013" s="613"/>
      <c r="D1013" s="613"/>
      <c r="E1013" s="613"/>
      <c r="F1013" s="613"/>
      <c r="G1013" s="613"/>
      <c r="H1013" s="613"/>
      <c r="I1013" s="613"/>
      <c r="J1013" s="613"/>
      <c r="K1013" s="613"/>
      <c r="L1013" s="613"/>
      <c r="M1013" s="613"/>
      <c r="N1013" s="613"/>
      <c r="O1013" s="613"/>
      <c r="P1013" s="613"/>
      <c r="Q1013" s="613"/>
    </row>
    <row r="1014" ht="25.15" customHeight="true" x14ac:dyDescent="0.2">
      <c r="C1014" s="613"/>
      <c r="D1014" s="613"/>
      <c r="E1014" s="613"/>
      <c r="F1014" s="613"/>
      <c r="G1014" s="613"/>
      <c r="H1014" s="613"/>
      <c r="I1014" s="613"/>
      <c r="J1014" s="613"/>
      <c r="K1014" s="613"/>
      <c r="L1014" s="613"/>
      <c r="M1014" s="613"/>
      <c r="N1014" s="613"/>
      <c r="O1014" s="613"/>
      <c r="P1014" s="613"/>
      <c r="Q1014" s="613"/>
    </row>
    <row r="1015" ht="25.15" customHeight="true" x14ac:dyDescent="0.2">
      <c r="C1015" s="613"/>
      <c r="D1015" s="613"/>
      <c r="E1015" s="613"/>
      <c r="F1015" s="613"/>
      <c r="G1015" s="613"/>
      <c r="H1015" s="613"/>
      <c r="I1015" s="613"/>
      <c r="J1015" s="613"/>
      <c r="K1015" s="613"/>
      <c r="L1015" s="613"/>
      <c r="M1015" s="613"/>
      <c r="N1015" s="613"/>
      <c r="O1015" s="613"/>
      <c r="P1015" s="613"/>
      <c r="Q1015" s="613"/>
    </row>
    <row r="1016" ht="25.15" customHeight="true" x14ac:dyDescent="0.2">
      <c r="C1016" s="613"/>
      <c r="D1016" s="613"/>
      <c r="E1016" s="613"/>
      <c r="F1016" s="613"/>
      <c r="G1016" s="613"/>
      <c r="H1016" s="613"/>
      <c r="I1016" s="613"/>
      <c r="J1016" s="613"/>
      <c r="K1016" s="613"/>
      <c r="L1016" s="613"/>
      <c r="M1016" s="613"/>
      <c r="N1016" s="613"/>
      <c r="O1016" s="613"/>
      <c r="P1016" s="613"/>
      <c r="Q1016" s="613"/>
    </row>
    <row r="1017" ht="25.15" customHeight="true" x14ac:dyDescent="0.2">
      <c r="C1017" s="613"/>
      <c r="D1017" s="613"/>
      <c r="E1017" s="613"/>
      <c r="F1017" s="613"/>
      <c r="G1017" s="613"/>
      <c r="H1017" s="613"/>
      <c r="I1017" s="613"/>
      <c r="J1017" s="613"/>
      <c r="K1017" s="613"/>
      <c r="L1017" s="613"/>
      <c r="M1017" s="613"/>
      <c r="N1017" s="613"/>
      <c r="O1017" s="613"/>
      <c r="P1017" s="613"/>
      <c r="Q1017" s="613"/>
    </row>
    <row r="1018" ht="25.15" customHeight="true" x14ac:dyDescent="0.2">
      <c r="C1018" s="613"/>
      <c r="D1018" s="613"/>
      <c r="E1018" s="613"/>
      <c r="F1018" s="613"/>
      <c r="G1018" s="613"/>
      <c r="H1018" s="613"/>
      <c r="I1018" s="613"/>
      <c r="J1018" s="613"/>
      <c r="K1018" s="613"/>
      <c r="L1018" s="613"/>
      <c r="M1018" s="613"/>
      <c r="N1018" s="613"/>
      <c r="O1018" s="613"/>
      <c r="P1018" s="613"/>
      <c r="Q1018" s="613"/>
    </row>
    <row r="1019" ht="25.15" customHeight="true" x14ac:dyDescent="0.2">
      <c r="C1019" s="613"/>
      <c r="D1019" s="613"/>
      <c r="E1019" s="613"/>
      <c r="F1019" s="613"/>
      <c r="G1019" s="613"/>
      <c r="H1019" s="613"/>
      <c r="I1019" s="613"/>
      <c r="J1019" s="613"/>
      <c r="K1019" s="613"/>
      <c r="L1019" s="613"/>
      <c r="M1019" s="613"/>
      <c r="N1019" s="613"/>
      <c r="O1019" s="613"/>
      <c r="P1019" s="613"/>
      <c r="Q1019" s="613"/>
    </row>
    <row r="1020" ht="25.15" customHeight="true" x14ac:dyDescent="0.2">
      <c r="C1020" s="613"/>
      <c r="D1020" s="613"/>
      <c r="E1020" s="613"/>
      <c r="F1020" s="613"/>
      <c r="G1020" s="613"/>
      <c r="H1020" s="613"/>
      <c r="I1020" s="613"/>
      <c r="J1020" s="613"/>
      <c r="K1020" s="613"/>
      <c r="L1020" s="613"/>
      <c r="M1020" s="613"/>
      <c r="N1020" s="613"/>
      <c r="O1020" s="613"/>
      <c r="P1020" s="613"/>
      <c r="Q1020" s="613"/>
    </row>
    <row r="1021" ht="25.15" customHeight="true" x14ac:dyDescent="0.2">
      <c r="C1021" s="613"/>
      <c r="D1021" s="613"/>
      <c r="E1021" s="613"/>
      <c r="F1021" s="613"/>
      <c r="G1021" s="613"/>
      <c r="H1021" s="613"/>
      <c r="I1021" s="613"/>
      <c r="J1021" s="613"/>
      <c r="K1021" s="613"/>
      <c r="L1021" s="613"/>
      <c r="M1021" s="613"/>
      <c r="N1021" s="613"/>
      <c r="O1021" s="613"/>
      <c r="P1021" s="613"/>
      <c r="Q1021" s="613"/>
    </row>
    <row r="1022" ht="25.15" customHeight="true" x14ac:dyDescent="0.2">
      <c r="C1022" s="613"/>
      <c r="D1022" s="613"/>
      <c r="E1022" s="613"/>
      <c r="F1022" s="613"/>
      <c r="G1022" s="613"/>
      <c r="H1022" s="613"/>
      <c r="I1022" s="613"/>
      <c r="J1022" s="613"/>
      <c r="K1022" s="613"/>
      <c r="L1022" s="613"/>
      <c r="M1022" s="613"/>
      <c r="N1022" s="613"/>
      <c r="O1022" s="613"/>
      <c r="P1022" s="613"/>
      <c r="Q1022" s="613"/>
    </row>
    <row r="1023" ht="25.15" customHeight="true" x14ac:dyDescent="0.2">
      <c r="C1023" s="613"/>
      <c r="D1023" s="613"/>
      <c r="E1023" s="613"/>
      <c r="F1023" s="613"/>
      <c r="G1023" s="613"/>
      <c r="H1023" s="613"/>
      <c r="I1023" s="613"/>
      <c r="J1023" s="613"/>
      <c r="K1023" s="613"/>
      <c r="L1023" s="613"/>
      <c r="M1023" s="613"/>
      <c r="N1023" s="613"/>
      <c r="O1023" s="613"/>
      <c r="P1023" s="613"/>
      <c r="Q1023" s="613"/>
    </row>
    <row r="1024" ht="25.15" customHeight="true" x14ac:dyDescent="0.2">
      <c r="C1024" s="613"/>
      <c r="D1024" s="613"/>
      <c r="E1024" s="613"/>
      <c r="F1024" s="613"/>
      <c r="G1024" s="613"/>
      <c r="H1024" s="613"/>
      <c r="I1024" s="613"/>
      <c r="J1024" s="613"/>
      <c r="K1024" s="613"/>
      <c r="L1024" s="613"/>
      <c r="M1024" s="613"/>
      <c r="N1024" s="613"/>
      <c r="O1024" s="613"/>
      <c r="P1024" s="613"/>
      <c r="Q1024" s="613"/>
    </row>
    <row r="1025" s="506" customFormat="true" ht="21" customHeight="true" x14ac:dyDescent="0.2">
      <c r="A1025" s="1012" t="s">
        <v>140</v>
      </c>
      <c r="B1025" s="1012"/>
      <c r="C1025" s="1012"/>
      <c r="W1025" s="6"/>
      <c r="X1025" s="6"/>
      <c r="Y1025" s="6"/>
      <c r="Z1025" s="6"/>
      <c r="AA1025" s="6"/>
      <c r="AB1025" s="6"/>
      <c r="AC1025" s="6"/>
      <c r="AD1025" s="6"/>
      <c r="AE1025" s="6"/>
      <c r="AF1025" s="6"/>
      <c r="AG1025" s="6"/>
      <c r="AH1025" s="6"/>
      <c r="AI1025" s="6"/>
      <c r="AJ1025" s="6"/>
      <c r="AK1025" s="6"/>
      <c r="AL1025" s="6"/>
      <c r="AM1025" s="6"/>
      <c r="AN1025" s="6"/>
      <c r="AO1025" s="6"/>
      <c r="AP1025" s="6"/>
      <c r="AQ1025" s="6"/>
      <c r="AR1025" s="6"/>
      <c r="AS1025" s="6"/>
      <c r="AT1025" s="6"/>
      <c r="AU1025" s="6"/>
      <c r="AV1025" s="6"/>
      <c r="AW1025" s="6"/>
      <c r="AX1025" s="6"/>
      <c r="AY1025" s="6"/>
      <c r="AZ1025" s="6"/>
      <c r="BA1025" s="354"/>
      <c r="BB1025" s="420"/>
      <c r="BC1025"/>
      <c r="BD1025"/>
      <c r="BE1025"/>
      <c r="BF1025"/>
      <c r="BG1025"/>
      <c r="BH1025"/>
      <c r="BI1025"/>
      <c r="BJ1025"/>
      <c r="BK1025"/>
      <c r="BL1025"/>
      <c r="BM1025"/>
      <c r="BN1025"/>
      <c r="BO1025"/>
      <c r="BP1025"/>
      <c r="BQ1025"/>
      <c r="BR1025"/>
      <c r="BS1025"/>
      <c r="BT1025"/>
      <c r="BU1025"/>
      <c r="BV1025" s="354"/>
      <c r="BW1025" s="355"/>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506" customFormat="true" ht="15.95" customHeight="true" x14ac:dyDescent="0.2">
      <c r="A1026" s="1013" t="s">
        <v>189</v>
      </c>
      <c r="B1026" s="1013"/>
      <c r="C1026" s="542" t="s">
        <v>190</v>
      </c>
      <c r="W1026" s="6"/>
      <c r="X1026" s="6"/>
      <c r="Y1026" s="6"/>
      <c r="Z1026" s="6"/>
      <c r="AA1026" s="6"/>
      <c r="AB1026" s="6"/>
      <c r="AC1026" s="6"/>
      <c r="AD1026" s="6"/>
      <c r="AE1026" s="6"/>
      <c r="AF1026" s="6"/>
      <c r="AG1026" s="6"/>
      <c r="AH1026" s="6"/>
      <c r="AI1026" s="6"/>
      <c r="AJ1026" s="6"/>
      <c r="AK1026" s="6"/>
      <c r="AL1026" s="6"/>
      <c r="AM1026" s="6"/>
      <c r="AN1026" s="6"/>
      <c r="AO1026" s="6"/>
      <c r="AP1026" s="6"/>
      <c r="AQ1026" s="6"/>
      <c r="AR1026" s="6"/>
      <c r="AS1026" s="6"/>
      <c r="AT1026" s="6"/>
      <c r="AU1026" s="6"/>
      <c r="AV1026" s="6"/>
      <c r="AW1026" s="6"/>
      <c r="AX1026" s="6"/>
      <c r="AY1026" s="6"/>
      <c r="AZ1026" s="6"/>
      <c r="BA1026" s="354"/>
      <c r="BB1026" s="420"/>
      <c r="BC1026"/>
      <c r="BD1026"/>
      <c r="BE1026"/>
      <c r="BF1026"/>
      <c r="BG1026"/>
      <c r="BH1026"/>
      <c r="BI1026"/>
      <c r="BJ1026"/>
      <c r="BK1026"/>
      <c r="BL1026"/>
      <c r="BM1026"/>
      <c r="BN1026"/>
      <c r="BO1026"/>
      <c r="BP1026"/>
      <c r="BQ1026"/>
      <c r="BR1026"/>
      <c r="BS1026"/>
      <c r="BT1026"/>
      <c r="BU1026"/>
      <c r="BV1026" s="354"/>
      <c r="BW1026" s="355"/>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506" customFormat="true" ht="17.1" hidden="true" customHeight="true" x14ac:dyDescent="0.2">
      <c r="A1027" s="543" t="s">
        <v>191</v>
      </c>
      <c r="B1027" s="544" t="s">
        <v>192</v>
      </c>
      <c r="C1027" s="545">
        <v>10092</v>
      </c>
      <c r="W1027" s="6"/>
      <c r="X1027" s="6"/>
      <c r="Y1027" s="6"/>
      <c r="Z1027" s="6"/>
      <c r="AA1027" s="6"/>
      <c r="AB1027" s="6"/>
      <c r="AC1027" s="6"/>
      <c r="AD1027" s="6"/>
      <c r="AE1027" s="6"/>
      <c r="AF1027" s="6"/>
      <c r="AG1027" s="6"/>
      <c r="AH1027" s="6"/>
      <c r="AI1027" s="6"/>
      <c r="AJ1027" s="6"/>
      <c r="AK1027" s="6"/>
      <c r="AL1027" s="6"/>
      <c r="AM1027" s="6"/>
      <c r="AN1027" s="6"/>
      <c r="AO1027" s="6"/>
      <c r="AP1027" s="6"/>
      <c r="AQ1027" s="6"/>
      <c r="AR1027" s="6"/>
      <c r="AS1027" s="6"/>
      <c r="AT1027" s="6"/>
      <c r="AU1027" s="6"/>
      <c r="AV1027" s="6"/>
      <c r="AW1027" s="6"/>
      <c r="AX1027" s="6"/>
      <c r="AY1027" s="6"/>
      <c r="AZ1027" s="6"/>
      <c r="BA1027" s="354"/>
      <c r="BB1027" s="420"/>
      <c r="BC1027"/>
      <c r="BD1027"/>
      <c r="BE1027"/>
      <c r="BF1027"/>
      <c r="BG1027"/>
      <c r="BH1027"/>
      <c r="BI1027"/>
      <c r="BJ1027"/>
      <c r="BK1027"/>
      <c r="BL1027"/>
      <c r="BM1027"/>
      <c r="BN1027"/>
      <c r="BO1027"/>
      <c r="BP1027"/>
      <c r="BQ1027"/>
      <c r="BR1027"/>
      <c r="BS1027"/>
      <c r="BT1027"/>
      <c r="BU1027"/>
      <c r="BV1027" s="354"/>
      <c r="BW1027" s="355"/>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506" customFormat="true" ht="17.1" hidden="true" customHeight="true" x14ac:dyDescent="0.2">
      <c r="A1028" s="546" t="s">
        <v>193</v>
      </c>
      <c r="B1028" s="547" t="s">
        <v>192</v>
      </c>
      <c r="C1028" s="548">
        <v>10092</v>
      </c>
      <c r="W1028" s="6"/>
      <c r="X1028" s="6"/>
      <c r="Y1028" s="6"/>
      <c r="Z1028" s="6"/>
      <c r="AA1028" s="6"/>
      <c r="AB1028" s="6"/>
      <c r="AC1028" s="6"/>
      <c r="AD1028" s="6"/>
      <c r="AE1028" s="6"/>
      <c r="AF1028" s="6"/>
      <c r="AG1028" s="6"/>
      <c r="AH1028" s="6"/>
      <c r="AI1028" s="6"/>
      <c r="AJ1028" s="6"/>
      <c r="AK1028" s="6"/>
      <c r="AL1028" s="6"/>
      <c r="AM1028" s="6"/>
      <c r="AN1028" s="6"/>
      <c r="AO1028" s="6"/>
      <c r="AP1028" s="6"/>
      <c r="AQ1028" s="6"/>
      <c r="AR1028" s="6"/>
      <c r="AS1028" s="6"/>
      <c r="AT1028" s="6"/>
      <c r="AU1028" s="6"/>
      <c r="AV1028" s="6"/>
      <c r="AW1028" s="6"/>
      <c r="AX1028" s="6"/>
      <c r="AY1028" s="6"/>
      <c r="AZ1028" s="6"/>
      <c r="BA1028" s="354"/>
      <c r="BB1028" s="420"/>
      <c r="BC1028"/>
      <c r="BD1028"/>
      <c r="BE1028"/>
      <c r="BF1028"/>
      <c r="BG1028"/>
      <c r="BH1028"/>
      <c r="BI1028"/>
      <c r="BJ1028"/>
      <c r="BK1028"/>
      <c r="BL1028"/>
      <c r="BM1028"/>
      <c r="BN1028"/>
      <c r="BO1028"/>
      <c r="BP1028"/>
      <c r="BQ1028"/>
      <c r="BR1028"/>
      <c r="BS1028"/>
      <c r="BT1028"/>
      <c r="BU1028"/>
      <c r="BV1028" s="354"/>
      <c r="BW1028" s="355"/>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506" customFormat="true" ht="17.1" hidden="true" customHeight="true" x14ac:dyDescent="0.2">
      <c r="A1029" s="546" t="s">
        <v>194</v>
      </c>
      <c r="B1029" s="547" t="s">
        <v>192</v>
      </c>
      <c r="C1029" s="548">
        <v>10092</v>
      </c>
      <c r="W1029" s="6"/>
      <c r="X1029" s="6"/>
      <c r="Y1029" s="6"/>
      <c r="Z1029" s="6"/>
      <c r="AA1029" s="6"/>
      <c r="AB1029" s="6"/>
      <c r="AC1029" s="6"/>
      <c r="AD1029" s="6"/>
      <c r="AE1029" s="6"/>
      <c r="AF1029" s="6"/>
      <c r="AG1029" s="6"/>
      <c r="AH1029" s="6"/>
      <c r="AI1029" s="6"/>
      <c r="AJ1029" s="6"/>
      <c r="AK1029" s="6"/>
      <c r="AL1029" s="6"/>
      <c r="AM1029" s="6"/>
      <c r="AN1029" s="6"/>
      <c r="AO1029" s="6"/>
      <c r="AP1029" s="6"/>
      <c r="AQ1029" s="6"/>
      <c r="AR1029" s="6"/>
      <c r="AS1029" s="6"/>
      <c r="AT1029" s="6"/>
      <c r="AU1029" s="6"/>
      <c r="AV1029" s="6"/>
      <c r="AW1029" s="6"/>
      <c r="AX1029" s="6"/>
      <c r="AY1029" s="6"/>
      <c r="AZ1029" s="6"/>
      <c r="BA1029" s="354"/>
      <c r="BB1029" s="420"/>
      <c r="BC1029"/>
      <c r="BD1029"/>
      <c r="BE1029"/>
      <c r="BF1029"/>
      <c r="BG1029"/>
      <c r="BH1029"/>
      <c r="BI1029"/>
      <c r="BJ1029"/>
      <c r="BK1029"/>
      <c r="BL1029"/>
      <c r="BM1029"/>
      <c r="BN1029"/>
      <c r="BO1029"/>
      <c r="BP1029"/>
      <c r="BQ1029"/>
      <c r="BR1029"/>
      <c r="BS1029"/>
      <c r="BT1029"/>
      <c r="BU1029"/>
      <c r="BV1029" s="354"/>
      <c r="BW1029" s="355"/>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506" customFormat="true" ht="17.1" hidden="true" customHeight="true" x14ac:dyDescent="0.2">
      <c r="A1030" s="546" t="s">
        <v>196</v>
      </c>
      <c r="B1030" s="547" t="s">
        <v>192</v>
      </c>
      <c r="C1030" s="548">
        <v>10092</v>
      </c>
      <c r="W1030" s="6"/>
      <c r="X1030" s="6"/>
      <c r="Y1030" s="6"/>
      <c r="Z1030" s="6"/>
      <c r="AA1030" s="6"/>
      <c r="AB1030" s="6"/>
      <c r="AC1030" s="6"/>
      <c r="AD1030" s="6"/>
      <c r="AE1030" s="6"/>
      <c r="AF1030" s="6"/>
      <c r="AG1030" s="6"/>
      <c r="AH1030" s="6"/>
      <c r="AI1030" s="6"/>
      <c r="AJ1030" s="6"/>
      <c r="AK1030" s="6"/>
      <c r="AL1030" s="6"/>
      <c r="AM1030" s="6"/>
      <c r="AN1030" s="6"/>
      <c r="AO1030" s="6"/>
      <c r="AP1030" s="6"/>
      <c r="AQ1030" s="6"/>
      <c r="AR1030" s="6"/>
      <c r="AS1030" s="6"/>
      <c r="AT1030" s="6"/>
      <c r="AU1030" s="6"/>
      <c r="AV1030" s="6"/>
      <c r="AW1030" s="6"/>
      <c r="AX1030" s="6"/>
      <c r="AY1030" s="6"/>
      <c r="AZ1030" s="6"/>
      <c r="BA1030" s="354"/>
      <c r="BB1030" s="420"/>
      <c r="BC1030"/>
      <c r="BD1030"/>
      <c r="BE1030"/>
      <c r="BF1030"/>
      <c r="BG1030"/>
      <c r="BH1030"/>
      <c r="BI1030"/>
      <c r="BJ1030"/>
      <c r="BK1030"/>
      <c r="BL1030"/>
      <c r="BM1030"/>
      <c r="BN1030"/>
      <c r="BO1030"/>
      <c r="BP1030"/>
      <c r="BQ1030"/>
      <c r="BR1030"/>
      <c r="BS1030"/>
      <c r="BT1030"/>
      <c r="BU1030"/>
      <c r="BV1030" s="354"/>
      <c r="BW1030" s="355"/>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506" customFormat="true" ht="17.1" customHeight="true" x14ac:dyDescent="0.2">
      <c r="A1031" s="1014" t="s">
        <v>198</v>
      </c>
      <c r="B1031" s="547" t="s">
        <v>199</v>
      </c>
      <c r="C1031" s="548">
        <v>7169</v>
      </c>
      <c r="W1031" s="6"/>
      <c r="X1031" s="6"/>
      <c r="Y1031" s="6"/>
      <c r="Z1031" s="6"/>
      <c r="AA1031" s="6"/>
      <c r="AB1031" s="6"/>
      <c r="AC1031" s="6"/>
      <c r="AD1031" s="6"/>
      <c r="AE1031" s="6"/>
      <c r="AF1031" s="6"/>
      <c r="AG1031" s="6"/>
      <c r="AH1031" s="6"/>
      <c r="AI1031" s="6"/>
      <c r="AJ1031" s="6"/>
      <c r="AK1031" s="6"/>
      <c r="AL1031" s="6"/>
      <c r="AM1031" s="6"/>
      <c r="AN1031" s="6"/>
      <c r="AO1031" s="6"/>
      <c r="AP1031" s="6"/>
      <c r="AQ1031" s="6"/>
      <c r="AR1031" s="6"/>
      <c r="AS1031" s="6"/>
      <c r="AT1031" s="6"/>
      <c r="AU1031" s="6"/>
      <c r="AV1031" s="6"/>
      <c r="AW1031" s="6"/>
      <c r="AX1031" s="6"/>
      <c r="AY1031" s="6"/>
      <c r="AZ1031" s="6"/>
      <c r="BA1031" s="354"/>
      <c r="BB1031" s="420"/>
      <c r="BC1031"/>
      <c r="BD1031"/>
      <c r="BE1031"/>
      <c r="BF1031"/>
      <c r="BG1031"/>
      <c r="BH1031"/>
      <c r="BI1031"/>
      <c r="BJ1031"/>
      <c r="BK1031"/>
      <c r="BL1031"/>
      <c r="BM1031"/>
      <c r="BN1031"/>
      <c r="BO1031"/>
      <c r="BP1031"/>
      <c r="BQ1031"/>
      <c r="BR1031"/>
      <c r="BS1031"/>
      <c r="BT1031"/>
      <c r="BU1031"/>
      <c r="BV1031" s="354"/>
      <c r="BW1031" s="355"/>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506" customFormat="true" ht="17.1" customHeight="true" x14ac:dyDescent="0.2">
      <c r="A1032" s="1014"/>
      <c r="B1032" s="547" t="s">
        <v>200</v>
      </c>
      <c r="C1032" s="548">
        <v>2923</v>
      </c>
      <c r="W1032" s="6"/>
      <c r="X1032" s="6"/>
      <c r="Y1032" s="6"/>
      <c r="Z1032" s="6"/>
      <c r="AA1032" s="6"/>
      <c r="AB1032" s="6"/>
      <c r="AC1032" s="6"/>
      <c r="AD1032" s="6"/>
      <c r="AE1032" s="6"/>
      <c r="AF1032" s="6"/>
      <c r="AG1032" s="6"/>
      <c r="AH1032" s="6"/>
      <c r="AI1032" s="6"/>
      <c r="AJ1032" s="6"/>
      <c r="AK1032" s="6"/>
      <c r="AL1032" s="6"/>
      <c r="AM1032" s="6"/>
      <c r="AN1032" s="6"/>
      <c r="AO1032" s="6"/>
      <c r="AP1032" s="6"/>
      <c r="AQ1032" s="6"/>
      <c r="AR1032" s="6"/>
      <c r="AS1032" s="6"/>
      <c r="AT1032" s="6"/>
      <c r="AU1032" s="6"/>
      <c r="AV1032" s="6"/>
      <c r="AW1032" s="6"/>
      <c r="AX1032" s="6"/>
      <c r="AY1032" s="6"/>
      <c r="AZ1032" s="6"/>
      <c r="BA1032" s="354"/>
      <c r="BB1032" s="420"/>
      <c r="BC1032"/>
      <c r="BD1032"/>
      <c r="BE1032"/>
      <c r="BF1032"/>
      <c r="BG1032"/>
      <c r="BH1032"/>
      <c r="BI1032"/>
      <c r="BJ1032"/>
      <c r="BK1032"/>
      <c r="BL1032"/>
      <c r="BM1032"/>
      <c r="BN1032"/>
      <c r="BO1032"/>
      <c r="BP1032"/>
      <c r="BQ1032"/>
      <c r="BR1032"/>
      <c r="BS1032"/>
      <c r="BT1032"/>
      <c r="BU1032"/>
      <c r="BV1032" s="354"/>
      <c r="BW1032" s="355"/>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506" customFormat="true" ht="17.1" customHeight="true" x14ac:dyDescent="0.2">
      <c r="A1033" s="1015"/>
      <c r="B1033" s="549" t="s">
        <v>177</v>
      </c>
      <c r="C1033" s="550">
        <v>0</v>
      </c>
      <c r="W1033" s="6"/>
      <c r="X1033" s="6"/>
      <c r="Y1033" s="6"/>
      <c r="Z1033" s="6"/>
      <c r="AA1033" s="6"/>
      <c r="AB1033" s="6"/>
      <c r="AC1033" s="6"/>
      <c r="AD1033" s="6"/>
      <c r="AE1033" s="6"/>
      <c r="AF1033" s="6"/>
      <c r="AG1033" s="6"/>
      <c r="AH1033" s="6"/>
      <c r="AI1033" s="6"/>
      <c r="AJ1033" s="6"/>
      <c r="AK1033" s="6"/>
      <c r="AL1033" s="6"/>
      <c r="AM1033" s="6"/>
      <c r="AN1033" s="6"/>
      <c r="AO1033" s="6"/>
      <c r="AP1033" s="6"/>
      <c r="AQ1033" s="6"/>
      <c r="AR1033" s="6"/>
      <c r="AS1033" s="6"/>
      <c r="AT1033" s="6"/>
      <c r="AU1033" s="6"/>
      <c r="AV1033" s="6"/>
      <c r="AW1033" s="6"/>
      <c r="AX1033" s="6"/>
      <c r="AY1033" s="6"/>
      <c r="AZ1033" s="6"/>
      <c r="BA1033" s="520"/>
      <c r="BB1033" s="312"/>
      <c r="BC1033" s="520"/>
      <c r="BD1033" s="520"/>
      <c r="BE1033" s="520"/>
      <c r="BF1033" s="520"/>
      <c r="BG1033" s="520"/>
      <c r="BH1033" s="520"/>
      <c r="BI1033" s="520"/>
      <c r="BJ1033" s="520"/>
      <c r="BK1033" s="520"/>
      <c r="BL1033" s="520"/>
      <c r="BM1033" s="520"/>
      <c r="BN1033" s="520"/>
      <c r="BO1033" s="520"/>
      <c r="BP1033" s="520"/>
      <c r="BQ1033" s="520"/>
      <c r="BR1033" s="520"/>
      <c r="BS1033" s="520"/>
      <c r="BT1033" s="520"/>
      <c r="BU1033" s="520"/>
      <c r="BV1033" s="520"/>
      <c r="BW1033" s="339"/>
      <c r="BX1033" s="339"/>
      <c r="BY1033" s="339"/>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506" customFormat="true" ht="12.95" customHeight="true" x14ac:dyDescent="0.2">
      <c r="A1034" s="990" t="s">
        <v>337</v>
      </c>
      <c r="B1034" s="990"/>
      <c r="C1034" s="990"/>
      <c r="W1034" s="6"/>
      <c r="X1034" s="6"/>
      <c r="Y1034" s="6"/>
      <c r="Z1034" s="6"/>
      <c r="AA1034" s="6"/>
      <c r="AB1034" s="6"/>
      <c r="AC1034" s="6"/>
      <c r="AD1034" s="6"/>
      <c r="AE1034" s="6"/>
      <c r="AF1034" s="6"/>
      <c r="AG1034" s="6"/>
      <c r="AH1034" s="6"/>
      <c r="AI1034" s="6"/>
      <c r="AJ1034" s="6"/>
      <c r="AK1034" s="6"/>
      <c r="AL1034" s="6"/>
      <c r="AM1034" s="6"/>
      <c r="AN1034" s="6"/>
      <c r="AO1034" s="6"/>
      <c r="AP1034" s="6"/>
      <c r="AQ1034" s="6"/>
      <c r="AR1034" s="6"/>
      <c r="AS1034" s="6"/>
      <c r="AT1034" s="6"/>
      <c r="AU1034" s="6"/>
      <c r="AV1034" s="6"/>
      <c r="AW1034" s="6"/>
      <c r="AX1034" s="6"/>
      <c r="AY1034" s="6"/>
      <c r="AZ1034" s="6"/>
      <c r="BA1034" s="354"/>
      <c r="BB1034" s="420"/>
      <c r="BC1034"/>
      <c r="BD1034"/>
      <c r="BE1034"/>
      <c r="BF1034"/>
      <c r="BG1034"/>
      <c r="BH1034"/>
      <c r="BI1034"/>
      <c r="BJ1034"/>
      <c r="BK1034"/>
      <c r="BL1034"/>
      <c r="BM1034"/>
      <c r="BN1034"/>
      <c r="BO1034"/>
      <c r="BP1034"/>
      <c r="BQ1034"/>
      <c r="BR1034"/>
      <c r="BS1034"/>
      <c r="BT1034"/>
      <c r="BU1034"/>
      <c r="BV1034" s="354"/>
      <c r="BW1034" s="355"/>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6" customFormat="true" ht="15" customHeight="true" x14ac:dyDescent="0.2">
      <c r="B1035" s="507"/>
      <c r="W1035" s="339"/>
      <c r="X1035" s="339"/>
      <c r="Y1035" s="339"/>
      <c r="Z1035" s="339"/>
      <c r="AA1035" s="339"/>
      <c r="AB1035" s="339"/>
      <c r="AC1035" s="339"/>
      <c r="AD1035" s="339"/>
      <c r="AE1035" s="339"/>
      <c r="AF1035" s="339"/>
      <c r="AG1035" s="339"/>
      <c r="AH1035" s="339"/>
      <c r="AI1035" s="339"/>
      <c r="AJ1035" s="339"/>
      <c r="AK1035" s="339"/>
      <c r="AL1035" s="339"/>
      <c r="AM1035" s="339"/>
      <c r="AN1035" s="339"/>
      <c r="AO1035" s="339"/>
      <c r="AP1035" s="339"/>
      <c r="AQ1035" s="339"/>
      <c r="AR1035" s="339"/>
      <c r="AS1035" s="339"/>
      <c r="AT1035" s="339"/>
      <c r="AU1035" s="339"/>
      <c r="AV1035" s="339"/>
      <c r="AW1035" s="339"/>
      <c r="AX1035" s="339"/>
      <c r="AY1035" s="339"/>
      <c r="AZ1035" s="339"/>
      <c r="BA1035" s="505"/>
      <c r="BB1035" s="366"/>
      <c r="BC1035" s="505"/>
      <c r="BD1035" s="505"/>
      <c r="BE1035" s="505"/>
      <c r="BF1035" s="505"/>
      <c r="BG1035" s="505"/>
      <c r="BH1035" s="505"/>
      <c r="BI1035" s="505"/>
      <c r="BJ1035" s="505"/>
      <c r="BK1035" s="505"/>
      <c r="BL1035" s="505"/>
      <c r="BM1035" s="505"/>
      <c r="BN1035" s="505"/>
      <c r="BO1035" s="505"/>
      <c r="BP1035" s="505"/>
      <c r="BQ1035" s="505"/>
      <c r="BR1035" s="505"/>
      <c r="BS1035" s="505"/>
      <c r="BT1035" s="505"/>
      <c r="BU1035" s="505"/>
      <c r="BV1035" s="505"/>
      <c r="BW1035" s="339"/>
      <c r="BX1035" s="339"/>
      <c r="BY1035" s="339"/>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421" t="s">
        <v>121</v>
      </c>
      <c r="B1036" s="294" t="s">
        <v>122</v>
      </c>
    </row>
    <row r="1037" ht="15" customHeight="true" x14ac:dyDescent="0.2">
      <c r="A1037" s="422" t="str">
        <f>R15</f>
        <v>Central</v>
      </c>
      <c r="B1037" s="422">
        <f>BR122+BR123</f>
        <v>6443.8659058200119</v>
      </c>
    </row>
    <row r="1038" ht="15" customHeight="true" x14ac:dyDescent="0.2">
      <c r="A1038" s="422" t="str">
        <f>S15</f>
        <v>Eastern</v>
      </c>
      <c r="B1038" s="422">
        <f>BS122+BS123</f>
        <v>2746.8493747099965</v>
      </c>
    </row>
    <row r="1039" ht="15" customHeight="true" x14ac:dyDescent="0.2">
      <c r="A1039" s="422" t="str">
        <f>T15</f>
        <v>Khangai</v>
      </c>
      <c r="B1039" s="422">
        <f>BT122+BT123</f>
        <v>7613.4895113400125</v>
      </c>
    </row>
    <row r="1040" ht="15" customHeight="true" x14ac:dyDescent="0.2">
      <c r="A1040" s="422" t="str">
        <f>U15</f>
        <v>Ulaanbaatar</v>
      </c>
      <c r="B1040" s="422">
        <f>BU122+BU123</f>
        <v>14025.801649320034</v>
      </c>
    </row>
    <row r="1041" ht="15" customHeight="true" x14ac:dyDescent="0.2">
      <c r="A1041" s="422" t="str">
        <f>V15</f>
        <v>Western</v>
      </c>
      <c r="B1041" s="422">
        <f>BV122+BV123</f>
        <v>5151.1456176600113</v>
      </c>
    </row>
    <row r="1042" ht="15" customHeight="true" x14ac:dyDescent="0.2">
      <c r="A1042" s="422">
        <f>W15</f>
        <v>0</v>
      </c>
      <c r="B1042" s="422">
        <f>BW122+BW123</f>
        <v>0</v>
      </c>
    </row>
    <row r="1043" ht="15" customHeight="true" x14ac:dyDescent="0.2">
      <c r="A1043" s="422">
        <f>X15</f>
        <v>0</v>
      </c>
      <c r="B1043" s="422">
        <f>BX122+XR123</f>
        <v>0</v>
      </c>
    </row>
    <row r="1044" ht="15" customHeight="true" x14ac:dyDescent="0.2">
      <c r="A1044" s="422">
        <f>Y15</f>
        <v>0</v>
      </c>
      <c r="B1044" s="422">
        <f>BY122+BY123</f>
        <v>0</v>
      </c>
    </row>
    <row r="1045" ht="15" customHeight="true" x14ac:dyDescent="0.2">
      <c r="A1045" s="422">
        <f>Z15</f>
        <v>0</v>
      </c>
      <c r="B1045" s="422">
        <f>BZ122+BZ123</f>
        <v>0</v>
      </c>
    </row>
    <row r="1046" ht="15" customHeight="true" x14ac:dyDescent="0.2">
      <c r="A1046" s="366">
        <f>AA15</f>
        <v>0</v>
      </c>
      <c r="B1046" s="422">
        <f>CA122+CA123</f>
        <v>0</v>
      </c>
    </row>
    <row r="1047" ht="15" customHeight="true" x14ac:dyDescent="0.2">
      <c r="A1047" s="366">
        <f>AB15</f>
        <v>0</v>
      </c>
      <c r="B1047" s="422">
        <f>CB122+CB123</f>
        <v>0</v>
      </c>
    </row>
    <row r="1048" ht="15" customHeight="true" x14ac:dyDescent="0.2">
      <c r="A1048" s="366">
        <f>AC15</f>
        <v>0</v>
      </c>
      <c r="B1048" s="422">
        <f>CC122+CC123</f>
        <v>0</v>
      </c>
    </row>
    <row r="1049" ht="15" customHeight="true" x14ac:dyDescent="0.2">
      <c r="A1049" s="366">
        <f>AD15</f>
        <v>0</v>
      </c>
      <c r="B1049" s="422">
        <f>CD122+CD123</f>
        <v>0</v>
      </c>
    </row>
    <row r="1050" ht="15" customHeight="true" x14ac:dyDescent="0.2">
      <c r="A1050" s="366">
        <f>AE15</f>
        <v>0</v>
      </c>
      <c r="B1050" s="422">
        <f>CE122+CE123</f>
        <v>0</v>
      </c>
    </row>
    <row r="1051" ht="15" customHeight="true" x14ac:dyDescent="0.2">
      <c r="A1051" s="366">
        <f>AF15</f>
        <v>0</v>
      </c>
      <c r="B1051" s="422">
        <f>CF122+CF123</f>
        <v>0</v>
      </c>
    </row>
    <row r="1052" ht="15" customHeight="true" x14ac:dyDescent="0.2">
      <c r="A1052" s="366">
        <f>AG15</f>
        <v>0</v>
      </c>
      <c r="B1052" s="422">
        <f>CG122+CG123</f>
        <v>0</v>
      </c>
    </row>
    <row r="1053" ht="15" customHeight="true" x14ac:dyDescent="0.2">
      <c r="A1053" s="366">
        <f>AH15</f>
        <v>0</v>
      </c>
      <c r="B1053" s="422">
        <f>CH122+CH123</f>
        <v>0</v>
      </c>
    </row>
    <row r="1054" ht="15" customHeight="true" x14ac:dyDescent="0.2">
      <c r="A1054" s="366">
        <f>AI15</f>
        <v>0</v>
      </c>
      <c r="B1054" s="422">
        <f>CI122+CI123</f>
        <v>0</v>
      </c>
    </row>
    <row r="1055" ht="15" customHeight="true" x14ac:dyDescent="0.2">
      <c r="A1055" s="366">
        <f>AJ15</f>
        <v>0</v>
      </c>
      <c r="B1055" s="422">
        <f>CJ122+CJ123</f>
        <v>0</v>
      </c>
    </row>
    <row r="1056" ht="15" customHeight="true" x14ac:dyDescent="0.2">
      <c r="A1056" s="366">
        <f>AK15</f>
        <v>0</v>
      </c>
      <c r="B1056" s="422">
        <f>CK122+CK123</f>
        <v>0</v>
      </c>
    </row>
    <row r="1057" ht="15" customHeight="true" x14ac:dyDescent="0.2">
      <c r="A1057" s="366">
        <f>AL15</f>
        <v>0</v>
      </c>
      <c r="B1057" s="422">
        <f>CL122+CL123</f>
        <v>0</v>
      </c>
    </row>
    <row r="1058" ht="15" customHeight="true" x14ac:dyDescent="0.2">
      <c r="A1058" s="366">
        <f>AM15</f>
        <v>0</v>
      </c>
      <c r="B1058" s="422">
        <f>CM122+CM123</f>
        <v>0</v>
      </c>
    </row>
    <row r="1059" ht="15" customHeight="true" x14ac:dyDescent="0.2">
      <c r="A1059" s="366">
        <f>AN15</f>
        <v>0</v>
      </c>
      <c r="B1059" s="422">
        <f>CN122+CN123</f>
        <v>0</v>
      </c>
    </row>
    <row r="1060" ht="15" customHeight="true" x14ac:dyDescent="0.2">
      <c r="A1060" s="366">
        <f>AO15</f>
        <v>0</v>
      </c>
      <c r="B1060" s="422">
        <f>CO122+CO123</f>
        <v>0</v>
      </c>
    </row>
    <row r="1061" ht="15" customHeight="true" x14ac:dyDescent="0.2">
      <c r="A1061" s="366">
        <f>AP15</f>
        <v>0</v>
      </c>
      <c r="B1061" s="422">
        <f>CP122+CP123</f>
        <v>0</v>
      </c>
    </row>
    <row r="1062" ht="15" customHeight="true" x14ac:dyDescent="0.2">
      <c r="A1062" s="366">
        <f>AQ15</f>
        <v>0</v>
      </c>
      <c r="B1062" s="422">
        <f>CQ122+CQ123</f>
        <v>0</v>
      </c>
    </row>
    <row r="1063" ht="15" customHeight="true" x14ac:dyDescent="0.2">
      <c r="A1063" s="366">
        <f>AR15</f>
        <v>0</v>
      </c>
      <c r="B1063" s="422">
        <f>CR122+CR123</f>
        <v>0</v>
      </c>
    </row>
    <row r="1064" ht="15" customHeight="true" x14ac:dyDescent="0.2">
      <c r="A1064" s="366">
        <f>AS15</f>
        <v>0</v>
      </c>
      <c r="B1064" s="422">
        <f>CS122+CS123</f>
        <v>0</v>
      </c>
    </row>
    <row r="1065" ht="15" customHeight="true" x14ac:dyDescent="0.2">
      <c r="A1065" s="366">
        <f>AT15</f>
        <v>0</v>
      </c>
      <c r="B1065" s="422">
        <f>CT122+CT123</f>
        <v>0</v>
      </c>
    </row>
    <row r="1066" ht="15" customHeight="true" x14ac:dyDescent="0.2">
      <c r="A1066" s="366">
        <f>AU15</f>
        <v>0</v>
      </c>
      <c r="B1066" s="422">
        <f>CU122+CU123</f>
        <v>0</v>
      </c>
    </row>
    <row r="1067" ht="15" customHeight="true" x14ac:dyDescent="0.2">
      <c r="A1067" s="366">
        <f>AV15</f>
        <v>0</v>
      </c>
      <c r="B1067" s="422">
        <f>CV122+CV123</f>
        <v>0</v>
      </c>
    </row>
    <row r="1068" ht="15" customHeight="true" x14ac:dyDescent="0.2">
      <c r="A1068" s="366">
        <f>AW15</f>
        <v>0</v>
      </c>
      <c r="B1068" s="422">
        <f>CW122+CW123</f>
        <v>0</v>
      </c>
    </row>
    <row r="1069" ht="15" customHeight="true" x14ac:dyDescent="0.2">
      <c r="A1069" s="366">
        <f>AX15</f>
        <v>0</v>
      </c>
      <c r="B1069" s="422">
        <f>CX122+CX123</f>
        <v>0</v>
      </c>
    </row>
    <row r="1070" ht="15" customHeight="true" x14ac:dyDescent="0.2">
      <c r="A1070" s="366">
        <f>AY15</f>
        <v>0</v>
      </c>
      <c r="B1070" s="422">
        <f>CY122+CY123</f>
        <v>0</v>
      </c>
    </row>
    <row r="1071" ht="15" customHeight="true" x14ac:dyDescent="0.2">
      <c r="A1071" s="366"/>
      <c r="B1071" s="422"/>
    </row>
    <row r="1072" ht="15" customHeight="true" x14ac:dyDescent="0.2">
      <c r="A1072" s="422">
        <f>34-COUNTIF(A1037:A1071,"0")</f>
        <v>5</v>
      </c>
      <c r="B1072" s="366" t="s">
        <v>142</v>
      </c>
    </row>
    <row r="1100" s="786" customFormat="true" ht="17.1" customHeight="true" x14ac:dyDescent="0.2">
      <c r="A1100" s="816"/>
      <c r="B1100" s="805"/>
      <c r="BA1100" s="505"/>
      <c r="BB1100" s="366"/>
      <c r="BC1100" s="505"/>
      <c r="BD1100" s="505"/>
      <c r="BE1100" s="505"/>
      <c r="BF1100" s="505"/>
      <c r="BG1100" s="505"/>
      <c r="BH1100" s="505"/>
      <c r="BI1100" s="505"/>
      <c r="BJ1100" s="505"/>
      <c r="BK1100" s="505"/>
      <c r="BL1100" s="505"/>
      <c r="BM1100" s="505"/>
      <c r="BN1100" s="505"/>
      <c r="BO1100" s="505"/>
      <c r="BP1100" s="505"/>
      <c r="BQ1100" s="505"/>
      <c r="BR1100" s="505"/>
      <c r="BS1100" s="505"/>
      <c r="BT1100" s="505"/>
      <c r="BU1100" s="505"/>
      <c r="BV1100" s="505"/>
      <c r="BW1100" s="339"/>
      <c r="BX1100" s="339"/>
      <c r="BY1100" s="339"/>
      <c r="BZ1100" s="339"/>
      <c r="CA1100" s="339"/>
      <c r="CB1100" s="339"/>
      <c r="CC1100" s="339"/>
      <c r="CD1100" s="339"/>
      <c r="CE1100" s="339"/>
      <c r="CF1100" s="339"/>
      <c r="CG1100" s="339"/>
      <c r="CH1100" s="339"/>
      <c r="CI1100" s="339"/>
      <c r="CJ1100" s="339"/>
      <c r="CK1100" s="339"/>
      <c r="CL1100" s="339"/>
      <c r="CM1100" s="339"/>
      <c r="CN1100" s="339"/>
      <c r="CO1100" s="339"/>
      <c r="CP1100" s="339"/>
      <c r="CQ1100" s="339"/>
      <c r="CR1100" s="339"/>
      <c r="CS1100" s="339"/>
      <c r="CT1100" s="339"/>
      <c r="CU1100" s="339"/>
      <c r="CV1100" s="339"/>
      <c r="CW1100" s="339"/>
      <c r="CX1100" s="339"/>
      <c r="CY1100" s="339"/>
      <c r="CZ1100" s="339"/>
    </row>
    <row r="1101" s="786" customFormat="true" ht="17.1" customHeight="true" x14ac:dyDescent="0.2">
      <c r="A1101" s="817"/>
      <c r="B1101" s="806"/>
      <c r="BA1101" s="505"/>
      <c r="BB1101" s="366"/>
      <c r="BC1101" s="505"/>
      <c r="BD1101" s="505"/>
      <c r="BE1101" s="505"/>
      <c r="BF1101" s="505"/>
      <c r="BG1101" s="505"/>
      <c r="BH1101" s="505"/>
      <c r="BI1101" s="505"/>
      <c r="BJ1101" s="505"/>
      <c r="BK1101" s="505"/>
      <c r="BL1101" s="505"/>
      <c r="BM1101" s="505"/>
      <c r="BN1101" s="505"/>
      <c r="BO1101" s="505"/>
      <c r="BP1101" s="505"/>
      <c r="BQ1101" s="505"/>
      <c r="BR1101" s="505"/>
      <c r="BS1101" s="505"/>
      <c r="BT1101" s="505"/>
      <c r="BU1101" s="505"/>
      <c r="BV1101" s="505"/>
      <c r="BW1101" s="339"/>
      <c r="BX1101" s="339"/>
      <c r="BY1101" s="339"/>
      <c r="BZ1101" s="339"/>
      <c r="CA1101" s="339"/>
      <c r="CB1101" s="339"/>
      <c r="CC1101" s="339"/>
      <c r="CD1101" s="339"/>
      <c r="CE1101" s="339"/>
      <c r="CF1101" s="339"/>
      <c r="CG1101" s="339"/>
      <c r="CH1101" s="339"/>
      <c r="CI1101" s="339"/>
      <c r="CJ1101" s="339"/>
      <c r="CK1101" s="339"/>
      <c r="CL1101" s="339"/>
      <c r="CM1101" s="339"/>
      <c r="CN1101" s="339"/>
      <c r="CO1101" s="339"/>
      <c r="CP1101" s="339"/>
      <c r="CQ1101" s="339"/>
      <c r="CR1101" s="339"/>
      <c r="CS1101" s="339"/>
      <c r="CT1101" s="339"/>
      <c r="CU1101" s="339"/>
      <c r="CV1101" s="339"/>
      <c r="CW1101" s="339"/>
      <c r="CX1101" s="339"/>
      <c r="CY1101" s="339"/>
      <c r="CZ1101" s="339"/>
    </row>
    <row r="1102" s="339" customFormat="true" ht="15" customHeight="true" x14ac:dyDescent="0.2">
      <c r="BA1102" s="505"/>
      <c r="BB1102" s="366"/>
      <c r="BC1102" s="505"/>
      <c r="BD1102" s="505"/>
      <c r="BE1102" s="505"/>
      <c r="BF1102" s="505"/>
      <c r="BG1102" s="505"/>
      <c r="BH1102" s="505"/>
      <c r="BI1102" s="505"/>
      <c r="BJ1102" s="505"/>
      <c r="BK1102" s="505"/>
      <c r="BL1102" s="505"/>
      <c r="BM1102" s="505"/>
      <c r="BN1102" s="505"/>
      <c r="BO1102" s="505"/>
      <c r="BP1102" s="505"/>
      <c r="BQ1102" s="505"/>
      <c r="BR1102" s="505"/>
      <c r="BS1102" s="505"/>
      <c r="BT1102" s="505"/>
      <c r="BU1102" s="505"/>
      <c r="BV1102" s="505"/>
    </row>
    <row r="1103" s="339" customFormat="true" ht="15" customHeight="true" x14ac:dyDescent="0.2">
      <c r="BA1103" s="505"/>
      <c r="BB1103" s="366"/>
      <c r="BC1103" s="505"/>
      <c r="BD1103" s="505"/>
      <c r="BE1103" s="505"/>
      <c r="BF1103" s="505"/>
      <c r="BG1103" s="505"/>
      <c r="BH1103" s="505"/>
      <c r="BI1103" s="505"/>
      <c r="BJ1103" s="505"/>
      <c r="BK1103" s="505"/>
      <c r="BL1103" s="505"/>
      <c r="BM1103" s="505"/>
      <c r="BN1103" s="505"/>
      <c r="BO1103" s="505"/>
      <c r="BP1103" s="505"/>
      <c r="BQ1103" s="505"/>
      <c r="BR1103" s="505"/>
      <c r="BS1103" s="505"/>
      <c r="BT1103" s="505"/>
      <c r="BU1103" s="505"/>
      <c r="BV1103" s="505"/>
    </row>
    <row r="1104" s="339" customFormat="true" ht="15" customHeight="true" x14ac:dyDescent="0.2">
      <c r="BA1104" s="505"/>
      <c r="BB1104" s="366"/>
      <c r="BC1104" s="505"/>
      <c r="BD1104" s="505"/>
      <c r="BE1104" s="505"/>
      <c r="BF1104" s="505"/>
      <c r="BG1104" s="505"/>
      <c r="BH1104" s="505"/>
      <c r="BI1104" s="505"/>
      <c r="BJ1104" s="505"/>
      <c r="BK1104" s="505"/>
      <c r="BL1104" s="505"/>
      <c r="BM1104" s="505"/>
      <c r="BN1104" s="505"/>
      <c r="BO1104" s="505"/>
      <c r="BP1104" s="505"/>
      <c r="BQ1104" s="505"/>
      <c r="BR1104" s="505"/>
      <c r="BS1104" s="505"/>
      <c r="BT1104" s="505"/>
      <c r="BU1104" s="505"/>
      <c r="BV1104" s="505"/>
    </row>
    <row r="1105" s="339" customFormat="true" ht="15" customHeight="true" x14ac:dyDescent="0.2">
      <c r="BA1105" s="505"/>
      <c r="BB1105" s="366"/>
      <c r="BC1105" s="505"/>
      <c r="BD1105" s="505"/>
      <c r="BE1105" s="505"/>
      <c r="BF1105" s="505"/>
      <c r="BG1105" s="505"/>
      <c r="BH1105" s="505"/>
      <c r="BI1105" s="505"/>
      <c r="BJ1105" s="505"/>
      <c r="BK1105" s="505"/>
      <c r="BL1105" s="505"/>
      <c r="BM1105" s="505"/>
      <c r="BN1105" s="505"/>
      <c r="BO1105" s="505"/>
      <c r="BP1105" s="505"/>
      <c r="BQ1105" s="505"/>
      <c r="BR1105" s="505"/>
      <c r="BS1105" s="505"/>
      <c r="BT1105" s="505"/>
      <c r="BU1105" s="505"/>
      <c r="BV1105" s="505"/>
    </row>
    <row r="1106" s="339" customFormat="true" ht="15" customHeight="true" x14ac:dyDescent="0.2">
      <c r="BA1106" s="505"/>
      <c r="BB1106" s="366"/>
      <c r="BC1106" s="505"/>
      <c r="BD1106" s="505"/>
      <c r="BE1106" s="505"/>
      <c r="BF1106" s="505"/>
      <c r="BG1106" s="505"/>
      <c r="BH1106" s="505"/>
      <c r="BI1106" s="505"/>
      <c r="BJ1106" s="505"/>
      <c r="BK1106" s="505"/>
      <c r="BL1106" s="505"/>
      <c r="BM1106" s="505"/>
      <c r="BN1106" s="505"/>
      <c r="BO1106" s="505"/>
      <c r="BP1106" s="505"/>
      <c r="BQ1106" s="505"/>
      <c r="BR1106" s="505"/>
      <c r="BS1106" s="505"/>
      <c r="BT1106" s="505"/>
      <c r="BU1106" s="505"/>
      <c r="BV1106" s="505"/>
    </row>
    <row r="1107" s="339" customFormat="true" ht="15" customHeight="true" x14ac:dyDescent="0.2">
      <c r="BA1107" s="505"/>
      <c r="BB1107" s="366"/>
      <c r="BC1107" s="505"/>
      <c r="BD1107" s="505"/>
      <c r="BE1107" s="505"/>
      <c r="BF1107" s="505"/>
      <c r="BG1107" s="505"/>
      <c r="BH1107" s="505"/>
      <c r="BI1107" s="505"/>
      <c r="BJ1107" s="505"/>
      <c r="BK1107" s="505"/>
      <c r="BL1107" s="505"/>
      <c r="BM1107" s="505"/>
      <c r="BN1107" s="505"/>
      <c r="BO1107" s="505"/>
      <c r="BP1107" s="505"/>
      <c r="BQ1107" s="505"/>
      <c r="BR1107" s="505"/>
      <c r="BS1107" s="505"/>
      <c r="BT1107" s="505"/>
      <c r="BU1107" s="505"/>
      <c r="BV1107" s="505"/>
    </row>
    <row r="1108" s="339" customFormat="true" ht="15" customHeight="true" x14ac:dyDescent="0.2">
      <c r="BA1108" s="505"/>
      <c r="BB1108" s="366"/>
      <c r="BC1108" s="505"/>
      <c r="BD1108" s="505"/>
      <c r="BE1108" s="505"/>
      <c r="BF1108" s="505"/>
      <c r="BG1108" s="505"/>
      <c r="BH1108" s="505"/>
      <c r="BI1108" s="505"/>
      <c r="BJ1108" s="505"/>
      <c r="BK1108" s="505"/>
      <c r="BL1108" s="505"/>
      <c r="BM1108" s="505"/>
      <c r="BN1108" s="505"/>
      <c r="BO1108" s="505"/>
      <c r="BP1108" s="505"/>
      <c r="BQ1108" s="505"/>
      <c r="BR1108" s="505"/>
      <c r="BS1108" s="505"/>
      <c r="BT1108" s="505"/>
      <c r="BU1108" s="505"/>
      <c r="BV1108" s="505"/>
    </row>
    <row r="1109" s="339" customFormat="true" ht="15" customHeight="true" x14ac:dyDescent="0.2">
      <c r="BA1109" s="505"/>
      <c r="BB1109" s="366"/>
      <c r="BC1109" s="505"/>
      <c r="BD1109" s="505"/>
      <c r="BE1109" s="505"/>
      <c r="BF1109" s="505"/>
      <c r="BG1109" s="505"/>
      <c r="BH1109" s="505"/>
      <c r="BI1109" s="505"/>
      <c r="BJ1109" s="505"/>
      <c r="BK1109" s="505"/>
      <c r="BL1109" s="505"/>
      <c r="BM1109" s="505"/>
      <c r="BN1109" s="505"/>
      <c r="BO1109" s="505"/>
      <c r="BP1109" s="505"/>
      <c r="BQ1109" s="505"/>
      <c r="BR1109" s="505"/>
      <c r="BS1109" s="505"/>
      <c r="BT1109" s="505"/>
      <c r="BU1109" s="505"/>
      <c r="BV1109" s="505"/>
    </row>
    <row r="1110" s="339" customFormat="true" ht="15" customHeight="true" x14ac:dyDescent="0.2">
      <c r="BA1110" s="505"/>
      <c r="BB1110" s="366"/>
      <c r="BC1110" s="505"/>
      <c r="BD1110" s="505"/>
      <c r="BE1110" s="505"/>
      <c r="BF1110" s="505"/>
      <c r="BG1110" s="505"/>
      <c r="BH1110" s="505"/>
      <c r="BI1110" s="505"/>
      <c r="BJ1110" s="505"/>
      <c r="BK1110" s="505"/>
      <c r="BL1110" s="505"/>
      <c r="BM1110" s="505"/>
      <c r="BN1110" s="505"/>
      <c r="BO1110" s="505"/>
      <c r="BP1110" s="505"/>
      <c r="BQ1110" s="505"/>
      <c r="BR1110" s="505"/>
      <c r="BS1110" s="505"/>
      <c r="BT1110" s="505"/>
      <c r="BU1110" s="505"/>
      <c r="BV1110" s="505"/>
    </row>
    <row r="1111" s="339" customFormat="true" ht="15" customHeight="true" x14ac:dyDescent="0.2">
      <c r="BA1111" s="505"/>
      <c r="BB1111" s="366"/>
      <c r="BC1111" s="505"/>
      <c r="BD1111" s="505"/>
      <c r="BE1111" s="505"/>
      <c r="BF1111" s="505"/>
      <c r="BG1111" s="505"/>
      <c r="BH1111" s="505"/>
      <c r="BI1111" s="505"/>
      <c r="BJ1111" s="505"/>
      <c r="BK1111" s="505"/>
      <c r="BL1111" s="505"/>
      <c r="BM1111" s="505"/>
      <c r="BN1111" s="505"/>
      <c r="BO1111" s="505"/>
      <c r="BP1111" s="505"/>
      <c r="BQ1111" s="505"/>
      <c r="BR1111" s="505"/>
      <c r="BS1111" s="505"/>
      <c r="BT1111" s="505"/>
      <c r="BU1111" s="505"/>
      <c r="BV1111" s="505"/>
    </row>
    <row r="1112" s="339" customFormat="true" ht="15" customHeight="true" x14ac:dyDescent="0.2">
      <c r="BA1112" s="505"/>
      <c r="BB1112" s="366"/>
      <c r="BC1112" s="505"/>
      <c r="BD1112" s="505"/>
      <c r="BE1112" s="505"/>
      <c r="BF1112" s="505"/>
      <c r="BG1112" s="505"/>
      <c r="BH1112" s="505"/>
      <c r="BI1112" s="505"/>
      <c r="BJ1112" s="505"/>
      <c r="BK1112" s="505"/>
      <c r="BL1112" s="505"/>
      <c r="BM1112" s="505"/>
      <c r="BN1112" s="505"/>
      <c r="BO1112" s="505"/>
      <c r="BP1112" s="505"/>
      <c r="BQ1112" s="505"/>
      <c r="BR1112" s="505"/>
      <c r="BS1112" s="505"/>
      <c r="BT1112" s="505"/>
      <c r="BU1112" s="505"/>
      <c r="BV1112" s="505"/>
    </row>
    <row r="1113" s="339" customFormat="true" ht="15" customHeight="true" x14ac:dyDescent="0.2">
      <c r="BA1113" s="505"/>
      <c r="BB1113" s="366"/>
      <c r="BC1113" s="505"/>
      <c r="BD1113" s="505"/>
      <c r="BE1113" s="505"/>
      <c r="BF1113" s="505"/>
      <c r="BG1113" s="505"/>
      <c r="BH1113" s="505"/>
      <c r="BI1113" s="505"/>
      <c r="BJ1113" s="505"/>
      <c r="BK1113" s="505"/>
      <c r="BL1113" s="505"/>
      <c r="BM1113" s="505"/>
      <c r="BN1113" s="505"/>
      <c r="BO1113" s="505"/>
      <c r="BP1113" s="505"/>
      <c r="BQ1113" s="505"/>
      <c r="BR1113" s="505"/>
      <c r="BS1113" s="505"/>
      <c r="BT1113" s="505"/>
      <c r="BU1113" s="505"/>
      <c r="BV1113" s="505"/>
    </row>
    <row r="1114" s="786" customFormat="true" ht="17.1" customHeight="true" x14ac:dyDescent="0.2">
      <c r="A1114" s="817"/>
      <c r="B1114" s="806"/>
      <c r="C1114" s="807"/>
      <c r="D1114" s="808"/>
      <c r="E1114" s="808"/>
      <c r="F1114" s="808"/>
      <c r="G1114" s="809"/>
      <c r="H1114" s="808"/>
      <c r="I1114" s="808"/>
      <c r="J1114" s="808"/>
      <c r="K1114" s="808"/>
      <c r="L1114" s="809"/>
      <c r="M1114" s="808"/>
      <c r="N1114" s="808"/>
      <c r="O1114" s="808"/>
      <c r="P1114" s="808"/>
      <c r="Q1114" s="809"/>
      <c r="R1114" s="808"/>
      <c r="S1114" s="808"/>
      <c r="T1114" s="808"/>
      <c r="U1114" s="808"/>
      <c r="V1114" s="810"/>
      <c r="BA1114" s="505"/>
      <c r="BB1114" s="366"/>
      <c r="BC1114" s="505"/>
      <c r="BD1114" s="505"/>
      <c r="BE1114" s="505"/>
      <c r="BF1114" s="505"/>
      <c r="BG1114" s="505"/>
      <c r="BH1114" s="505"/>
      <c r="BI1114" s="505"/>
      <c r="BJ1114" s="505"/>
      <c r="BK1114" s="505"/>
      <c r="BL1114" s="505"/>
      <c r="BM1114" s="505"/>
      <c r="BN1114" s="505"/>
      <c r="BO1114" s="505"/>
      <c r="BP1114" s="505"/>
      <c r="BQ1114" s="505"/>
      <c r="BR1114" s="505"/>
      <c r="BS1114" s="505"/>
      <c r="BT1114" s="505"/>
      <c r="BU1114" s="505"/>
      <c r="BV1114" s="505"/>
      <c r="BW1114" s="339"/>
      <c r="BX1114" s="339"/>
      <c r="BY1114" s="339"/>
      <c r="BZ1114" s="339"/>
      <c r="CA1114" s="339"/>
      <c r="CB1114" s="339"/>
      <c r="CC1114" s="339"/>
      <c r="CD1114" s="339"/>
      <c r="CE1114" s="339"/>
      <c r="CF1114" s="339"/>
      <c r="CG1114" s="339"/>
      <c r="CH1114" s="339"/>
      <c r="CI1114" s="339"/>
      <c r="CJ1114" s="339"/>
      <c r="CK1114" s="339"/>
      <c r="CL1114" s="339"/>
      <c r="CM1114" s="339"/>
      <c r="CN1114" s="339"/>
      <c r="CO1114" s="339"/>
      <c r="CP1114" s="339"/>
      <c r="CQ1114" s="339"/>
      <c r="CR1114" s="339"/>
      <c r="CS1114" s="339"/>
      <c r="CT1114" s="339"/>
      <c r="CU1114" s="339"/>
      <c r="CV1114" s="339"/>
      <c r="CW1114" s="339"/>
      <c r="CX1114" s="339"/>
      <c r="CY1114" s="339"/>
      <c r="CZ1114" s="339"/>
    </row>
    <row r="1115" s="786" customFormat="true" ht="17.1" customHeight="true" x14ac:dyDescent="0.2">
      <c r="A1115" s="817"/>
      <c r="B1115" s="806"/>
      <c r="C1115" s="807"/>
      <c r="D1115" s="808"/>
      <c r="E1115" s="808"/>
      <c r="F1115" s="808"/>
      <c r="G1115" s="809"/>
      <c r="H1115" s="808"/>
      <c r="I1115" s="808"/>
      <c r="J1115" s="808"/>
      <c r="K1115" s="808"/>
      <c r="L1115" s="809"/>
      <c r="M1115" s="808"/>
      <c r="N1115" s="808"/>
      <c r="O1115" s="808"/>
      <c r="P1115" s="808"/>
      <c r="Q1115" s="809"/>
      <c r="R1115" s="808"/>
      <c r="S1115" s="808"/>
      <c r="T1115" s="808"/>
      <c r="U1115" s="808"/>
      <c r="V1115" s="810"/>
      <c r="BA1115" s="505"/>
      <c r="BB1115" s="366"/>
      <c r="BC1115" s="505"/>
      <c r="BD1115" s="505"/>
      <c r="BE1115" s="505"/>
      <c r="BF1115" s="505"/>
      <c r="BG1115" s="505"/>
      <c r="BH1115" s="505"/>
      <c r="BI1115" s="505"/>
      <c r="BJ1115" s="505"/>
      <c r="BK1115" s="505"/>
      <c r="BL1115" s="505"/>
      <c r="BM1115" s="505"/>
      <c r="BN1115" s="505"/>
      <c r="BO1115" s="505"/>
      <c r="BP1115" s="505"/>
      <c r="BQ1115" s="505"/>
      <c r="BR1115" s="505"/>
      <c r="BS1115" s="505"/>
      <c r="BT1115" s="505"/>
      <c r="BU1115" s="505"/>
      <c r="BV1115" s="505"/>
      <c r="BW1115" s="339"/>
      <c r="BX1115" s="339"/>
      <c r="BY1115" s="339"/>
      <c r="BZ1115" s="339"/>
      <c r="CA1115" s="339"/>
      <c r="CB1115" s="339"/>
      <c r="CC1115" s="339"/>
      <c r="CD1115" s="339"/>
      <c r="CE1115" s="339"/>
      <c r="CF1115" s="339"/>
      <c r="CG1115" s="339"/>
      <c r="CH1115" s="339"/>
      <c r="CI1115" s="339"/>
      <c r="CJ1115" s="339"/>
      <c r="CK1115" s="339"/>
      <c r="CL1115" s="339"/>
      <c r="CM1115" s="339"/>
      <c r="CN1115" s="339"/>
      <c r="CO1115" s="339"/>
      <c r="CP1115" s="339"/>
      <c r="CQ1115" s="339"/>
      <c r="CR1115" s="339"/>
      <c r="CS1115" s="339"/>
      <c r="CT1115" s="339"/>
      <c r="CU1115" s="339"/>
      <c r="CV1115" s="339"/>
      <c r="CW1115" s="339"/>
      <c r="CX1115" s="339"/>
      <c r="CY1115" s="339"/>
      <c r="CZ1115" s="339"/>
    </row>
    <row r="1116" s="786" customFormat="true" ht="17.1" customHeight="true" x14ac:dyDescent="0.2">
      <c r="A1116" s="817"/>
      <c r="B1116" s="806"/>
      <c r="C1116" s="807"/>
      <c r="D1116" s="808"/>
      <c r="E1116" s="808"/>
      <c r="F1116" s="808"/>
      <c r="G1116" s="809"/>
      <c r="H1116" s="808"/>
      <c r="I1116" s="808"/>
      <c r="J1116" s="808"/>
      <c r="K1116" s="808"/>
      <c r="L1116" s="809"/>
      <c r="M1116" s="808"/>
      <c r="N1116" s="808"/>
      <c r="O1116" s="808"/>
      <c r="P1116" s="808"/>
      <c r="Q1116" s="809"/>
      <c r="R1116" s="808"/>
      <c r="S1116" s="808"/>
      <c r="T1116" s="808"/>
      <c r="U1116" s="808"/>
      <c r="V1116" s="810"/>
      <c r="BA1116" s="505"/>
      <c r="BB1116" s="366"/>
      <c r="BC1116" s="505"/>
      <c r="BD1116" s="505"/>
      <c r="BE1116" s="505"/>
      <c r="BF1116" s="505"/>
      <c r="BG1116" s="505"/>
      <c r="BH1116" s="505"/>
      <c r="BI1116" s="505"/>
      <c r="BJ1116" s="505"/>
      <c r="BK1116" s="505"/>
      <c r="BL1116" s="505"/>
      <c r="BM1116" s="505"/>
      <c r="BN1116" s="505"/>
      <c r="BO1116" s="505"/>
      <c r="BP1116" s="505"/>
      <c r="BQ1116" s="505"/>
      <c r="BR1116" s="505"/>
      <c r="BS1116" s="505"/>
      <c r="BT1116" s="505"/>
      <c r="BU1116" s="505"/>
      <c r="BV1116" s="505"/>
      <c r="BW1116" s="339"/>
      <c r="BX1116" s="339"/>
      <c r="BY1116" s="339"/>
      <c r="BZ1116" s="339"/>
      <c r="CA1116" s="339"/>
      <c r="CB1116" s="339"/>
      <c r="CC1116" s="339"/>
      <c r="CD1116" s="339"/>
      <c r="CE1116" s="339"/>
      <c r="CF1116" s="339"/>
      <c r="CG1116" s="339"/>
      <c r="CH1116" s="339"/>
      <c r="CI1116" s="339"/>
      <c r="CJ1116" s="339"/>
      <c r="CK1116" s="339"/>
      <c r="CL1116" s="339"/>
      <c r="CM1116" s="339"/>
      <c r="CN1116" s="339"/>
      <c r="CO1116" s="339"/>
      <c r="CP1116" s="339"/>
      <c r="CQ1116" s="339"/>
      <c r="CR1116" s="339"/>
      <c r="CS1116" s="339"/>
      <c r="CT1116" s="339"/>
      <c r="CU1116" s="339"/>
      <c r="CV1116" s="339"/>
      <c r="CW1116" s="339"/>
      <c r="CX1116" s="339"/>
      <c r="CY1116" s="339"/>
      <c r="CZ1116" s="339"/>
    </row>
    <row r="1117" s="786" customFormat="true" ht="17.1" customHeight="true" x14ac:dyDescent="0.2">
      <c r="A1117" s="818"/>
      <c r="B1117" s="811"/>
      <c r="C1117" s="812"/>
      <c r="D1117" s="813"/>
      <c r="E1117" s="813"/>
      <c r="F1117" s="813"/>
      <c r="G1117" s="814"/>
      <c r="H1117" s="813"/>
      <c r="I1117" s="813"/>
      <c r="J1117" s="813"/>
      <c r="K1117" s="813"/>
      <c r="L1117" s="814"/>
      <c r="M1117" s="813"/>
      <c r="N1117" s="813"/>
      <c r="O1117" s="813"/>
      <c r="P1117" s="813"/>
      <c r="Q1117" s="814"/>
      <c r="R1117" s="813"/>
      <c r="S1117" s="813"/>
      <c r="T1117" s="813"/>
      <c r="U1117" s="813"/>
      <c r="V1117" s="815"/>
      <c r="BA1117" s="505"/>
      <c r="BB1117" s="366"/>
      <c r="BC1117" s="505"/>
      <c r="BD1117" s="505"/>
      <c r="BE1117" s="505"/>
      <c r="BF1117" s="505"/>
      <c r="BG1117" s="505"/>
      <c r="BH1117" s="505"/>
      <c r="BI1117" s="505"/>
      <c r="BJ1117" s="505"/>
      <c r="BK1117" s="505"/>
      <c r="BL1117" s="505"/>
      <c r="BM1117" s="505"/>
      <c r="BN1117" s="505"/>
      <c r="BO1117" s="505"/>
      <c r="BP1117" s="505"/>
      <c r="BQ1117" s="505"/>
      <c r="BR1117" s="505"/>
      <c r="BS1117" s="505"/>
      <c r="BT1117" s="505"/>
      <c r="BU1117" s="505"/>
      <c r="BV1117" s="505"/>
      <c r="BW1117" s="339"/>
      <c r="BX1117" s="339"/>
      <c r="BY1117" s="339"/>
      <c r="BZ1117" s="339"/>
      <c r="CA1117" s="339"/>
      <c r="CB1117" s="339"/>
      <c r="CC1117" s="339"/>
      <c r="CD1117" s="339"/>
      <c r="CE1117" s="339"/>
      <c r="CF1117" s="339"/>
      <c r="CG1117" s="339"/>
      <c r="CH1117" s="339"/>
      <c r="CI1117" s="339"/>
      <c r="CJ1117" s="339"/>
      <c r="CK1117" s="339"/>
      <c r="CL1117" s="339"/>
      <c r="CM1117" s="339"/>
      <c r="CN1117" s="339"/>
      <c r="CO1117" s="339"/>
      <c r="CP1117" s="339"/>
      <c r="CQ1117" s="339"/>
      <c r="CR1117" s="339"/>
      <c r="CS1117" s="339"/>
      <c r="CT1117" s="339"/>
      <c r="CU1117" s="339"/>
      <c r="CV1117" s="339"/>
      <c r="CW1117" s="339"/>
      <c r="CX1117" s="339"/>
      <c r="CY1117" s="339"/>
      <c r="CZ1117" s="339"/>
    </row>
    <row r="1118" s="339" customFormat="true" ht="15" customHeight="true" x14ac:dyDescent="0.2">
      <c r="BA1118" s="505"/>
      <c r="BB1118" s="366"/>
      <c r="BC1118" s="505"/>
      <c r="BD1118" s="505"/>
      <c r="BE1118" s="505"/>
      <c r="BF1118" s="505"/>
      <c r="BG1118" s="505"/>
      <c r="BH1118" s="505"/>
      <c r="BI1118" s="505"/>
      <c r="BJ1118" s="505"/>
      <c r="BK1118" s="505"/>
      <c r="BL1118" s="505"/>
      <c r="BM1118" s="505"/>
      <c r="BN1118" s="505"/>
      <c r="BO1118" s="505"/>
      <c r="BP1118" s="505"/>
      <c r="BQ1118" s="505"/>
      <c r="BR1118" s="505"/>
      <c r="BS1118" s="505"/>
      <c r="BT1118" s="505"/>
      <c r="BU1118" s="505"/>
      <c r="BV1118" s="505"/>
    </row>
    <row r="1119" s="339" customFormat="true" ht="15" customHeight="true" x14ac:dyDescent="0.2">
      <c r="BA1119" s="505"/>
      <c r="BB1119" s="366"/>
      <c r="BC1119" s="505"/>
      <c r="BD1119" s="505"/>
      <c r="BE1119" s="505"/>
      <c r="BF1119" s="505"/>
      <c r="BG1119" s="505"/>
      <c r="BH1119" s="505"/>
      <c r="BI1119" s="505"/>
      <c r="BJ1119" s="505"/>
      <c r="BK1119" s="505"/>
      <c r="BL1119" s="505"/>
      <c r="BM1119" s="505"/>
      <c r="BN1119" s="505"/>
      <c r="BO1119" s="505"/>
      <c r="BP1119" s="505"/>
      <c r="BQ1119" s="505"/>
      <c r="BR1119" s="505"/>
      <c r="BS1119" s="505"/>
      <c r="BT1119" s="505"/>
      <c r="BU1119" s="505"/>
      <c r="BV1119" s="505"/>
    </row>
    <row r="1120" s="339" customFormat="true" ht="15" customHeight="true" x14ac:dyDescent="0.2">
      <c r="BA1120" s="505"/>
      <c r="BB1120" s="366"/>
      <c r="BC1120" s="505"/>
      <c r="BD1120" s="505"/>
      <c r="BE1120" s="505"/>
      <c r="BF1120" s="505"/>
      <c r="BG1120" s="505"/>
      <c r="BH1120" s="505"/>
      <c r="BI1120" s="505"/>
      <c r="BJ1120" s="505"/>
      <c r="BK1120" s="505"/>
      <c r="BL1120" s="505"/>
      <c r="BM1120" s="505"/>
      <c r="BN1120" s="505"/>
      <c r="BO1120" s="505"/>
      <c r="BP1120" s="505"/>
      <c r="BQ1120" s="505"/>
      <c r="BR1120" s="505"/>
      <c r="BS1120" s="505"/>
      <c r="BT1120" s="505"/>
      <c r="BU1120" s="505"/>
      <c r="BV1120" s="505"/>
    </row>
    <row r="1121" s="339" customFormat="true" ht="15" customHeight="true" x14ac:dyDescent="0.2">
      <c r="BA1121" s="505"/>
      <c r="BB1121" s="366"/>
      <c r="BC1121" s="505"/>
      <c r="BD1121" s="505"/>
      <c r="BE1121" s="505"/>
      <c r="BF1121" s="505"/>
      <c r="BG1121" s="505"/>
      <c r="BH1121" s="505"/>
      <c r="BI1121" s="505"/>
      <c r="BJ1121" s="505"/>
      <c r="BK1121" s="505"/>
      <c r="BL1121" s="505"/>
      <c r="BM1121" s="505"/>
      <c r="BN1121" s="505"/>
      <c r="BO1121" s="505"/>
      <c r="BP1121" s="505"/>
      <c r="BQ1121" s="505"/>
      <c r="BR1121" s="505"/>
      <c r="BS1121" s="505"/>
      <c r="BT1121" s="505"/>
      <c r="BU1121" s="505"/>
      <c r="BV1121" s="505"/>
    </row>
    <row r="1122" s="339" customFormat="true" ht="15" customHeight="true" x14ac:dyDescent="0.2">
      <c r="BA1122" s="505"/>
      <c r="BB1122" s="366"/>
      <c r="BC1122" s="505"/>
      <c r="BD1122" s="505"/>
      <c r="BE1122" s="505"/>
      <c r="BF1122" s="505"/>
      <c r="BG1122" s="505"/>
      <c r="BH1122" s="505"/>
      <c r="BI1122" s="505"/>
      <c r="BJ1122" s="505"/>
      <c r="BK1122" s="505"/>
      <c r="BL1122" s="505"/>
      <c r="BM1122" s="505"/>
      <c r="BN1122" s="505"/>
      <c r="BO1122" s="505"/>
      <c r="BP1122" s="505"/>
      <c r="BQ1122" s="505"/>
      <c r="BR1122" s="505"/>
      <c r="BS1122" s="505"/>
      <c r="BT1122" s="505"/>
      <c r="BU1122" s="505"/>
      <c r="BV1122" s="505"/>
    </row>
    <row r="1123" s="339" customFormat="true" ht="15" customHeight="true" x14ac:dyDescent="0.2">
      <c r="BA1123" s="505"/>
      <c r="BB1123" s="366"/>
      <c r="BC1123" s="505"/>
      <c r="BD1123" s="505"/>
      <c r="BE1123" s="505"/>
      <c r="BF1123" s="505"/>
      <c r="BG1123" s="505"/>
      <c r="BH1123" s="505"/>
      <c r="BI1123" s="505"/>
      <c r="BJ1123" s="505"/>
      <c r="BK1123" s="505"/>
      <c r="BL1123" s="505"/>
      <c r="BM1123" s="505"/>
      <c r="BN1123" s="505"/>
      <c r="BO1123" s="505"/>
      <c r="BP1123" s="505"/>
      <c r="BQ1123" s="505"/>
      <c r="BR1123" s="505"/>
      <c r="BS1123" s="505"/>
      <c r="BT1123" s="505"/>
      <c r="BU1123" s="505"/>
      <c r="BV1123" s="505"/>
    </row>
    <row r="1124" s="339" customFormat="true" ht="15" customHeight="true" x14ac:dyDescent="0.2">
      <c r="BA1124" s="505"/>
      <c r="BB1124" s="366"/>
      <c r="BC1124" s="505"/>
      <c r="BD1124" s="505"/>
      <c r="BE1124" s="505"/>
      <c r="BF1124" s="505"/>
      <c r="BG1124" s="505"/>
      <c r="BH1124" s="505"/>
      <c r="BI1124" s="505"/>
      <c r="BJ1124" s="505"/>
      <c r="BK1124" s="505"/>
      <c r="BL1124" s="505"/>
      <c r="BM1124" s="505"/>
      <c r="BN1124" s="505"/>
      <c r="BO1124" s="505"/>
      <c r="BP1124" s="505"/>
      <c r="BQ1124" s="505"/>
      <c r="BR1124" s="505"/>
      <c r="BS1124" s="505"/>
      <c r="BT1124" s="505"/>
      <c r="BU1124" s="505"/>
      <c r="BV1124" s="505"/>
    </row>
    <row r="1125" s="339" customFormat="true" ht="15" customHeight="true" x14ac:dyDescent="0.2">
      <c r="BA1125" s="505"/>
      <c r="BB1125" s="366"/>
      <c r="BC1125" s="505"/>
      <c r="BD1125" s="505"/>
      <c r="BE1125" s="505"/>
      <c r="BF1125" s="505"/>
      <c r="BG1125" s="505"/>
      <c r="BH1125" s="505"/>
      <c r="BI1125" s="505"/>
      <c r="BJ1125" s="505"/>
      <c r="BK1125" s="505"/>
      <c r="BL1125" s="505"/>
      <c r="BM1125" s="505"/>
      <c r="BN1125" s="505"/>
      <c r="BO1125" s="505"/>
      <c r="BP1125" s="505"/>
      <c r="BQ1125" s="505"/>
      <c r="BR1125" s="505"/>
      <c r="BS1125" s="505"/>
      <c r="BT1125" s="505"/>
      <c r="BU1125" s="505"/>
      <c r="BV1125" s="505"/>
    </row>
    <row r="1126" s="339" customFormat="true" ht="15" customHeight="true" x14ac:dyDescent="0.2">
      <c r="BA1126" s="505"/>
      <c r="BB1126" s="366"/>
      <c r="BC1126" s="505"/>
      <c r="BD1126" s="505"/>
      <c r="BE1126" s="505"/>
      <c r="BF1126" s="505"/>
      <c r="BG1126" s="505"/>
      <c r="BH1126" s="505"/>
      <c r="BI1126" s="505"/>
      <c r="BJ1126" s="505"/>
      <c r="BK1126" s="505"/>
      <c r="BL1126" s="505"/>
      <c r="BM1126" s="505"/>
      <c r="BN1126" s="505"/>
      <c r="BO1126" s="505"/>
      <c r="BP1126" s="505"/>
      <c r="BQ1126" s="505"/>
      <c r="BR1126" s="505"/>
      <c r="BS1126" s="505"/>
      <c r="BT1126" s="505"/>
      <c r="BU1126" s="505"/>
      <c r="BV1126" s="505"/>
    </row>
    <row r="1127" s="339" customFormat="true" ht="15" customHeight="true" x14ac:dyDescent="0.2">
      <c r="BA1127" s="505"/>
      <c r="BB1127" s="366"/>
      <c r="BC1127" s="505"/>
      <c r="BD1127" s="505"/>
      <c r="BE1127" s="505"/>
      <c r="BF1127" s="505"/>
      <c r="BG1127" s="505"/>
      <c r="BH1127" s="505"/>
      <c r="BI1127" s="505"/>
      <c r="BJ1127" s="505"/>
      <c r="BK1127" s="505"/>
      <c r="BL1127" s="505"/>
      <c r="BM1127" s="505"/>
      <c r="BN1127" s="505"/>
      <c r="BO1127" s="505"/>
      <c r="BP1127" s="505"/>
      <c r="BQ1127" s="505"/>
      <c r="BR1127" s="505"/>
      <c r="BS1127" s="505"/>
      <c r="BT1127" s="505"/>
      <c r="BU1127" s="505"/>
      <c r="BV1127" s="505"/>
    </row>
    <row r="1128" s="339" customFormat="true" ht="15" customHeight="true" x14ac:dyDescent="0.2">
      <c r="BA1128" s="505"/>
      <c r="BB1128" s="366"/>
      <c r="BC1128" s="505"/>
      <c r="BD1128" s="505"/>
      <c r="BE1128" s="505"/>
      <c r="BF1128" s="505"/>
      <c r="BG1128" s="505"/>
      <c r="BH1128" s="505"/>
      <c r="BI1128" s="505"/>
      <c r="BJ1128" s="505"/>
      <c r="BK1128" s="505"/>
      <c r="BL1128" s="505"/>
      <c r="BM1128" s="505"/>
      <c r="BN1128" s="505"/>
      <c r="BO1128" s="505"/>
      <c r="BP1128" s="505"/>
      <c r="BQ1128" s="505"/>
      <c r="BR1128" s="505"/>
      <c r="BS1128" s="505"/>
      <c r="BT1128" s="505"/>
      <c r="BU1128" s="505"/>
      <c r="BV1128" s="505"/>
    </row>
    <row r="1129" s="339" customFormat="true" ht="15" customHeight="true" x14ac:dyDescent="0.2">
      <c r="BA1129" s="505"/>
      <c r="BB1129" s="366"/>
      <c r="BC1129" s="505"/>
      <c r="BD1129" s="505"/>
      <c r="BE1129" s="505"/>
      <c r="BF1129" s="505"/>
      <c r="BG1129" s="505"/>
      <c r="BH1129" s="505"/>
      <c r="BI1129" s="505"/>
      <c r="BJ1129" s="505"/>
      <c r="BK1129" s="505"/>
      <c r="BL1129" s="505"/>
      <c r="BM1129" s="505"/>
      <c r="BN1129" s="505"/>
      <c r="BO1129" s="505"/>
      <c r="BP1129" s="505"/>
      <c r="BQ1129" s="505"/>
      <c r="BR1129" s="505"/>
      <c r="BS1129" s="505"/>
      <c r="BT1129" s="505"/>
      <c r="BU1129" s="505"/>
      <c r="BV1129" s="505"/>
    </row>
    <row r="1130" s="339" customFormat="true" ht="15" customHeight="true" x14ac:dyDescent="0.2">
      <c r="BA1130" s="505"/>
      <c r="BB1130" s="366"/>
      <c r="BC1130" s="505"/>
      <c r="BD1130" s="505"/>
      <c r="BE1130" s="505"/>
      <c r="BF1130" s="505"/>
      <c r="BG1130" s="505"/>
      <c r="BH1130" s="505"/>
      <c r="BI1130" s="505"/>
      <c r="BJ1130" s="505"/>
      <c r="BK1130" s="505"/>
      <c r="BL1130" s="505"/>
      <c r="BM1130" s="505"/>
      <c r="BN1130" s="505"/>
      <c r="BO1130" s="505"/>
      <c r="BP1130" s="505"/>
      <c r="BQ1130" s="505"/>
      <c r="BR1130" s="505"/>
      <c r="BS1130" s="505"/>
      <c r="BT1130" s="505"/>
      <c r="BU1130" s="505"/>
      <c r="BV1130" s="505"/>
    </row>
    <row r="1131" s="339" customFormat="true" ht="15" customHeight="true" x14ac:dyDescent="0.2">
      <c r="BA1131" s="505"/>
      <c r="BB1131" s="366"/>
      <c r="BC1131" s="505"/>
      <c r="BD1131" s="505"/>
      <c r="BE1131" s="505"/>
      <c r="BF1131" s="505"/>
      <c r="BG1131" s="505"/>
      <c r="BH1131" s="505"/>
      <c r="BI1131" s="505"/>
      <c r="BJ1131" s="505"/>
      <c r="BK1131" s="505"/>
      <c r="BL1131" s="505"/>
      <c r="BM1131" s="505"/>
      <c r="BN1131" s="505"/>
      <c r="BO1131" s="505"/>
      <c r="BP1131" s="505"/>
      <c r="BQ1131" s="505"/>
      <c r="BR1131" s="505"/>
      <c r="BS1131" s="505"/>
      <c r="BT1131" s="505"/>
      <c r="BU1131" s="505"/>
      <c r="BV1131" s="505"/>
    </row>
    <row r="1132" s="339" customFormat="true" ht="15" customHeight="true" x14ac:dyDescent="0.2">
      <c r="BA1132" s="505"/>
      <c r="BB1132" s="366"/>
      <c r="BC1132" s="505"/>
      <c r="BD1132" s="505"/>
      <c r="BE1132" s="505"/>
      <c r="BF1132" s="505"/>
      <c r="BG1132" s="505"/>
      <c r="BH1132" s="505"/>
      <c r="BI1132" s="505"/>
      <c r="BJ1132" s="505"/>
      <c r="BK1132" s="505"/>
      <c r="BL1132" s="505"/>
      <c r="BM1132" s="505"/>
      <c r="BN1132" s="505"/>
      <c r="BO1132" s="505"/>
      <c r="BP1132" s="505"/>
      <c r="BQ1132" s="505"/>
      <c r="BR1132" s="505"/>
      <c r="BS1132" s="505"/>
      <c r="BT1132" s="505"/>
      <c r="BU1132" s="505"/>
      <c r="BV1132" s="505"/>
    </row>
    <row r="1133" s="339" customFormat="true" ht="15" customHeight="true" x14ac:dyDescent="0.2">
      <c r="BA1133" s="505"/>
      <c r="BB1133" s="366"/>
      <c r="BC1133" s="505"/>
      <c r="BD1133" s="505"/>
      <c r="BE1133" s="505"/>
      <c r="BF1133" s="505"/>
      <c r="BG1133" s="505"/>
      <c r="BH1133" s="505"/>
      <c r="BI1133" s="505"/>
      <c r="BJ1133" s="505"/>
      <c r="BK1133" s="505"/>
      <c r="BL1133" s="505"/>
      <c r="BM1133" s="505"/>
      <c r="BN1133" s="505"/>
      <c r="BO1133" s="505"/>
      <c r="BP1133" s="505"/>
      <c r="BQ1133" s="505"/>
      <c r="BR1133" s="505"/>
      <c r="BS1133" s="505"/>
      <c r="BT1133" s="505"/>
      <c r="BU1133" s="505"/>
      <c r="BV1133" s="505"/>
    </row>
    <row r="1134" s="339" customFormat="true" ht="15" customHeight="true" x14ac:dyDescent="0.2">
      <c r="BA1134" s="505"/>
      <c r="BB1134" s="366"/>
      <c r="BC1134" s="505"/>
      <c r="BD1134" s="505"/>
      <c r="BE1134" s="505"/>
      <c r="BF1134" s="505"/>
      <c r="BG1134" s="505"/>
      <c r="BH1134" s="505"/>
      <c r="BI1134" s="505"/>
      <c r="BJ1134" s="505"/>
      <c r="BK1134" s="505"/>
      <c r="BL1134" s="505"/>
      <c r="BM1134" s="505"/>
      <c r="BN1134" s="505"/>
      <c r="BO1134" s="505"/>
      <c r="BP1134" s="505"/>
      <c r="BQ1134" s="505"/>
      <c r="BR1134" s="505"/>
      <c r="BS1134" s="505"/>
      <c r="BT1134" s="505"/>
      <c r="BU1134" s="505"/>
      <c r="BV1134" s="505"/>
    </row>
    <row r="1135" s="339" customFormat="true" ht="15" customHeight="true" x14ac:dyDescent="0.2">
      <c r="BA1135" s="505"/>
      <c r="BB1135" s="366"/>
      <c r="BC1135" s="505"/>
      <c r="BD1135" s="505"/>
      <c r="BE1135" s="505"/>
      <c r="BF1135" s="505"/>
      <c r="BG1135" s="505"/>
      <c r="BH1135" s="505"/>
      <c r="BI1135" s="505"/>
      <c r="BJ1135" s="505"/>
      <c r="BK1135" s="505"/>
      <c r="BL1135" s="505"/>
      <c r="BM1135" s="505"/>
      <c r="BN1135" s="505"/>
      <c r="BO1135" s="505"/>
      <c r="BP1135" s="505"/>
      <c r="BQ1135" s="505"/>
      <c r="BR1135" s="505"/>
      <c r="BS1135" s="505"/>
      <c r="BT1135" s="505"/>
      <c r="BU1135" s="505"/>
      <c r="BV1135" s="505"/>
    </row>
    <row r="1136" s="339" customFormat="true" ht="15" customHeight="true" x14ac:dyDescent="0.2">
      <c r="BA1136" s="505"/>
      <c r="BB1136" s="366"/>
      <c r="BC1136" s="505"/>
      <c r="BD1136" s="505"/>
      <c r="BE1136" s="505"/>
      <c r="BF1136" s="505"/>
      <c r="BG1136" s="505"/>
      <c r="BH1136" s="505"/>
      <c r="BI1136" s="505"/>
      <c r="BJ1136" s="505"/>
      <c r="BK1136" s="505"/>
      <c r="BL1136" s="505"/>
      <c r="BM1136" s="505"/>
      <c r="BN1136" s="505"/>
      <c r="BO1136" s="505"/>
      <c r="BP1136" s="505"/>
      <c r="BQ1136" s="505"/>
      <c r="BR1136" s="505"/>
      <c r="BS1136" s="505"/>
      <c r="BT1136" s="505"/>
      <c r="BU1136" s="505"/>
      <c r="BV1136" s="505"/>
    </row>
    <row r="1137" s="339" customFormat="true" ht="15" customHeight="true" x14ac:dyDescent="0.2">
      <c r="BA1137" s="505"/>
      <c r="BB1137" s="366"/>
      <c r="BC1137" s="505"/>
      <c r="BD1137" s="505"/>
      <c r="BE1137" s="505"/>
      <c r="BF1137" s="505"/>
      <c r="BG1137" s="505"/>
      <c r="BH1137" s="505"/>
      <c r="BI1137" s="505"/>
      <c r="BJ1137" s="505"/>
      <c r="BK1137" s="505"/>
      <c r="BL1137" s="505"/>
      <c r="BM1137" s="505"/>
      <c r="BN1137" s="505"/>
      <c r="BO1137" s="505"/>
      <c r="BP1137" s="505"/>
      <c r="BQ1137" s="505"/>
      <c r="BR1137" s="505"/>
      <c r="BS1137" s="505"/>
      <c r="BT1137" s="505"/>
      <c r="BU1137" s="505"/>
      <c r="BV1137" s="505"/>
    </row>
    <row r="1138" s="339" customFormat="true" ht="15" customHeight="true" x14ac:dyDescent="0.2">
      <c r="BA1138" s="505"/>
      <c r="BB1138" s="366"/>
      <c r="BC1138" s="505"/>
      <c r="BD1138" s="505"/>
      <c r="BE1138" s="505"/>
      <c r="BF1138" s="505"/>
      <c r="BG1138" s="505"/>
      <c r="BH1138" s="505"/>
      <c r="BI1138" s="505"/>
      <c r="BJ1138" s="505"/>
      <c r="BK1138" s="505"/>
      <c r="BL1138" s="505"/>
      <c r="BM1138" s="505"/>
      <c r="BN1138" s="505"/>
      <c r="BO1138" s="505"/>
      <c r="BP1138" s="505"/>
      <c r="BQ1138" s="505"/>
      <c r="BR1138" s="505"/>
      <c r="BS1138" s="505"/>
      <c r="BT1138" s="505"/>
      <c r="BU1138" s="505"/>
      <c r="BV1138" s="505"/>
    </row>
    <row r="1139" s="339" customFormat="true" ht="15" customHeight="true" x14ac:dyDescent="0.2">
      <c r="BA1139" s="505"/>
      <c r="BB1139" s="366"/>
      <c r="BC1139" s="505"/>
      <c r="BD1139" s="505"/>
      <c r="BE1139" s="505"/>
      <c r="BF1139" s="505"/>
      <c r="BG1139" s="505"/>
      <c r="BH1139" s="505"/>
      <c r="BI1139" s="505"/>
      <c r="BJ1139" s="505"/>
      <c r="BK1139" s="505"/>
      <c r="BL1139" s="505"/>
      <c r="BM1139" s="505"/>
      <c r="BN1139" s="505"/>
      <c r="BO1139" s="505"/>
      <c r="BP1139" s="505"/>
      <c r="BQ1139" s="505"/>
      <c r="BR1139" s="505"/>
      <c r="BS1139" s="505"/>
      <c r="BT1139" s="505"/>
      <c r="BU1139" s="505"/>
      <c r="BV1139" s="505"/>
    </row>
    <row r="1140" s="339" customFormat="true" ht="15" customHeight="true" x14ac:dyDescent="0.2">
      <c r="BA1140" s="505"/>
      <c r="BB1140" s="366"/>
      <c r="BC1140" s="505"/>
      <c r="BD1140" s="505"/>
      <c r="BE1140" s="505"/>
      <c r="BF1140" s="505"/>
      <c r="BG1140" s="505"/>
      <c r="BH1140" s="505"/>
      <c r="BI1140" s="505"/>
      <c r="BJ1140" s="505"/>
      <c r="BK1140" s="505"/>
      <c r="BL1140" s="505"/>
      <c r="BM1140" s="505"/>
      <c r="BN1140" s="505"/>
      <c r="BO1140" s="505"/>
      <c r="BP1140" s="505"/>
      <c r="BQ1140" s="505"/>
      <c r="BR1140" s="505"/>
      <c r="BS1140" s="505"/>
      <c r="BT1140" s="505"/>
      <c r="BU1140" s="505"/>
      <c r="BV1140" s="505"/>
    </row>
    <row r="1141" s="339" customFormat="true" ht="15" customHeight="true" x14ac:dyDescent="0.2">
      <c r="BA1141" s="505"/>
      <c r="BB1141" s="366"/>
      <c r="BC1141" s="505"/>
      <c r="BD1141" s="505"/>
      <c r="BE1141" s="505"/>
      <c r="BF1141" s="505"/>
      <c r="BG1141" s="505"/>
      <c r="BH1141" s="505"/>
      <c r="BI1141" s="505"/>
      <c r="BJ1141" s="505"/>
      <c r="BK1141" s="505"/>
      <c r="BL1141" s="505"/>
      <c r="BM1141" s="505"/>
      <c r="BN1141" s="505"/>
      <c r="BO1141" s="505"/>
      <c r="BP1141" s="505"/>
      <c r="BQ1141" s="505"/>
      <c r="BR1141" s="505"/>
      <c r="BS1141" s="505"/>
      <c r="BT1141" s="505"/>
      <c r="BU1141" s="505"/>
      <c r="BV1141" s="505"/>
    </row>
    <row r="1142" s="339" customFormat="true" ht="15" customHeight="true" x14ac:dyDescent="0.2">
      <c r="BA1142" s="505"/>
      <c r="BB1142" s="366"/>
      <c r="BC1142" s="505"/>
      <c r="BD1142" s="505"/>
      <c r="BE1142" s="505"/>
      <c r="BF1142" s="505"/>
      <c r="BG1142" s="505"/>
      <c r="BH1142" s="505"/>
      <c r="BI1142" s="505"/>
      <c r="BJ1142" s="505"/>
      <c r="BK1142" s="505"/>
      <c r="BL1142" s="505"/>
      <c r="BM1142" s="505"/>
      <c r="BN1142" s="505"/>
      <c r="BO1142" s="505"/>
      <c r="BP1142" s="505"/>
      <c r="BQ1142" s="505"/>
      <c r="BR1142" s="505"/>
      <c r="BS1142" s="505"/>
      <c r="BT1142" s="505"/>
      <c r="BU1142" s="505"/>
      <c r="BV1142" s="505"/>
    </row>
    <row r="1143" s="339" customFormat="true" ht="15" customHeight="true" x14ac:dyDescent="0.2">
      <c r="BA1143" s="505"/>
      <c r="BB1143" s="366"/>
      <c r="BC1143" s="505"/>
      <c r="BD1143" s="505"/>
      <c r="BE1143" s="505"/>
      <c r="BF1143" s="505"/>
      <c r="BG1143" s="505"/>
      <c r="BH1143" s="505"/>
      <c r="BI1143" s="505"/>
      <c r="BJ1143" s="505"/>
      <c r="BK1143" s="505"/>
      <c r="BL1143" s="505"/>
      <c r="BM1143" s="505"/>
      <c r="BN1143" s="505"/>
      <c r="BO1143" s="505"/>
      <c r="BP1143" s="505"/>
      <c r="BQ1143" s="505"/>
      <c r="BR1143" s="505"/>
      <c r="BS1143" s="505"/>
      <c r="BT1143" s="505"/>
      <c r="BU1143" s="505"/>
      <c r="BV1143" s="505"/>
    </row>
    <row r="1144" s="339" customFormat="true" ht="15" customHeight="true" x14ac:dyDescent="0.2">
      <c r="BA1144" s="505"/>
      <c r="BB1144" s="366"/>
      <c r="BC1144" s="505"/>
      <c r="BD1144" s="505"/>
      <c r="BE1144" s="505"/>
      <c r="BF1144" s="505"/>
      <c r="BG1144" s="505"/>
      <c r="BH1144" s="505"/>
      <c r="BI1144" s="505"/>
      <c r="BJ1144" s="505"/>
      <c r="BK1144" s="505"/>
      <c r="BL1144" s="505"/>
      <c r="BM1144" s="505"/>
      <c r="BN1144" s="505"/>
      <c r="BO1144" s="505"/>
      <c r="BP1144" s="505"/>
      <c r="BQ1144" s="505"/>
      <c r="BR1144" s="505"/>
      <c r="BS1144" s="505"/>
      <c r="BT1144" s="505"/>
      <c r="BU1144" s="505"/>
      <c r="BV1144" s="505"/>
    </row>
    <row r="1145" s="339" customFormat="true" ht="15" customHeight="true" x14ac:dyDescent="0.2">
      <c r="BA1145" s="505"/>
      <c r="BB1145" s="366"/>
      <c r="BC1145" s="505"/>
      <c r="BD1145" s="505"/>
      <c r="BE1145" s="505"/>
      <c r="BF1145" s="505"/>
      <c r="BG1145" s="505"/>
      <c r="BH1145" s="505"/>
      <c r="BI1145" s="505"/>
      <c r="BJ1145" s="505"/>
      <c r="BK1145" s="505"/>
      <c r="BL1145" s="505"/>
      <c r="BM1145" s="505"/>
      <c r="BN1145" s="505"/>
      <c r="BO1145" s="505"/>
      <c r="BP1145" s="505"/>
      <c r="BQ1145" s="505"/>
      <c r="BR1145" s="505"/>
      <c r="BS1145" s="505"/>
      <c r="BT1145" s="505"/>
      <c r="BU1145" s="505"/>
      <c r="BV1145" s="505"/>
    </row>
    <row r="1146" s="339" customFormat="true" ht="15" customHeight="true" x14ac:dyDescent="0.2">
      <c r="BA1146" s="505"/>
      <c r="BB1146" s="366"/>
      <c r="BC1146" s="505"/>
      <c r="BD1146" s="505"/>
      <c r="BE1146" s="505"/>
      <c r="BF1146" s="505"/>
      <c r="BG1146" s="505"/>
      <c r="BH1146" s="505"/>
      <c r="BI1146" s="505"/>
      <c r="BJ1146" s="505"/>
      <c r="BK1146" s="505"/>
      <c r="BL1146" s="505"/>
      <c r="BM1146" s="505"/>
      <c r="BN1146" s="505"/>
      <c r="BO1146" s="505"/>
      <c r="BP1146" s="505"/>
      <c r="BQ1146" s="505"/>
      <c r="BR1146" s="505"/>
      <c r="BS1146" s="505"/>
      <c r="BT1146" s="505"/>
      <c r="BU1146" s="505"/>
      <c r="BV1146" s="505"/>
    </row>
    <row r="1147" s="339" customFormat="true" ht="15" customHeight="true" x14ac:dyDescent="0.2">
      <c r="BA1147" s="505"/>
      <c r="BB1147" s="366"/>
      <c r="BC1147" s="505"/>
      <c r="BD1147" s="505"/>
      <c r="BE1147" s="505"/>
      <c r="BF1147" s="505"/>
      <c r="BG1147" s="505"/>
      <c r="BH1147" s="505"/>
      <c r="BI1147" s="505"/>
      <c r="BJ1147" s="505"/>
      <c r="BK1147" s="505"/>
      <c r="BL1147" s="505"/>
      <c r="BM1147" s="505"/>
      <c r="BN1147" s="505"/>
      <c r="BO1147" s="505"/>
      <c r="BP1147" s="505"/>
      <c r="BQ1147" s="505"/>
      <c r="BR1147" s="505"/>
      <c r="BS1147" s="505"/>
      <c r="BT1147" s="505"/>
      <c r="BU1147" s="505"/>
      <c r="BV1147" s="505"/>
    </row>
    <row r="1148" s="339" customFormat="true" ht="15" customHeight="true" x14ac:dyDescent="0.2">
      <c r="BA1148" s="505"/>
      <c r="BB1148" s="366"/>
      <c r="BC1148" s="505"/>
      <c r="BD1148" s="505"/>
      <c r="BE1148" s="505"/>
      <c r="BF1148" s="505"/>
      <c r="BG1148" s="505"/>
      <c r="BH1148" s="505"/>
      <c r="BI1148" s="505"/>
      <c r="BJ1148" s="505"/>
      <c r="BK1148" s="505"/>
      <c r="BL1148" s="505"/>
      <c r="BM1148" s="505"/>
      <c r="BN1148" s="505"/>
      <c r="BO1148" s="505"/>
      <c r="BP1148" s="505"/>
      <c r="BQ1148" s="505"/>
      <c r="BR1148" s="505"/>
      <c r="BS1148" s="505"/>
      <c r="BT1148" s="505"/>
      <c r="BU1148" s="505"/>
      <c r="BV1148" s="505"/>
    </row>
    <row r="1149" s="339" customFormat="true" ht="15" customHeight="true" x14ac:dyDescent="0.2">
      <c r="BA1149" s="505"/>
      <c r="BB1149" s="366"/>
      <c r="BC1149" s="505"/>
      <c r="BD1149" s="505"/>
      <c r="BE1149" s="505"/>
      <c r="BF1149" s="505"/>
      <c r="BG1149" s="505"/>
      <c r="BH1149" s="505"/>
      <c r="BI1149" s="505"/>
      <c r="BJ1149" s="505"/>
      <c r="BK1149" s="505"/>
      <c r="BL1149" s="505"/>
      <c r="BM1149" s="505"/>
      <c r="BN1149" s="505"/>
      <c r="BO1149" s="505"/>
      <c r="BP1149" s="505"/>
      <c r="BQ1149" s="505"/>
      <c r="BR1149" s="505"/>
      <c r="BS1149" s="505"/>
      <c r="BT1149" s="505"/>
      <c r="BU1149" s="505"/>
      <c r="BV1149" s="505"/>
    </row>
    <row r="1150" s="339" customFormat="true" ht="15" customHeight="true" x14ac:dyDescent="0.2">
      <c r="BA1150" s="505"/>
      <c r="BB1150" s="366"/>
      <c r="BC1150" s="505"/>
      <c r="BD1150" s="505"/>
      <c r="BE1150" s="505"/>
      <c r="BF1150" s="505"/>
      <c r="BG1150" s="505"/>
      <c r="BH1150" s="505"/>
      <c r="BI1150" s="505"/>
      <c r="BJ1150" s="505"/>
      <c r="BK1150" s="505"/>
      <c r="BL1150" s="505"/>
      <c r="BM1150" s="505"/>
      <c r="BN1150" s="505"/>
      <c r="BO1150" s="505"/>
      <c r="BP1150" s="505"/>
      <c r="BQ1150" s="505"/>
      <c r="BR1150" s="505"/>
      <c r="BS1150" s="505"/>
      <c r="BT1150" s="505"/>
      <c r="BU1150" s="505"/>
      <c r="BV1150" s="505"/>
    </row>
    <row r="1151" s="339" customFormat="true" ht="15" customHeight="true" x14ac:dyDescent="0.2">
      <c r="BA1151" s="505"/>
      <c r="BB1151" s="366"/>
      <c r="BC1151" s="505"/>
      <c r="BD1151" s="505"/>
      <c r="BE1151" s="505"/>
      <c r="BF1151" s="505"/>
      <c r="BG1151" s="505"/>
      <c r="BH1151" s="505"/>
      <c r="BI1151" s="505"/>
      <c r="BJ1151" s="505"/>
      <c r="BK1151" s="505"/>
      <c r="BL1151" s="505"/>
      <c r="BM1151" s="505"/>
      <c r="BN1151" s="505"/>
      <c r="BO1151" s="505"/>
      <c r="BP1151" s="505"/>
      <c r="BQ1151" s="505"/>
      <c r="BR1151" s="505"/>
      <c r="BS1151" s="505"/>
      <c r="BT1151" s="505"/>
      <c r="BU1151" s="505"/>
      <c r="BV1151" s="505"/>
    </row>
    <row r="1152" s="339" customFormat="true" ht="15" customHeight="true" x14ac:dyDescent="0.2">
      <c r="BA1152" s="505"/>
      <c r="BB1152" s="366"/>
      <c r="BC1152" s="505"/>
      <c r="BD1152" s="505"/>
      <c r="BE1152" s="505"/>
      <c r="BF1152" s="505"/>
      <c r="BG1152" s="505"/>
      <c r="BH1152" s="505"/>
      <c r="BI1152" s="505"/>
      <c r="BJ1152" s="505"/>
      <c r="BK1152" s="505"/>
      <c r="BL1152" s="505"/>
      <c r="BM1152" s="505"/>
      <c r="BN1152" s="505"/>
      <c r="BO1152" s="505"/>
      <c r="BP1152" s="505"/>
      <c r="BQ1152" s="505"/>
      <c r="BR1152" s="505"/>
      <c r="BS1152" s="505"/>
      <c r="BT1152" s="505"/>
      <c r="BU1152" s="505"/>
      <c r="BV1152" s="505"/>
    </row>
    <row r="1153" s="339" customFormat="true" ht="15" customHeight="true" x14ac:dyDescent="0.2">
      <c r="BA1153" s="505"/>
      <c r="BB1153" s="366"/>
      <c r="BC1153" s="505"/>
      <c r="BD1153" s="505"/>
      <c r="BE1153" s="505"/>
      <c r="BF1153" s="505"/>
      <c r="BG1153" s="505"/>
      <c r="BH1153" s="505"/>
      <c r="BI1153" s="505"/>
      <c r="BJ1153" s="505"/>
      <c r="BK1153" s="505"/>
      <c r="BL1153" s="505"/>
      <c r="BM1153" s="505"/>
      <c r="BN1153" s="505"/>
      <c r="BO1153" s="505"/>
      <c r="BP1153" s="505"/>
      <c r="BQ1153" s="505"/>
      <c r="BR1153" s="505"/>
      <c r="BS1153" s="505"/>
      <c r="BT1153" s="505"/>
      <c r="BU1153" s="505"/>
      <c r="BV1153" s="505"/>
    </row>
    <row r="1154" s="339" customFormat="true" ht="15" customHeight="true" x14ac:dyDescent="0.2">
      <c r="BA1154" s="505"/>
      <c r="BB1154" s="366"/>
      <c r="BC1154" s="505"/>
      <c r="BD1154" s="505"/>
      <c r="BE1154" s="505"/>
      <c r="BF1154" s="505"/>
      <c r="BG1154" s="505"/>
      <c r="BH1154" s="505"/>
      <c r="BI1154" s="505"/>
      <c r="BJ1154" s="505"/>
      <c r="BK1154" s="505"/>
      <c r="BL1154" s="505"/>
      <c r="BM1154" s="505"/>
      <c r="BN1154" s="505"/>
      <c r="BO1154" s="505"/>
      <c r="BP1154" s="505"/>
      <c r="BQ1154" s="505"/>
      <c r="BR1154" s="505"/>
      <c r="BS1154" s="505"/>
      <c r="BT1154" s="505"/>
      <c r="BU1154" s="505"/>
      <c r="BV1154" s="505"/>
    </row>
    <row r="1155" s="339" customFormat="true" ht="15" customHeight="true" x14ac:dyDescent="0.2">
      <c r="BA1155" s="505"/>
      <c r="BB1155" s="366"/>
      <c r="BC1155" s="505"/>
      <c r="BD1155" s="505"/>
      <c r="BE1155" s="505"/>
      <c r="BF1155" s="505"/>
      <c r="BG1155" s="505"/>
      <c r="BH1155" s="505"/>
      <c r="BI1155" s="505"/>
      <c r="BJ1155" s="505"/>
      <c r="BK1155" s="505"/>
      <c r="BL1155" s="505"/>
      <c r="BM1155" s="505"/>
      <c r="BN1155" s="505"/>
      <c r="BO1155" s="505"/>
      <c r="BP1155" s="505"/>
      <c r="BQ1155" s="505"/>
      <c r="BR1155" s="505"/>
      <c r="BS1155" s="505"/>
      <c r="BT1155" s="505"/>
      <c r="BU1155" s="505"/>
      <c r="BV1155" s="505"/>
    </row>
    <row r="1156" s="339" customFormat="true" ht="15" customHeight="true" x14ac:dyDescent="0.2">
      <c r="BA1156" s="505"/>
      <c r="BB1156" s="366"/>
      <c r="BC1156" s="505"/>
      <c r="BD1156" s="505"/>
      <c r="BE1156" s="505"/>
      <c r="BF1156" s="505"/>
      <c r="BG1156" s="505"/>
      <c r="BH1156" s="505"/>
      <c r="BI1156" s="505"/>
      <c r="BJ1156" s="505"/>
      <c r="BK1156" s="505"/>
      <c r="BL1156" s="505"/>
      <c r="BM1156" s="505"/>
      <c r="BN1156" s="505"/>
      <c r="BO1156" s="505"/>
      <c r="BP1156" s="505"/>
      <c r="BQ1156" s="505"/>
      <c r="BR1156" s="505"/>
      <c r="BS1156" s="505"/>
      <c r="BT1156" s="505"/>
      <c r="BU1156" s="505"/>
      <c r="BV1156" s="505"/>
    </row>
    <row r="1157" s="339" customFormat="true" ht="15" customHeight="true" x14ac:dyDescent="0.2">
      <c r="BA1157" s="505"/>
      <c r="BB1157" s="366"/>
      <c r="BC1157" s="505"/>
      <c r="BD1157" s="505"/>
      <c r="BE1157" s="505"/>
      <c r="BF1157" s="505"/>
      <c r="BG1157" s="505"/>
      <c r="BH1157" s="505"/>
      <c r="BI1157" s="505"/>
      <c r="BJ1157" s="505"/>
      <c r="BK1157" s="505"/>
      <c r="BL1157" s="505"/>
      <c r="BM1157" s="505"/>
      <c r="BN1157" s="505"/>
      <c r="BO1157" s="505"/>
      <c r="BP1157" s="505"/>
      <c r="BQ1157" s="505"/>
      <c r="BR1157" s="505"/>
      <c r="BS1157" s="505"/>
      <c r="BT1157" s="505"/>
      <c r="BU1157" s="505"/>
      <c r="BV1157" s="505"/>
    </row>
    <row r="1158" s="339" customFormat="true" ht="15" customHeight="true" x14ac:dyDescent="0.2">
      <c r="BA1158" s="505"/>
      <c r="BB1158" s="366"/>
      <c r="BC1158" s="505"/>
      <c r="BD1158" s="505"/>
      <c r="BE1158" s="505"/>
      <c r="BF1158" s="505"/>
      <c r="BG1158" s="505"/>
      <c r="BH1158" s="505"/>
      <c r="BI1158" s="505"/>
      <c r="BJ1158" s="505"/>
      <c r="BK1158" s="505"/>
      <c r="BL1158" s="505"/>
      <c r="BM1158" s="505"/>
      <c r="BN1158" s="505"/>
      <c r="BO1158" s="505"/>
      <c r="BP1158" s="505"/>
      <c r="BQ1158" s="505"/>
      <c r="BR1158" s="505"/>
      <c r="BS1158" s="505"/>
      <c r="BT1158" s="505"/>
      <c r="BU1158" s="505"/>
      <c r="BV1158" s="505"/>
    </row>
    <row r="1159" s="339" customFormat="true" ht="15" customHeight="true" x14ac:dyDescent="0.2">
      <c r="BA1159" s="505"/>
      <c r="BB1159" s="366"/>
      <c r="BC1159" s="505"/>
      <c r="BD1159" s="505"/>
      <c r="BE1159" s="505"/>
      <c r="BF1159" s="505"/>
      <c r="BG1159" s="505"/>
      <c r="BH1159" s="505"/>
      <c r="BI1159" s="505"/>
      <c r="BJ1159" s="505"/>
      <c r="BK1159" s="505"/>
      <c r="BL1159" s="505"/>
      <c r="BM1159" s="505"/>
      <c r="BN1159" s="505"/>
      <c r="BO1159" s="505"/>
      <c r="BP1159" s="505"/>
      <c r="BQ1159" s="505"/>
      <c r="BR1159" s="505"/>
      <c r="BS1159" s="505"/>
      <c r="BT1159" s="505"/>
      <c r="BU1159" s="505"/>
      <c r="BV1159" s="505"/>
    </row>
    <row r="1160" s="339" customFormat="true" ht="15" customHeight="true" x14ac:dyDescent="0.2">
      <c r="BA1160" s="505"/>
      <c r="BB1160" s="366"/>
      <c r="BC1160" s="505"/>
      <c r="BD1160" s="505"/>
      <c r="BE1160" s="505"/>
      <c r="BF1160" s="505"/>
      <c r="BG1160" s="505"/>
      <c r="BH1160" s="505"/>
      <c r="BI1160" s="505"/>
      <c r="BJ1160" s="505"/>
      <c r="BK1160" s="505"/>
      <c r="BL1160" s="505"/>
      <c r="BM1160" s="505"/>
      <c r="BN1160" s="505"/>
      <c r="BO1160" s="505"/>
      <c r="BP1160" s="505"/>
      <c r="BQ1160" s="505"/>
      <c r="BR1160" s="505"/>
      <c r="BS1160" s="505"/>
      <c r="BT1160" s="505"/>
      <c r="BU1160" s="505"/>
      <c r="BV1160" s="505"/>
    </row>
    <row r="1161" s="339" customFormat="true" ht="15" customHeight="true" x14ac:dyDescent="0.2">
      <c r="BA1161" s="505"/>
      <c r="BB1161" s="366"/>
      <c r="BC1161" s="505"/>
      <c r="BD1161" s="505"/>
      <c r="BE1161" s="505"/>
      <c r="BF1161" s="505"/>
      <c r="BG1161" s="505"/>
      <c r="BH1161" s="505"/>
      <c r="BI1161" s="505"/>
      <c r="BJ1161" s="505"/>
      <c r="BK1161" s="505"/>
      <c r="BL1161" s="505"/>
      <c r="BM1161" s="505"/>
      <c r="BN1161" s="505"/>
      <c r="BO1161" s="505"/>
      <c r="BP1161" s="505"/>
      <c r="BQ1161" s="505"/>
      <c r="BR1161" s="505"/>
      <c r="BS1161" s="505"/>
      <c r="BT1161" s="505"/>
      <c r="BU1161" s="505"/>
      <c r="BV1161" s="505"/>
    </row>
    <row r="1162" s="339" customFormat="true" ht="15" customHeight="true" x14ac:dyDescent="0.2">
      <c r="BA1162" s="505"/>
      <c r="BB1162" s="366"/>
      <c r="BC1162" s="505"/>
      <c r="BD1162" s="505"/>
      <c r="BE1162" s="505"/>
      <c r="BF1162" s="505"/>
      <c r="BG1162" s="505"/>
      <c r="BH1162" s="505"/>
      <c r="BI1162" s="505"/>
      <c r="BJ1162" s="505"/>
      <c r="BK1162" s="505"/>
      <c r="BL1162" s="505"/>
      <c r="BM1162" s="505"/>
      <c r="BN1162" s="505"/>
      <c r="BO1162" s="505"/>
      <c r="BP1162" s="505"/>
      <c r="BQ1162" s="505"/>
      <c r="BR1162" s="505"/>
      <c r="BS1162" s="505"/>
      <c r="BT1162" s="505"/>
      <c r="BU1162" s="505"/>
      <c r="BV1162" s="505"/>
    </row>
    <row r="1163" s="339" customFormat="true" ht="15" customHeight="true" x14ac:dyDescent="0.2">
      <c r="BA1163" s="505"/>
      <c r="BB1163" s="366"/>
      <c r="BC1163" s="505"/>
      <c r="BD1163" s="505"/>
      <c r="BE1163" s="505"/>
      <c r="BF1163" s="505"/>
      <c r="BG1163" s="505"/>
      <c r="BH1163" s="505"/>
      <c r="BI1163" s="505"/>
      <c r="BJ1163" s="505"/>
      <c r="BK1163" s="505"/>
      <c r="BL1163" s="505"/>
      <c r="BM1163" s="505"/>
      <c r="BN1163" s="505"/>
      <c r="BO1163" s="505"/>
      <c r="BP1163" s="505"/>
      <c r="BQ1163" s="505"/>
      <c r="BR1163" s="505"/>
      <c r="BS1163" s="505"/>
      <c r="BT1163" s="505"/>
      <c r="BU1163" s="505"/>
      <c r="BV1163" s="505"/>
    </row>
    <row r="1164" s="339" customFormat="true" ht="15" customHeight="true" x14ac:dyDescent="0.2">
      <c r="BA1164" s="505"/>
      <c r="BB1164" s="366"/>
      <c r="BC1164" s="505"/>
      <c r="BD1164" s="505"/>
      <c r="BE1164" s="505"/>
      <c r="BF1164" s="505"/>
      <c r="BG1164" s="505"/>
      <c r="BH1164" s="505"/>
      <c r="BI1164" s="505"/>
      <c r="BJ1164" s="505"/>
      <c r="BK1164" s="505"/>
      <c r="BL1164" s="505"/>
      <c r="BM1164" s="505"/>
      <c r="BN1164" s="505"/>
      <c r="BO1164" s="505"/>
      <c r="BP1164" s="505"/>
      <c r="BQ1164" s="505"/>
      <c r="BR1164" s="505"/>
      <c r="BS1164" s="505"/>
      <c r="BT1164" s="505"/>
      <c r="BU1164" s="505"/>
      <c r="BV1164" s="505"/>
    </row>
    <row r="1165" s="339" customFormat="true" ht="15" customHeight="true" x14ac:dyDescent="0.2">
      <c r="BA1165" s="505"/>
      <c r="BB1165" s="366"/>
      <c r="BC1165" s="505"/>
      <c r="BD1165" s="505"/>
      <c r="BE1165" s="505"/>
      <c r="BF1165" s="505"/>
      <c r="BG1165" s="505"/>
      <c r="BH1165" s="505"/>
      <c r="BI1165" s="505"/>
      <c r="BJ1165" s="505"/>
      <c r="BK1165" s="505"/>
      <c r="BL1165" s="505"/>
      <c r="BM1165" s="505"/>
      <c r="BN1165" s="505"/>
      <c r="BO1165" s="505"/>
      <c r="BP1165" s="505"/>
      <c r="BQ1165" s="505"/>
      <c r="BR1165" s="505"/>
      <c r="BS1165" s="505"/>
      <c r="BT1165" s="505"/>
      <c r="BU1165" s="505"/>
      <c r="BV1165" s="505"/>
    </row>
    <row r="1166" s="339" customFormat="true" ht="15" customHeight="true" x14ac:dyDescent="0.2">
      <c r="BA1166" s="505"/>
      <c r="BB1166" s="366"/>
      <c r="BC1166" s="505"/>
      <c r="BD1166" s="505"/>
      <c r="BE1166" s="505"/>
      <c r="BF1166" s="505"/>
      <c r="BG1166" s="505"/>
      <c r="BH1166" s="505"/>
      <c r="BI1166" s="505"/>
      <c r="BJ1166" s="505"/>
      <c r="BK1166" s="505"/>
      <c r="BL1166" s="505"/>
      <c r="BM1166" s="505"/>
      <c r="BN1166" s="505"/>
      <c r="BO1166" s="505"/>
      <c r="BP1166" s="505"/>
      <c r="BQ1166" s="505"/>
      <c r="BR1166" s="505"/>
      <c r="BS1166" s="505"/>
      <c r="BT1166" s="505"/>
      <c r="BU1166" s="505"/>
      <c r="BV1166" s="505"/>
    </row>
    <row r="1167" s="339" customFormat="true" ht="15" customHeight="true" x14ac:dyDescent="0.2">
      <c r="BA1167" s="505"/>
      <c r="BB1167" s="366"/>
      <c r="BC1167" s="505"/>
      <c r="BD1167" s="505"/>
      <c r="BE1167" s="505"/>
      <c r="BF1167" s="505"/>
      <c r="BG1167" s="505"/>
      <c r="BH1167" s="505"/>
      <c r="BI1167" s="505"/>
      <c r="BJ1167" s="505"/>
      <c r="BK1167" s="505"/>
      <c r="BL1167" s="505"/>
      <c r="BM1167" s="505"/>
      <c r="BN1167" s="505"/>
      <c r="BO1167" s="505"/>
      <c r="BP1167" s="505"/>
      <c r="BQ1167" s="505"/>
      <c r="BR1167" s="505"/>
      <c r="BS1167" s="505"/>
      <c r="BT1167" s="505"/>
      <c r="BU1167" s="505"/>
      <c r="BV1167" s="505"/>
    </row>
    <row r="1168" s="339" customFormat="true" ht="15" customHeight="true" x14ac:dyDescent="0.2">
      <c r="BA1168" s="505"/>
      <c r="BB1168" s="366"/>
      <c r="BC1168" s="505"/>
      <c r="BD1168" s="505"/>
      <c r="BE1168" s="505"/>
      <c r="BF1168" s="505"/>
      <c r="BG1168" s="505"/>
      <c r="BH1168" s="505"/>
      <c r="BI1168" s="505"/>
      <c r="BJ1168" s="505"/>
      <c r="BK1168" s="505"/>
      <c r="BL1168" s="505"/>
      <c r="BM1168" s="505"/>
      <c r="BN1168" s="505"/>
      <c r="BO1168" s="505"/>
      <c r="BP1168" s="505"/>
      <c r="BQ1168" s="505"/>
      <c r="BR1168" s="505"/>
      <c r="BS1168" s="505"/>
      <c r="BT1168" s="505"/>
      <c r="BU1168" s="505"/>
      <c r="BV1168" s="505"/>
    </row>
    <row r="1169" s="339" customFormat="true" ht="15" customHeight="true" x14ac:dyDescent="0.2">
      <c r="BA1169" s="505"/>
      <c r="BB1169" s="366"/>
      <c r="BC1169" s="505"/>
      <c r="BD1169" s="505"/>
      <c r="BE1169" s="505"/>
      <c r="BF1169" s="505"/>
      <c r="BG1169" s="505"/>
      <c r="BH1169" s="505"/>
      <c r="BI1169" s="505"/>
      <c r="BJ1169" s="505"/>
      <c r="BK1169" s="505"/>
      <c r="BL1169" s="505"/>
      <c r="BM1169" s="505"/>
      <c r="BN1169" s="505"/>
      <c r="BO1169" s="505"/>
      <c r="BP1169" s="505"/>
      <c r="BQ1169" s="505"/>
      <c r="BR1169" s="505"/>
      <c r="BS1169" s="505"/>
      <c r="BT1169" s="505"/>
      <c r="BU1169" s="505"/>
      <c r="BV1169" s="505"/>
    </row>
    <row r="1170" s="339" customFormat="true" ht="15" customHeight="true" x14ac:dyDescent="0.2">
      <c r="A1170" s="435"/>
      <c r="B1170" s="781"/>
      <c r="C1170" s="782"/>
      <c r="D1170" s="782"/>
      <c r="E1170" s="782"/>
      <c r="F1170" s="782"/>
      <c r="G1170" s="782"/>
      <c r="H1170" s="782"/>
      <c r="I1170" s="782"/>
      <c r="J1170" s="782"/>
      <c r="K1170" s="782"/>
      <c r="L1170" s="782"/>
      <c r="M1170" s="782"/>
      <c r="N1170" s="782"/>
      <c r="O1170" s="782"/>
      <c r="P1170" s="782"/>
      <c r="Q1170" s="782"/>
      <c r="R1170" s="782"/>
      <c r="S1170" s="782"/>
      <c r="T1170" s="782"/>
      <c r="U1170" s="782"/>
      <c r="V1170" s="782"/>
      <c r="BA1170" s="505"/>
      <c r="BB1170" s="366"/>
      <c r="BC1170" s="505"/>
      <c r="BD1170" s="505"/>
      <c r="BE1170" s="505"/>
      <c r="BF1170" s="505"/>
      <c r="BG1170" s="505"/>
      <c r="BH1170" s="505"/>
      <c r="BI1170" s="505"/>
      <c r="BJ1170" s="505"/>
      <c r="BK1170" s="505"/>
      <c r="BL1170" s="505"/>
      <c r="BM1170" s="505"/>
      <c r="BN1170" s="505"/>
      <c r="BO1170" s="505"/>
      <c r="BP1170" s="505"/>
      <c r="BQ1170" s="505"/>
      <c r="BR1170" s="505"/>
      <c r="BS1170" s="505"/>
      <c r="BT1170" s="505"/>
      <c r="BU1170" s="505"/>
      <c r="BV1170" s="505"/>
    </row>
    <row r="1171" s="339" customFormat="true" ht="15" customHeight="true" x14ac:dyDescent="0.2">
      <c r="A1171" s="435"/>
      <c r="B1171" s="781"/>
      <c r="C1171" s="782"/>
      <c r="D1171" s="782"/>
      <c r="E1171" s="782"/>
      <c r="F1171" s="782"/>
      <c r="G1171" s="782"/>
      <c r="H1171" s="782"/>
      <c r="I1171" s="782"/>
      <c r="J1171" s="782"/>
      <c r="K1171" s="782"/>
      <c r="L1171" s="782"/>
      <c r="M1171" s="782"/>
      <c r="N1171" s="782"/>
      <c r="O1171" s="782"/>
      <c r="P1171" s="782"/>
      <c r="Q1171" s="782"/>
      <c r="R1171" s="782"/>
      <c r="S1171" s="782"/>
      <c r="T1171" s="782"/>
      <c r="U1171" s="782"/>
      <c r="V1171" s="782"/>
      <c r="BA1171" s="505"/>
      <c r="BB1171" s="366"/>
      <c r="BC1171" s="505"/>
      <c r="BD1171" s="505"/>
      <c r="BE1171" s="505"/>
      <c r="BF1171" s="505"/>
      <c r="BG1171" s="505"/>
      <c r="BH1171" s="505"/>
      <c r="BI1171" s="505"/>
      <c r="BJ1171" s="505"/>
      <c r="BK1171" s="505"/>
      <c r="BL1171" s="505"/>
      <c r="BM1171" s="505"/>
      <c r="BN1171" s="505"/>
      <c r="BO1171" s="505"/>
      <c r="BP1171" s="505"/>
      <c r="BQ1171" s="505"/>
      <c r="BR1171" s="505"/>
      <c r="BS1171" s="505"/>
      <c r="BT1171" s="505"/>
      <c r="BU1171" s="505"/>
      <c r="BV1171" s="505"/>
    </row>
    <row r="1172" s="339" customFormat="true" ht="15" customHeight="true" x14ac:dyDescent="0.2">
      <c r="A1172" s="435"/>
      <c r="B1172" s="781"/>
      <c r="C1172" s="782"/>
      <c r="D1172" s="782"/>
      <c r="E1172" s="782"/>
      <c r="F1172" s="782"/>
      <c r="G1172" s="782"/>
      <c r="H1172" s="782"/>
      <c r="I1172" s="782"/>
      <c r="J1172" s="782"/>
      <c r="K1172" s="782"/>
      <c r="L1172" s="782"/>
      <c r="M1172" s="782"/>
      <c r="N1172" s="782"/>
      <c r="O1172" s="782"/>
      <c r="P1172" s="782"/>
      <c r="Q1172" s="782"/>
      <c r="R1172" s="782"/>
      <c r="S1172" s="782"/>
      <c r="T1172" s="782"/>
      <c r="U1172" s="782"/>
      <c r="V1172" s="782"/>
      <c r="BA1172" s="505"/>
      <c r="BB1172" s="366"/>
      <c r="BC1172" s="505"/>
      <c r="BD1172" s="505"/>
      <c r="BE1172" s="505"/>
      <c r="BF1172" s="505"/>
      <c r="BG1172" s="505"/>
      <c r="BH1172" s="505"/>
      <c r="BI1172" s="505"/>
      <c r="BJ1172" s="505"/>
      <c r="BK1172" s="505"/>
      <c r="BL1172" s="505"/>
      <c r="BM1172" s="505"/>
      <c r="BN1172" s="505"/>
      <c r="BO1172" s="505"/>
      <c r="BP1172" s="505"/>
      <c r="BQ1172" s="505"/>
      <c r="BR1172" s="505"/>
      <c r="BS1172" s="505"/>
      <c r="BT1172" s="505"/>
      <c r="BU1172" s="505"/>
      <c r="BV1172" s="505"/>
    </row>
    <row r="1173" s="339" customFormat="true" ht="15" customHeight="true" x14ac:dyDescent="0.2">
      <c r="A1173" s="435"/>
      <c r="B1173" s="781"/>
      <c r="C1173" s="782"/>
      <c r="D1173" s="782"/>
      <c r="E1173" s="782"/>
      <c r="F1173" s="782"/>
      <c r="G1173" s="782"/>
      <c r="H1173" s="782"/>
      <c r="I1173" s="782"/>
      <c r="J1173" s="782"/>
      <c r="K1173" s="782"/>
      <c r="L1173" s="782"/>
      <c r="M1173" s="782"/>
      <c r="N1173" s="782"/>
      <c r="O1173" s="782"/>
      <c r="P1173" s="782"/>
      <c r="Q1173" s="782"/>
      <c r="R1173" s="782"/>
      <c r="S1173" s="782"/>
      <c r="T1173" s="782"/>
      <c r="U1173" s="782"/>
      <c r="V1173" s="782"/>
      <c r="BA1173" s="505"/>
      <c r="BB1173" s="366"/>
      <c r="BC1173" s="505"/>
      <c r="BD1173" s="505"/>
      <c r="BE1173" s="505"/>
      <c r="BF1173" s="505"/>
      <c r="BG1173" s="505"/>
      <c r="BH1173" s="505"/>
      <c r="BI1173" s="505"/>
      <c r="BJ1173" s="505"/>
      <c r="BK1173" s="505"/>
      <c r="BL1173" s="505"/>
      <c r="BM1173" s="505"/>
      <c r="BN1173" s="505"/>
      <c r="BO1173" s="505"/>
      <c r="BP1173" s="505"/>
      <c r="BQ1173" s="505"/>
      <c r="BR1173" s="505"/>
      <c r="BS1173" s="505"/>
      <c r="BT1173" s="505"/>
      <c r="BU1173" s="505"/>
      <c r="BV1173" s="505"/>
    </row>
    <row r="1174" s="339" customFormat="true" ht="15" customHeight="true" x14ac:dyDescent="0.2">
      <c r="A1174" s="435"/>
      <c r="B1174" s="781"/>
      <c r="C1174" s="782"/>
      <c r="D1174" s="782"/>
      <c r="E1174" s="782"/>
      <c r="F1174" s="782"/>
      <c r="G1174" s="782"/>
      <c r="H1174" s="782"/>
      <c r="I1174" s="782"/>
      <c r="J1174" s="782"/>
      <c r="K1174" s="782"/>
      <c r="L1174" s="782"/>
      <c r="M1174" s="782"/>
      <c r="N1174" s="782"/>
      <c r="O1174" s="782"/>
      <c r="P1174" s="782"/>
      <c r="Q1174" s="782"/>
      <c r="R1174" s="782"/>
      <c r="S1174" s="782"/>
      <c r="T1174" s="782"/>
      <c r="U1174" s="782"/>
      <c r="V1174" s="782"/>
      <c r="BA1174" s="505"/>
      <c r="BB1174" s="366"/>
      <c r="BC1174" s="505"/>
      <c r="BD1174" s="505"/>
      <c r="BE1174" s="505"/>
      <c r="BF1174" s="505"/>
      <c r="BG1174" s="505"/>
      <c r="BH1174" s="505"/>
      <c r="BI1174" s="505"/>
      <c r="BJ1174" s="505"/>
      <c r="BK1174" s="505"/>
      <c r="BL1174" s="505"/>
      <c r="BM1174" s="505"/>
      <c r="BN1174" s="505"/>
      <c r="BO1174" s="505"/>
      <c r="BP1174" s="505"/>
      <c r="BQ1174" s="505"/>
      <c r="BR1174" s="505"/>
      <c r="BS1174" s="505"/>
      <c r="BT1174" s="505"/>
      <c r="BU1174" s="505"/>
      <c r="BV1174" s="505"/>
    </row>
    <row r="1175" s="339" customFormat="true" ht="15" customHeight="true" x14ac:dyDescent="0.2">
      <c r="A1175" s="435"/>
      <c r="B1175" s="781"/>
      <c r="C1175" s="782"/>
      <c r="D1175" s="782"/>
      <c r="E1175" s="782"/>
      <c r="F1175" s="782"/>
      <c r="G1175" s="782"/>
      <c r="H1175" s="782"/>
      <c r="I1175" s="782"/>
      <c r="J1175" s="782"/>
      <c r="K1175" s="782"/>
      <c r="L1175" s="782"/>
      <c r="M1175" s="782"/>
      <c r="N1175" s="782"/>
      <c r="O1175" s="782"/>
      <c r="P1175" s="782"/>
      <c r="Q1175" s="782"/>
      <c r="R1175" s="782"/>
      <c r="S1175" s="782"/>
      <c r="T1175" s="782"/>
      <c r="U1175" s="782"/>
      <c r="V1175" s="782"/>
      <c r="BA1175" s="505"/>
      <c r="BB1175" s="366"/>
      <c r="BC1175" s="505"/>
      <c r="BD1175" s="505"/>
      <c r="BE1175" s="505"/>
      <c r="BF1175" s="505"/>
      <c r="BG1175" s="505"/>
      <c r="BH1175" s="505"/>
      <c r="BI1175" s="505"/>
      <c r="BJ1175" s="505"/>
      <c r="BK1175" s="505"/>
      <c r="BL1175" s="505"/>
      <c r="BM1175" s="505"/>
      <c r="BN1175" s="505"/>
      <c r="BO1175" s="505"/>
      <c r="BP1175" s="505"/>
      <c r="BQ1175" s="505"/>
      <c r="BR1175" s="505"/>
      <c r="BS1175" s="505"/>
      <c r="BT1175" s="505"/>
      <c r="BU1175" s="505"/>
      <c r="BV1175" s="505"/>
    </row>
    <row r="1176" s="339" customFormat="true" ht="15" customHeight="true" x14ac:dyDescent="0.2">
      <c r="A1176" s="783"/>
      <c r="B1176" s="435"/>
      <c r="C1176" s="784"/>
      <c r="D1176" s="785"/>
      <c r="E1176" s="785"/>
      <c r="F1176" s="785"/>
      <c r="G1176" s="785"/>
      <c r="H1176" s="784"/>
      <c r="I1176" s="785"/>
      <c r="J1176" s="785"/>
      <c r="K1176" s="785"/>
      <c r="L1176" s="785"/>
      <c r="M1176" s="784"/>
      <c r="N1176" s="785"/>
      <c r="O1176" s="785"/>
      <c r="P1176" s="785"/>
      <c r="Q1176" s="785"/>
      <c r="R1176" s="784"/>
      <c r="S1176" s="785"/>
      <c r="T1176" s="785"/>
      <c r="U1176" s="785"/>
      <c r="BA1176" s="505"/>
      <c r="BB1176" s="366"/>
      <c r="BC1176" s="505"/>
      <c r="BD1176" s="505"/>
      <c r="BE1176" s="505"/>
      <c r="BF1176" s="505"/>
      <c r="BG1176" s="505"/>
      <c r="BH1176" s="505"/>
      <c r="BI1176" s="505"/>
      <c r="BJ1176" s="505"/>
      <c r="BK1176" s="505"/>
      <c r="BL1176" s="505"/>
      <c r="BM1176" s="505"/>
      <c r="BN1176" s="505"/>
      <c r="BO1176" s="505"/>
      <c r="BP1176" s="505"/>
      <c r="BQ1176" s="505"/>
      <c r="BR1176" s="505"/>
      <c r="BS1176" s="505"/>
      <c r="BT1176" s="505"/>
      <c r="BU1176" s="505"/>
      <c r="BV1176" s="505"/>
    </row>
    <row r="1177" s="339" customFormat="true" ht="15" customHeight="true" x14ac:dyDescent="0.2">
      <c r="A1177" s="785"/>
      <c r="B1177" s="785"/>
      <c r="C1177" s="784"/>
      <c r="D1177" s="784"/>
      <c r="E1177" s="784"/>
      <c r="F1177" s="784"/>
      <c r="G1177" s="784"/>
      <c r="H1177" s="784"/>
      <c r="I1177" s="784"/>
      <c r="J1177" s="784"/>
      <c r="K1177" s="784"/>
      <c r="L1177" s="784"/>
      <c r="M1177" s="784"/>
      <c r="N1177" s="784"/>
      <c r="O1177" s="784"/>
      <c r="P1177" s="784"/>
      <c r="Q1177" s="784"/>
      <c r="R1177" s="784"/>
      <c r="S1177" s="784"/>
      <c r="T1177" s="784"/>
      <c r="U1177" s="784"/>
      <c r="BA1177" s="505"/>
      <c r="BB1177" s="366"/>
      <c r="BC1177" s="505"/>
      <c r="BD1177" s="505"/>
      <c r="BE1177" s="505"/>
      <c r="BF1177" s="505"/>
      <c r="BG1177" s="505"/>
      <c r="BH1177" s="505"/>
      <c r="BI1177" s="505"/>
      <c r="BJ1177" s="505"/>
      <c r="BK1177" s="505"/>
      <c r="BL1177" s="505"/>
      <c r="BM1177" s="505"/>
      <c r="BN1177" s="505"/>
      <c r="BO1177" s="505"/>
      <c r="BP1177" s="505"/>
      <c r="BQ1177" s="505"/>
      <c r="BR1177" s="505"/>
      <c r="BS1177" s="505"/>
      <c r="BT1177" s="505"/>
      <c r="BU1177" s="505"/>
      <c r="BV1177" s="505"/>
    </row>
    <row r="1178" s="339" customFormat="true" ht="15" customHeight="true" x14ac:dyDescent="0.2">
      <c r="BA1178" s="505"/>
      <c r="BB1178" s="366"/>
      <c r="BC1178" s="505"/>
      <c r="BD1178" s="505"/>
      <c r="BE1178" s="505"/>
      <c r="BF1178" s="505"/>
      <c r="BG1178" s="505"/>
      <c r="BH1178" s="505"/>
      <c r="BI1178" s="505"/>
      <c r="BJ1178" s="505"/>
      <c r="BK1178" s="505"/>
      <c r="BL1178" s="505"/>
      <c r="BM1178" s="505"/>
      <c r="BN1178" s="505"/>
      <c r="BO1178" s="505"/>
      <c r="BP1178" s="505"/>
      <c r="BQ1178" s="505"/>
      <c r="BR1178" s="505"/>
      <c r="BS1178" s="505"/>
      <c r="BT1178" s="505"/>
      <c r="BU1178" s="505"/>
      <c r="BV1178" s="505"/>
    </row>
    <row r="1179" s="339" customFormat="true" ht="15" customHeight="true" x14ac:dyDescent="0.2">
      <c r="BA1179" s="505"/>
      <c r="BB1179" s="366"/>
      <c r="BC1179" s="505"/>
      <c r="BD1179" s="505"/>
      <c r="BE1179" s="505"/>
      <c r="BF1179" s="505"/>
      <c r="BG1179" s="505"/>
      <c r="BH1179" s="505"/>
      <c r="BI1179" s="505"/>
      <c r="BJ1179" s="505"/>
      <c r="BK1179" s="505"/>
      <c r="BL1179" s="505"/>
      <c r="BM1179" s="505"/>
      <c r="BN1179" s="505"/>
      <c r="BO1179" s="505"/>
      <c r="BP1179" s="505"/>
      <c r="BQ1179" s="505"/>
      <c r="BR1179" s="505"/>
      <c r="BS1179" s="505"/>
      <c r="BT1179" s="505"/>
      <c r="BU1179" s="505"/>
      <c r="BV1179" s="505"/>
    </row>
    <row r="1180" s="339" customFormat="true" ht="15" customHeight="true" x14ac:dyDescent="0.2">
      <c r="BA1180" s="505"/>
      <c r="BB1180" s="366"/>
      <c r="BC1180" s="505"/>
      <c r="BD1180" s="505"/>
      <c r="BE1180" s="505"/>
      <c r="BF1180" s="505"/>
      <c r="BG1180" s="505"/>
      <c r="BH1180" s="505"/>
      <c r="BI1180" s="505"/>
      <c r="BJ1180" s="505"/>
      <c r="BK1180" s="505"/>
      <c r="BL1180" s="505"/>
      <c r="BM1180" s="505"/>
      <c r="BN1180" s="505"/>
      <c r="BO1180" s="505"/>
      <c r="BP1180" s="505"/>
      <c r="BQ1180" s="505"/>
      <c r="BR1180" s="505"/>
      <c r="BS1180" s="505"/>
      <c r="BT1180" s="505"/>
      <c r="BU1180" s="505"/>
      <c r="BV1180" s="505"/>
    </row>
    <row r="1181" s="339" customFormat="true" ht="15" customHeight="true" x14ac:dyDescent="0.2">
      <c r="BA1181" s="505"/>
      <c r="BB1181" s="366"/>
      <c r="BC1181" s="505"/>
      <c r="BD1181" s="505"/>
      <c r="BE1181" s="505"/>
      <c r="BF1181" s="505"/>
      <c r="BG1181" s="505"/>
      <c r="BH1181" s="505"/>
      <c r="BI1181" s="505"/>
      <c r="BJ1181" s="505"/>
      <c r="BK1181" s="505"/>
      <c r="BL1181" s="505"/>
      <c r="BM1181" s="505"/>
      <c r="BN1181" s="505"/>
      <c r="BO1181" s="505"/>
      <c r="BP1181" s="505"/>
      <c r="BQ1181" s="505"/>
      <c r="BR1181" s="505"/>
      <c r="BS1181" s="505"/>
      <c r="BT1181" s="505"/>
      <c r="BU1181" s="505"/>
      <c r="BV1181" s="505"/>
    </row>
    <row r="1182" s="339" customFormat="true" ht="15" customHeight="true" x14ac:dyDescent="0.2">
      <c r="BA1182" s="505"/>
      <c r="BB1182" s="366"/>
      <c r="BC1182" s="505"/>
      <c r="BD1182" s="505"/>
      <c r="BE1182" s="505"/>
      <c r="BF1182" s="505"/>
      <c r="BG1182" s="505"/>
      <c r="BH1182" s="505"/>
      <c r="BI1182" s="505"/>
      <c r="BJ1182" s="505"/>
      <c r="BK1182" s="505"/>
      <c r="BL1182" s="505"/>
      <c r="BM1182" s="505"/>
      <c r="BN1182" s="505"/>
      <c r="BO1182" s="505"/>
      <c r="BP1182" s="505"/>
      <c r="BQ1182" s="505"/>
      <c r="BR1182" s="505"/>
      <c r="BS1182" s="505"/>
      <c r="BT1182" s="505"/>
      <c r="BU1182" s="505"/>
      <c r="BV1182" s="505"/>
    </row>
    <row r="1183" s="339" customFormat="true" ht="15" customHeight="true" x14ac:dyDescent="0.2">
      <c r="BA1183" s="505"/>
      <c r="BB1183" s="366"/>
      <c r="BC1183" s="505"/>
      <c r="BD1183" s="505"/>
      <c r="BE1183" s="505"/>
      <c r="BF1183" s="505"/>
      <c r="BG1183" s="505"/>
      <c r="BH1183" s="505"/>
      <c r="BI1183" s="505"/>
      <c r="BJ1183" s="505"/>
      <c r="BK1183" s="505"/>
      <c r="BL1183" s="505"/>
      <c r="BM1183" s="505"/>
      <c r="BN1183" s="505"/>
      <c r="BO1183" s="505"/>
      <c r="BP1183" s="505"/>
      <c r="BQ1183" s="505"/>
      <c r="BR1183" s="505"/>
      <c r="BS1183" s="505"/>
      <c r="BT1183" s="505"/>
      <c r="BU1183" s="505"/>
      <c r="BV1183" s="505"/>
    </row>
    <row r="1184" s="339" customFormat="true" ht="15" customHeight="true" x14ac:dyDescent="0.2">
      <c r="BA1184" s="505"/>
      <c r="BB1184" s="366"/>
      <c r="BC1184" s="505"/>
      <c r="BD1184" s="505"/>
      <c r="BE1184" s="505"/>
      <c r="BF1184" s="505"/>
      <c r="BG1184" s="505"/>
      <c r="BH1184" s="505"/>
      <c r="BI1184" s="505"/>
      <c r="BJ1184" s="505"/>
      <c r="BK1184" s="505"/>
      <c r="BL1184" s="505"/>
      <c r="BM1184" s="505"/>
      <c r="BN1184" s="505"/>
      <c r="BO1184" s="505"/>
      <c r="BP1184" s="505"/>
      <c r="BQ1184" s="505"/>
      <c r="BR1184" s="505"/>
      <c r="BS1184" s="505"/>
      <c r="BT1184" s="505"/>
      <c r="BU1184" s="505"/>
      <c r="BV1184" s="505"/>
    </row>
    <row r="1185" s="339" customFormat="true" ht="15" customHeight="true" x14ac:dyDescent="0.2">
      <c r="BA1185" s="505"/>
      <c r="BB1185" s="366"/>
      <c r="BC1185" s="505"/>
      <c r="BD1185" s="505"/>
      <c r="BE1185" s="505"/>
      <c r="BF1185" s="505"/>
      <c r="BG1185" s="505"/>
      <c r="BH1185" s="505"/>
      <c r="BI1185" s="505"/>
      <c r="BJ1185" s="505"/>
      <c r="BK1185" s="505"/>
      <c r="BL1185" s="505"/>
      <c r="BM1185" s="505"/>
      <c r="BN1185" s="505"/>
      <c r="BO1185" s="505"/>
      <c r="BP1185" s="505"/>
      <c r="BQ1185" s="505"/>
      <c r="BR1185" s="505"/>
      <c r="BS1185" s="505"/>
      <c r="BT1185" s="505"/>
      <c r="BU1185" s="505"/>
      <c r="BV1185" s="505"/>
    </row>
    <row r="1186" s="339" customFormat="true" ht="15" customHeight="true" x14ac:dyDescent="0.2">
      <c r="BA1186" s="505"/>
      <c r="BB1186" s="366"/>
      <c r="BC1186" s="505"/>
      <c r="BD1186" s="505"/>
      <c r="BE1186" s="505"/>
      <c r="BF1186" s="505"/>
      <c r="BG1186" s="505"/>
      <c r="BH1186" s="505"/>
      <c r="BI1186" s="505"/>
      <c r="BJ1186" s="505"/>
      <c r="BK1186" s="505"/>
      <c r="BL1186" s="505"/>
      <c r="BM1186" s="505"/>
      <c r="BN1186" s="505"/>
      <c r="BO1186" s="505"/>
      <c r="BP1186" s="505"/>
      <c r="BQ1186" s="505"/>
      <c r="BR1186" s="505"/>
      <c r="BS1186" s="505"/>
      <c r="BT1186" s="505"/>
      <c r="BU1186" s="505"/>
      <c r="BV1186" s="505"/>
    </row>
    <row r="1187" s="339" customFormat="true" ht="15" customHeight="true" x14ac:dyDescent="0.2">
      <c r="BA1187" s="505"/>
      <c r="BB1187" s="366"/>
      <c r="BC1187" s="505"/>
      <c r="BD1187" s="505"/>
      <c r="BE1187" s="505"/>
      <c r="BF1187" s="505"/>
      <c r="BG1187" s="505"/>
      <c r="BH1187" s="505"/>
      <c r="BI1187" s="505"/>
      <c r="BJ1187" s="505"/>
      <c r="BK1187" s="505"/>
      <c r="BL1187" s="505"/>
      <c r="BM1187" s="505"/>
      <c r="BN1187" s="505"/>
      <c r="BO1187" s="505"/>
      <c r="BP1187" s="505"/>
      <c r="BQ1187" s="505"/>
      <c r="BR1187" s="505"/>
      <c r="BS1187" s="505"/>
      <c r="BT1187" s="505"/>
      <c r="BU1187" s="505"/>
      <c r="BV1187" s="505"/>
    </row>
    <row r="1188" s="339" customFormat="true" ht="15" customHeight="true" x14ac:dyDescent="0.2">
      <c r="BA1188" s="505"/>
      <c r="BB1188" s="366"/>
      <c r="BC1188" s="505"/>
      <c r="BD1188" s="505"/>
      <c r="BE1188" s="505"/>
      <c r="BF1188" s="505"/>
      <c r="BG1188" s="505"/>
      <c r="BH1188" s="505"/>
      <c r="BI1188" s="505"/>
      <c r="BJ1188" s="505"/>
      <c r="BK1188" s="505"/>
      <c r="BL1188" s="505"/>
      <c r="BM1188" s="505"/>
      <c r="BN1188" s="505"/>
      <c r="BO1188" s="505"/>
      <c r="BP1188" s="505"/>
      <c r="BQ1188" s="505"/>
      <c r="BR1188" s="505"/>
      <c r="BS1188" s="505"/>
      <c r="BT1188" s="505"/>
      <c r="BU1188" s="505"/>
      <c r="BV1188" s="505"/>
    </row>
    <row r="1189" s="339" customFormat="true" ht="15" customHeight="true" x14ac:dyDescent="0.2">
      <c r="BA1189" s="505"/>
      <c r="BB1189" s="366"/>
      <c r="BC1189" s="505"/>
      <c r="BD1189" s="505"/>
      <c r="BE1189" s="505"/>
      <c r="BF1189" s="505"/>
      <c r="BG1189" s="505"/>
      <c r="BH1189" s="505"/>
      <c r="BI1189" s="505"/>
      <c r="BJ1189" s="505"/>
      <c r="BK1189" s="505"/>
      <c r="BL1189" s="505"/>
      <c r="BM1189" s="505"/>
      <c r="BN1189" s="505"/>
      <c r="BO1189" s="505"/>
      <c r="BP1189" s="505"/>
      <c r="BQ1189" s="505"/>
      <c r="BR1189" s="505"/>
      <c r="BS1189" s="505"/>
      <c r="BT1189" s="505"/>
      <c r="BU1189" s="505"/>
      <c r="BV1189" s="505"/>
    </row>
    <row r="1190" s="339" customFormat="true" ht="15" customHeight="true" x14ac:dyDescent="0.2">
      <c r="BA1190" s="505"/>
      <c r="BB1190" s="366"/>
      <c r="BC1190" s="505"/>
      <c r="BD1190" s="505"/>
      <c r="BE1190" s="505"/>
      <c r="BF1190" s="505"/>
      <c r="BG1190" s="505"/>
      <c r="BH1190" s="505"/>
      <c r="BI1190" s="505"/>
      <c r="BJ1190" s="505"/>
      <c r="BK1190" s="505"/>
      <c r="BL1190" s="505"/>
      <c r="BM1190" s="505"/>
      <c r="BN1190" s="505"/>
      <c r="BO1190" s="505"/>
      <c r="BP1190" s="505"/>
      <c r="BQ1190" s="505"/>
      <c r="BR1190" s="505"/>
      <c r="BS1190" s="505"/>
      <c r="BT1190" s="505"/>
      <c r="BU1190" s="505"/>
      <c r="BV1190" s="505"/>
    </row>
    <row r="1191" s="339" customFormat="true" ht="15" customHeight="true" x14ac:dyDescent="0.2">
      <c r="BA1191" s="505"/>
      <c r="BB1191" s="366"/>
      <c r="BC1191" s="505"/>
      <c r="BD1191" s="505"/>
      <c r="BE1191" s="505"/>
      <c r="BF1191" s="505"/>
      <c r="BG1191" s="505"/>
      <c r="BH1191" s="505"/>
      <c r="BI1191" s="505"/>
      <c r="BJ1191" s="505"/>
      <c r="BK1191" s="505"/>
      <c r="BL1191" s="505"/>
      <c r="BM1191" s="505"/>
      <c r="BN1191" s="505"/>
      <c r="BO1191" s="505"/>
      <c r="BP1191" s="505"/>
      <c r="BQ1191" s="505"/>
      <c r="BR1191" s="505"/>
      <c r="BS1191" s="505"/>
      <c r="BT1191" s="505"/>
      <c r="BU1191" s="505"/>
      <c r="BV1191" s="505"/>
    </row>
    <row r="1192" s="339" customFormat="true" ht="15" customHeight="true" x14ac:dyDescent="0.2">
      <c r="BA1192" s="505"/>
      <c r="BB1192" s="366"/>
      <c r="BC1192" s="505"/>
      <c r="BD1192" s="505"/>
      <c r="BE1192" s="505"/>
      <c r="BF1192" s="505"/>
      <c r="BG1192" s="505"/>
      <c r="BH1192" s="505"/>
      <c r="BI1192" s="505"/>
      <c r="BJ1192" s="505"/>
      <c r="BK1192" s="505"/>
      <c r="BL1192" s="505"/>
      <c r="BM1192" s="505"/>
      <c r="BN1192" s="505"/>
      <c r="BO1192" s="505"/>
      <c r="BP1192" s="505"/>
      <c r="BQ1192" s="505"/>
      <c r="BR1192" s="505"/>
      <c r="BS1192" s="505"/>
      <c r="BT1192" s="505"/>
      <c r="BU1192" s="505"/>
      <c r="BV1192" s="505"/>
    </row>
    <row r="1193" s="339" customFormat="true" ht="15" customHeight="true" x14ac:dyDescent="0.2">
      <c r="BA1193" s="505"/>
      <c r="BB1193" s="366"/>
      <c r="BC1193" s="505"/>
      <c r="BD1193" s="505"/>
      <c r="BE1193" s="505"/>
      <c r="BF1193" s="505"/>
      <c r="BG1193" s="505"/>
      <c r="BH1193" s="505"/>
      <c r="BI1193" s="505"/>
      <c r="BJ1193" s="505"/>
      <c r="BK1193" s="505"/>
      <c r="BL1193" s="505"/>
      <c r="BM1193" s="505"/>
      <c r="BN1193" s="505"/>
      <c r="BO1193" s="505"/>
      <c r="BP1193" s="505"/>
      <c r="BQ1193" s="505"/>
      <c r="BR1193" s="505"/>
      <c r="BS1193" s="505"/>
      <c r="BT1193" s="505"/>
      <c r="BU1193" s="505"/>
      <c r="BV1193" s="505"/>
    </row>
    <row r="1194" s="339" customFormat="true" ht="15" customHeight="true" x14ac:dyDescent="0.2">
      <c r="BA1194" s="505"/>
      <c r="BB1194" s="366"/>
      <c r="BC1194" s="505"/>
      <c r="BD1194" s="505"/>
      <c r="BE1194" s="505"/>
      <c r="BF1194" s="505"/>
      <c r="BG1194" s="505"/>
      <c r="BH1194" s="505"/>
      <c r="BI1194" s="505"/>
      <c r="BJ1194" s="505"/>
      <c r="BK1194" s="505"/>
      <c r="BL1194" s="505"/>
      <c r="BM1194" s="505"/>
      <c r="BN1194" s="505"/>
      <c r="BO1194" s="505"/>
      <c r="BP1194" s="505"/>
      <c r="BQ1194" s="505"/>
      <c r="BR1194" s="505"/>
      <c r="BS1194" s="505"/>
      <c r="BT1194" s="505"/>
      <c r="BU1194" s="505"/>
      <c r="BV1194" s="505"/>
    </row>
    <row r="1195" s="339" customFormat="true" ht="15" customHeight="true" x14ac:dyDescent="0.2">
      <c r="BA1195" s="505"/>
      <c r="BB1195" s="366"/>
      <c r="BC1195" s="505"/>
      <c r="BD1195" s="505"/>
      <c r="BE1195" s="505"/>
      <c r="BF1195" s="505"/>
      <c r="BG1195" s="505"/>
      <c r="BH1195" s="505"/>
      <c r="BI1195" s="505"/>
      <c r="BJ1195" s="505"/>
      <c r="BK1195" s="505"/>
      <c r="BL1195" s="505"/>
      <c r="BM1195" s="505"/>
      <c r="BN1195" s="505"/>
      <c r="BO1195" s="505"/>
      <c r="BP1195" s="505"/>
      <c r="BQ1195" s="505"/>
      <c r="BR1195" s="505"/>
      <c r="BS1195" s="505"/>
      <c r="BT1195" s="505"/>
      <c r="BU1195" s="505"/>
      <c r="BV1195" s="505"/>
    </row>
    <row r="1196" s="339" customFormat="true" ht="15" customHeight="true" x14ac:dyDescent="0.2">
      <c r="BA1196" s="505"/>
      <c r="BB1196" s="366"/>
      <c r="BC1196" s="505"/>
      <c r="BD1196" s="505"/>
      <c r="BE1196" s="505"/>
      <c r="BF1196" s="505"/>
      <c r="BG1196" s="505"/>
      <c r="BH1196" s="505"/>
      <c r="BI1196" s="505"/>
      <c r="BJ1196" s="505"/>
      <c r="BK1196" s="505"/>
      <c r="BL1196" s="505"/>
      <c r="BM1196" s="505"/>
      <c r="BN1196" s="505"/>
      <c r="BO1196" s="505"/>
      <c r="BP1196" s="505"/>
      <c r="BQ1196" s="505"/>
      <c r="BR1196" s="505"/>
      <c r="BS1196" s="505"/>
      <c r="BT1196" s="505"/>
      <c r="BU1196" s="505"/>
      <c r="BV1196" s="505"/>
    </row>
    <row r="1197" s="339" customFormat="true" ht="15" customHeight="true" x14ac:dyDescent="0.2">
      <c r="BA1197" s="505"/>
      <c r="BB1197" s="366"/>
      <c r="BC1197" s="505"/>
      <c r="BD1197" s="505"/>
      <c r="BE1197" s="505"/>
      <c r="BF1197" s="505"/>
      <c r="BG1197" s="505"/>
      <c r="BH1197" s="505"/>
      <c r="BI1197" s="505"/>
      <c r="BJ1197" s="505"/>
      <c r="BK1197" s="505"/>
      <c r="BL1197" s="505"/>
      <c r="BM1197" s="505"/>
      <c r="BN1197" s="505"/>
      <c r="BO1197" s="505"/>
      <c r="BP1197" s="505"/>
      <c r="BQ1197" s="505"/>
      <c r="BR1197" s="505"/>
      <c r="BS1197" s="505"/>
      <c r="BT1197" s="505"/>
      <c r="BU1197" s="505"/>
      <c r="BV1197" s="505"/>
    </row>
    <row r="1198" s="339" customFormat="true" ht="15" customHeight="true" x14ac:dyDescent="0.2">
      <c r="BA1198" s="505"/>
      <c r="BB1198" s="366"/>
      <c r="BC1198" s="505"/>
      <c r="BD1198" s="505"/>
      <c r="BE1198" s="505"/>
      <c r="BF1198" s="505"/>
      <c r="BG1198" s="505"/>
      <c r="BH1198" s="505"/>
      <c r="BI1198" s="505"/>
      <c r="BJ1198" s="505"/>
      <c r="BK1198" s="505"/>
      <c r="BL1198" s="505"/>
      <c r="BM1198" s="505"/>
      <c r="BN1198" s="505"/>
      <c r="BO1198" s="505"/>
      <c r="BP1198" s="505"/>
      <c r="BQ1198" s="505"/>
      <c r="BR1198" s="505"/>
      <c r="BS1198" s="505"/>
      <c r="BT1198" s="505"/>
      <c r="BU1198" s="505"/>
      <c r="BV1198" s="505"/>
    </row>
    <row r="1199" s="339" customFormat="true" ht="15" customHeight="true" x14ac:dyDescent="0.2">
      <c r="BA1199" s="505"/>
      <c r="BB1199" s="366"/>
      <c r="BC1199" s="505"/>
      <c r="BD1199" s="505"/>
      <c r="BE1199" s="505"/>
      <c r="BF1199" s="505"/>
      <c r="BG1199" s="505"/>
      <c r="BH1199" s="505"/>
      <c r="BI1199" s="505"/>
      <c r="BJ1199" s="505"/>
      <c r="BK1199" s="505"/>
      <c r="BL1199" s="505"/>
      <c r="BM1199" s="505"/>
      <c r="BN1199" s="505"/>
      <c r="BO1199" s="505"/>
      <c r="BP1199" s="505"/>
      <c r="BQ1199" s="505"/>
      <c r="BR1199" s="505"/>
      <c r="BS1199" s="505"/>
      <c r="BT1199" s="505"/>
      <c r="BU1199" s="505"/>
      <c r="BV1199" s="505"/>
    </row>
    <row r="1200" s="339" customFormat="true" ht="15" customHeight="true" x14ac:dyDescent="0.2">
      <c r="BA1200" s="505"/>
      <c r="BB1200" s="366"/>
      <c r="BC1200" s="505"/>
      <c r="BD1200" s="505"/>
      <c r="BE1200" s="505"/>
      <c r="BF1200" s="505"/>
      <c r="BG1200" s="505"/>
      <c r="BH1200" s="505"/>
      <c r="BI1200" s="505"/>
      <c r="BJ1200" s="505"/>
      <c r="BK1200" s="505"/>
      <c r="BL1200" s="505"/>
      <c r="BM1200" s="505"/>
      <c r="BN1200" s="505"/>
      <c r="BO1200" s="505"/>
      <c r="BP1200" s="505"/>
      <c r="BQ1200" s="505"/>
      <c r="BR1200" s="505"/>
      <c r="BS1200" s="505"/>
      <c r="BT1200" s="505"/>
      <c r="BU1200" s="505"/>
      <c r="BV1200" s="505"/>
    </row>
  </sheetData>
  <mergeCells count="1316">
    <mergeCell ref="BA341:BA342"/>
    <mergeCell ref="BA343:BA344"/>
    <mergeCell ref="BA345:BA346"/>
    <mergeCell ref="BA347:BA348"/>
    <mergeCell ref="BA349:BA350"/>
    <mergeCell ref="BA351:BA352"/>
    <mergeCell ref="BA353:BA354"/>
    <mergeCell ref="BA153:BA163"/>
    <mergeCell ref="BA231:BA236"/>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0"/>
    <mergeCell ref="A208:B208"/>
    <mergeCell ref="A153:A162"/>
    <mergeCell ref="C133:G133"/>
    <mergeCell ref="H133:L133"/>
    <mergeCell ref="M133:Q133"/>
    <mergeCell ref="A135:A139"/>
    <mergeCell ref="A1025:C1025"/>
    <mergeCell ref="A1026:B1026"/>
    <mergeCell ref="A1031:A1033"/>
    <mergeCell ref="A1034:C1034"/>
    <mergeCell ref="A222:A224"/>
    <mergeCell ref="A225:A229"/>
    <mergeCell ref="C220:G220"/>
    <mergeCell ref="H220:L220"/>
    <mergeCell ref="M220:Q220"/>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O459"/>
    <mergeCell ref="C460:D460"/>
    <mergeCell ref="H460:J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E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9:D519"/>
    <mergeCell ref="H519:I520"/>
    <mergeCell ref="J519:L519"/>
    <mergeCell ref="M519:N519"/>
    <mergeCell ref="C520:D520"/>
    <mergeCell ref="M520:N520"/>
    <mergeCell ref="C517:D517"/>
    <mergeCell ref="H517:I517"/>
    <mergeCell ref="M517:N518"/>
    <mergeCell ref="O517:Q517"/>
    <mergeCell ref="C518:D518"/>
    <mergeCell ref="H518:L518"/>
    <mergeCell ref="C515:D515"/>
    <mergeCell ref="H515:I515"/>
    <mergeCell ref="M515:N515"/>
    <mergeCell ref="C516:D516"/>
    <mergeCell ref="H516:I516"/>
    <mergeCell ref="M516:Q516"/>
    <mergeCell ref="C527:D527"/>
    <mergeCell ref="H527:I527"/>
    <mergeCell ref="M527:N527"/>
    <mergeCell ref="C528:E528"/>
    <mergeCell ref="H528:I528"/>
    <mergeCell ref="M528:N528"/>
    <mergeCell ref="C523:D524"/>
    <mergeCell ref="E523:G523"/>
    <mergeCell ref="H523:I523"/>
    <mergeCell ref="M523:N524"/>
    <mergeCell ref="H524:J524"/>
    <mergeCell ref="C525:D525"/>
    <mergeCell ref="H525:I526"/>
    <mergeCell ref="M525:N525"/>
    <mergeCell ref="C526:D526"/>
    <mergeCell ref="M526:N526"/>
    <mergeCell ref="C521:D521"/>
    <mergeCell ref="H521:I521"/>
    <mergeCell ref="M521:N521"/>
    <mergeCell ref="C522:G522"/>
    <mergeCell ref="H522:I522"/>
    <mergeCell ref="M522:O522"/>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29:D530"/>
    <mergeCell ref="H529:I529"/>
    <mergeCell ref="M529:N529"/>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J583"/>
    <mergeCell ref="M583:N583"/>
    <mergeCell ref="C580:D580"/>
    <mergeCell ref="H580:I580"/>
    <mergeCell ref="M580:O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E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xdr:rowOff>
                  </from>
                  <to>
                    <xdr:col>1</xdr:col>
                    <xdr:colOff>1704975</xdr:colOff>
                    <xdr:row>400</xdr:row>
                    <xdr:rowOff>19050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1509A-15AC-4883-A594-35E740C319DC}">
  <sheetPr codeName="Feuil5"/>
  <dimension ref="A1:CZ1200"/>
  <sheetViews>
    <sheetView showGridLines="false" workbookViewId="0"/>
  </sheetViews>
  <sheetFormatPr defaultColWidth="9.140625" defaultRowHeight="15" customHeight="true" x14ac:dyDescent="0.2"/>
  <cols>
    <col min="1" max="1" width="31.5703125" style="504" customWidth="true"/>
    <col min="2" max="2" width="41.5703125" style="504" customWidth="true"/>
    <col min="3" max="17" width="10.7109375" style="504" customWidth="true"/>
    <col min="18" max="22" width="12.5703125" style="504" customWidth="true"/>
    <col min="23" max="52" width="12.5703125" style="339" customWidth="true"/>
    <col min="53" max="53" width="31.5703125" style="505" customWidth="true"/>
    <col min="54" max="54" width="41.5703125" style="366" customWidth="true"/>
    <col min="55" max="69" width="9.140625" style="505"/>
    <col min="70" max="74" width="12.5703125" style="505" customWidth="true"/>
    <col min="75" max="104" width="12.5703125" style="339" customWidth="true"/>
    <col min="105" max="16384" width="9.140625" style="504"/>
  </cols>
  <sheetData>
    <row r="1" s="287" customFormat="true" ht="18" customHeight="true" x14ac:dyDescent="0.2">
      <c r="W1" s="339"/>
      <c r="X1" s="339"/>
      <c r="Y1" s="339"/>
      <c r="Z1" s="339"/>
      <c r="AA1" s="339"/>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AZ1" s="339"/>
      <c r="BB1" s="310"/>
      <c r="BW1" s="339"/>
      <c r="BX1" s="339"/>
      <c r="BY1" s="33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87" customFormat="true" ht="22.5" customHeight="true" x14ac:dyDescent="0.35">
      <c r="A2" s="356" t="str">
        <f>A1026</f>
        <v>Mongolia</v>
      </c>
      <c r="B2" s="357"/>
      <c r="W2" s="339"/>
      <c r="X2" s="339"/>
      <c r="Y2" s="339"/>
      <c r="Z2" s="339"/>
      <c r="AA2" s="339"/>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AZ2" s="339"/>
      <c r="BB2" s="310"/>
      <c r="BW2" s="339"/>
      <c r="BX2" s="339"/>
      <c r="BY2" s="33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87" customFormat="true" ht="22.5" customHeight="true" x14ac:dyDescent="0.35">
      <c r="A3" s="314" t="str">
        <f>A1034</f>
        <v>2014</v>
      </c>
      <c r="B3" s="359"/>
      <c r="W3" s="339"/>
      <c r="X3" s="339"/>
      <c r="Y3" s="339"/>
      <c r="Z3" s="339"/>
      <c r="AA3" s="339"/>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AZ3" s="339"/>
      <c r="BB3" s="310"/>
      <c r="BW3" s="339"/>
      <c r="BX3" s="339"/>
      <c r="BY3" s="33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87" customFormat="true" ht="22.5" customHeight="true" x14ac:dyDescent="0.35">
      <c r="A4" s="358" t="s">
        <v>96</v>
      </c>
      <c r="B4" s="359"/>
      <c r="W4" s="339"/>
      <c r="X4" s="339"/>
      <c r="Y4" s="339"/>
      <c r="Z4" s="339"/>
      <c r="AA4" s="339"/>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AZ4" s="339"/>
      <c r="BB4" s="310"/>
      <c r="BW4" s="339"/>
      <c r="BX4" s="339"/>
      <c r="BY4" s="33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87" customFormat="true" ht="20.1" customHeight="true" x14ac:dyDescent="0.35">
      <c r="A5" s="358" t="s">
        <v>97</v>
      </c>
      <c r="B5" s="359"/>
      <c r="W5" s="339"/>
      <c r="X5" s="339"/>
      <c r="Y5" s="339"/>
      <c r="Z5" s="339"/>
      <c r="AA5" s="339"/>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AZ5" s="339"/>
      <c r="BB5" s="310"/>
      <c r="BW5" s="339"/>
      <c r="BX5" s="339"/>
      <c r="BY5" s="33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87" customFormat="true" ht="15" customHeight="true" x14ac:dyDescent="0.2">
      <c r="A6" s="360" t="s">
        <v>98</v>
      </c>
      <c r="B6" s="361"/>
      <c r="W6" s="339"/>
      <c r="X6" s="339"/>
      <c r="Y6" s="339"/>
      <c r="Z6" s="339"/>
      <c r="AA6" s="339"/>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AZ6" s="339"/>
      <c r="BB6" s="310"/>
      <c r="BW6" s="339"/>
      <c r="BX6" s="339"/>
      <c r="BY6" s="33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87" customFormat="true" ht="15" customHeight="true" x14ac:dyDescent="0.2">
      <c r="A7" s="362" t="s">
        <v>40</v>
      </c>
      <c r="B7" s="363"/>
      <c r="W7" s="339"/>
      <c r="X7" s="339"/>
      <c r="Y7" s="339"/>
      <c r="Z7" s="339"/>
      <c r="AA7" s="339"/>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AZ7" s="339"/>
      <c r="BB7" s="310"/>
      <c r="BW7" s="339"/>
      <c r="BX7" s="339"/>
      <c r="BY7" s="33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87" customFormat="true" ht="15" customHeight="true" x14ac:dyDescent="0.2">
      <c r="A8" s="362" t="s">
        <v>39</v>
      </c>
      <c r="B8" s="363"/>
      <c r="W8" s="339"/>
      <c r="X8" s="339"/>
      <c r="Y8" s="339"/>
      <c r="Z8" s="339"/>
      <c r="AA8" s="339"/>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AZ8" s="339"/>
      <c r="BB8" s="310"/>
      <c r="BW8" s="339"/>
      <c r="BX8" s="339"/>
      <c r="BY8" s="33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87" customFormat="true" ht="15" customHeight="true" x14ac:dyDescent="0.2">
      <c r="A9" s="362" t="s">
        <v>136</v>
      </c>
      <c r="B9" s="364" t="str">
        <f>A1025</f>
        <v>MICS14</v>
      </c>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B9" s="310"/>
      <c r="BW9" s="339"/>
      <c r="BX9" s="339"/>
      <c r="BY9" s="33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87" customFormat="true" ht="15" customHeight="true" x14ac:dyDescent="0.2">
      <c r="A10" s="176" t="str">
        <f>B1028</f>
        <v/>
      </c>
      <c r="B10" s="175"/>
      <c r="W10" s="339"/>
      <c r="X10" s="339"/>
      <c r="Y10" s="339"/>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B10" s="310"/>
      <c r="BW10" s="339"/>
      <c r="BX10" s="339"/>
      <c r="BY10" s="33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87" customFormat="true" ht="15" customHeight="true" x14ac:dyDescent="0.2">
      <c r="A11" s="176" t="str">
        <f>B1027</f>
        <v/>
      </c>
      <c r="B11" s="174"/>
      <c r="W11" s="339"/>
      <c r="X11" s="339"/>
      <c r="Y11" s="339"/>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39"/>
      <c r="BB11" s="310"/>
      <c r="BW11" s="339"/>
      <c r="BX11" s="339"/>
      <c r="BY11" s="33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87" customFormat="true" ht="18" customHeight="true" x14ac:dyDescent="0.2">
      <c r="A12" s="173"/>
      <c r="B12" s="175"/>
      <c r="W12" s="339"/>
      <c r="X12" s="339"/>
      <c r="Y12" s="339"/>
      <c r="Z12" s="339"/>
      <c r="AA12" s="339"/>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AZ12" s="339"/>
      <c r="BB12" s="310"/>
      <c r="BW12" s="339"/>
      <c r="BX12" s="339"/>
      <c r="BY12" s="33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87" customFormat="true" ht="18" customHeight="true" x14ac:dyDescent="0.2">
      <c r="A13" s="172"/>
      <c r="B13" s="171"/>
      <c r="W13" s="339"/>
      <c r="X13" s="339"/>
      <c r="Y13" s="339"/>
      <c r="Z13" s="339"/>
      <c r="AA13" s="339"/>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AZ13" s="339"/>
      <c r="BB13" s="310"/>
      <c r="BW13" s="339"/>
      <c r="BX13" s="339"/>
      <c r="BY13" s="33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557" customFormat="true" ht="15" customHeight="true" x14ac:dyDescent="0.2">
      <c r="A14" s="291" t="s">
        <v>96</v>
      </c>
      <c r="B14" s="336"/>
      <c r="C14" s="1004" t="s">
        <v>115</v>
      </c>
      <c r="D14" s="1005"/>
      <c r="E14" s="1005"/>
      <c r="F14" s="1005"/>
      <c r="G14" s="1006"/>
      <c r="H14" s="993" t="s">
        <v>38</v>
      </c>
      <c r="I14" s="994"/>
      <c r="J14" s="994"/>
      <c r="K14" s="994"/>
      <c r="L14" s="995"/>
      <c r="M14" s="996" t="s">
        <v>37</v>
      </c>
      <c r="N14" s="997"/>
      <c r="O14" s="997"/>
      <c r="P14" s="997"/>
      <c r="Q14" s="998"/>
      <c r="R14" s="17" t="s">
        <v>143</v>
      </c>
      <c r="S14" s="424"/>
      <c r="T14" s="424"/>
      <c r="U14" s="424"/>
      <c r="V14" s="424"/>
      <c r="W14" s="435"/>
      <c r="X14" s="435"/>
      <c r="Y14" s="435"/>
      <c r="Z14" s="435"/>
      <c r="AA14" s="435"/>
      <c r="AB14" s="435"/>
      <c r="AC14" s="435"/>
      <c r="AD14" s="435"/>
      <c r="AE14" s="435"/>
      <c r="AF14" s="435"/>
      <c r="AG14" s="435"/>
      <c r="AH14" s="435"/>
      <c r="AI14" s="435"/>
      <c r="AJ14" s="435"/>
      <c r="AK14" s="435"/>
      <c r="AL14" s="435"/>
      <c r="AM14" s="435"/>
      <c r="AN14" s="435"/>
      <c r="AO14" s="435"/>
      <c r="AP14" s="435"/>
      <c r="AQ14" s="435"/>
      <c r="AR14" s="435"/>
      <c r="AS14" s="435"/>
      <c r="AT14" s="435"/>
      <c r="AU14" s="435"/>
      <c r="AV14" s="435"/>
      <c r="AW14" s="435"/>
      <c r="AX14" s="435"/>
      <c r="AY14" s="435"/>
      <c r="AZ14" s="827"/>
      <c r="BA14" s="345" t="s">
        <v>131</v>
      </c>
      <c r="BB14" s="291" t="s">
        <v>96</v>
      </c>
      <c r="BC14" s="996" t="s">
        <v>115</v>
      </c>
      <c r="BD14" s="997"/>
      <c r="BE14" s="997"/>
      <c r="BF14" s="997"/>
      <c r="BG14" s="1026"/>
      <c r="BH14" s="996" t="s">
        <v>38</v>
      </c>
      <c r="BI14" s="997"/>
      <c r="BJ14" s="997"/>
      <c r="BK14" s="997"/>
      <c r="BL14" s="1026"/>
      <c r="BM14" s="996" t="s">
        <v>37</v>
      </c>
      <c r="BN14" s="997"/>
      <c r="BO14" s="997"/>
      <c r="BP14" s="997"/>
      <c r="BQ14" s="998"/>
      <c r="BR14" s="16" t="s">
        <v>143</v>
      </c>
      <c r="BS14" s="424"/>
      <c r="BT14" s="424"/>
      <c r="BU14" s="424"/>
      <c r="BV14" s="424"/>
      <c r="BW14" s="5"/>
      <c r="BX14" s="5"/>
      <c r="BY14" s="5"/>
      <c r="BZ14" s="343"/>
      <c r="CA14" s="343"/>
      <c r="CB14" s="343"/>
      <c r="CC14" s="343"/>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row>
    <row r="15" s="557" customFormat="true" ht="12.75" x14ac:dyDescent="0.2">
      <c r="A15" s="331" t="s">
        <v>87</v>
      </c>
      <c r="B15" s="373"/>
      <c r="C15" s="415" t="s">
        <v>0</v>
      </c>
      <c r="D15" s="585" t="s">
        <v>1</v>
      </c>
      <c r="E15" s="585" t="s">
        <v>2</v>
      </c>
      <c r="F15" s="585" t="s">
        <v>3</v>
      </c>
      <c r="G15" s="586" t="s">
        <v>4</v>
      </c>
      <c r="H15" s="378" t="s">
        <v>0</v>
      </c>
      <c r="I15" s="589" t="s">
        <v>1</v>
      </c>
      <c r="J15" s="589" t="s">
        <v>2</v>
      </c>
      <c r="K15" s="589" t="s">
        <v>3</v>
      </c>
      <c r="L15" s="590" t="s">
        <v>4</v>
      </c>
      <c r="M15" s="379" t="s">
        <v>0</v>
      </c>
      <c r="N15" s="589" t="s">
        <v>1</v>
      </c>
      <c r="O15" s="589" t="s">
        <v>2</v>
      </c>
      <c r="P15" s="589" t="s">
        <v>3</v>
      </c>
      <c r="Q15" s="583" t="s">
        <v>4</v>
      </c>
      <c r="R15" s="378" t="s">
        <v>259</v>
      </c>
      <c r="S15" s="589" t="s">
        <v>160</v>
      </c>
      <c r="T15" s="589" t="s">
        <v>260</v>
      </c>
      <c r="U15" s="589" t="s">
        <v>261</v>
      </c>
      <c r="V15" s="590" t="s">
        <v>163</v>
      </c>
      <c r="W15" s="435"/>
      <c r="X15" s="435"/>
      <c r="Y15" s="435"/>
      <c r="Z15" s="435"/>
      <c r="AA15" s="435"/>
      <c r="AB15" s="435"/>
      <c r="AC15" s="435"/>
      <c r="AD15" s="435"/>
      <c r="AE15" s="435"/>
      <c r="AF15" s="435"/>
      <c r="AG15" s="435"/>
      <c r="AH15" s="435"/>
      <c r="AI15" s="435"/>
      <c r="AJ15" s="435"/>
      <c r="AK15" s="435"/>
      <c r="AL15" s="435"/>
      <c r="AM15" s="435"/>
      <c r="AN15" s="435"/>
      <c r="AO15" s="435"/>
      <c r="AP15" s="435"/>
      <c r="AQ15" s="435"/>
      <c r="AR15" s="435"/>
      <c r="AS15" s="435"/>
      <c r="AT15" s="435"/>
      <c r="AU15" s="435"/>
      <c r="AV15" s="435"/>
      <c r="AW15" s="435"/>
      <c r="AX15" s="435"/>
      <c r="AY15" s="435"/>
      <c r="AZ15" s="827"/>
      <c r="BA15" s="331" t="s">
        <v>120</v>
      </c>
      <c r="BB15" s="330"/>
      <c r="BC15" s="453" t="s">
        <v>0</v>
      </c>
      <c r="BD15" s="559" t="s">
        <v>1</v>
      </c>
      <c r="BE15" s="559" t="s">
        <v>2</v>
      </c>
      <c r="BF15" s="559" t="s">
        <v>3</v>
      </c>
      <c r="BG15" s="454" t="s">
        <v>4</v>
      </c>
      <c r="BH15" s="453" t="s">
        <v>0</v>
      </c>
      <c r="BI15" s="559" t="s">
        <v>1</v>
      </c>
      <c r="BJ15" s="559" t="s">
        <v>2</v>
      </c>
      <c r="BK15" s="559" t="s">
        <v>3</v>
      </c>
      <c r="BL15" s="454" t="s">
        <v>4</v>
      </c>
      <c r="BM15" s="453" t="s">
        <v>0</v>
      </c>
      <c r="BN15" s="559" t="s">
        <v>1</v>
      </c>
      <c r="BO15" s="559" t="s">
        <v>2</v>
      </c>
      <c r="BP15" s="559" t="s">
        <v>3</v>
      </c>
      <c r="BQ15" s="454" t="s">
        <v>4</v>
      </c>
      <c r="BR15" s="453" t="s">
        <v>259</v>
      </c>
      <c r="BS15" s="559" t="s">
        <v>160</v>
      </c>
      <c r="BT15" s="559" t="s">
        <v>260</v>
      </c>
      <c r="BU15" s="559" t="s">
        <v>261</v>
      </c>
      <c r="BV15" s="560" t="s">
        <v>163</v>
      </c>
      <c r="BW15" s="831"/>
      <c r="BX15" s="831"/>
      <c r="BY15" s="831"/>
      <c r="BZ15" s="831"/>
      <c r="CA15" s="831"/>
      <c r="CB15" s="831"/>
      <c r="CC15" s="831"/>
      <c r="CD15" s="831"/>
      <c r="CE15" s="831"/>
      <c r="CF15" s="831"/>
      <c r="CG15" s="831"/>
      <c r="CH15" s="831"/>
      <c r="CI15" s="831"/>
      <c r="CJ15" s="831"/>
      <c r="CK15" s="831"/>
      <c r="CL15" s="831"/>
      <c r="CM15" s="831"/>
      <c r="CN15" s="831"/>
      <c r="CO15" s="831"/>
      <c r="CP15" s="831"/>
      <c r="CQ15" s="831"/>
      <c r="CR15" s="831"/>
      <c r="CS15" s="831"/>
      <c r="CT15" s="831"/>
      <c r="CU15" s="831"/>
      <c r="CV15" s="831"/>
      <c r="CW15" s="831"/>
      <c r="CX15" s="831"/>
      <c r="CY15" s="831"/>
      <c r="CZ15" s="831"/>
    </row>
    <row r="16" s="557" customFormat="true" ht="15" customHeight="true" x14ac:dyDescent="0.2">
      <c r="A16" s="999" t="s">
        <v>13</v>
      </c>
      <c r="B16" s="375" t="s">
        <v>14</v>
      </c>
      <c r="C16" s="124">
        <f>C58+C59+C60+C61+C62+C64+C66+C67+C68+C69+C71</f>
        <v>80.900000000000006</v>
      </c>
      <c r="D16" s="123">
        <v>95.9</v>
      </c>
      <c r="E16" s="123">
        <v>98.1</v>
      </c>
      <c r="F16" s="123">
        <v>100</v>
      </c>
      <c r="G16" s="122">
        <v>100</v>
      </c>
      <c r="H16" s="121">
        <v>97.3</v>
      </c>
      <c r="I16" s="123">
        <v>98.9</v>
      </c>
      <c r="J16" s="123">
        <v>99.6</v>
      </c>
      <c r="K16" s="123">
        <v>100</v>
      </c>
      <c r="L16" s="120">
        <v>99.9</v>
      </c>
      <c r="M16" s="124">
        <v>39.5</v>
      </c>
      <c r="N16" s="123">
        <v>83.4</v>
      </c>
      <c r="O16" s="123">
        <v>87.6</v>
      </c>
      <c r="P16" s="123">
        <v>89.6</v>
      </c>
      <c r="Q16" s="122">
        <v>97.2</v>
      </c>
      <c r="R16" s="121">
        <v>94.3</v>
      </c>
      <c r="S16" s="123">
        <v>94.5</v>
      </c>
      <c r="T16" s="123">
        <v>88.6</v>
      </c>
      <c r="U16" s="123">
        <v>99.9</v>
      </c>
      <c r="V16" s="120">
        <v>79.400000000000006</v>
      </c>
      <c r="W16" s="435"/>
      <c r="X16" s="435"/>
      <c r="Y16" s="435"/>
      <c r="Z16" s="435"/>
      <c r="AA16" s="435"/>
      <c r="AB16" s="435"/>
      <c r="AC16" s="435"/>
      <c r="AD16" s="435"/>
      <c r="AE16" s="435"/>
      <c r="AF16" s="435"/>
      <c r="AG16" s="435"/>
      <c r="AH16" s="435"/>
      <c r="AI16" s="435"/>
      <c r="AJ16" s="435"/>
      <c r="AK16" s="435"/>
      <c r="AL16" s="435"/>
      <c r="AM16" s="435"/>
      <c r="AN16" s="435"/>
      <c r="AO16" s="435"/>
      <c r="AP16" s="435"/>
      <c r="AQ16" s="435"/>
      <c r="AR16" s="435"/>
      <c r="AS16" s="435"/>
      <c r="AT16" s="435"/>
      <c r="AU16" s="435"/>
      <c r="AV16" s="435"/>
      <c r="AW16" s="435"/>
      <c r="AX16" s="435"/>
      <c r="AY16" s="435"/>
      <c r="AZ16" s="827"/>
      <c r="BA16" s="1025" t="s">
        <v>13</v>
      </c>
      <c r="BB16" s="595" t="s">
        <v>14</v>
      </c>
      <c r="BC16" s="48" t="s">
        <v>35</v>
      </c>
      <c r="BD16" s="44" t="s">
        <v>35</v>
      </c>
      <c r="BE16" s="44" t="s">
        <v>35</v>
      </c>
      <c r="BF16" s="44" t="s">
        <v>35</v>
      </c>
      <c r="BG16" s="39" t="s">
        <v>35</v>
      </c>
      <c r="BH16" s="48" t="s">
        <v>35</v>
      </c>
      <c r="BI16" s="44" t="s">
        <v>35</v>
      </c>
      <c r="BJ16" s="44" t="s">
        <v>35</v>
      </c>
      <c r="BK16" s="44" t="s">
        <v>35</v>
      </c>
      <c r="BL16" s="39" t="s">
        <v>35</v>
      </c>
      <c r="BM16" s="48" t="s">
        <v>35</v>
      </c>
      <c r="BN16" s="44" t="s">
        <v>35</v>
      </c>
      <c r="BO16" s="44" t="s">
        <v>35</v>
      </c>
      <c r="BP16" s="44" t="s">
        <v>35</v>
      </c>
      <c r="BQ16" s="39" t="s">
        <v>35</v>
      </c>
      <c r="BR16" s="48" t="s">
        <v>35</v>
      </c>
      <c r="BS16" s="44" t="s">
        <v>35</v>
      </c>
      <c r="BT16" s="44" t="s">
        <v>35</v>
      </c>
      <c r="BU16" s="44" t="s">
        <v>35</v>
      </c>
      <c r="BV16" s="34" t="s">
        <v>35</v>
      </c>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row>
    <row r="17" s="557" customFormat="true" ht="15" customHeight="true" x14ac:dyDescent="0.2">
      <c r="A17" s="1000"/>
      <c r="B17" s="376" t="s">
        <v>51</v>
      </c>
      <c r="C17" s="119">
        <v>19.100000000000001</v>
      </c>
      <c r="D17" s="118">
        <v>4.0999999999999996</v>
      </c>
      <c r="E17" s="118">
        <v>1.9</v>
      </c>
      <c r="F17" s="118">
        <v>0</v>
      </c>
      <c r="G17" s="117">
        <v>0</v>
      </c>
      <c r="H17" s="116">
        <v>2.7</v>
      </c>
      <c r="I17" s="118">
        <v>1.1000000000000001</v>
      </c>
      <c r="J17" s="118">
        <v>0.4</v>
      </c>
      <c r="K17" s="118">
        <v>0</v>
      </c>
      <c r="L17" s="115">
        <v>0.1</v>
      </c>
      <c r="M17" s="119">
        <v>60.5</v>
      </c>
      <c r="N17" s="118">
        <v>16.600000000000001</v>
      </c>
      <c r="O17" s="118">
        <v>12.4</v>
      </c>
      <c r="P17" s="118">
        <v>10.4</v>
      </c>
      <c r="Q17" s="117">
        <v>2.8</v>
      </c>
      <c r="R17" s="116">
        <v>5.7</v>
      </c>
      <c r="S17" s="118">
        <v>5.5</v>
      </c>
      <c r="T17" s="118">
        <v>11.4</v>
      </c>
      <c r="U17" s="118">
        <v>0.1</v>
      </c>
      <c r="V17" s="115">
        <v>20.6</v>
      </c>
      <c r="W17" s="435"/>
      <c r="X17" s="435"/>
      <c r="Y17" s="435"/>
      <c r="Z17" s="435"/>
      <c r="AA17" s="435"/>
      <c r="AB17" s="435"/>
      <c r="AC17" s="435"/>
      <c r="AD17" s="435"/>
      <c r="AE17" s="435"/>
      <c r="AF17" s="435"/>
      <c r="AG17" s="435"/>
      <c r="AH17" s="435"/>
      <c r="AI17" s="435"/>
      <c r="AJ17" s="435"/>
      <c r="AK17" s="435"/>
      <c r="AL17" s="435"/>
      <c r="AM17" s="435"/>
      <c r="AN17" s="435"/>
      <c r="AO17" s="435"/>
      <c r="AP17" s="435"/>
      <c r="AQ17" s="435"/>
      <c r="AR17" s="435"/>
      <c r="AS17" s="435"/>
      <c r="AT17" s="435"/>
      <c r="AU17" s="435"/>
      <c r="AV17" s="435"/>
      <c r="AW17" s="435"/>
      <c r="AX17" s="435"/>
      <c r="AY17" s="435"/>
      <c r="AZ17" s="827"/>
      <c r="BA17" s="1023"/>
      <c r="BB17" s="594" t="s">
        <v>51</v>
      </c>
      <c r="BC17" s="47" t="s">
        <v>35</v>
      </c>
      <c r="BD17" s="43" t="s">
        <v>35</v>
      </c>
      <c r="BE17" s="43" t="s">
        <v>35</v>
      </c>
      <c r="BF17" s="43" t="s">
        <v>35</v>
      </c>
      <c r="BG17" s="38" t="s">
        <v>35</v>
      </c>
      <c r="BH17" s="47" t="s">
        <v>35</v>
      </c>
      <c r="BI17" s="43" t="s">
        <v>35</v>
      </c>
      <c r="BJ17" s="43" t="s">
        <v>35</v>
      </c>
      <c r="BK17" s="43" t="s">
        <v>35</v>
      </c>
      <c r="BL17" s="38" t="s">
        <v>35</v>
      </c>
      <c r="BM17" s="47" t="s">
        <v>35</v>
      </c>
      <c r="BN17" s="43" t="s">
        <v>35</v>
      </c>
      <c r="BO17" s="43" t="s">
        <v>35</v>
      </c>
      <c r="BP17" s="43" t="s">
        <v>35</v>
      </c>
      <c r="BQ17" s="38" t="s">
        <v>35</v>
      </c>
      <c r="BR17" s="47" t="s">
        <v>35</v>
      </c>
      <c r="BS17" s="43" t="s">
        <v>35</v>
      </c>
      <c r="BT17" s="43" t="s">
        <v>35</v>
      </c>
      <c r="BU17" s="43" t="s">
        <v>35</v>
      </c>
      <c r="BV17" s="33" t="s">
        <v>35</v>
      </c>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row>
    <row r="18" s="557" customFormat="true" ht="15" customHeight="true" x14ac:dyDescent="0.2">
      <c r="A18" s="1000" t="s">
        <v>60</v>
      </c>
      <c r="B18" s="376" t="s">
        <v>15</v>
      </c>
      <c r="C18" s="119">
        <v>67.599999999999994</v>
      </c>
      <c r="D18" s="118">
        <v>83.7</v>
      </c>
      <c r="E18" s="118">
        <v>88.5</v>
      </c>
      <c r="F18" s="118">
        <v>98.5</v>
      </c>
      <c r="G18" s="117">
        <v>99.8</v>
      </c>
      <c r="H18" s="116">
        <v>83</v>
      </c>
      <c r="I18" s="118">
        <v>88.4</v>
      </c>
      <c r="J18" s="118">
        <v>93.2</v>
      </c>
      <c r="K18" s="118">
        <v>100</v>
      </c>
      <c r="L18" s="115">
        <v>99.7</v>
      </c>
      <c r="M18" s="119">
        <v>32.1</v>
      </c>
      <c r="N18" s="118">
        <v>68.8</v>
      </c>
      <c r="O18" s="118">
        <v>75</v>
      </c>
      <c r="P18" s="118">
        <v>74.599999999999994</v>
      </c>
      <c r="Q18" s="117">
        <v>91.4</v>
      </c>
      <c r="R18" s="116">
        <v>85.9</v>
      </c>
      <c r="S18" s="118">
        <v>80.599999999999994</v>
      </c>
      <c r="T18" s="118">
        <v>78.5</v>
      </c>
      <c r="U18" s="118">
        <v>94.1</v>
      </c>
      <c r="V18" s="115">
        <v>73.7</v>
      </c>
      <c r="W18" s="435"/>
      <c r="X18" s="435"/>
      <c r="Y18" s="435"/>
      <c r="Z18" s="435"/>
      <c r="AA18" s="435"/>
      <c r="AB18" s="435"/>
      <c r="AC18" s="435"/>
      <c r="AD18" s="435"/>
      <c r="AE18" s="435"/>
      <c r="AF18" s="435"/>
      <c r="AG18" s="435"/>
      <c r="AH18" s="435"/>
      <c r="AI18" s="435"/>
      <c r="AJ18" s="435"/>
      <c r="AK18" s="435"/>
      <c r="AL18" s="435"/>
      <c r="AM18" s="435"/>
      <c r="AN18" s="435"/>
      <c r="AO18" s="435"/>
      <c r="AP18" s="435"/>
      <c r="AQ18" s="435"/>
      <c r="AR18" s="435"/>
      <c r="AS18" s="435"/>
      <c r="AT18" s="435"/>
      <c r="AU18" s="435"/>
      <c r="AV18" s="435"/>
      <c r="AW18" s="435"/>
      <c r="AX18" s="435"/>
      <c r="AY18" s="435"/>
      <c r="AZ18" s="827"/>
      <c r="BA18" s="1023" t="s">
        <v>60</v>
      </c>
      <c r="BB18" s="594" t="s">
        <v>15</v>
      </c>
      <c r="BC18" s="47" t="s">
        <v>35</v>
      </c>
      <c r="BD18" s="43" t="s">
        <v>35</v>
      </c>
      <c r="BE18" s="43" t="s">
        <v>35</v>
      </c>
      <c r="BF18" s="43" t="s">
        <v>35</v>
      </c>
      <c r="BG18" s="38" t="s">
        <v>35</v>
      </c>
      <c r="BH18" s="47" t="s">
        <v>35</v>
      </c>
      <c r="BI18" s="43" t="s">
        <v>35</v>
      </c>
      <c r="BJ18" s="43" t="s">
        <v>35</v>
      </c>
      <c r="BK18" s="43" t="s">
        <v>35</v>
      </c>
      <c r="BL18" s="38" t="s">
        <v>35</v>
      </c>
      <c r="BM18" s="47" t="s">
        <v>35</v>
      </c>
      <c r="BN18" s="43" t="s">
        <v>35</v>
      </c>
      <c r="BO18" s="43" t="s">
        <v>35</v>
      </c>
      <c r="BP18" s="43" t="s">
        <v>35</v>
      </c>
      <c r="BQ18" s="38" t="s">
        <v>35</v>
      </c>
      <c r="BR18" s="47" t="s">
        <v>35</v>
      </c>
      <c r="BS18" s="43" t="s">
        <v>35</v>
      </c>
      <c r="BT18" s="43" t="s">
        <v>35</v>
      </c>
      <c r="BU18" s="43" t="s">
        <v>35</v>
      </c>
      <c r="BV18" s="33" t="s">
        <v>35</v>
      </c>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row>
    <row r="19" s="557" customFormat="true" ht="15" customHeight="true" x14ac:dyDescent="0.2">
      <c r="A19" s="1000"/>
      <c r="B19" s="376" t="s">
        <v>16</v>
      </c>
      <c r="C19" s="119">
        <v>13.2</v>
      </c>
      <c r="D19" s="118">
        <v>12.2</v>
      </c>
      <c r="E19" s="118">
        <v>9.5</v>
      </c>
      <c r="F19" s="118">
        <v>1.5</v>
      </c>
      <c r="G19" s="117">
        <v>0.2</v>
      </c>
      <c r="H19" s="116">
        <v>14.3</v>
      </c>
      <c r="I19" s="118">
        <v>10.5</v>
      </c>
      <c r="J19" s="118">
        <v>6.4</v>
      </c>
      <c r="K19" s="118">
        <v>0</v>
      </c>
      <c r="L19" s="115">
        <v>0.2</v>
      </c>
      <c r="M19" s="119">
        <v>7.4</v>
      </c>
      <c r="N19" s="118">
        <v>14.6</v>
      </c>
      <c r="O19" s="118">
        <v>12.6</v>
      </c>
      <c r="P19" s="118">
        <v>15</v>
      </c>
      <c r="Q19" s="117">
        <v>5.8</v>
      </c>
      <c r="R19" s="116">
        <v>8.4</v>
      </c>
      <c r="S19" s="118">
        <v>13.9</v>
      </c>
      <c r="T19" s="118">
        <v>10.1</v>
      </c>
      <c r="U19" s="118">
        <v>5.7</v>
      </c>
      <c r="V19" s="115">
        <v>5.7</v>
      </c>
      <c r="W19" s="435"/>
      <c r="X19" s="435"/>
      <c r="Y19" s="435"/>
      <c r="Z19" s="435"/>
      <c r="AA19" s="435"/>
      <c r="AB19" s="435"/>
      <c r="AC19" s="435"/>
      <c r="AD19" s="435"/>
      <c r="AE19" s="435"/>
      <c r="AF19" s="435"/>
      <c r="AG19" s="435"/>
      <c r="AH19" s="435"/>
      <c r="AI19" s="435"/>
      <c r="AJ19" s="435"/>
      <c r="AK19" s="435"/>
      <c r="AL19" s="435"/>
      <c r="AM19" s="435"/>
      <c r="AN19" s="435"/>
      <c r="AO19" s="435"/>
      <c r="AP19" s="435"/>
      <c r="AQ19" s="435"/>
      <c r="AR19" s="435"/>
      <c r="AS19" s="435"/>
      <c r="AT19" s="435"/>
      <c r="AU19" s="435"/>
      <c r="AV19" s="435"/>
      <c r="AW19" s="435"/>
      <c r="AX19" s="435"/>
      <c r="AY19" s="435"/>
      <c r="AZ19" s="827"/>
      <c r="BA19" s="1023"/>
      <c r="BB19" s="594" t="s">
        <v>16</v>
      </c>
      <c r="BC19" s="47" t="s">
        <v>35</v>
      </c>
      <c r="BD19" s="43" t="s">
        <v>35</v>
      </c>
      <c r="BE19" s="43" t="s">
        <v>35</v>
      </c>
      <c r="BF19" s="43" t="s">
        <v>35</v>
      </c>
      <c r="BG19" s="38" t="s">
        <v>35</v>
      </c>
      <c r="BH19" s="47" t="s">
        <v>35</v>
      </c>
      <c r="BI19" s="43" t="s">
        <v>35</v>
      </c>
      <c r="BJ19" s="43" t="s">
        <v>35</v>
      </c>
      <c r="BK19" s="43" t="s">
        <v>35</v>
      </c>
      <c r="BL19" s="38" t="s">
        <v>35</v>
      </c>
      <c r="BM19" s="47" t="s">
        <v>35</v>
      </c>
      <c r="BN19" s="43" t="s">
        <v>35</v>
      </c>
      <c r="BO19" s="43" t="s">
        <v>35</v>
      </c>
      <c r="BP19" s="43" t="s">
        <v>35</v>
      </c>
      <c r="BQ19" s="38" t="s">
        <v>35</v>
      </c>
      <c r="BR19" s="47" t="s">
        <v>35</v>
      </c>
      <c r="BS19" s="43" t="s">
        <v>35</v>
      </c>
      <c r="BT19" s="43" t="s">
        <v>35</v>
      </c>
      <c r="BU19" s="43" t="s">
        <v>35</v>
      </c>
      <c r="BV19" s="33" t="s">
        <v>35</v>
      </c>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row>
    <row r="20" s="557" customFormat="true" ht="15" customHeight="true" x14ac:dyDescent="0.2">
      <c r="A20" s="1000"/>
      <c r="B20" s="376" t="s">
        <v>22</v>
      </c>
      <c r="C20" s="119">
        <v>4.9000000000000004</v>
      </c>
      <c r="D20" s="118">
        <v>2</v>
      </c>
      <c r="E20" s="118">
        <v>1.3</v>
      </c>
      <c r="F20" s="118">
        <v>0</v>
      </c>
      <c r="G20" s="117">
        <v>0</v>
      </c>
      <c r="H20" s="116">
        <v>0.9</v>
      </c>
      <c r="I20" s="118">
        <v>0.9</v>
      </c>
      <c r="J20" s="118">
        <v>0.2</v>
      </c>
      <c r="K20" s="118">
        <v>0</v>
      </c>
      <c r="L20" s="115">
        <v>0.1</v>
      </c>
      <c r="M20" s="119">
        <v>16.600000000000001</v>
      </c>
      <c r="N20" s="118">
        <v>2.2000000000000002</v>
      </c>
      <c r="O20" s="118">
        <v>4.3</v>
      </c>
      <c r="P20" s="118">
        <v>6</v>
      </c>
      <c r="Q20" s="117">
        <v>2.2999999999999998</v>
      </c>
      <c r="R20" s="116">
        <v>4.4000000000000004</v>
      </c>
      <c r="S20" s="118">
        <v>1.7</v>
      </c>
      <c r="T20" s="118">
        <v>1.9</v>
      </c>
      <c r="U20" s="118">
        <v>0.1</v>
      </c>
      <c r="V20" s="115">
        <v>5</v>
      </c>
      <c r="W20" s="435"/>
      <c r="X20" s="435"/>
      <c r="Y20" s="435"/>
      <c r="Z20" s="435"/>
      <c r="AA20" s="435"/>
      <c r="AB20" s="435"/>
      <c r="AC20" s="435"/>
      <c r="AD20" s="435"/>
      <c r="AE20" s="435"/>
      <c r="AF20" s="435"/>
      <c r="AG20" s="435"/>
      <c r="AH20" s="435"/>
      <c r="AI20" s="435"/>
      <c r="AJ20" s="435"/>
      <c r="AK20" s="435"/>
      <c r="AL20" s="435"/>
      <c r="AM20" s="435"/>
      <c r="AN20" s="435"/>
      <c r="AO20" s="435"/>
      <c r="AP20" s="435"/>
      <c r="AQ20" s="435"/>
      <c r="AR20" s="435"/>
      <c r="AS20" s="435"/>
      <c r="AT20" s="435"/>
      <c r="AU20" s="435"/>
      <c r="AV20" s="435"/>
      <c r="AW20" s="435"/>
      <c r="AX20" s="435"/>
      <c r="AY20" s="435"/>
      <c r="AZ20" s="827"/>
      <c r="BA20" s="1023"/>
      <c r="BB20" s="594" t="s">
        <v>22</v>
      </c>
      <c r="BC20" s="47" t="s">
        <v>35</v>
      </c>
      <c r="BD20" s="43" t="s">
        <v>35</v>
      </c>
      <c r="BE20" s="43" t="s">
        <v>35</v>
      </c>
      <c r="BF20" s="43" t="s">
        <v>35</v>
      </c>
      <c r="BG20" s="38" t="s">
        <v>35</v>
      </c>
      <c r="BH20" s="47" t="s">
        <v>35</v>
      </c>
      <c r="BI20" s="43" t="s">
        <v>35</v>
      </c>
      <c r="BJ20" s="43" t="s">
        <v>35</v>
      </c>
      <c r="BK20" s="43" t="s">
        <v>35</v>
      </c>
      <c r="BL20" s="38" t="s">
        <v>35</v>
      </c>
      <c r="BM20" s="47" t="s">
        <v>35</v>
      </c>
      <c r="BN20" s="43" t="s">
        <v>35</v>
      </c>
      <c r="BO20" s="43" t="s">
        <v>35</v>
      </c>
      <c r="BP20" s="43" t="s">
        <v>35</v>
      </c>
      <c r="BQ20" s="38" t="s">
        <v>35</v>
      </c>
      <c r="BR20" s="47" t="s">
        <v>35</v>
      </c>
      <c r="BS20" s="43" t="s">
        <v>35</v>
      </c>
      <c r="BT20" s="43" t="s">
        <v>35</v>
      </c>
      <c r="BU20" s="43" t="s">
        <v>35</v>
      </c>
      <c r="BV20" s="33" t="s">
        <v>35</v>
      </c>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row>
    <row r="21" s="557" customFormat="true" ht="15" customHeight="true" x14ac:dyDescent="0.2">
      <c r="A21" s="1000"/>
      <c r="B21" s="376" t="s">
        <v>17</v>
      </c>
      <c r="C21" s="119">
        <v>14.2</v>
      </c>
      <c r="D21" s="118">
        <v>2.1</v>
      </c>
      <c r="E21" s="118">
        <v>0.6</v>
      </c>
      <c r="F21" s="118">
        <v>0</v>
      </c>
      <c r="G21" s="117">
        <v>0</v>
      </c>
      <c r="H21" s="116">
        <v>1.8</v>
      </c>
      <c r="I21" s="118">
        <v>0.2</v>
      </c>
      <c r="J21" s="118">
        <v>0.3</v>
      </c>
      <c r="K21" s="118">
        <v>0</v>
      </c>
      <c r="L21" s="115">
        <v>0</v>
      </c>
      <c r="M21" s="119">
        <v>43.9</v>
      </c>
      <c r="N21" s="118">
        <v>14.4</v>
      </c>
      <c r="O21" s="118">
        <v>8.1</v>
      </c>
      <c r="P21" s="118">
        <v>4.4000000000000004</v>
      </c>
      <c r="Q21" s="117">
        <v>0.5</v>
      </c>
      <c r="R21" s="116">
        <v>1.3</v>
      </c>
      <c r="S21" s="118">
        <v>3.8</v>
      </c>
      <c r="T21" s="118">
        <v>9.5</v>
      </c>
      <c r="U21" s="118">
        <v>0</v>
      </c>
      <c r="V21" s="115">
        <v>15.6</v>
      </c>
      <c r="W21" s="435"/>
      <c r="X21" s="435"/>
      <c r="Y21" s="435"/>
      <c r="Z21" s="435"/>
      <c r="AA21" s="435"/>
      <c r="AB21" s="435"/>
      <c r="AC21" s="435"/>
      <c r="AD21" s="435"/>
      <c r="AE21" s="435"/>
      <c r="AF21" s="435"/>
      <c r="AG21" s="435"/>
      <c r="AH21" s="435"/>
      <c r="AI21" s="435"/>
      <c r="AJ21" s="435"/>
      <c r="AK21" s="435"/>
      <c r="AL21" s="435"/>
      <c r="AM21" s="435"/>
      <c r="AN21" s="435"/>
      <c r="AO21" s="435"/>
      <c r="AP21" s="435"/>
      <c r="AQ21" s="435"/>
      <c r="AR21" s="435"/>
      <c r="AS21" s="435"/>
      <c r="AT21" s="435"/>
      <c r="AU21" s="435"/>
      <c r="AV21" s="435"/>
      <c r="AW21" s="435"/>
      <c r="AX21" s="435"/>
      <c r="AY21" s="435"/>
      <c r="AZ21" s="827"/>
      <c r="BA21" s="1023"/>
      <c r="BB21" s="594" t="s">
        <v>17</v>
      </c>
      <c r="BC21" s="47" t="s">
        <v>35</v>
      </c>
      <c r="BD21" s="43" t="s">
        <v>35</v>
      </c>
      <c r="BE21" s="43" t="s">
        <v>35</v>
      </c>
      <c r="BF21" s="43" t="s">
        <v>35</v>
      </c>
      <c r="BG21" s="38" t="s">
        <v>35</v>
      </c>
      <c r="BH21" s="47" t="s">
        <v>35</v>
      </c>
      <c r="BI21" s="43" t="s">
        <v>35</v>
      </c>
      <c r="BJ21" s="43" t="s">
        <v>35</v>
      </c>
      <c r="BK21" s="43" t="s">
        <v>35</v>
      </c>
      <c r="BL21" s="38" t="s">
        <v>35</v>
      </c>
      <c r="BM21" s="47" t="s">
        <v>35</v>
      </c>
      <c r="BN21" s="43" t="s">
        <v>35</v>
      </c>
      <c r="BO21" s="43" t="s">
        <v>35</v>
      </c>
      <c r="BP21" s="43" t="s">
        <v>35</v>
      </c>
      <c r="BQ21" s="38" t="s">
        <v>35</v>
      </c>
      <c r="BR21" s="47" t="s">
        <v>35</v>
      </c>
      <c r="BS21" s="43" t="s">
        <v>35</v>
      </c>
      <c r="BT21" s="43" t="s">
        <v>35</v>
      </c>
      <c r="BU21" s="43" t="s">
        <v>35</v>
      </c>
      <c r="BV21" s="33" t="s">
        <v>35</v>
      </c>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row>
    <row r="22" s="557" customFormat="true" ht="15" customHeight="true" x14ac:dyDescent="0.2">
      <c r="A22" s="1000" t="s">
        <v>54</v>
      </c>
      <c r="B22" s="376" t="s">
        <v>49</v>
      </c>
      <c r="C22" s="119">
        <v>16.399999999999999</v>
      </c>
      <c r="D22" s="118">
        <v>12.7</v>
      </c>
      <c r="E22" s="118">
        <v>9.6999999999999993</v>
      </c>
      <c r="F22" s="118">
        <v>1.5</v>
      </c>
      <c r="G22" s="117">
        <v>0.2</v>
      </c>
      <c r="H22" s="116">
        <v>14.7</v>
      </c>
      <c r="I22" s="118">
        <v>10.6</v>
      </c>
      <c r="J22" s="118">
        <v>6.4</v>
      </c>
      <c r="K22" s="118">
        <v>0</v>
      </c>
      <c r="L22" s="115">
        <v>0.2</v>
      </c>
      <c r="M22" s="119">
        <v>18.7</v>
      </c>
      <c r="N22" s="118">
        <v>17.5</v>
      </c>
      <c r="O22" s="118">
        <v>14.4</v>
      </c>
      <c r="P22" s="118">
        <v>16.7</v>
      </c>
      <c r="Q22" s="117">
        <v>6</v>
      </c>
      <c r="R22" s="116">
        <v>9</v>
      </c>
      <c r="S22" s="118">
        <v>14.7</v>
      </c>
      <c r="T22" s="118">
        <v>11.4</v>
      </c>
      <c r="U22" s="118">
        <v>5.7</v>
      </c>
      <c r="V22" s="115">
        <v>7.2</v>
      </c>
      <c r="W22" s="435"/>
      <c r="X22" s="435"/>
      <c r="Y22" s="435"/>
      <c r="Z22" s="435"/>
      <c r="AA22" s="435"/>
      <c r="AB22" s="435"/>
      <c r="AC22" s="435"/>
      <c r="AD22" s="435"/>
      <c r="AE22" s="435"/>
      <c r="AF22" s="435"/>
      <c r="AG22" s="435"/>
      <c r="AH22" s="435"/>
      <c r="AI22" s="435"/>
      <c r="AJ22" s="435"/>
      <c r="AK22" s="435"/>
      <c r="AL22" s="435"/>
      <c r="AM22" s="435"/>
      <c r="AN22" s="435"/>
      <c r="AO22" s="435"/>
      <c r="AP22" s="435"/>
      <c r="AQ22" s="435"/>
      <c r="AR22" s="435"/>
      <c r="AS22" s="435"/>
      <c r="AT22" s="435"/>
      <c r="AU22" s="435"/>
      <c r="AV22" s="435"/>
      <c r="AW22" s="435"/>
      <c r="AX22" s="435"/>
      <c r="AY22" s="435"/>
      <c r="AZ22" s="827"/>
      <c r="BA22" s="1023" t="s">
        <v>54</v>
      </c>
      <c r="BB22" s="594" t="s">
        <v>49</v>
      </c>
      <c r="BC22" s="47" t="s">
        <v>35</v>
      </c>
      <c r="BD22" s="43" t="s">
        <v>35</v>
      </c>
      <c r="BE22" s="43" t="s">
        <v>35</v>
      </c>
      <c r="BF22" s="43" t="s">
        <v>35</v>
      </c>
      <c r="BG22" s="38" t="s">
        <v>35</v>
      </c>
      <c r="BH22" s="47" t="s">
        <v>35</v>
      </c>
      <c r="BI22" s="43" t="s">
        <v>35</v>
      </c>
      <c r="BJ22" s="43" t="s">
        <v>35</v>
      </c>
      <c r="BK22" s="43" t="s">
        <v>35</v>
      </c>
      <c r="BL22" s="38" t="s">
        <v>35</v>
      </c>
      <c r="BM22" s="47" t="s">
        <v>35</v>
      </c>
      <c r="BN22" s="43" t="s">
        <v>35</v>
      </c>
      <c r="BO22" s="43" t="s">
        <v>35</v>
      </c>
      <c r="BP22" s="43" t="s">
        <v>35</v>
      </c>
      <c r="BQ22" s="38" t="s">
        <v>35</v>
      </c>
      <c r="BR22" s="47" t="s">
        <v>35</v>
      </c>
      <c r="BS22" s="43" t="s">
        <v>35</v>
      </c>
      <c r="BT22" s="43" t="s">
        <v>35</v>
      </c>
      <c r="BU22" s="43" t="s">
        <v>35</v>
      </c>
      <c r="BV22" s="33" t="s">
        <v>35</v>
      </c>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row>
    <row r="23" s="557" customFormat="true" ht="15" customHeight="true" x14ac:dyDescent="0.2">
      <c r="A23" s="1001"/>
      <c r="B23" s="377" t="s">
        <v>48</v>
      </c>
      <c r="C23" s="114">
        <v>83.6</v>
      </c>
      <c r="D23" s="113">
        <v>87.3</v>
      </c>
      <c r="E23" s="113">
        <v>90.3</v>
      </c>
      <c r="F23" s="113">
        <v>98.5</v>
      </c>
      <c r="G23" s="112">
        <v>99.8</v>
      </c>
      <c r="H23" s="111">
        <v>85.3</v>
      </c>
      <c r="I23" s="113">
        <v>89.4</v>
      </c>
      <c r="J23" s="113">
        <v>93.6</v>
      </c>
      <c r="K23" s="113">
        <v>100</v>
      </c>
      <c r="L23" s="110">
        <v>99.8</v>
      </c>
      <c r="M23" s="114">
        <v>81.3</v>
      </c>
      <c r="N23" s="113">
        <v>82.5</v>
      </c>
      <c r="O23" s="113">
        <v>85.6</v>
      </c>
      <c r="P23" s="113">
        <v>83.3</v>
      </c>
      <c r="Q23" s="112">
        <v>94</v>
      </c>
      <c r="R23" s="111">
        <v>91</v>
      </c>
      <c r="S23" s="113">
        <v>85.3</v>
      </c>
      <c r="T23" s="113">
        <v>88.6</v>
      </c>
      <c r="U23" s="113">
        <v>94.3</v>
      </c>
      <c r="V23" s="110">
        <v>92.8</v>
      </c>
      <c r="W23" s="435"/>
      <c r="X23" s="435"/>
      <c r="Y23" s="435"/>
      <c r="Z23" s="435"/>
      <c r="AA23" s="435"/>
      <c r="AB23" s="435"/>
      <c r="AC23" s="435"/>
      <c r="AD23" s="435"/>
      <c r="AE23" s="435"/>
      <c r="AF23" s="435"/>
      <c r="AG23" s="435"/>
      <c r="AH23" s="435"/>
      <c r="AI23" s="435"/>
      <c r="AJ23" s="435"/>
      <c r="AK23" s="435"/>
      <c r="AL23" s="435"/>
      <c r="AM23" s="435"/>
      <c r="AN23" s="435"/>
      <c r="AO23" s="435"/>
      <c r="AP23" s="435"/>
      <c r="AQ23" s="435"/>
      <c r="AR23" s="435"/>
      <c r="AS23" s="435"/>
      <c r="AT23" s="435"/>
      <c r="AU23" s="435"/>
      <c r="AV23" s="435"/>
      <c r="AW23" s="435"/>
      <c r="AX23" s="435"/>
      <c r="AY23" s="435"/>
      <c r="AZ23" s="827"/>
      <c r="BA23" s="1024"/>
      <c r="BB23" s="596" t="s">
        <v>48</v>
      </c>
      <c r="BC23" s="46" t="s">
        <v>35</v>
      </c>
      <c r="BD23" s="42" t="s">
        <v>35</v>
      </c>
      <c r="BE23" s="42" t="s">
        <v>35</v>
      </c>
      <c r="BF23" s="42" t="s">
        <v>35</v>
      </c>
      <c r="BG23" s="37" t="s">
        <v>35</v>
      </c>
      <c r="BH23" s="46" t="s">
        <v>35</v>
      </c>
      <c r="BI23" s="42" t="s">
        <v>35</v>
      </c>
      <c r="BJ23" s="42" t="s">
        <v>35</v>
      </c>
      <c r="BK23" s="42" t="s">
        <v>35</v>
      </c>
      <c r="BL23" s="37" t="s">
        <v>35</v>
      </c>
      <c r="BM23" s="46" t="s">
        <v>35</v>
      </c>
      <c r="BN23" s="42" t="s">
        <v>35</v>
      </c>
      <c r="BO23" s="42" t="s">
        <v>35</v>
      </c>
      <c r="BP23" s="42" t="s">
        <v>35</v>
      </c>
      <c r="BQ23" s="37" t="s">
        <v>35</v>
      </c>
      <c r="BR23" s="46" t="s">
        <v>35</v>
      </c>
      <c r="BS23" s="42" t="s">
        <v>35</v>
      </c>
      <c r="BT23" s="42" t="s">
        <v>35</v>
      </c>
      <c r="BU23" s="42" t="s">
        <v>35</v>
      </c>
      <c r="BV23" s="32" t="s">
        <v>35</v>
      </c>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row>
    <row r="24" s="307" customFormat="true" ht="15" hidden="true" customHeight="true" x14ac:dyDescent="0.2">
      <c r="A24" s="1016" t="s">
        <v>47</v>
      </c>
      <c r="B24" s="374" t="s">
        <v>59</v>
      </c>
      <c r="C24" s="380"/>
      <c r="D24" s="381"/>
      <c r="E24" s="381"/>
      <c r="F24" s="381"/>
      <c r="G24" s="382"/>
      <c r="H24" s="383"/>
      <c r="I24" s="381"/>
      <c r="J24" s="381"/>
      <c r="K24" s="381"/>
      <c r="L24" s="384"/>
      <c r="M24" s="380"/>
      <c r="N24" s="381"/>
      <c r="O24" s="381"/>
      <c r="P24" s="381"/>
      <c r="Q24" s="382"/>
      <c r="R24" s="383"/>
      <c r="S24" s="381"/>
      <c r="T24" s="381"/>
      <c r="U24" s="381"/>
      <c r="V24" s="384"/>
      <c r="W24" s="785"/>
      <c r="X24" s="785"/>
      <c r="Y24" s="785"/>
      <c r="Z24" s="785"/>
      <c r="AA24" s="785"/>
      <c r="AB24" s="785"/>
      <c r="AC24" s="785"/>
      <c r="AD24" s="785"/>
      <c r="AE24" s="785"/>
      <c r="AF24" s="785"/>
      <c r="AG24" s="785"/>
      <c r="AH24" s="785"/>
      <c r="AI24" s="785"/>
      <c r="AJ24" s="785"/>
      <c r="AK24" s="785"/>
      <c r="AL24" s="785"/>
      <c r="AM24" s="785"/>
      <c r="AN24" s="785"/>
      <c r="AO24" s="785"/>
      <c r="AP24" s="785"/>
      <c r="AQ24" s="785"/>
      <c r="AR24" s="785"/>
      <c r="AS24" s="785"/>
      <c r="AT24" s="785"/>
      <c r="AU24" s="785"/>
      <c r="AV24" s="785"/>
      <c r="AW24" s="785"/>
      <c r="AX24" s="785"/>
      <c r="AY24" s="785"/>
      <c r="AZ24" s="344"/>
      <c r="BB24" s="309"/>
      <c r="BW24" s="344"/>
      <c r="BX24" s="344"/>
      <c r="BY24" s="344"/>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07" customFormat="true" ht="15" hidden="true" customHeight="true" x14ac:dyDescent="0.2">
      <c r="A25" s="1017"/>
      <c r="B25" s="371" t="s">
        <v>58</v>
      </c>
      <c r="C25" s="385"/>
      <c r="D25" s="386"/>
      <c r="E25" s="386"/>
      <c r="F25" s="386"/>
      <c r="G25" s="387"/>
      <c r="H25" s="388"/>
      <c r="I25" s="386"/>
      <c r="J25" s="386"/>
      <c r="K25" s="386"/>
      <c r="L25" s="389"/>
      <c r="M25" s="385"/>
      <c r="N25" s="386"/>
      <c r="O25" s="386"/>
      <c r="P25" s="386"/>
      <c r="Q25" s="387"/>
      <c r="R25" s="388"/>
      <c r="S25" s="386"/>
      <c r="T25" s="386"/>
      <c r="U25" s="386"/>
      <c r="V25" s="389"/>
      <c r="W25" s="785"/>
      <c r="X25" s="785"/>
      <c r="Y25" s="785"/>
      <c r="Z25" s="785"/>
      <c r="AA25" s="785"/>
      <c r="AB25" s="785"/>
      <c r="AC25" s="785"/>
      <c r="AD25" s="785"/>
      <c r="AE25" s="785"/>
      <c r="AF25" s="785"/>
      <c r="AG25" s="785"/>
      <c r="AH25" s="785"/>
      <c r="AI25" s="785"/>
      <c r="AJ25" s="785"/>
      <c r="AK25" s="785"/>
      <c r="AL25" s="785"/>
      <c r="AM25" s="785"/>
      <c r="AN25" s="785"/>
      <c r="AO25" s="785"/>
      <c r="AP25" s="785"/>
      <c r="AQ25" s="785"/>
      <c r="AR25" s="785"/>
      <c r="AS25" s="785"/>
      <c r="AT25" s="785"/>
      <c r="AU25" s="785"/>
      <c r="AV25" s="785"/>
      <c r="AW25" s="785"/>
      <c r="AX25" s="785"/>
      <c r="AY25" s="785"/>
      <c r="AZ25" s="344"/>
      <c r="BB25" s="309"/>
      <c r="BW25" s="344"/>
      <c r="BX25" s="344"/>
      <c r="BY25" s="344"/>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07" customFormat="true" ht="15" hidden="true" customHeight="true" x14ac:dyDescent="0.2">
      <c r="A26" s="1018"/>
      <c r="B26" s="372" t="s">
        <v>46</v>
      </c>
      <c r="C26" s="390"/>
      <c r="D26" s="391"/>
      <c r="E26" s="391"/>
      <c r="F26" s="391"/>
      <c r="G26" s="392"/>
      <c r="H26" s="393"/>
      <c r="I26" s="391"/>
      <c r="J26" s="391"/>
      <c r="K26" s="391"/>
      <c r="L26" s="394"/>
      <c r="M26" s="390"/>
      <c r="N26" s="391"/>
      <c r="O26" s="391"/>
      <c r="P26" s="391"/>
      <c r="Q26" s="392"/>
      <c r="R26" s="15"/>
      <c r="S26" s="14"/>
      <c r="T26" s="14"/>
      <c r="U26" s="14"/>
      <c r="V26" s="9"/>
      <c r="W26" s="785"/>
      <c r="X26" s="785"/>
      <c r="Y26" s="785"/>
      <c r="Z26" s="785"/>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344"/>
      <c r="BB26" s="309"/>
      <c r="BW26" s="344"/>
      <c r="BX26" s="344"/>
      <c r="BY26" s="344"/>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558" customFormat="true" ht="15" customHeight="true" x14ac:dyDescent="0.2">
      <c r="A27" s="306"/>
      <c r="B27" s="373"/>
      <c r="C27" s="1019" t="s">
        <v>115</v>
      </c>
      <c r="D27" s="1020"/>
      <c r="E27" s="1020"/>
      <c r="F27" s="1020"/>
      <c r="G27" s="1021"/>
      <c r="H27" s="993" t="s">
        <v>38</v>
      </c>
      <c r="I27" s="994"/>
      <c r="J27" s="994"/>
      <c r="K27" s="994"/>
      <c r="L27" s="995"/>
      <c r="M27" s="1022" t="s">
        <v>37</v>
      </c>
      <c r="N27" s="994"/>
      <c r="O27" s="994"/>
      <c r="P27" s="994"/>
      <c r="Q27" s="995"/>
      <c r="R27" s="17" t="s">
        <v>143</v>
      </c>
      <c r="S27" s="424"/>
      <c r="T27" s="424"/>
      <c r="U27" s="424"/>
      <c r="V27" s="424"/>
      <c r="W27" s="435"/>
      <c r="X27" s="785"/>
      <c r="Y27" s="785"/>
      <c r="Z27" s="785"/>
      <c r="AA27" s="785"/>
      <c r="AB27" s="785"/>
      <c r="AC27" s="785"/>
      <c r="AD27" s="785"/>
      <c r="AE27" s="785"/>
      <c r="AF27" s="785"/>
      <c r="AG27" s="785"/>
      <c r="AH27" s="785"/>
      <c r="AI27" s="785"/>
      <c r="AJ27" s="785"/>
      <c r="AK27" s="785"/>
      <c r="AL27" s="785"/>
      <c r="AM27" s="785"/>
      <c r="AN27" s="785"/>
      <c r="AO27" s="785"/>
      <c r="AP27" s="785"/>
      <c r="AQ27" s="785"/>
      <c r="AR27" s="785"/>
      <c r="AS27" s="785"/>
      <c r="AT27" s="785"/>
      <c r="AU27" s="785"/>
      <c r="AV27" s="785"/>
      <c r="AW27" s="785"/>
      <c r="AX27" s="785"/>
      <c r="AY27" s="785"/>
      <c r="AZ27" s="344"/>
      <c r="BA27" s="345" t="s">
        <v>131</v>
      </c>
      <c r="BB27" s="291" t="s">
        <v>96</v>
      </c>
      <c r="BC27" s="996" t="s">
        <v>115</v>
      </c>
      <c r="BD27" s="997"/>
      <c r="BE27" s="997"/>
      <c r="BF27" s="997"/>
      <c r="BG27" s="1026"/>
      <c r="BH27" s="996" t="s">
        <v>38</v>
      </c>
      <c r="BI27" s="997"/>
      <c r="BJ27" s="997"/>
      <c r="BK27" s="997"/>
      <c r="BL27" s="1026"/>
      <c r="BM27" s="996" t="s">
        <v>37</v>
      </c>
      <c r="BN27" s="997"/>
      <c r="BO27" s="997"/>
      <c r="BP27" s="997"/>
      <c r="BQ27" s="998"/>
      <c r="BR27" s="16" t="s">
        <v>143</v>
      </c>
      <c r="BS27" s="424"/>
      <c r="BT27" s="424"/>
      <c r="BU27" s="424"/>
      <c r="BV27" s="424"/>
      <c r="BW27" s="5"/>
      <c r="BX27" s="5"/>
      <c r="BY27" s="5"/>
      <c r="BZ27" s="343"/>
      <c r="CA27" s="343"/>
      <c r="CB27" s="343"/>
      <c r="CC27" s="343"/>
      <c r="CD27" s="343"/>
      <c r="CE27" s="343"/>
      <c r="CF27" s="343"/>
      <c r="CG27" s="343"/>
      <c r="CH27" s="343"/>
      <c r="CI27" s="343"/>
      <c r="CJ27" s="343"/>
      <c r="CK27" s="343"/>
      <c r="CL27" s="343"/>
      <c r="CM27" s="343"/>
      <c r="CN27" s="343"/>
      <c r="CO27" s="343"/>
      <c r="CP27" s="343"/>
      <c r="CQ27" s="343"/>
      <c r="CR27" s="343"/>
      <c r="CS27" s="343"/>
      <c r="CT27" s="343"/>
      <c r="CU27" s="343"/>
      <c r="CV27" s="343"/>
      <c r="CW27" s="343"/>
      <c r="CX27" s="343"/>
      <c r="CY27" s="343"/>
      <c r="CZ27" s="343"/>
    </row>
    <row r="28" s="558" customFormat="true" ht="12.75" x14ac:dyDescent="0.2">
      <c r="A28" s="331" t="s">
        <v>69</v>
      </c>
      <c r="B28" s="373"/>
      <c r="C28" s="415" t="s">
        <v>0</v>
      </c>
      <c r="D28" s="585" t="s">
        <v>1</v>
      </c>
      <c r="E28" s="585" t="s">
        <v>2</v>
      </c>
      <c r="F28" s="585" t="s">
        <v>3</v>
      </c>
      <c r="G28" s="586" t="s">
        <v>4</v>
      </c>
      <c r="H28" s="378" t="s">
        <v>0</v>
      </c>
      <c r="I28" s="589" t="s">
        <v>1</v>
      </c>
      <c r="J28" s="589" t="s">
        <v>2</v>
      </c>
      <c r="K28" s="589" t="s">
        <v>3</v>
      </c>
      <c r="L28" s="590" t="s">
        <v>4</v>
      </c>
      <c r="M28" s="379" t="s">
        <v>0</v>
      </c>
      <c r="N28" s="589" t="s">
        <v>1</v>
      </c>
      <c r="O28" s="589" t="s">
        <v>2</v>
      </c>
      <c r="P28" s="589" t="s">
        <v>3</v>
      </c>
      <c r="Q28" s="583" t="s">
        <v>4</v>
      </c>
      <c r="R28" s="378" t="s">
        <v>259</v>
      </c>
      <c r="S28" s="589" t="s">
        <v>160</v>
      </c>
      <c r="T28" s="589" t="s">
        <v>260</v>
      </c>
      <c r="U28" s="589" t="s">
        <v>261</v>
      </c>
      <c r="V28" s="590" t="s">
        <v>163</v>
      </c>
      <c r="W28" s="785"/>
      <c r="X28" s="785"/>
      <c r="Y28" s="785"/>
      <c r="Z28" s="785"/>
      <c r="AA28" s="785"/>
      <c r="AB28" s="785"/>
      <c r="AC28" s="785"/>
      <c r="AD28" s="785"/>
      <c r="AE28" s="785"/>
      <c r="AF28" s="785"/>
      <c r="AG28" s="785"/>
      <c r="AH28" s="785"/>
      <c r="AI28" s="785"/>
      <c r="AJ28" s="785"/>
      <c r="AK28" s="785"/>
      <c r="AL28" s="785"/>
      <c r="AM28" s="785"/>
      <c r="AN28" s="785"/>
      <c r="AO28" s="785"/>
      <c r="AP28" s="785"/>
      <c r="AQ28" s="785"/>
      <c r="AR28" s="785"/>
      <c r="AS28" s="785"/>
      <c r="AT28" s="785"/>
      <c r="AU28" s="785"/>
      <c r="AV28" s="785"/>
      <c r="AW28" s="785"/>
      <c r="AX28" s="785"/>
      <c r="AY28" s="785"/>
      <c r="AZ28" s="344"/>
      <c r="BA28" s="331" t="s">
        <v>120</v>
      </c>
      <c r="BB28" s="330"/>
      <c r="BC28" s="453" t="s">
        <v>0</v>
      </c>
      <c r="BD28" s="559" t="s">
        <v>1</v>
      </c>
      <c r="BE28" s="559" t="s">
        <v>2</v>
      </c>
      <c r="BF28" s="559" t="s">
        <v>3</v>
      </c>
      <c r="BG28" s="454" t="s">
        <v>4</v>
      </c>
      <c r="BH28" s="453" t="s">
        <v>0</v>
      </c>
      <c r="BI28" s="559" t="s">
        <v>1</v>
      </c>
      <c r="BJ28" s="559" t="s">
        <v>2</v>
      </c>
      <c r="BK28" s="559" t="s">
        <v>3</v>
      </c>
      <c r="BL28" s="454" t="s">
        <v>4</v>
      </c>
      <c r="BM28" s="453" t="s">
        <v>0</v>
      </c>
      <c r="BN28" s="559" t="s">
        <v>1</v>
      </c>
      <c r="BO28" s="559" t="s">
        <v>2</v>
      </c>
      <c r="BP28" s="559" t="s">
        <v>3</v>
      </c>
      <c r="BQ28" s="454" t="s">
        <v>4</v>
      </c>
      <c r="BR28" s="453" t="s">
        <v>259</v>
      </c>
      <c r="BS28" s="559" t="s">
        <v>160</v>
      </c>
      <c r="BT28" s="559" t="s">
        <v>260</v>
      </c>
      <c r="BU28" s="559" t="s">
        <v>261</v>
      </c>
      <c r="BV28" s="560" t="s">
        <v>163</v>
      </c>
      <c r="BW28" s="831"/>
      <c r="BX28" s="831"/>
      <c r="BY28" s="831"/>
      <c r="BZ28" s="831"/>
      <c r="CA28" s="831"/>
      <c r="CB28" s="831"/>
      <c r="CC28" s="831"/>
      <c r="CD28" s="831"/>
      <c r="CE28" s="831"/>
      <c r="CF28" s="831"/>
      <c r="CG28" s="831"/>
      <c r="CH28" s="831"/>
      <c r="CI28" s="831"/>
      <c r="CJ28" s="831"/>
      <c r="CK28" s="831"/>
      <c r="CL28" s="831"/>
      <c r="CM28" s="831"/>
      <c r="CN28" s="831"/>
      <c r="CO28" s="831"/>
      <c r="CP28" s="831"/>
      <c r="CQ28" s="831"/>
      <c r="CR28" s="831"/>
      <c r="CS28" s="831"/>
      <c r="CT28" s="831"/>
      <c r="CU28" s="831"/>
      <c r="CV28" s="831"/>
      <c r="CW28" s="831"/>
      <c r="CX28" s="831"/>
      <c r="CY28" s="831"/>
      <c r="CZ28" s="831"/>
    </row>
    <row r="29" s="558" customFormat="true" ht="15" customHeight="true" x14ac:dyDescent="0.2">
      <c r="A29" s="999" t="s">
        <v>57</v>
      </c>
      <c r="B29" s="375" t="s">
        <v>49</v>
      </c>
      <c r="C29" s="124">
        <v>6.5</v>
      </c>
      <c r="D29" s="123">
        <v>19.399999999999999</v>
      </c>
      <c r="E29" s="123">
        <v>30.4</v>
      </c>
      <c r="F29" s="123">
        <v>90.5</v>
      </c>
      <c r="G29" s="122">
        <v>99.7</v>
      </c>
      <c r="H29" s="121">
        <v>16.5</v>
      </c>
      <c r="I29" s="123">
        <v>29.2</v>
      </c>
      <c r="J29" s="123">
        <v>53.3</v>
      </c>
      <c r="K29" s="123">
        <v>99.2</v>
      </c>
      <c r="L29" s="120">
        <v>99.6</v>
      </c>
      <c r="M29" s="124">
        <v>0</v>
      </c>
      <c r="N29" s="123">
        <v>0.8</v>
      </c>
      <c r="O29" s="123">
        <v>1.1000000000000001</v>
      </c>
      <c r="P29" s="123">
        <v>4.5</v>
      </c>
      <c r="Q29" s="122">
        <v>50.4</v>
      </c>
      <c r="R29" s="121">
        <v>46.6</v>
      </c>
      <c r="S29" s="123">
        <v>34.5</v>
      </c>
      <c r="T29" s="123">
        <v>26.8</v>
      </c>
      <c r="U29" s="123">
        <v>65.099999999999994</v>
      </c>
      <c r="V29" s="120">
        <v>11.8</v>
      </c>
      <c r="W29" s="785"/>
      <c r="X29" s="785"/>
      <c r="Y29" s="785"/>
      <c r="Z29" s="785"/>
      <c r="AA29" s="785"/>
      <c r="AB29" s="785"/>
      <c r="AC29" s="785"/>
      <c r="AD29" s="785"/>
      <c r="AE29" s="785"/>
      <c r="AF29" s="785"/>
      <c r="AG29" s="785"/>
      <c r="AH29" s="785"/>
      <c r="AI29" s="785"/>
      <c r="AJ29" s="785"/>
      <c r="AK29" s="785"/>
      <c r="AL29" s="785"/>
      <c r="AM29" s="785"/>
      <c r="AN29" s="785"/>
      <c r="AO29" s="785"/>
      <c r="AP29" s="785"/>
      <c r="AQ29" s="785"/>
      <c r="AR29" s="785"/>
      <c r="AS29" s="785"/>
      <c r="AT29" s="785"/>
      <c r="AU29" s="785"/>
      <c r="AV29" s="785"/>
      <c r="AW29" s="785"/>
      <c r="AX29" s="785"/>
      <c r="AY29" s="785"/>
      <c r="AZ29" s="344"/>
      <c r="BA29" s="1025" t="s">
        <v>57</v>
      </c>
      <c r="BB29" s="595" t="s">
        <v>49</v>
      </c>
      <c r="BC29" s="48" t="s">
        <v>35</v>
      </c>
      <c r="BD29" s="44" t="s">
        <v>35</v>
      </c>
      <c r="BE29" s="44" t="s">
        <v>35</v>
      </c>
      <c r="BF29" s="44" t="s">
        <v>35</v>
      </c>
      <c r="BG29" s="39" t="s">
        <v>35</v>
      </c>
      <c r="BH29" s="48" t="s">
        <v>35</v>
      </c>
      <c r="BI29" s="44" t="s">
        <v>35</v>
      </c>
      <c r="BJ29" s="44" t="s">
        <v>35</v>
      </c>
      <c r="BK29" s="44" t="s">
        <v>35</v>
      </c>
      <c r="BL29" s="39" t="s">
        <v>35</v>
      </c>
      <c r="BM29" s="48" t="s">
        <v>35</v>
      </c>
      <c r="BN29" s="44" t="s">
        <v>35</v>
      </c>
      <c r="BO29" s="44" t="s">
        <v>35</v>
      </c>
      <c r="BP29" s="44" t="s">
        <v>35</v>
      </c>
      <c r="BQ29" s="39" t="s">
        <v>35</v>
      </c>
      <c r="BR29" s="48" t="s">
        <v>35</v>
      </c>
      <c r="BS29" s="44" t="s">
        <v>35</v>
      </c>
      <c r="BT29" s="44" t="s">
        <v>35</v>
      </c>
      <c r="BU29" s="44" t="s">
        <v>35</v>
      </c>
      <c r="BV29" s="34" t="s">
        <v>35</v>
      </c>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row>
    <row r="30" s="558" customFormat="true" ht="15" customHeight="true" x14ac:dyDescent="0.2">
      <c r="A30" s="1000"/>
      <c r="B30" s="376" t="s">
        <v>48</v>
      </c>
      <c r="C30" s="119">
        <v>93.5</v>
      </c>
      <c r="D30" s="118">
        <v>80.599999999999994</v>
      </c>
      <c r="E30" s="118">
        <v>69.599999999999994</v>
      </c>
      <c r="F30" s="118">
        <v>9.5</v>
      </c>
      <c r="G30" s="117">
        <v>0.3</v>
      </c>
      <c r="H30" s="116">
        <v>83.5</v>
      </c>
      <c r="I30" s="118">
        <v>70.8</v>
      </c>
      <c r="J30" s="118">
        <v>46.7</v>
      </c>
      <c r="K30" s="118">
        <v>0.8</v>
      </c>
      <c r="L30" s="115">
        <v>0.4</v>
      </c>
      <c r="M30" s="119">
        <v>100</v>
      </c>
      <c r="N30" s="118">
        <v>99.2</v>
      </c>
      <c r="O30" s="118">
        <v>98.9</v>
      </c>
      <c r="P30" s="118">
        <v>95.5</v>
      </c>
      <c r="Q30" s="117">
        <v>49.6</v>
      </c>
      <c r="R30" s="116">
        <v>53.4</v>
      </c>
      <c r="S30" s="118">
        <v>65.5</v>
      </c>
      <c r="T30" s="118">
        <v>73.2</v>
      </c>
      <c r="U30" s="118">
        <v>34.9</v>
      </c>
      <c r="V30" s="115">
        <v>88.2</v>
      </c>
      <c r="W30" s="785"/>
      <c r="X30" s="785"/>
      <c r="Y30" s="785"/>
      <c r="Z30" s="785"/>
      <c r="AA30" s="785"/>
      <c r="AB30" s="785"/>
      <c r="AC30" s="785"/>
      <c r="AD30" s="785"/>
      <c r="AE30" s="785"/>
      <c r="AF30" s="785"/>
      <c r="AG30" s="785"/>
      <c r="AH30" s="785"/>
      <c r="AI30" s="785"/>
      <c r="AJ30" s="785"/>
      <c r="AK30" s="785"/>
      <c r="AL30" s="785"/>
      <c r="AM30" s="785"/>
      <c r="AN30" s="785"/>
      <c r="AO30" s="785"/>
      <c r="AP30" s="785"/>
      <c r="AQ30" s="785"/>
      <c r="AR30" s="785"/>
      <c r="AS30" s="785"/>
      <c r="AT30" s="785"/>
      <c r="AU30" s="785"/>
      <c r="AV30" s="785"/>
      <c r="AW30" s="785"/>
      <c r="AX30" s="785"/>
      <c r="AY30" s="785"/>
      <c r="AZ30" s="344"/>
      <c r="BA30" s="1023"/>
      <c r="BB30" s="594" t="s">
        <v>48</v>
      </c>
      <c r="BC30" s="47" t="s">
        <v>35</v>
      </c>
      <c r="BD30" s="43" t="s">
        <v>35</v>
      </c>
      <c r="BE30" s="43" t="s">
        <v>35</v>
      </c>
      <c r="BF30" s="43" t="s">
        <v>35</v>
      </c>
      <c r="BG30" s="38" t="s">
        <v>35</v>
      </c>
      <c r="BH30" s="47" t="s">
        <v>35</v>
      </c>
      <c r="BI30" s="43" t="s">
        <v>35</v>
      </c>
      <c r="BJ30" s="43" t="s">
        <v>35</v>
      </c>
      <c r="BK30" s="43" t="s">
        <v>35</v>
      </c>
      <c r="BL30" s="38" t="s">
        <v>35</v>
      </c>
      <c r="BM30" s="47" t="s">
        <v>35</v>
      </c>
      <c r="BN30" s="43" t="s">
        <v>35</v>
      </c>
      <c r="BO30" s="43" t="s">
        <v>35</v>
      </c>
      <c r="BP30" s="43" t="s">
        <v>35</v>
      </c>
      <c r="BQ30" s="38" t="s">
        <v>35</v>
      </c>
      <c r="BR30" s="47" t="s">
        <v>35</v>
      </c>
      <c r="BS30" s="43" t="s">
        <v>35</v>
      </c>
      <c r="BT30" s="43" t="s">
        <v>35</v>
      </c>
      <c r="BU30" s="43" t="s">
        <v>35</v>
      </c>
      <c r="BV30" s="33" t="s">
        <v>35</v>
      </c>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row>
    <row r="31" s="306" customFormat="true" ht="15" customHeight="true" x14ac:dyDescent="0.2">
      <c r="A31" s="1000" t="s">
        <v>104</v>
      </c>
      <c r="B31" s="376" t="s">
        <v>49</v>
      </c>
      <c r="C31" s="119">
        <v>0.6</v>
      </c>
      <c r="D31" s="118">
        <v>2</v>
      </c>
      <c r="E31" s="118">
        <v>8.6</v>
      </c>
      <c r="F31" s="118">
        <v>86.9</v>
      </c>
      <c r="G31" s="117">
        <v>99.7</v>
      </c>
      <c r="H31" s="116">
        <v>2.1</v>
      </c>
      <c r="I31" s="118">
        <v>2.7</v>
      </c>
      <c r="J31" s="118">
        <v>35.1</v>
      </c>
      <c r="K31" s="118">
        <v>98.8</v>
      </c>
      <c r="L31" s="115">
        <v>99.6</v>
      </c>
      <c r="M31" s="119">
        <v>0</v>
      </c>
      <c r="N31" s="118">
        <v>0</v>
      </c>
      <c r="O31" s="118">
        <v>0.5</v>
      </c>
      <c r="P31" s="118">
        <v>0.8</v>
      </c>
      <c r="Q31" s="117">
        <v>47.3</v>
      </c>
      <c r="R31" s="116">
        <v>39.1</v>
      </c>
      <c r="S31" s="118">
        <v>27.6</v>
      </c>
      <c r="T31" s="118">
        <v>23.8</v>
      </c>
      <c r="U31" s="118">
        <v>50.9</v>
      </c>
      <c r="V31" s="115">
        <v>11.1</v>
      </c>
      <c r="W31" s="785"/>
      <c r="X31" s="785"/>
      <c r="Y31" s="785"/>
      <c r="Z31" s="785"/>
      <c r="AA31" s="785"/>
      <c r="AB31" s="785"/>
      <c r="AC31" s="785"/>
      <c r="AD31" s="785"/>
      <c r="AE31" s="785"/>
      <c r="AF31" s="785"/>
      <c r="AG31" s="785"/>
      <c r="AH31" s="785"/>
      <c r="AI31" s="785"/>
      <c r="AJ31" s="785"/>
      <c r="AK31" s="785"/>
      <c r="AL31" s="785"/>
      <c r="AM31" s="785"/>
      <c r="AN31" s="785"/>
      <c r="AO31" s="785"/>
      <c r="AP31" s="785"/>
      <c r="AQ31" s="785"/>
      <c r="AR31" s="785"/>
      <c r="AS31" s="785"/>
      <c r="AT31" s="785"/>
      <c r="AU31" s="785"/>
      <c r="AV31" s="785"/>
      <c r="AW31" s="785"/>
      <c r="AX31" s="785"/>
      <c r="AY31" s="785"/>
      <c r="AZ31" s="344"/>
      <c r="BA31" s="1023" t="s">
        <v>104</v>
      </c>
      <c r="BB31" s="594" t="s">
        <v>49</v>
      </c>
      <c r="BC31" s="47" t="s">
        <v>35</v>
      </c>
      <c r="BD31" s="43" t="s">
        <v>35</v>
      </c>
      <c r="BE31" s="43" t="s">
        <v>35</v>
      </c>
      <c r="BF31" s="43" t="s">
        <v>35</v>
      </c>
      <c r="BG31" s="38" t="s">
        <v>35</v>
      </c>
      <c r="BH31" s="47" t="s">
        <v>35</v>
      </c>
      <c r="BI31" s="43" t="s">
        <v>35</v>
      </c>
      <c r="BJ31" s="43" t="s">
        <v>35</v>
      </c>
      <c r="BK31" s="43" t="s">
        <v>35</v>
      </c>
      <c r="BL31" s="38" t="s">
        <v>35</v>
      </c>
      <c r="BM31" s="47" t="s">
        <v>35</v>
      </c>
      <c r="BN31" s="43" t="s">
        <v>35</v>
      </c>
      <c r="BO31" s="43" t="s">
        <v>35</v>
      </c>
      <c r="BP31" s="43" t="s">
        <v>35</v>
      </c>
      <c r="BQ31" s="38" t="s">
        <v>35</v>
      </c>
      <c r="BR31" s="47" t="s">
        <v>35</v>
      </c>
      <c r="BS31" s="43" t="s">
        <v>35</v>
      </c>
      <c r="BT31" s="43" t="s">
        <v>35</v>
      </c>
      <c r="BU31" s="43" t="s">
        <v>35</v>
      </c>
      <c r="BV31" s="33" t="s">
        <v>35</v>
      </c>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row>
    <row r="32" s="306" customFormat="true" ht="15" customHeight="true" x14ac:dyDescent="0.2">
      <c r="A32" s="1000"/>
      <c r="B32" s="376" t="s">
        <v>48</v>
      </c>
      <c r="C32" s="119">
        <v>99.4</v>
      </c>
      <c r="D32" s="118">
        <v>98</v>
      </c>
      <c r="E32" s="118">
        <v>91.4</v>
      </c>
      <c r="F32" s="118">
        <v>13.1</v>
      </c>
      <c r="G32" s="117">
        <v>0.3</v>
      </c>
      <c r="H32" s="116">
        <v>97.9</v>
      </c>
      <c r="I32" s="118">
        <v>97.3</v>
      </c>
      <c r="J32" s="118">
        <v>64.900000000000006</v>
      </c>
      <c r="K32" s="118">
        <v>1.2</v>
      </c>
      <c r="L32" s="115">
        <v>0.4</v>
      </c>
      <c r="M32" s="119">
        <v>100</v>
      </c>
      <c r="N32" s="118">
        <v>100</v>
      </c>
      <c r="O32" s="118">
        <v>99.5</v>
      </c>
      <c r="P32" s="118">
        <v>99.2</v>
      </c>
      <c r="Q32" s="117">
        <v>52.7</v>
      </c>
      <c r="R32" s="116">
        <v>60.9</v>
      </c>
      <c r="S32" s="118">
        <v>72.400000000000006</v>
      </c>
      <c r="T32" s="118">
        <v>76.2</v>
      </c>
      <c r="U32" s="118">
        <v>49.1</v>
      </c>
      <c r="V32" s="115">
        <v>88.9</v>
      </c>
      <c r="W32" s="785"/>
      <c r="X32" s="785"/>
      <c r="Y32" s="785"/>
      <c r="Z32" s="785"/>
      <c r="AA32" s="785"/>
      <c r="AB32" s="785"/>
      <c r="AC32" s="785"/>
      <c r="AD32" s="785"/>
      <c r="AE32" s="785"/>
      <c r="AF32" s="785"/>
      <c r="AG32" s="785"/>
      <c r="AH32" s="785"/>
      <c r="AI32" s="785"/>
      <c r="AJ32" s="785"/>
      <c r="AK32" s="785"/>
      <c r="AL32" s="785"/>
      <c r="AM32" s="785"/>
      <c r="AN32" s="785"/>
      <c r="AO32" s="785"/>
      <c r="AP32" s="785"/>
      <c r="AQ32" s="785"/>
      <c r="AR32" s="785"/>
      <c r="AS32" s="785"/>
      <c r="AT32" s="785"/>
      <c r="AU32" s="785"/>
      <c r="AV32" s="785"/>
      <c r="AW32" s="785"/>
      <c r="AX32" s="785"/>
      <c r="AY32" s="785"/>
      <c r="AZ32" s="344"/>
      <c r="BA32" s="1023"/>
      <c r="BB32" s="594" t="s">
        <v>48</v>
      </c>
      <c r="BC32" s="47" t="s">
        <v>35</v>
      </c>
      <c r="BD32" s="43" t="s">
        <v>35</v>
      </c>
      <c r="BE32" s="43" t="s">
        <v>35</v>
      </c>
      <c r="BF32" s="43" t="s">
        <v>35</v>
      </c>
      <c r="BG32" s="38" t="s">
        <v>35</v>
      </c>
      <c r="BH32" s="47" t="s">
        <v>35</v>
      </c>
      <c r="BI32" s="43" t="s">
        <v>35</v>
      </c>
      <c r="BJ32" s="43" t="s">
        <v>35</v>
      </c>
      <c r="BK32" s="43" t="s">
        <v>35</v>
      </c>
      <c r="BL32" s="38" t="s">
        <v>35</v>
      </c>
      <c r="BM32" s="47" t="s">
        <v>35</v>
      </c>
      <c r="BN32" s="43" t="s">
        <v>35</v>
      </c>
      <c r="BO32" s="43" t="s">
        <v>35</v>
      </c>
      <c r="BP32" s="43" t="s">
        <v>35</v>
      </c>
      <c r="BQ32" s="38" t="s">
        <v>35</v>
      </c>
      <c r="BR32" s="47" t="s">
        <v>35</v>
      </c>
      <c r="BS32" s="43" t="s">
        <v>35</v>
      </c>
      <c r="BT32" s="43" t="s">
        <v>35</v>
      </c>
      <c r="BU32" s="43" t="s">
        <v>35</v>
      </c>
      <c r="BV32" s="33" t="s">
        <v>35</v>
      </c>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row>
    <row r="33" s="306" customFormat="true" ht="15" customHeight="true" x14ac:dyDescent="0.2">
      <c r="A33" s="1000" t="s">
        <v>105</v>
      </c>
      <c r="B33" s="376" t="s">
        <v>49</v>
      </c>
      <c r="C33" s="63" t="s">
        <v>35</v>
      </c>
      <c r="D33" s="60" t="s">
        <v>35</v>
      </c>
      <c r="E33" s="60" t="s">
        <v>35</v>
      </c>
      <c r="F33" s="60" t="s">
        <v>35</v>
      </c>
      <c r="G33" s="57" t="s">
        <v>35</v>
      </c>
      <c r="H33" s="54" t="s">
        <v>35</v>
      </c>
      <c r="I33" s="60" t="s">
        <v>35</v>
      </c>
      <c r="J33" s="60" t="s">
        <v>35</v>
      </c>
      <c r="K33" s="60" t="s">
        <v>35</v>
      </c>
      <c r="L33" s="51" t="s">
        <v>35</v>
      </c>
      <c r="M33" s="63" t="s">
        <v>35</v>
      </c>
      <c r="N33" s="60" t="s">
        <v>35</v>
      </c>
      <c r="O33" s="60" t="s">
        <v>35</v>
      </c>
      <c r="P33" s="60" t="s">
        <v>35</v>
      </c>
      <c r="Q33" s="57" t="s">
        <v>35</v>
      </c>
      <c r="R33" s="54" t="s">
        <v>35</v>
      </c>
      <c r="S33" s="60" t="s">
        <v>35</v>
      </c>
      <c r="T33" s="60" t="s">
        <v>35</v>
      </c>
      <c r="U33" s="60" t="s">
        <v>35</v>
      </c>
      <c r="V33" s="51" t="s">
        <v>35</v>
      </c>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343"/>
      <c r="BA33" s="1023" t="s">
        <v>105</v>
      </c>
      <c r="BB33" s="594" t="s">
        <v>49</v>
      </c>
      <c r="BC33" s="47" t="s">
        <v>35</v>
      </c>
      <c r="BD33" s="43" t="s">
        <v>35</v>
      </c>
      <c r="BE33" s="43" t="s">
        <v>35</v>
      </c>
      <c r="BF33" s="43" t="s">
        <v>35</v>
      </c>
      <c r="BG33" s="38" t="s">
        <v>35</v>
      </c>
      <c r="BH33" s="47" t="s">
        <v>35</v>
      </c>
      <c r="BI33" s="43" t="s">
        <v>35</v>
      </c>
      <c r="BJ33" s="43" t="s">
        <v>35</v>
      </c>
      <c r="BK33" s="43" t="s">
        <v>35</v>
      </c>
      <c r="BL33" s="38" t="s">
        <v>35</v>
      </c>
      <c r="BM33" s="47" t="s">
        <v>35</v>
      </c>
      <c r="BN33" s="43" t="s">
        <v>35</v>
      </c>
      <c r="BO33" s="43" t="s">
        <v>35</v>
      </c>
      <c r="BP33" s="43" t="s">
        <v>35</v>
      </c>
      <c r="BQ33" s="38" t="s">
        <v>35</v>
      </c>
      <c r="BR33" s="47" t="s">
        <v>35</v>
      </c>
      <c r="BS33" s="43" t="s">
        <v>35</v>
      </c>
      <c r="BT33" s="43" t="s">
        <v>35</v>
      </c>
      <c r="BU33" s="43" t="s">
        <v>35</v>
      </c>
      <c r="BV33" s="33" t="s">
        <v>35</v>
      </c>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row>
    <row r="34" s="306" customFormat="true" ht="15" customHeight="true" x14ac:dyDescent="0.2">
      <c r="A34" s="1000"/>
      <c r="B34" s="376" t="s">
        <v>48</v>
      </c>
      <c r="C34" s="63" t="s">
        <v>35</v>
      </c>
      <c r="D34" s="60" t="s">
        <v>35</v>
      </c>
      <c r="E34" s="60" t="s">
        <v>35</v>
      </c>
      <c r="F34" s="60" t="s">
        <v>35</v>
      </c>
      <c r="G34" s="57" t="s">
        <v>35</v>
      </c>
      <c r="H34" s="54" t="s">
        <v>35</v>
      </c>
      <c r="I34" s="60" t="s">
        <v>35</v>
      </c>
      <c r="J34" s="60" t="s">
        <v>35</v>
      </c>
      <c r="K34" s="60" t="s">
        <v>35</v>
      </c>
      <c r="L34" s="51" t="s">
        <v>35</v>
      </c>
      <c r="M34" s="63" t="s">
        <v>35</v>
      </c>
      <c r="N34" s="60" t="s">
        <v>35</v>
      </c>
      <c r="O34" s="60" t="s">
        <v>35</v>
      </c>
      <c r="P34" s="60" t="s">
        <v>35</v>
      </c>
      <c r="Q34" s="57" t="s">
        <v>35</v>
      </c>
      <c r="R34" s="54" t="s">
        <v>35</v>
      </c>
      <c r="S34" s="60" t="s">
        <v>35</v>
      </c>
      <c r="T34" s="60" t="s">
        <v>35</v>
      </c>
      <c r="U34" s="60" t="s">
        <v>35</v>
      </c>
      <c r="V34" s="51" t="s">
        <v>35</v>
      </c>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343"/>
      <c r="BA34" s="1023"/>
      <c r="BB34" s="594" t="s">
        <v>48</v>
      </c>
      <c r="BC34" s="47" t="s">
        <v>35</v>
      </c>
      <c r="BD34" s="43" t="s">
        <v>35</v>
      </c>
      <c r="BE34" s="43" t="s">
        <v>35</v>
      </c>
      <c r="BF34" s="43" t="s">
        <v>35</v>
      </c>
      <c r="BG34" s="38" t="s">
        <v>35</v>
      </c>
      <c r="BH34" s="47" t="s">
        <v>35</v>
      </c>
      <c r="BI34" s="43" t="s">
        <v>35</v>
      </c>
      <c r="BJ34" s="43" t="s">
        <v>35</v>
      </c>
      <c r="BK34" s="43" t="s">
        <v>35</v>
      </c>
      <c r="BL34" s="38" t="s">
        <v>35</v>
      </c>
      <c r="BM34" s="47" t="s">
        <v>35</v>
      </c>
      <c r="BN34" s="43" t="s">
        <v>35</v>
      </c>
      <c r="BO34" s="43" t="s">
        <v>35</v>
      </c>
      <c r="BP34" s="43" t="s">
        <v>35</v>
      </c>
      <c r="BQ34" s="38" t="s">
        <v>35</v>
      </c>
      <c r="BR34" s="47" t="s">
        <v>35</v>
      </c>
      <c r="BS34" s="43" t="s">
        <v>35</v>
      </c>
      <c r="BT34" s="43" t="s">
        <v>35</v>
      </c>
      <c r="BU34" s="43" t="s">
        <v>35</v>
      </c>
      <c r="BV34" s="33" t="s">
        <v>35</v>
      </c>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row>
    <row r="35" s="558" customFormat="true" ht="15" customHeight="true" x14ac:dyDescent="0.2">
      <c r="A35" s="1000" t="s">
        <v>55</v>
      </c>
      <c r="B35" s="376" t="s">
        <v>49</v>
      </c>
      <c r="C35" s="119">
        <v>13.7</v>
      </c>
      <c r="D35" s="118">
        <v>11.7</v>
      </c>
      <c r="E35" s="118">
        <v>15</v>
      </c>
      <c r="F35" s="118">
        <v>87.8</v>
      </c>
      <c r="G35" s="117">
        <v>99.7</v>
      </c>
      <c r="H35" s="116">
        <v>10.199999999999999</v>
      </c>
      <c r="I35" s="118">
        <v>6.8</v>
      </c>
      <c r="J35" s="118">
        <v>37.700000000000003</v>
      </c>
      <c r="K35" s="118">
        <v>99</v>
      </c>
      <c r="L35" s="115">
        <v>99.6</v>
      </c>
      <c r="M35" s="119">
        <v>14.6</v>
      </c>
      <c r="N35" s="118">
        <v>16.899999999999999</v>
      </c>
      <c r="O35" s="118">
        <v>22.5</v>
      </c>
      <c r="P35" s="118">
        <v>22.1</v>
      </c>
      <c r="Q35" s="117">
        <v>57.5</v>
      </c>
      <c r="R35" s="116">
        <v>53.3</v>
      </c>
      <c r="S35" s="118">
        <v>33.4</v>
      </c>
      <c r="T35" s="118">
        <v>26.4</v>
      </c>
      <c r="U35" s="118">
        <v>51.6</v>
      </c>
      <c r="V35" s="115">
        <v>36.6</v>
      </c>
      <c r="W35" s="785"/>
      <c r="X35" s="785"/>
      <c r="Y35" s="785"/>
      <c r="Z35" s="785"/>
      <c r="AA35" s="785"/>
      <c r="AB35" s="785"/>
      <c r="AC35" s="785"/>
      <c r="AD35" s="785"/>
      <c r="AE35" s="785"/>
      <c r="AF35" s="785"/>
      <c r="AG35" s="785"/>
      <c r="AH35" s="785"/>
      <c r="AI35" s="785"/>
      <c r="AJ35" s="785"/>
      <c r="AK35" s="785"/>
      <c r="AL35" s="785"/>
      <c r="AM35" s="785"/>
      <c r="AN35" s="785"/>
      <c r="AO35" s="785"/>
      <c r="AP35" s="785"/>
      <c r="AQ35" s="785"/>
      <c r="AR35" s="785"/>
      <c r="AS35" s="785"/>
      <c r="AT35" s="785"/>
      <c r="AU35" s="785"/>
      <c r="AV35" s="785"/>
      <c r="AW35" s="785"/>
      <c r="AX35" s="785"/>
      <c r="AY35" s="785"/>
      <c r="AZ35" s="344"/>
      <c r="BA35" s="1023" t="s">
        <v>55</v>
      </c>
      <c r="BB35" s="594" t="s">
        <v>49</v>
      </c>
      <c r="BC35" s="47" t="s">
        <v>35</v>
      </c>
      <c r="BD35" s="43" t="s">
        <v>35</v>
      </c>
      <c r="BE35" s="43" t="s">
        <v>35</v>
      </c>
      <c r="BF35" s="43" t="s">
        <v>35</v>
      </c>
      <c r="BG35" s="38" t="s">
        <v>35</v>
      </c>
      <c r="BH35" s="47" t="s">
        <v>35</v>
      </c>
      <c r="BI35" s="43" t="s">
        <v>35</v>
      </c>
      <c r="BJ35" s="43" t="s">
        <v>35</v>
      </c>
      <c r="BK35" s="43" t="s">
        <v>35</v>
      </c>
      <c r="BL35" s="38" t="s">
        <v>35</v>
      </c>
      <c r="BM35" s="47" t="s">
        <v>35</v>
      </c>
      <c r="BN35" s="43" t="s">
        <v>35</v>
      </c>
      <c r="BO35" s="43" t="s">
        <v>35</v>
      </c>
      <c r="BP35" s="43" t="s">
        <v>35</v>
      </c>
      <c r="BQ35" s="38" t="s">
        <v>35</v>
      </c>
      <c r="BR35" s="47" t="s">
        <v>35</v>
      </c>
      <c r="BS35" s="43" t="s">
        <v>35</v>
      </c>
      <c r="BT35" s="43" t="s">
        <v>35</v>
      </c>
      <c r="BU35" s="43" t="s">
        <v>35</v>
      </c>
      <c r="BV35" s="33" t="s">
        <v>35</v>
      </c>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row>
    <row r="36" s="558" customFormat="true" ht="15" customHeight="true" x14ac:dyDescent="0.2">
      <c r="A36" s="1000"/>
      <c r="B36" s="376" t="s">
        <v>48</v>
      </c>
      <c r="C36" s="119">
        <v>86.3</v>
      </c>
      <c r="D36" s="118">
        <v>88.3</v>
      </c>
      <c r="E36" s="118">
        <v>85</v>
      </c>
      <c r="F36" s="118">
        <v>12.2</v>
      </c>
      <c r="G36" s="117">
        <v>0.3</v>
      </c>
      <c r="H36" s="116">
        <v>89.8</v>
      </c>
      <c r="I36" s="118">
        <v>93.2</v>
      </c>
      <c r="J36" s="118">
        <v>62.3</v>
      </c>
      <c r="K36" s="118">
        <v>1</v>
      </c>
      <c r="L36" s="115">
        <v>0.4</v>
      </c>
      <c r="M36" s="119">
        <v>85.4</v>
      </c>
      <c r="N36" s="118">
        <v>83.1</v>
      </c>
      <c r="O36" s="118">
        <v>77.5</v>
      </c>
      <c r="P36" s="118">
        <v>77.900000000000006</v>
      </c>
      <c r="Q36" s="117">
        <v>42.5</v>
      </c>
      <c r="R36" s="116">
        <v>46.7</v>
      </c>
      <c r="S36" s="118">
        <v>66.599999999999994</v>
      </c>
      <c r="T36" s="118">
        <v>73.599999999999994</v>
      </c>
      <c r="U36" s="118">
        <v>48.4</v>
      </c>
      <c r="V36" s="115">
        <v>63.4</v>
      </c>
      <c r="W36" s="785"/>
      <c r="X36" s="785"/>
      <c r="Y36" s="785"/>
      <c r="Z36" s="785"/>
      <c r="AA36" s="785"/>
      <c r="AB36" s="785"/>
      <c r="AC36" s="785"/>
      <c r="AD36" s="785"/>
      <c r="AE36" s="785"/>
      <c r="AF36" s="785"/>
      <c r="AG36" s="785"/>
      <c r="AH36" s="785"/>
      <c r="AI36" s="785"/>
      <c r="AJ36" s="785"/>
      <c r="AK36" s="785"/>
      <c r="AL36" s="785"/>
      <c r="AM36" s="785"/>
      <c r="AN36" s="785"/>
      <c r="AO36" s="785"/>
      <c r="AP36" s="785"/>
      <c r="AQ36" s="785"/>
      <c r="AR36" s="785"/>
      <c r="AS36" s="785"/>
      <c r="AT36" s="785"/>
      <c r="AU36" s="785"/>
      <c r="AV36" s="785"/>
      <c r="AW36" s="785"/>
      <c r="AX36" s="785"/>
      <c r="AY36" s="785"/>
      <c r="AZ36" s="344"/>
      <c r="BA36" s="1023"/>
      <c r="BB36" s="594" t="s">
        <v>48</v>
      </c>
      <c r="BC36" s="47" t="s">
        <v>35</v>
      </c>
      <c r="BD36" s="43" t="s">
        <v>35</v>
      </c>
      <c r="BE36" s="43" t="s">
        <v>35</v>
      </c>
      <c r="BF36" s="43" t="s">
        <v>35</v>
      </c>
      <c r="BG36" s="38" t="s">
        <v>35</v>
      </c>
      <c r="BH36" s="47" t="s">
        <v>35</v>
      </c>
      <c r="BI36" s="43" t="s">
        <v>35</v>
      </c>
      <c r="BJ36" s="43" t="s">
        <v>35</v>
      </c>
      <c r="BK36" s="43" t="s">
        <v>35</v>
      </c>
      <c r="BL36" s="38" t="s">
        <v>35</v>
      </c>
      <c r="BM36" s="47" t="s">
        <v>35</v>
      </c>
      <c r="BN36" s="43" t="s">
        <v>35</v>
      </c>
      <c r="BO36" s="43" t="s">
        <v>35</v>
      </c>
      <c r="BP36" s="43" t="s">
        <v>35</v>
      </c>
      <c r="BQ36" s="38" t="s">
        <v>35</v>
      </c>
      <c r="BR36" s="47" t="s">
        <v>35</v>
      </c>
      <c r="BS36" s="43" t="s">
        <v>35</v>
      </c>
      <c r="BT36" s="43" t="s">
        <v>35</v>
      </c>
      <c r="BU36" s="43" t="s">
        <v>35</v>
      </c>
      <c r="BV36" s="33" t="s">
        <v>35</v>
      </c>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row>
    <row r="37" s="558" customFormat="true" ht="15" customHeight="true" x14ac:dyDescent="0.2">
      <c r="A37" s="1000" t="s">
        <v>164</v>
      </c>
      <c r="B37" s="376" t="s">
        <v>49</v>
      </c>
      <c r="C37" s="119">
        <v>12.9</v>
      </c>
      <c r="D37" s="118">
        <v>10.7</v>
      </c>
      <c r="E37" s="118">
        <v>14</v>
      </c>
      <c r="F37" s="118">
        <v>87.8</v>
      </c>
      <c r="G37" s="117">
        <v>99.7</v>
      </c>
      <c r="H37" s="116">
        <v>10</v>
      </c>
      <c r="I37" s="118">
        <v>6.5</v>
      </c>
      <c r="J37" s="118">
        <v>37.6</v>
      </c>
      <c r="K37" s="118">
        <v>99</v>
      </c>
      <c r="L37" s="115">
        <v>99.6</v>
      </c>
      <c r="M37" s="119">
        <v>13.3</v>
      </c>
      <c r="N37" s="118">
        <v>16.2</v>
      </c>
      <c r="O37" s="118">
        <v>20.100000000000001</v>
      </c>
      <c r="P37" s="118">
        <v>17.600000000000001</v>
      </c>
      <c r="Q37" s="117">
        <v>56</v>
      </c>
      <c r="R37" s="116">
        <v>50.7</v>
      </c>
      <c r="S37" s="118">
        <v>33.1</v>
      </c>
      <c r="T37" s="118">
        <v>26.3</v>
      </c>
      <c r="U37" s="118">
        <v>51.5</v>
      </c>
      <c r="V37" s="115">
        <v>36</v>
      </c>
      <c r="W37" s="785"/>
      <c r="X37" s="785"/>
      <c r="Y37" s="785"/>
      <c r="Z37" s="785"/>
      <c r="AA37" s="785"/>
      <c r="AB37" s="785"/>
      <c r="AC37" s="785"/>
      <c r="AD37" s="785"/>
      <c r="AE37" s="785"/>
      <c r="AF37" s="785"/>
      <c r="AG37" s="785"/>
      <c r="AH37" s="785"/>
      <c r="AI37" s="785"/>
      <c r="AJ37" s="785"/>
      <c r="AK37" s="785"/>
      <c r="AL37" s="785"/>
      <c r="AM37" s="785"/>
      <c r="AN37" s="785"/>
      <c r="AO37" s="785"/>
      <c r="AP37" s="785"/>
      <c r="AQ37" s="785"/>
      <c r="AR37" s="785"/>
      <c r="AS37" s="785"/>
      <c r="AT37" s="785"/>
      <c r="AU37" s="785"/>
      <c r="AV37" s="785"/>
      <c r="AW37" s="785"/>
      <c r="AX37" s="785"/>
      <c r="AY37" s="785"/>
      <c r="AZ37" s="344"/>
      <c r="BA37" s="1023" t="s">
        <v>126</v>
      </c>
      <c r="BB37" s="594" t="s">
        <v>49</v>
      </c>
      <c r="BC37" s="47" t="s">
        <v>35</v>
      </c>
      <c r="BD37" s="43" t="s">
        <v>35</v>
      </c>
      <c r="BE37" s="43" t="s">
        <v>35</v>
      </c>
      <c r="BF37" s="43" t="s">
        <v>35</v>
      </c>
      <c r="BG37" s="38" t="s">
        <v>35</v>
      </c>
      <c r="BH37" s="47" t="s">
        <v>35</v>
      </c>
      <c r="BI37" s="43" t="s">
        <v>35</v>
      </c>
      <c r="BJ37" s="43" t="s">
        <v>35</v>
      </c>
      <c r="BK37" s="43" t="s">
        <v>35</v>
      </c>
      <c r="BL37" s="38" t="s">
        <v>35</v>
      </c>
      <c r="BM37" s="47" t="s">
        <v>35</v>
      </c>
      <c r="BN37" s="43" t="s">
        <v>35</v>
      </c>
      <c r="BO37" s="43" t="s">
        <v>35</v>
      </c>
      <c r="BP37" s="43" t="s">
        <v>35</v>
      </c>
      <c r="BQ37" s="38" t="s">
        <v>35</v>
      </c>
      <c r="BR37" s="47" t="s">
        <v>35</v>
      </c>
      <c r="BS37" s="43" t="s">
        <v>35</v>
      </c>
      <c r="BT37" s="43" t="s">
        <v>35</v>
      </c>
      <c r="BU37" s="43" t="s">
        <v>35</v>
      </c>
      <c r="BV37" s="33" t="s">
        <v>35</v>
      </c>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row>
    <row r="38" s="558" customFormat="true" ht="15" customHeight="true" x14ac:dyDescent="0.2">
      <c r="A38" s="1000"/>
      <c r="B38" s="376" t="s">
        <v>48</v>
      </c>
      <c r="C38" s="119">
        <v>87.1</v>
      </c>
      <c r="D38" s="118">
        <v>89.3</v>
      </c>
      <c r="E38" s="118">
        <v>86</v>
      </c>
      <c r="F38" s="118">
        <v>12.2</v>
      </c>
      <c r="G38" s="117">
        <v>0.3</v>
      </c>
      <c r="H38" s="116">
        <v>90</v>
      </c>
      <c r="I38" s="118">
        <v>93.5</v>
      </c>
      <c r="J38" s="118">
        <v>62.4</v>
      </c>
      <c r="K38" s="118">
        <v>1</v>
      </c>
      <c r="L38" s="115">
        <v>0.4</v>
      </c>
      <c r="M38" s="119">
        <v>86.7</v>
      </c>
      <c r="N38" s="118">
        <v>83.8</v>
      </c>
      <c r="O38" s="118">
        <v>79.900000000000006</v>
      </c>
      <c r="P38" s="118">
        <v>82.4</v>
      </c>
      <c r="Q38" s="117">
        <v>44</v>
      </c>
      <c r="R38" s="116">
        <v>49.3</v>
      </c>
      <c r="S38" s="118">
        <v>66.900000000000006</v>
      </c>
      <c r="T38" s="118">
        <v>73.7</v>
      </c>
      <c r="U38" s="118">
        <v>48.5</v>
      </c>
      <c r="V38" s="115">
        <v>64</v>
      </c>
      <c r="W38" s="785"/>
      <c r="X38" s="785"/>
      <c r="Y38" s="785"/>
      <c r="Z38" s="785"/>
      <c r="AA38" s="785"/>
      <c r="AB38" s="785"/>
      <c r="AC38" s="785"/>
      <c r="AD38" s="785"/>
      <c r="AE38" s="785"/>
      <c r="AF38" s="785"/>
      <c r="AG38" s="785"/>
      <c r="AH38" s="785"/>
      <c r="AI38" s="785"/>
      <c r="AJ38" s="785"/>
      <c r="AK38" s="785"/>
      <c r="AL38" s="785"/>
      <c r="AM38" s="785"/>
      <c r="AN38" s="785"/>
      <c r="AO38" s="785"/>
      <c r="AP38" s="785"/>
      <c r="AQ38" s="785"/>
      <c r="AR38" s="785"/>
      <c r="AS38" s="785"/>
      <c r="AT38" s="785"/>
      <c r="AU38" s="785"/>
      <c r="AV38" s="785"/>
      <c r="AW38" s="785"/>
      <c r="AX38" s="785"/>
      <c r="AY38" s="785"/>
      <c r="AZ38" s="344"/>
      <c r="BA38" s="1023"/>
      <c r="BB38" s="594" t="s">
        <v>48</v>
      </c>
      <c r="BC38" s="47" t="s">
        <v>35</v>
      </c>
      <c r="BD38" s="43" t="s">
        <v>35</v>
      </c>
      <c r="BE38" s="43" t="s">
        <v>35</v>
      </c>
      <c r="BF38" s="43" t="s">
        <v>35</v>
      </c>
      <c r="BG38" s="38" t="s">
        <v>35</v>
      </c>
      <c r="BH38" s="47" t="s">
        <v>35</v>
      </c>
      <c r="BI38" s="43" t="s">
        <v>35</v>
      </c>
      <c r="BJ38" s="43" t="s">
        <v>35</v>
      </c>
      <c r="BK38" s="43" t="s">
        <v>35</v>
      </c>
      <c r="BL38" s="38" t="s">
        <v>35</v>
      </c>
      <c r="BM38" s="47" t="s">
        <v>35</v>
      </c>
      <c r="BN38" s="43" t="s">
        <v>35</v>
      </c>
      <c r="BO38" s="43" t="s">
        <v>35</v>
      </c>
      <c r="BP38" s="43" t="s">
        <v>35</v>
      </c>
      <c r="BQ38" s="38" t="s">
        <v>35</v>
      </c>
      <c r="BR38" s="47" t="s">
        <v>35</v>
      </c>
      <c r="BS38" s="43" t="s">
        <v>35</v>
      </c>
      <c r="BT38" s="43" t="s">
        <v>35</v>
      </c>
      <c r="BU38" s="43" t="s">
        <v>35</v>
      </c>
      <c r="BV38" s="33" t="s">
        <v>35</v>
      </c>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row>
    <row r="39" s="306" customFormat="true" ht="15" customHeight="true" x14ac:dyDescent="0.2">
      <c r="A39" s="1000" t="s">
        <v>123</v>
      </c>
      <c r="B39" s="376" t="s">
        <v>49</v>
      </c>
      <c r="C39" s="63" t="s">
        <v>35</v>
      </c>
      <c r="D39" s="60" t="s">
        <v>35</v>
      </c>
      <c r="E39" s="60" t="s">
        <v>35</v>
      </c>
      <c r="F39" s="60" t="s">
        <v>35</v>
      </c>
      <c r="G39" s="57" t="s">
        <v>35</v>
      </c>
      <c r="H39" s="54" t="s">
        <v>35</v>
      </c>
      <c r="I39" s="60" t="s">
        <v>35</v>
      </c>
      <c r="J39" s="60" t="s">
        <v>35</v>
      </c>
      <c r="K39" s="60" t="s">
        <v>35</v>
      </c>
      <c r="L39" s="51" t="s">
        <v>35</v>
      </c>
      <c r="M39" s="63" t="s">
        <v>35</v>
      </c>
      <c r="N39" s="60" t="s">
        <v>35</v>
      </c>
      <c r="O39" s="60" t="s">
        <v>35</v>
      </c>
      <c r="P39" s="60" t="s">
        <v>35</v>
      </c>
      <c r="Q39" s="57" t="s">
        <v>35</v>
      </c>
      <c r="R39" s="54" t="s">
        <v>35</v>
      </c>
      <c r="S39" s="60" t="s">
        <v>35</v>
      </c>
      <c r="T39" s="60" t="s">
        <v>35</v>
      </c>
      <c r="U39" s="60" t="s">
        <v>35</v>
      </c>
      <c r="V39" s="51" t="s">
        <v>35</v>
      </c>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343"/>
      <c r="BA39" s="1023" t="s">
        <v>123</v>
      </c>
      <c r="BB39" s="594" t="s">
        <v>49</v>
      </c>
      <c r="BC39" s="47" t="s">
        <v>35</v>
      </c>
      <c r="BD39" s="43" t="s">
        <v>35</v>
      </c>
      <c r="BE39" s="43" t="s">
        <v>35</v>
      </c>
      <c r="BF39" s="43" t="s">
        <v>35</v>
      </c>
      <c r="BG39" s="38" t="s">
        <v>35</v>
      </c>
      <c r="BH39" s="47" t="s">
        <v>35</v>
      </c>
      <c r="BI39" s="43" t="s">
        <v>35</v>
      </c>
      <c r="BJ39" s="43" t="s">
        <v>35</v>
      </c>
      <c r="BK39" s="43" t="s">
        <v>35</v>
      </c>
      <c r="BL39" s="38" t="s">
        <v>35</v>
      </c>
      <c r="BM39" s="47" t="s">
        <v>35</v>
      </c>
      <c r="BN39" s="43" t="s">
        <v>35</v>
      </c>
      <c r="BO39" s="43" t="s">
        <v>35</v>
      </c>
      <c r="BP39" s="43" t="s">
        <v>35</v>
      </c>
      <c r="BQ39" s="38" t="s">
        <v>35</v>
      </c>
      <c r="BR39" s="47" t="s">
        <v>35</v>
      </c>
      <c r="BS39" s="43" t="s">
        <v>35</v>
      </c>
      <c r="BT39" s="43" t="s">
        <v>35</v>
      </c>
      <c r="BU39" s="43" t="s">
        <v>35</v>
      </c>
      <c r="BV39" s="33" t="s">
        <v>35</v>
      </c>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row>
    <row r="40" s="306" customFormat="true" ht="15" customHeight="true" x14ac:dyDescent="0.2">
      <c r="A40" s="1000"/>
      <c r="B40" s="376" t="s">
        <v>48</v>
      </c>
      <c r="C40" s="63" t="s">
        <v>35</v>
      </c>
      <c r="D40" s="60" t="s">
        <v>35</v>
      </c>
      <c r="E40" s="60" t="s">
        <v>35</v>
      </c>
      <c r="F40" s="60" t="s">
        <v>35</v>
      </c>
      <c r="G40" s="57" t="s">
        <v>35</v>
      </c>
      <c r="H40" s="54" t="s">
        <v>35</v>
      </c>
      <c r="I40" s="60" t="s">
        <v>35</v>
      </c>
      <c r="J40" s="60" t="s">
        <v>35</v>
      </c>
      <c r="K40" s="60" t="s">
        <v>35</v>
      </c>
      <c r="L40" s="51" t="s">
        <v>35</v>
      </c>
      <c r="M40" s="63" t="s">
        <v>35</v>
      </c>
      <c r="N40" s="60" t="s">
        <v>35</v>
      </c>
      <c r="O40" s="60" t="s">
        <v>35</v>
      </c>
      <c r="P40" s="60" t="s">
        <v>35</v>
      </c>
      <c r="Q40" s="57" t="s">
        <v>35</v>
      </c>
      <c r="R40" s="54" t="s">
        <v>35</v>
      </c>
      <c r="S40" s="60" t="s">
        <v>35</v>
      </c>
      <c r="T40" s="60" t="s">
        <v>35</v>
      </c>
      <c r="U40" s="60" t="s">
        <v>35</v>
      </c>
      <c r="V40" s="51" t="s">
        <v>35</v>
      </c>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343"/>
      <c r="BA40" s="1023"/>
      <c r="BB40" s="594" t="s">
        <v>48</v>
      </c>
      <c r="BC40" s="47" t="s">
        <v>35</v>
      </c>
      <c r="BD40" s="43" t="s">
        <v>35</v>
      </c>
      <c r="BE40" s="43" t="s">
        <v>35</v>
      </c>
      <c r="BF40" s="43" t="s">
        <v>35</v>
      </c>
      <c r="BG40" s="38" t="s">
        <v>35</v>
      </c>
      <c r="BH40" s="47" t="s">
        <v>35</v>
      </c>
      <c r="BI40" s="43" t="s">
        <v>35</v>
      </c>
      <c r="BJ40" s="43" t="s">
        <v>35</v>
      </c>
      <c r="BK40" s="43" t="s">
        <v>35</v>
      </c>
      <c r="BL40" s="38" t="s">
        <v>35</v>
      </c>
      <c r="BM40" s="47" t="s">
        <v>35</v>
      </c>
      <c r="BN40" s="43" t="s">
        <v>35</v>
      </c>
      <c r="BO40" s="43" t="s">
        <v>35</v>
      </c>
      <c r="BP40" s="43" t="s">
        <v>35</v>
      </c>
      <c r="BQ40" s="38" t="s">
        <v>35</v>
      </c>
      <c r="BR40" s="47" t="s">
        <v>35</v>
      </c>
      <c r="BS40" s="43" t="s">
        <v>35</v>
      </c>
      <c r="BT40" s="43" t="s">
        <v>35</v>
      </c>
      <c r="BU40" s="43" t="s">
        <v>35</v>
      </c>
      <c r="BV40" s="33" t="s">
        <v>35</v>
      </c>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row>
    <row r="41" s="558" customFormat="true" ht="15" customHeight="true" x14ac:dyDescent="0.2">
      <c r="A41" s="1000" t="s">
        <v>56</v>
      </c>
      <c r="B41" s="376" t="s">
        <v>49</v>
      </c>
      <c r="C41" s="119">
        <v>19.899999999999999</v>
      </c>
      <c r="D41" s="118">
        <v>12.6</v>
      </c>
      <c r="E41" s="118">
        <v>9.8000000000000007</v>
      </c>
      <c r="F41" s="118">
        <v>1.5</v>
      </c>
      <c r="G41" s="117">
        <v>0.2</v>
      </c>
      <c r="H41" s="116">
        <v>15.2</v>
      </c>
      <c r="I41" s="118">
        <v>10.7</v>
      </c>
      <c r="J41" s="118">
        <v>6.5</v>
      </c>
      <c r="K41" s="118">
        <v>0</v>
      </c>
      <c r="L41" s="115">
        <v>0.2</v>
      </c>
      <c r="M41" s="119">
        <v>31.6</v>
      </c>
      <c r="N41" s="118">
        <v>18.100000000000001</v>
      </c>
      <c r="O41" s="118">
        <v>13.9</v>
      </c>
      <c r="P41" s="118">
        <v>16.2</v>
      </c>
      <c r="Q41" s="117">
        <v>5.9</v>
      </c>
      <c r="R41" s="116">
        <v>9.1999999999999993</v>
      </c>
      <c r="S41" s="118">
        <v>15.1</v>
      </c>
      <c r="T41" s="118">
        <v>13.9</v>
      </c>
      <c r="U41" s="118">
        <v>5.8</v>
      </c>
      <c r="V41" s="115">
        <v>12.7</v>
      </c>
      <c r="W41" s="785"/>
      <c r="X41" s="785"/>
      <c r="Y41" s="785"/>
      <c r="Z41" s="785"/>
      <c r="AA41" s="785"/>
      <c r="AB41" s="785"/>
      <c r="AC41" s="785"/>
      <c r="AD41" s="785"/>
      <c r="AE41" s="785"/>
      <c r="AF41" s="785"/>
      <c r="AG41" s="785"/>
      <c r="AH41" s="785"/>
      <c r="AI41" s="785"/>
      <c r="AJ41" s="785"/>
      <c r="AK41" s="785"/>
      <c r="AL41" s="785"/>
      <c r="AM41" s="785"/>
      <c r="AN41" s="785"/>
      <c r="AO41" s="785"/>
      <c r="AP41" s="785"/>
      <c r="AQ41" s="785"/>
      <c r="AR41" s="785"/>
      <c r="AS41" s="785"/>
      <c r="AT41" s="785"/>
      <c r="AU41" s="785"/>
      <c r="AV41" s="785"/>
      <c r="AW41" s="785"/>
      <c r="AX41" s="785"/>
      <c r="AY41" s="785"/>
      <c r="AZ41" s="344"/>
      <c r="BA41" s="1023" t="s">
        <v>56</v>
      </c>
      <c r="BB41" s="594" t="s">
        <v>49</v>
      </c>
      <c r="BC41" s="47" t="s">
        <v>35</v>
      </c>
      <c r="BD41" s="43" t="s">
        <v>35</v>
      </c>
      <c r="BE41" s="43" t="s">
        <v>35</v>
      </c>
      <c r="BF41" s="43" t="s">
        <v>35</v>
      </c>
      <c r="BG41" s="38" t="s">
        <v>35</v>
      </c>
      <c r="BH41" s="47" t="s">
        <v>35</v>
      </c>
      <c r="BI41" s="43" t="s">
        <v>35</v>
      </c>
      <c r="BJ41" s="43" t="s">
        <v>35</v>
      </c>
      <c r="BK41" s="43" t="s">
        <v>35</v>
      </c>
      <c r="BL41" s="38" t="s">
        <v>35</v>
      </c>
      <c r="BM41" s="47" t="s">
        <v>35</v>
      </c>
      <c r="BN41" s="43" t="s">
        <v>35</v>
      </c>
      <c r="BO41" s="43" t="s">
        <v>35</v>
      </c>
      <c r="BP41" s="43" t="s">
        <v>35</v>
      </c>
      <c r="BQ41" s="38" t="s">
        <v>35</v>
      </c>
      <c r="BR41" s="47" t="s">
        <v>35</v>
      </c>
      <c r="BS41" s="43" t="s">
        <v>35</v>
      </c>
      <c r="BT41" s="43" t="s">
        <v>35</v>
      </c>
      <c r="BU41" s="43" t="s">
        <v>35</v>
      </c>
      <c r="BV41" s="33" t="s">
        <v>35</v>
      </c>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row>
    <row r="42" s="558" customFormat="true" ht="15" customHeight="true" x14ac:dyDescent="0.2">
      <c r="A42" s="1000"/>
      <c r="B42" s="376" t="s">
        <v>48</v>
      </c>
      <c r="C42" s="119">
        <v>80.099999999999994</v>
      </c>
      <c r="D42" s="118">
        <v>87.4</v>
      </c>
      <c r="E42" s="118">
        <v>90.2</v>
      </c>
      <c r="F42" s="118">
        <v>98.5</v>
      </c>
      <c r="G42" s="117">
        <v>99.8</v>
      </c>
      <c r="H42" s="116">
        <v>84.8</v>
      </c>
      <c r="I42" s="118">
        <v>89.3</v>
      </c>
      <c r="J42" s="118">
        <v>93.5</v>
      </c>
      <c r="K42" s="118">
        <v>100</v>
      </c>
      <c r="L42" s="115">
        <v>99.8</v>
      </c>
      <c r="M42" s="119">
        <v>68.400000000000006</v>
      </c>
      <c r="N42" s="118">
        <v>81.900000000000006</v>
      </c>
      <c r="O42" s="118">
        <v>86.1</v>
      </c>
      <c r="P42" s="118">
        <v>83.8</v>
      </c>
      <c r="Q42" s="117">
        <v>94.1</v>
      </c>
      <c r="R42" s="116">
        <v>90.8</v>
      </c>
      <c r="S42" s="118">
        <v>84.9</v>
      </c>
      <c r="T42" s="118">
        <v>86.1</v>
      </c>
      <c r="U42" s="118">
        <v>94.2</v>
      </c>
      <c r="V42" s="115">
        <v>87.3</v>
      </c>
      <c r="W42" s="785"/>
      <c r="X42" s="785"/>
      <c r="Y42" s="785"/>
      <c r="Z42" s="785"/>
      <c r="AA42" s="785"/>
      <c r="AB42" s="785"/>
      <c r="AC42" s="785"/>
      <c r="AD42" s="785"/>
      <c r="AE42" s="785"/>
      <c r="AF42" s="785"/>
      <c r="AG42" s="785"/>
      <c r="AH42" s="785"/>
      <c r="AI42" s="785"/>
      <c r="AJ42" s="785"/>
      <c r="AK42" s="785"/>
      <c r="AL42" s="785"/>
      <c r="AM42" s="785"/>
      <c r="AN42" s="785"/>
      <c r="AO42" s="785"/>
      <c r="AP42" s="785"/>
      <c r="AQ42" s="785"/>
      <c r="AR42" s="785"/>
      <c r="AS42" s="785"/>
      <c r="AT42" s="785"/>
      <c r="AU42" s="785"/>
      <c r="AV42" s="785"/>
      <c r="AW42" s="785"/>
      <c r="AX42" s="785"/>
      <c r="AY42" s="785"/>
      <c r="AZ42" s="344"/>
      <c r="BA42" s="1023"/>
      <c r="BB42" s="594" t="s">
        <v>48</v>
      </c>
      <c r="BC42" s="47" t="s">
        <v>35</v>
      </c>
      <c r="BD42" s="43" t="s">
        <v>35</v>
      </c>
      <c r="BE42" s="43" t="s">
        <v>35</v>
      </c>
      <c r="BF42" s="43" t="s">
        <v>35</v>
      </c>
      <c r="BG42" s="38" t="s">
        <v>35</v>
      </c>
      <c r="BH42" s="47" t="s">
        <v>35</v>
      </c>
      <c r="BI42" s="43" t="s">
        <v>35</v>
      </c>
      <c r="BJ42" s="43" t="s">
        <v>35</v>
      </c>
      <c r="BK42" s="43" t="s">
        <v>35</v>
      </c>
      <c r="BL42" s="38" t="s">
        <v>35</v>
      </c>
      <c r="BM42" s="47" t="s">
        <v>35</v>
      </c>
      <c r="BN42" s="43" t="s">
        <v>35</v>
      </c>
      <c r="BO42" s="43" t="s">
        <v>35</v>
      </c>
      <c r="BP42" s="43" t="s">
        <v>35</v>
      </c>
      <c r="BQ42" s="38" t="s">
        <v>35</v>
      </c>
      <c r="BR42" s="47" t="s">
        <v>35</v>
      </c>
      <c r="BS42" s="43" t="s">
        <v>35</v>
      </c>
      <c r="BT42" s="43" t="s">
        <v>35</v>
      </c>
      <c r="BU42" s="43" t="s">
        <v>35</v>
      </c>
      <c r="BV42" s="33" t="s">
        <v>35</v>
      </c>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row>
    <row r="43" s="558" customFormat="true" ht="15" customHeight="true" x14ac:dyDescent="0.2">
      <c r="A43" s="1000" t="s">
        <v>53</v>
      </c>
      <c r="B43" s="376" t="s">
        <v>49</v>
      </c>
      <c r="C43" s="63" t="s">
        <v>35</v>
      </c>
      <c r="D43" s="60" t="s">
        <v>35</v>
      </c>
      <c r="E43" s="60" t="s">
        <v>35</v>
      </c>
      <c r="F43" s="60" t="s">
        <v>35</v>
      </c>
      <c r="G43" s="57" t="s">
        <v>35</v>
      </c>
      <c r="H43" s="54" t="s">
        <v>35</v>
      </c>
      <c r="I43" s="60" t="s">
        <v>35</v>
      </c>
      <c r="J43" s="60" t="s">
        <v>35</v>
      </c>
      <c r="K43" s="60" t="s">
        <v>35</v>
      </c>
      <c r="L43" s="51" t="s">
        <v>35</v>
      </c>
      <c r="M43" s="63" t="s">
        <v>35</v>
      </c>
      <c r="N43" s="60" t="s">
        <v>35</v>
      </c>
      <c r="O43" s="60" t="s">
        <v>35</v>
      </c>
      <c r="P43" s="60" t="s">
        <v>35</v>
      </c>
      <c r="Q43" s="57" t="s">
        <v>35</v>
      </c>
      <c r="R43" s="54" t="s">
        <v>35</v>
      </c>
      <c r="S43" s="60" t="s">
        <v>35</v>
      </c>
      <c r="T43" s="60" t="s">
        <v>35</v>
      </c>
      <c r="U43" s="60" t="s">
        <v>35</v>
      </c>
      <c r="V43" s="51" t="s">
        <v>35</v>
      </c>
      <c r="W43" s="785"/>
      <c r="X43" s="785"/>
      <c r="Y43" s="785"/>
      <c r="Z43" s="785"/>
      <c r="AA43" s="785"/>
      <c r="AB43" s="785"/>
      <c r="AC43" s="785"/>
      <c r="AD43" s="785"/>
      <c r="AE43" s="785"/>
      <c r="AF43" s="785"/>
      <c r="AG43" s="785"/>
      <c r="AH43" s="785"/>
      <c r="AI43" s="785"/>
      <c r="AJ43" s="785"/>
      <c r="AK43" s="785"/>
      <c r="AL43" s="785"/>
      <c r="AM43" s="785"/>
      <c r="AN43" s="785"/>
      <c r="AO43" s="785"/>
      <c r="AP43" s="785"/>
      <c r="AQ43" s="785"/>
      <c r="AR43" s="785"/>
      <c r="AS43" s="785"/>
      <c r="AT43" s="785"/>
      <c r="AU43" s="785"/>
      <c r="AV43" s="785"/>
      <c r="AW43" s="785"/>
      <c r="AX43" s="785"/>
      <c r="AY43" s="785"/>
      <c r="AZ43" s="344"/>
      <c r="BA43" s="1023" t="s">
        <v>53</v>
      </c>
      <c r="BB43" s="594" t="s">
        <v>49</v>
      </c>
      <c r="BC43" s="47" t="s">
        <v>35</v>
      </c>
      <c r="BD43" s="43" t="s">
        <v>35</v>
      </c>
      <c r="BE43" s="43" t="s">
        <v>35</v>
      </c>
      <c r="BF43" s="43" t="s">
        <v>35</v>
      </c>
      <c r="BG43" s="38" t="s">
        <v>35</v>
      </c>
      <c r="BH43" s="47" t="s">
        <v>35</v>
      </c>
      <c r="BI43" s="43" t="s">
        <v>35</v>
      </c>
      <c r="BJ43" s="43" t="s">
        <v>35</v>
      </c>
      <c r="BK43" s="43" t="s">
        <v>35</v>
      </c>
      <c r="BL43" s="38" t="s">
        <v>35</v>
      </c>
      <c r="BM43" s="47" t="s">
        <v>35</v>
      </c>
      <c r="BN43" s="43" t="s">
        <v>35</v>
      </c>
      <c r="BO43" s="43" t="s">
        <v>35</v>
      </c>
      <c r="BP43" s="43" t="s">
        <v>35</v>
      </c>
      <c r="BQ43" s="38" t="s">
        <v>35</v>
      </c>
      <c r="BR43" s="47" t="s">
        <v>35</v>
      </c>
      <c r="BS43" s="43" t="s">
        <v>35</v>
      </c>
      <c r="BT43" s="43" t="s">
        <v>35</v>
      </c>
      <c r="BU43" s="43" t="s">
        <v>35</v>
      </c>
      <c r="BV43" s="33" t="s">
        <v>35</v>
      </c>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row>
    <row r="44" s="558" customFormat="true" ht="15" customHeight="true" x14ac:dyDescent="0.2">
      <c r="A44" s="1000"/>
      <c r="B44" s="376" t="s">
        <v>48</v>
      </c>
      <c r="C44" s="63" t="s">
        <v>35</v>
      </c>
      <c r="D44" s="60" t="s">
        <v>35</v>
      </c>
      <c r="E44" s="60" t="s">
        <v>35</v>
      </c>
      <c r="F44" s="60" t="s">
        <v>35</v>
      </c>
      <c r="G44" s="57" t="s">
        <v>35</v>
      </c>
      <c r="H44" s="54" t="s">
        <v>35</v>
      </c>
      <c r="I44" s="60" t="s">
        <v>35</v>
      </c>
      <c r="J44" s="60" t="s">
        <v>35</v>
      </c>
      <c r="K44" s="60" t="s">
        <v>35</v>
      </c>
      <c r="L44" s="51" t="s">
        <v>35</v>
      </c>
      <c r="M44" s="63" t="s">
        <v>35</v>
      </c>
      <c r="N44" s="60" t="s">
        <v>35</v>
      </c>
      <c r="O44" s="60" t="s">
        <v>35</v>
      </c>
      <c r="P44" s="60" t="s">
        <v>35</v>
      </c>
      <c r="Q44" s="57" t="s">
        <v>35</v>
      </c>
      <c r="R44" s="54" t="s">
        <v>35</v>
      </c>
      <c r="S44" s="60" t="s">
        <v>35</v>
      </c>
      <c r="T44" s="60" t="s">
        <v>35</v>
      </c>
      <c r="U44" s="60" t="s">
        <v>35</v>
      </c>
      <c r="V44" s="51" t="s">
        <v>35</v>
      </c>
      <c r="W44" s="785"/>
      <c r="X44" s="785"/>
      <c r="Y44" s="785"/>
      <c r="Z44" s="785"/>
      <c r="AA44" s="785"/>
      <c r="AB44" s="785"/>
      <c r="AC44" s="785"/>
      <c r="AD44" s="785"/>
      <c r="AE44" s="785"/>
      <c r="AF44" s="785"/>
      <c r="AG44" s="785"/>
      <c r="AH44" s="785"/>
      <c r="AI44" s="785"/>
      <c r="AJ44" s="785"/>
      <c r="AK44" s="785"/>
      <c r="AL44" s="785"/>
      <c r="AM44" s="785"/>
      <c r="AN44" s="785"/>
      <c r="AO44" s="785"/>
      <c r="AP44" s="785"/>
      <c r="AQ44" s="785"/>
      <c r="AR44" s="785"/>
      <c r="AS44" s="785"/>
      <c r="AT44" s="785"/>
      <c r="AU44" s="785"/>
      <c r="AV44" s="785"/>
      <c r="AW44" s="785"/>
      <c r="AX44" s="785"/>
      <c r="AY44" s="785"/>
      <c r="AZ44" s="344"/>
      <c r="BA44" s="1023"/>
      <c r="BB44" s="594" t="s">
        <v>48</v>
      </c>
      <c r="BC44" s="47" t="s">
        <v>35</v>
      </c>
      <c r="BD44" s="43" t="s">
        <v>35</v>
      </c>
      <c r="BE44" s="43" t="s">
        <v>35</v>
      </c>
      <c r="BF44" s="43" t="s">
        <v>35</v>
      </c>
      <c r="BG44" s="38" t="s">
        <v>35</v>
      </c>
      <c r="BH44" s="47" t="s">
        <v>35</v>
      </c>
      <c r="BI44" s="43" t="s">
        <v>35</v>
      </c>
      <c r="BJ44" s="43" t="s">
        <v>35</v>
      </c>
      <c r="BK44" s="43" t="s">
        <v>35</v>
      </c>
      <c r="BL44" s="38" t="s">
        <v>35</v>
      </c>
      <c r="BM44" s="47" t="s">
        <v>35</v>
      </c>
      <c r="BN44" s="43" t="s">
        <v>35</v>
      </c>
      <c r="BO44" s="43" t="s">
        <v>35</v>
      </c>
      <c r="BP44" s="43" t="s">
        <v>35</v>
      </c>
      <c r="BQ44" s="38" t="s">
        <v>35</v>
      </c>
      <c r="BR44" s="47" t="s">
        <v>35</v>
      </c>
      <c r="BS44" s="43" t="s">
        <v>35</v>
      </c>
      <c r="BT44" s="43" t="s">
        <v>35</v>
      </c>
      <c r="BU44" s="43" t="s">
        <v>35</v>
      </c>
      <c r="BV44" s="33" t="s">
        <v>35</v>
      </c>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row>
    <row r="45" s="558" customFormat="true" ht="15" customHeight="true" x14ac:dyDescent="0.2">
      <c r="A45" s="1000" t="s">
        <v>52</v>
      </c>
      <c r="B45" s="376" t="s">
        <v>49</v>
      </c>
      <c r="C45" s="63" t="s">
        <v>35</v>
      </c>
      <c r="D45" s="60" t="s">
        <v>35</v>
      </c>
      <c r="E45" s="60" t="s">
        <v>35</v>
      </c>
      <c r="F45" s="60" t="s">
        <v>35</v>
      </c>
      <c r="G45" s="57" t="s">
        <v>35</v>
      </c>
      <c r="H45" s="54" t="s">
        <v>35</v>
      </c>
      <c r="I45" s="60" t="s">
        <v>35</v>
      </c>
      <c r="J45" s="60" t="s">
        <v>35</v>
      </c>
      <c r="K45" s="60" t="s">
        <v>35</v>
      </c>
      <c r="L45" s="51" t="s">
        <v>35</v>
      </c>
      <c r="M45" s="63" t="s">
        <v>35</v>
      </c>
      <c r="N45" s="60" t="s">
        <v>35</v>
      </c>
      <c r="O45" s="60" t="s">
        <v>35</v>
      </c>
      <c r="P45" s="60" t="s">
        <v>35</v>
      </c>
      <c r="Q45" s="57" t="s">
        <v>35</v>
      </c>
      <c r="R45" s="54" t="s">
        <v>35</v>
      </c>
      <c r="S45" s="60" t="s">
        <v>35</v>
      </c>
      <c r="T45" s="60" t="s">
        <v>35</v>
      </c>
      <c r="U45" s="60" t="s">
        <v>35</v>
      </c>
      <c r="V45" s="51" t="s">
        <v>35</v>
      </c>
      <c r="W45" s="785"/>
      <c r="X45" s="785"/>
      <c r="Y45" s="785"/>
      <c r="Z45" s="785"/>
      <c r="AA45" s="785"/>
      <c r="AB45" s="785"/>
      <c r="AC45" s="785"/>
      <c r="AD45" s="785"/>
      <c r="AE45" s="785"/>
      <c r="AF45" s="785"/>
      <c r="AG45" s="785"/>
      <c r="AH45" s="785"/>
      <c r="AI45" s="785"/>
      <c r="AJ45" s="785"/>
      <c r="AK45" s="785"/>
      <c r="AL45" s="785"/>
      <c r="AM45" s="785"/>
      <c r="AN45" s="785"/>
      <c r="AO45" s="785"/>
      <c r="AP45" s="785"/>
      <c r="AQ45" s="785"/>
      <c r="AR45" s="785"/>
      <c r="AS45" s="785"/>
      <c r="AT45" s="785"/>
      <c r="AU45" s="785"/>
      <c r="AV45" s="785"/>
      <c r="AW45" s="785"/>
      <c r="AX45" s="785"/>
      <c r="AY45" s="785"/>
      <c r="AZ45" s="344"/>
      <c r="BA45" s="1023" t="s">
        <v>52</v>
      </c>
      <c r="BB45" s="594" t="s">
        <v>49</v>
      </c>
      <c r="BC45" s="47" t="s">
        <v>35</v>
      </c>
      <c r="BD45" s="43" t="s">
        <v>35</v>
      </c>
      <c r="BE45" s="43" t="s">
        <v>35</v>
      </c>
      <c r="BF45" s="43" t="s">
        <v>35</v>
      </c>
      <c r="BG45" s="38" t="s">
        <v>35</v>
      </c>
      <c r="BH45" s="47" t="s">
        <v>35</v>
      </c>
      <c r="BI45" s="43" t="s">
        <v>35</v>
      </c>
      <c r="BJ45" s="43" t="s">
        <v>35</v>
      </c>
      <c r="BK45" s="43" t="s">
        <v>35</v>
      </c>
      <c r="BL45" s="38" t="s">
        <v>35</v>
      </c>
      <c r="BM45" s="47" t="s">
        <v>35</v>
      </c>
      <c r="BN45" s="43" t="s">
        <v>35</v>
      </c>
      <c r="BO45" s="43" t="s">
        <v>35</v>
      </c>
      <c r="BP45" s="43" t="s">
        <v>35</v>
      </c>
      <c r="BQ45" s="38" t="s">
        <v>35</v>
      </c>
      <c r="BR45" s="47" t="s">
        <v>35</v>
      </c>
      <c r="BS45" s="43" t="s">
        <v>35</v>
      </c>
      <c r="BT45" s="43" t="s">
        <v>35</v>
      </c>
      <c r="BU45" s="43" t="s">
        <v>35</v>
      </c>
      <c r="BV45" s="33" t="s">
        <v>35</v>
      </c>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row>
    <row r="46" s="558" customFormat="true" ht="15" customHeight="true" x14ac:dyDescent="0.2">
      <c r="A46" s="1000"/>
      <c r="B46" s="376" t="s">
        <v>48</v>
      </c>
      <c r="C46" s="63" t="s">
        <v>35</v>
      </c>
      <c r="D46" s="60" t="s">
        <v>35</v>
      </c>
      <c r="E46" s="60" t="s">
        <v>35</v>
      </c>
      <c r="F46" s="60" t="s">
        <v>35</v>
      </c>
      <c r="G46" s="57" t="s">
        <v>35</v>
      </c>
      <c r="H46" s="54" t="s">
        <v>35</v>
      </c>
      <c r="I46" s="60" t="s">
        <v>35</v>
      </c>
      <c r="J46" s="60" t="s">
        <v>35</v>
      </c>
      <c r="K46" s="60" t="s">
        <v>35</v>
      </c>
      <c r="L46" s="51" t="s">
        <v>35</v>
      </c>
      <c r="M46" s="63" t="s">
        <v>35</v>
      </c>
      <c r="N46" s="60" t="s">
        <v>35</v>
      </c>
      <c r="O46" s="60" t="s">
        <v>35</v>
      </c>
      <c r="P46" s="60" t="s">
        <v>35</v>
      </c>
      <c r="Q46" s="57" t="s">
        <v>35</v>
      </c>
      <c r="R46" s="54" t="s">
        <v>35</v>
      </c>
      <c r="S46" s="60" t="s">
        <v>35</v>
      </c>
      <c r="T46" s="60" t="s">
        <v>35</v>
      </c>
      <c r="U46" s="60" t="s">
        <v>35</v>
      </c>
      <c r="V46" s="51" t="s">
        <v>35</v>
      </c>
      <c r="W46" s="785"/>
      <c r="X46" s="785"/>
      <c r="Y46" s="785"/>
      <c r="Z46" s="785"/>
      <c r="AA46" s="785"/>
      <c r="AB46" s="785"/>
      <c r="AC46" s="785"/>
      <c r="AD46" s="785"/>
      <c r="AE46" s="785"/>
      <c r="AF46" s="785"/>
      <c r="AG46" s="785"/>
      <c r="AH46" s="785"/>
      <c r="AI46" s="785"/>
      <c r="AJ46" s="785"/>
      <c r="AK46" s="785"/>
      <c r="AL46" s="785"/>
      <c r="AM46" s="785"/>
      <c r="AN46" s="785"/>
      <c r="AO46" s="785"/>
      <c r="AP46" s="785"/>
      <c r="AQ46" s="785"/>
      <c r="AR46" s="785"/>
      <c r="AS46" s="785"/>
      <c r="AT46" s="785"/>
      <c r="AU46" s="785"/>
      <c r="AV46" s="785"/>
      <c r="AW46" s="785"/>
      <c r="AX46" s="785"/>
      <c r="AY46" s="785"/>
      <c r="AZ46" s="344"/>
      <c r="BA46" s="1023"/>
      <c r="BB46" s="594" t="s">
        <v>48</v>
      </c>
      <c r="BC46" s="47" t="s">
        <v>35</v>
      </c>
      <c r="BD46" s="43" t="s">
        <v>35</v>
      </c>
      <c r="BE46" s="43" t="s">
        <v>35</v>
      </c>
      <c r="BF46" s="43" t="s">
        <v>35</v>
      </c>
      <c r="BG46" s="38" t="s">
        <v>35</v>
      </c>
      <c r="BH46" s="47" t="s">
        <v>35</v>
      </c>
      <c r="BI46" s="43" t="s">
        <v>35</v>
      </c>
      <c r="BJ46" s="43" t="s">
        <v>35</v>
      </c>
      <c r="BK46" s="43" t="s">
        <v>35</v>
      </c>
      <c r="BL46" s="38" t="s">
        <v>35</v>
      </c>
      <c r="BM46" s="47" t="s">
        <v>35</v>
      </c>
      <c r="BN46" s="43" t="s">
        <v>35</v>
      </c>
      <c r="BO46" s="43" t="s">
        <v>35</v>
      </c>
      <c r="BP46" s="43" t="s">
        <v>35</v>
      </c>
      <c r="BQ46" s="38" t="s">
        <v>35</v>
      </c>
      <c r="BR46" s="47" t="s">
        <v>35</v>
      </c>
      <c r="BS46" s="43" t="s">
        <v>35</v>
      </c>
      <c r="BT46" s="43" t="s">
        <v>35</v>
      </c>
      <c r="BU46" s="43" t="s">
        <v>35</v>
      </c>
      <c r="BV46" s="33" t="s">
        <v>35</v>
      </c>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row>
    <row r="47" s="306" customFormat="true" ht="15" customHeight="true" x14ac:dyDescent="0.2">
      <c r="A47" s="1000" t="s">
        <v>102</v>
      </c>
      <c r="B47" s="376" t="s">
        <v>101</v>
      </c>
      <c r="C47" s="63" t="s">
        <v>35</v>
      </c>
      <c r="D47" s="60" t="s">
        <v>35</v>
      </c>
      <c r="E47" s="60" t="s">
        <v>35</v>
      </c>
      <c r="F47" s="60" t="s">
        <v>35</v>
      </c>
      <c r="G47" s="57" t="s">
        <v>35</v>
      </c>
      <c r="H47" s="54" t="s">
        <v>35</v>
      </c>
      <c r="I47" s="60" t="s">
        <v>35</v>
      </c>
      <c r="J47" s="60" t="s">
        <v>35</v>
      </c>
      <c r="K47" s="60" t="s">
        <v>35</v>
      </c>
      <c r="L47" s="51" t="s">
        <v>35</v>
      </c>
      <c r="M47" s="63" t="s">
        <v>35</v>
      </c>
      <c r="N47" s="60" t="s">
        <v>35</v>
      </c>
      <c r="O47" s="60" t="s">
        <v>35</v>
      </c>
      <c r="P47" s="60" t="s">
        <v>35</v>
      </c>
      <c r="Q47" s="57" t="s">
        <v>35</v>
      </c>
      <c r="R47" s="54" t="s">
        <v>35</v>
      </c>
      <c r="S47" s="60" t="s">
        <v>35</v>
      </c>
      <c r="T47" s="60" t="s">
        <v>35</v>
      </c>
      <c r="U47" s="60" t="s">
        <v>35</v>
      </c>
      <c r="V47" s="51" t="s">
        <v>35</v>
      </c>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343"/>
      <c r="BA47" s="1023" t="s">
        <v>102</v>
      </c>
      <c r="BB47" s="594" t="s">
        <v>101</v>
      </c>
      <c r="BC47" s="47" t="s">
        <v>35</v>
      </c>
      <c r="BD47" s="43" t="s">
        <v>35</v>
      </c>
      <c r="BE47" s="43" t="s">
        <v>35</v>
      </c>
      <c r="BF47" s="43" t="s">
        <v>35</v>
      </c>
      <c r="BG47" s="38" t="s">
        <v>35</v>
      </c>
      <c r="BH47" s="47" t="s">
        <v>35</v>
      </c>
      <c r="BI47" s="43" t="s">
        <v>35</v>
      </c>
      <c r="BJ47" s="43" t="s">
        <v>35</v>
      </c>
      <c r="BK47" s="43" t="s">
        <v>35</v>
      </c>
      <c r="BL47" s="38" t="s">
        <v>35</v>
      </c>
      <c r="BM47" s="47" t="s">
        <v>35</v>
      </c>
      <c r="BN47" s="43" t="s">
        <v>35</v>
      </c>
      <c r="BO47" s="43" t="s">
        <v>35</v>
      </c>
      <c r="BP47" s="43" t="s">
        <v>35</v>
      </c>
      <c r="BQ47" s="38" t="s">
        <v>35</v>
      </c>
      <c r="BR47" s="47" t="s">
        <v>35</v>
      </c>
      <c r="BS47" s="43" t="s">
        <v>35</v>
      </c>
      <c r="BT47" s="43" t="s">
        <v>35</v>
      </c>
      <c r="BU47" s="43" t="s">
        <v>35</v>
      </c>
      <c r="BV47" s="33" t="s">
        <v>35</v>
      </c>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row>
    <row r="48" s="306" customFormat="true" ht="15" customHeight="true" x14ac:dyDescent="0.2">
      <c r="A48" s="1000"/>
      <c r="B48" s="376" t="s">
        <v>100</v>
      </c>
      <c r="C48" s="63" t="s">
        <v>35</v>
      </c>
      <c r="D48" s="60" t="s">
        <v>35</v>
      </c>
      <c r="E48" s="60" t="s">
        <v>35</v>
      </c>
      <c r="F48" s="60" t="s">
        <v>35</v>
      </c>
      <c r="G48" s="57" t="s">
        <v>35</v>
      </c>
      <c r="H48" s="54" t="s">
        <v>35</v>
      </c>
      <c r="I48" s="60" t="s">
        <v>35</v>
      </c>
      <c r="J48" s="60" t="s">
        <v>35</v>
      </c>
      <c r="K48" s="60" t="s">
        <v>35</v>
      </c>
      <c r="L48" s="51" t="s">
        <v>35</v>
      </c>
      <c r="M48" s="63" t="s">
        <v>35</v>
      </c>
      <c r="N48" s="60" t="s">
        <v>35</v>
      </c>
      <c r="O48" s="60" t="s">
        <v>35</v>
      </c>
      <c r="P48" s="60" t="s">
        <v>35</v>
      </c>
      <c r="Q48" s="57" t="s">
        <v>35</v>
      </c>
      <c r="R48" s="54" t="s">
        <v>35</v>
      </c>
      <c r="S48" s="60" t="s">
        <v>35</v>
      </c>
      <c r="T48" s="60" t="s">
        <v>35</v>
      </c>
      <c r="U48" s="60" t="s">
        <v>35</v>
      </c>
      <c r="V48" s="51" t="s">
        <v>35</v>
      </c>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343"/>
      <c r="BA48" s="1023"/>
      <c r="BB48" s="594" t="s">
        <v>100</v>
      </c>
      <c r="BC48" s="47" t="s">
        <v>35</v>
      </c>
      <c r="BD48" s="43" t="s">
        <v>35</v>
      </c>
      <c r="BE48" s="43" t="s">
        <v>35</v>
      </c>
      <c r="BF48" s="43" t="s">
        <v>35</v>
      </c>
      <c r="BG48" s="38" t="s">
        <v>35</v>
      </c>
      <c r="BH48" s="47" t="s">
        <v>35</v>
      </c>
      <c r="BI48" s="43" t="s">
        <v>35</v>
      </c>
      <c r="BJ48" s="43" t="s">
        <v>35</v>
      </c>
      <c r="BK48" s="43" t="s">
        <v>35</v>
      </c>
      <c r="BL48" s="38" t="s">
        <v>35</v>
      </c>
      <c r="BM48" s="47" t="s">
        <v>35</v>
      </c>
      <c r="BN48" s="43" t="s">
        <v>35</v>
      </c>
      <c r="BO48" s="43" t="s">
        <v>35</v>
      </c>
      <c r="BP48" s="43" t="s">
        <v>35</v>
      </c>
      <c r="BQ48" s="38" t="s">
        <v>35</v>
      </c>
      <c r="BR48" s="47" t="s">
        <v>35</v>
      </c>
      <c r="BS48" s="43" t="s">
        <v>35</v>
      </c>
      <c r="BT48" s="43" t="s">
        <v>35</v>
      </c>
      <c r="BU48" s="43" t="s">
        <v>35</v>
      </c>
      <c r="BV48" s="33" t="s">
        <v>35</v>
      </c>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row>
    <row r="49" s="306" customFormat="true" ht="15" customHeight="true" x14ac:dyDescent="0.2">
      <c r="A49" s="1000"/>
      <c r="B49" s="376" t="s">
        <v>68</v>
      </c>
      <c r="C49" s="63" t="s">
        <v>35</v>
      </c>
      <c r="D49" s="60" t="s">
        <v>35</v>
      </c>
      <c r="E49" s="60" t="s">
        <v>35</v>
      </c>
      <c r="F49" s="60" t="s">
        <v>35</v>
      </c>
      <c r="G49" s="57" t="s">
        <v>35</v>
      </c>
      <c r="H49" s="54" t="s">
        <v>35</v>
      </c>
      <c r="I49" s="60" t="s">
        <v>35</v>
      </c>
      <c r="J49" s="60" t="s">
        <v>35</v>
      </c>
      <c r="K49" s="60" t="s">
        <v>35</v>
      </c>
      <c r="L49" s="51" t="s">
        <v>35</v>
      </c>
      <c r="M49" s="63" t="s">
        <v>35</v>
      </c>
      <c r="N49" s="60" t="s">
        <v>35</v>
      </c>
      <c r="O49" s="60" t="s">
        <v>35</v>
      </c>
      <c r="P49" s="60" t="s">
        <v>35</v>
      </c>
      <c r="Q49" s="57" t="s">
        <v>35</v>
      </c>
      <c r="R49" s="54" t="s">
        <v>35</v>
      </c>
      <c r="S49" s="60" t="s">
        <v>35</v>
      </c>
      <c r="T49" s="60" t="s">
        <v>35</v>
      </c>
      <c r="U49" s="60" t="s">
        <v>35</v>
      </c>
      <c r="V49" s="51" t="s">
        <v>35</v>
      </c>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343"/>
      <c r="BA49" s="1023"/>
      <c r="BB49" s="594" t="s">
        <v>68</v>
      </c>
      <c r="BC49" s="47" t="s">
        <v>35</v>
      </c>
      <c r="BD49" s="43" t="s">
        <v>35</v>
      </c>
      <c r="BE49" s="43" t="s">
        <v>35</v>
      </c>
      <c r="BF49" s="43" t="s">
        <v>35</v>
      </c>
      <c r="BG49" s="38" t="s">
        <v>35</v>
      </c>
      <c r="BH49" s="47" t="s">
        <v>35</v>
      </c>
      <c r="BI49" s="43" t="s">
        <v>35</v>
      </c>
      <c r="BJ49" s="43" t="s">
        <v>35</v>
      </c>
      <c r="BK49" s="43" t="s">
        <v>35</v>
      </c>
      <c r="BL49" s="38" t="s">
        <v>35</v>
      </c>
      <c r="BM49" s="47" t="s">
        <v>35</v>
      </c>
      <c r="BN49" s="43" t="s">
        <v>35</v>
      </c>
      <c r="BO49" s="43" t="s">
        <v>35</v>
      </c>
      <c r="BP49" s="43" t="s">
        <v>35</v>
      </c>
      <c r="BQ49" s="38" t="s">
        <v>35</v>
      </c>
      <c r="BR49" s="47" t="s">
        <v>35</v>
      </c>
      <c r="BS49" s="43" t="s">
        <v>35</v>
      </c>
      <c r="BT49" s="43" t="s">
        <v>35</v>
      </c>
      <c r="BU49" s="43" t="s">
        <v>35</v>
      </c>
      <c r="BV49" s="33" t="s">
        <v>35</v>
      </c>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row>
    <row r="50" s="306" customFormat="true" ht="15" customHeight="true" x14ac:dyDescent="0.2">
      <c r="A50" s="1000" t="s">
        <v>103</v>
      </c>
      <c r="B50" s="376" t="s">
        <v>101</v>
      </c>
      <c r="C50" s="63" t="s">
        <v>35</v>
      </c>
      <c r="D50" s="60" t="s">
        <v>35</v>
      </c>
      <c r="E50" s="60" t="s">
        <v>35</v>
      </c>
      <c r="F50" s="60" t="s">
        <v>35</v>
      </c>
      <c r="G50" s="57" t="s">
        <v>35</v>
      </c>
      <c r="H50" s="54" t="s">
        <v>35</v>
      </c>
      <c r="I50" s="60" t="s">
        <v>35</v>
      </c>
      <c r="J50" s="60" t="s">
        <v>35</v>
      </c>
      <c r="K50" s="60" t="s">
        <v>35</v>
      </c>
      <c r="L50" s="51" t="s">
        <v>35</v>
      </c>
      <c r="M50" s="63" t="s">
        <v>35</v>
      </c>
      <c r="N50" s="60" t="s">
        <v>35</v>
      </c>
      <c r="O50" s="60" t="s">
        <v>35</v>
      </c>
      <c r="P50" s="60" t="s">
        <v>35</v>
      </c>
      <c r="Q50" s="57" t="s">
        <v>35</v>
      </c>
      <c r="R50" s="54" t="s">
        <v>35</v>
      </c>
      <c r="S50" s="60" t="s">
        <v>35</v>
      </c>
      <c r="T50" s="60" t="s">
        <v>35</v>
      </c>
      <c r="U50" s="60" t="s">
        <v>35</v>
      </c>
      <c r="V50" s="51" t="s">
        <v>35</v>
      </c>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343"/>
      <c r="BA50" s="1023" t="s">
        <v>103</v>
      </c>
      <c r="BB50" s="594" t="s">
        <v>101</v>
      </c>
      <c r="BC50" s="47" t="s">
        <v>35</v>
      </c>
      <c r="BD50" s="43" t="s">
        <v>35</v>
      </c>
      <c r="BE50" s="43" t="s">
        <v>35</v>
      </c>
      <c r="BF50" s="43" t="s">
        <v>35</v>
      </c>
      <c r="BG50" s="38" t="s">
        <v>35</v>
      </c>
      <c r="BH50" s="47" t="s">
        <v>35</v>
      </c>
      <c r="BI50" s="43" t="s">
        <v>35</v>
      </c>
      <c r="BJ50" s="43" t="s">
        <v>35</v>
      </c>
      <c r="BK50" s="43" t="s">
        <v>35</v>
      </c>
      <c r="BL50" s="38" t="s">
        <v>35</v>
      </c>
      <c r="BM50" s="47" t="s">
        <v>35</v>
      </c>
      <c r="BN50" s="43" t="s">
        <v>35</v>
      </c>
      <c r="BO50" s="43" t="s">
        <v>35</v>
      </c>
      <c r="BP50" s="43" t="s">
        <v>35</v>
      </c>
      <c r="BQ50" s="38" t="s">
        <v>35</v>
      </c>
      <c r="BR50" s="47" t="s">
        <v>35</v>
      </c>
      <c r="BS50" s="43" t="s">
        <v>35</v>
      </c>
      <c r="BT50" s="43" t="s">
        <v>35</v>
      </c>
      <c r="BU50" s="43" t="s">
        <v>35</v>
      </c>
      <c r="BV50" s="33" t="s">
        <v>35</v>
      </c>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row>
    <row r="51" s="306" customFormat="true" ht="15" customHeight="true" x14ac:dyDescent="0.2">
      <c r="A51" s="1000"/>
      <c r="B51" s="376" t="s">
        <v>100</v>
      </c>
      <c r="C51" s="63" t="s">
        <v>35</v>
      </c>
      <c r="D51" s="60" t="s">
        <v>35</v>
      </c>
      <c r="E51" s="60" t="s">
        <v>35</v>
      </c>
      <c r="F51" s="60" t="s">
        <v>35</v>
      </c>
      <c r="G51" s="57" t="s">
        <v>35</v>
      </c>
      <c r="H51" s="54" t="s">
        <v>35</v>
      </c>
      <c r="I51" s="60" t="s">
        <v>35</v>
      </c>
      <c r="J51" s="60" t="s">
        <v>35</v>
      </c>
      <c r="K51" s="60" t="s">
        <v>35</v>
      </c>
      <c r="L51" s="51" t="s">
        <v>35</v>
      </c>
      <c r="M51" s="63" t="s">
        <v>35</v>
      </c>
      <c r="N51" s="60" t="s">
        <v>35</v>
      </c>
      <c r="O51" s="60" t="s">
        <v>35</v>
      </c>
      <c r="P51" s="60" t="s">
        <v>35</v>
      </c>
      <c r="Q51" s="57" t="s">
        <v>35</v>
      </c>
      <c r="R51" s="54" t="s">
        <v>35</v>
      </c>
      <c r="S51" s="60" t="s">
        <v>35</v>
      </c>
      <c r="T51" s="60" t="s">
        <v>35</v>
      </c>
      <c r="U51" s="60" t="s">
        <v>35</v>
      </c>
      <c r="V51" s="51" t="s">
        <v>35</v>
      </c>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343"/>
      <c r="BA51" s="1023"/>
      <c r="BB51" s="594" t="s">
        <v>100</v>
      </c>
      <c r="BC51" s="47" t="s">
        <v>35</v>
      </c>
      <c r="BD51" s="43" t="s">
        <v>35</v>
      </c>
      <c r="BE51" s="43" t="s">
        <v>35</v>
      </c>
      <c r="BF51" s="43" t="s">
        <v>35</v>
      </c>
      <c r="BG51" s="38" t="s">
        <v>35</v>
      </c>
      <c r="BH51" s="47" t="s">
        <v>35</v>
      </c>
      <c r="BI51" s="43" t="s">
        <v>35</v>
      </c>
      <c r="BJ51" s="43" t="s">
        <v>35</v>
      </c>
      <c r="BK51" s="43" t="s">
        <v>35</v>
      </c>
      <c r="BL51" s="38" t="s">
        <v>35</v>
      </c>
      <c r="BM51" s="47" t="s">
        <v>35</v>
      </c>
      <c r="BN51" s="43" t="s">
        <v>35</v>
      </c>
      <c r="BO51" s="43" t="s">
        <v>35</v>
      </c>
      <c r="BP51" s="43" t="s">
        <v>35</v>
      </c>
      <c r="BQ51" s="38" t="s">
        <v>35</v>
      </c>
      <c r="BR51" s="47" t="s">
        <v>35</v>
      </c>
      <c r="BS51" s="43" t="s">
        <v>35</v>
      </c>
      <c r="BT51" s="43" t="s">
        <v>35</v>
      </c>
      <c r="BU51" s="43" t="s">
        <v>35</v>
      </c>
      <c r="BV51" s="33" t="s">
        <v>35</v>
      </c>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row>
    <row r="52" s="306" customFormat="true" ht="15" customHeight="true" x14ac:dyDescent="0.2">
      <c r="A52" s="1000"/>
      <c r="B52" s="376" t="s">
        <v>68</v>
      </c>
      <c r="C52" s="63" t="s">
        <v>35</v>
      </c>
      <c r="D52" s="60" t="s">
        <v>35</v>
      </c>
      <c r="E52" s="60" t="s">
        <v>35</v>
      </c>
      <c r="F52" s="60" t="s">
        <v>35</v>
      </c>
      <c r="G52" s="57" t="s">
        <v>35</v>
      </c>
      <c r="H52" s="54" t="s">
        <v>35</v>
      </c>
      <c r="I52" s="60" t="s">
        <v>35</v>
      </c>
      <c r="J52" s="60" t="s">
        <v>35</v>
      </c>
      <c r="K52" s="60" t="s">
        <v>35</v>
      </c>
      <c r="L52" s="51" t="s">
        <v>35</v>
      </c>
      <c r="M52" s="63" t="s">
        <v>35</v>
      </c>
      <c r="N52" s="60" t="s">
        <v>35</v>
      </c>
      <c r="O52" s="60" t="s">
        <v>35</v>
      </c>
      <c r="P52" s="60" t="s">
        <v>35</v>
      </c>
      <c r="Q52" s="57" t="s">
        <v>35</v>
      </c>
      <c r="R52" s="54" t="s">
        <v>35</v>
      </c>
      <c r="S52" s="60" t="s">
        <v>35</v>
      </c>
      <c r="T52" s="60" t="s">
        <v>35</v>
      </c>
      <c r="U52" s="60" t="s">
        <v>35</v>
      </c>
      <c r="V52" s="51" t="s">
        <v>35</v>
      </c>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343"/>
      <c r="BA52" s="1023"/>
      <c r="BB52" s="594" t="s">
        <v>68</v>
      </c>
      <c r="BC52" s="47" t="s">
        <v>35</v>
      </c>
      <c r="BD52" s="43" t="s">
        <v>35</v>
      </c>
      <c r="BE52" s="43" t="s">
        <v>35</v>
      </c>
      <c r="BF52" s="43" t="s">
        <v>35</v>
      </c>
      <c r="BG52" s="38" t="s">
        <v>35</v>
      </c>
      <c r="BH52" s="47" t="s">
        <v>35</v>
      </c>
      <c r="BI52" s="43" t="s">
        <v>35</v>
      </c>
      <c r="BJ52" s="43" t="s">
        <v>35</v>
      </c>
      <c r="BK52" s="43" t="s">
        <v>35</v>
      </c>
      <c r="BL52" s="38" t="s">
        <v>35</v>
      </c>
      <c r="BM52" s="47" t="s">
        <v>35</v>
      </c>
      <c r="BN52" s="43" t="s">
        <v>35</v>
      </c>
      <c r="BO52" s="43" t="s">
        <v>35</v>
      </c>
      <c r="BP52" s="43" t="s">
        <v>35</v>
      </c>
      <c r="BQ52" s="38" t="s">
        <v>35</v>
      </c>
      <c r="BR52" s="47" t="s">
        <v>35</v>
      </c>
      <c r="BS52" s="43" t="s">
        <v>35</v>
      </c>
      <c r="BT52" s="43" t="s">
        <v>35</v>
      </c>
      <c r="BU52" s="43" t="s">
        <v>35</v>
      </c>
      <c r="BV52" s="33" t="s">
        <v>35</v>
      </c>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row>
    <row r="53" s="306" customFormat="true" ht="15" customHeight="true" x14ac:dyDescent="0.2">
      <c r="A53" s="1000" t="s">
        <v>106</v>
      </c>
      <c r="B53" s="376" t="s">
        <v>101</v>
      </c>
      <c r="C53" s="63" t="s">
        <v>35</v>
      </c>
      <c r="D53" s="60" t="s">
        <v>35</v>
      </c>
      <c r="E53" s="60" t="s">
        <v>35</v>
      </c>
      <c r="F53" s="60" t="s">
        <v>35</v>
      </c>
      <c r="G53" s="57" t="s">
        <v>35</v>
      </c>
      <c r="H53" s="54" t="s">
        <v>35</v>
      </c>
      <c r="I53" s="60" t="s">
        <v>35</v>
      </c>
      <c r="J53" s="60" t="s">
        <v>35</v>
      </c>
      <c r="K53" s="60" t="s">
        <v>35</v>
      </c>
      <c r="L53" s="51" t="s">
        <v>35</v>
      </c>
      <c r="M53" s="63" t="s">
        <v>35</v>
      </c>
      <c r="N53" s="60" t="s">
        <v>35</v>
      </c>
      <c r="O53" s="60" t="s">
        <v>35</v>
      </c>
      <c r="P53" s="60" t="s">
        <v>35</v>
      </c>
      <c r="Q53" s="57" t="s">
        <v>35</v>
      </c>
      <c r="R53" s="54" t="s">
        <v>35</v>
      </c>
      <c r="S53" s="60" t="s">
        <v>35</v>
      </c>
      <c r="T53" s="60" t="s">
        <v>35</v>
      </c>
      <c r="U53" s="60" t="s">
        <v>35</v>
      </c>
      <c r="V53" s="51" t="s">
        <v>35</v>
      </c>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343"/>
      <c r="BA53" s="1023" t="s">
        <v>106</v>
      </c>
      <c r="BB53" s="594" t="s">
        <v>101</v>
      </c>
      <c r="BC53" s="47" t="s">
        <v>35</v>
      </c>
      <c r="BD53" s="43" t="s">
        <v>35</v>
      </c>
      <c r="BE53" s="43" t="s">
        <v>35</v>
      </c>
      <c r="BF53" s="43" t="s">
        <v>35</v>
      </c>
      <c r="BG53" s="38" t="s">
        <v>35</v>
      </c>
      <c r="BH53" s="47" t="s">
        <v>35</v>
      </c>
      <c r="BI53" s="43" t="s">
        <v>35</v>
      </c>
      <c r="BJ53" s="43" t="s">
        <v>35</v>
      </c>
      <c r="BK53" s="43" t="s">
        <v>35</v>
      </c>
      <c r="BL53" s="38" t="s">
        <v>35</v>
      </c>
      <c r="BM53" s="47" t="s">
        <v>35</v>
      </c>
      <c r="BN53" s="43" t="s">
        <v>35</v>
      </c>
      <c r="BO53" s="43" t="s">
        <v>35</v>
      </c>
      <c r="BP53" s="43" t="s">
        <v>35</v>
      </c>
      <c r="BQ53" s="38" t="s">
        <v>35</v>
      </c>
      <c r="BR53" s="47" t="s">
        <v>35</v>
      </c>
      <c r="BS53" s="43" t="s">
        <v>35</v>
      </c>
      <c r="BT53" s="43" t="s">
        <v>35</v>
      </c>
      <c r="BU53" s="43" t="s">
        <v>35</v>
      </c>
      <c r="BV53" s="33" t="s">
        <v>35</v>
      </c>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row>
    <row r="54" s="306" customFormat="true" ht="15" customHeight="true" x14ac:dyDescent="0.2">
      <c r="A54" s="1000"/>
      <c r="B54" s="376" t="s">
        <v>100</v>
      </c>
      <c r="C54" s="63" t="s">
        <v>35</v>
      </c>
      <c r="D54" s="60" t="s">
        <v>35</v>
      </c>
      <c r="E54" s="60" t="s">
        <v>35</v>
      </c>
      <c r="F54" s="60" t="s">
        <v>35</v>
      </c>
      <c r="G54" s="57" t="s">
        <v>35</v>
      </c>
      <c r="H54" s="54" t="s">
        <v>35</v>
      </c>
      <c r="I54" s="60" t="s">
        <v>35</v>
      </c>
      <c r="J54" s="60" t="s">
        <v>35</v>
      </c>
      <c r="K54" s="60" t="s">
        <v>35</v>
      </c>
      <c r="L54" s="51" t="s">
        <v>35</v>
      </c>
      <c r="M54" s="63" t="s">
        <v>35</v>
      </c>
      <c r="N54" s="60" t="s">
        <v>35</v>
      </c>
      <c r="O54" s="60" t="s">
        <v>35</v>
      </c>
      <c r="P54" s="60" t="s">
        <v>35</v>
      </c>
      <c r="Q54" s="57" t="s">
        <v>35</v>
      </c>
      <c r="R54" s="54" t="s">
        <v>35</v>
      </c>
      <c r="S54" s="60" t="s">
        <v>35</v>
      </c>
      <c r="T54" s="60" t="s">
        <v>35</v>
      </c>
      <c r="U54" s="60" t="s">
        <v>35</v>
      </c>
      <c r="V54" s="51" t="s">
        <v>35</v>
      </c>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343"/>
      <c r="BA54" s="1023"/>
      <c r="BB54" s="594" t="s">
        <v>100</v>
      </c>
      <c r="BC54" s="47" t="s">
        <v>35</v>
      </c>
      <c r="BD54" s="43" t="s">
        <v>35</v>
      </c>
      <c r="BE54" s="43" t="s">
        <v>35</v>
      </c>
      <c r="BF54" s="43" t="s">
        <v>35</v>
      </c>
      <c r="BG54" s="38" t="s">
        <v>35</v>
      </c>
      <c r="BH54" s="47" t="s">
        <v>35</v>
      </c>
      <c r="BI54" s="43" t="s">
        <v>35</v>
      </c>
      <c r="BJ54" s="43" t="s">
        <v>35</v>
      </c>
      <c r="BK54" s="43" t="s">
        <v>35</v>
      </c>
      <c r="BL54" s="38" t="s">
        <v>35</v>
      </c>
      <c r="BM54" s="47" t="s">
        <v>35</v>
      </c>
      <c r="BN54" s="43" t="s">
        <v>35</v>
      </c>
      <c r="BO54" s="43" t="s">
        <v>35</v>
      </c>
      <c r="BP54" s="43" t="s">
        <v>35</v>
      </c>
      <c r="BQ54" s="38" t="s">
        <v>35</v>
      </c>
      <c r="BR54" s="47" t="s">
        <v>35</v>
      </c>
      <c r="BS54" s="43" t="s">
        <v>35</v>
      </c>
      <c r="BT54" s="43" t="s">
        <v>35</v>
      </c>
      <c r="BU54" s="43" t="s">
        <v>35</v>
      </c>
      <c r="BV54" s="33" t="s">
        <v>35</v>
      </c>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row>
    <row r="55" s="306" customFormat="true" ht="15" customHeight="true" x14ac:dyDescent="0.2">
      <c r="A55" s="1001"/>
      <c r="B55" s="377" t="s">
        <v>68</v>
      </c>
      <c r="C55" s="62" t="s">
        <v>35</v>
      </c>
      <c r="D55" s="59" t="s">
        <v>35</v>
      </c>
      <c r="E55" s="59" t="s">
        <v>35</v>
      </c>
      <c r="F55" s="59" t="s">
        <v>35</v>
      </c>
      <c r="G55" s="56" t="s">
        <v>35</v>
      </c>
      <c r="H55" s="53" t="s">
        <v>35</v>
      </c>
      <c r="I55" s="59" t="s">
        <v>35</v>
      </c>
      <c r="J55" s="59" t="s">
        <v>35</v>
      </c>
      <c r="K55" s="59" t="s">
        <v>35</v>
      </c>
      <c r="L55" s="50" t="s">
        <v>35</v>
      </c>
      <c r="M55" s="62" t="s">
        <v>35</v>
      </c>
      <c r="N55" s="59" t="s">
        <v>35</v>
      </c>
      <c r="O55" s="59" t="s">
        <v>35</v>
      </c>
      <c r="P55" s="59" t="s">
        <v>35</v>
      </c>
      <c r="Q55" s="56" t="s">
        <v>35</v>
      </c>
      <c r="R55" s="13" t="s">
        <v>35</v>
      </c>
      <c r="S55" s="12" t="s">
        <v>35</v>
      </c>
      <c r="T55" s="12" t="s">
        <v>35</v>
      </c>
      <c r="U55" s="12" t="s">
        <v>35</v>
      </c>
      <c r="V55" s="8" t="s">
        <v>35</v>
      </c>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343"/>
      <c r="BA55" s="1024"/>
      <c r="BB55" s="596" t="s">
        <v>68</v>
      </c>
      <c r="BC55" s="45" t="s">
        <v>35</v>
      </c>
      <c r="BD55" s="41" t="s">
        <v>35</v>
      </c>
      <c r="BE55" s="41" t="s">
        <v>35</v>
      </c>
      <c r="BF55" s="41" t="s">
        <v>35</v>
      </c>
      <c r="BG55" s="36" t="s">
        <v>35</v>
      </c>
      <c r="BH55" s="45" t="s">
        <v>35</v>
      </c>
      <c r="BI55" s="41" t="s">
        <v>35</v>
      </c>
      <c r="BJ55" s="41" t="s">
        <v>35</v>
      </c>
      <c r="BK55" s="41" t="s">
        <v>35</v>
      </c>
      <c r="BL55" s="36" t="s">
        <v>35</v>
      </c>
      <c r="BM55" s="45" t="s">
        <v>35</v>
      </c>
      <c r="BN55" s="41" t="s">
        <v>35</v>
      </c>
      <c r="BO55" s="41" t="s">
        <v>35</v>
      </c>
      <c r="BP55" s="41" t="s">
        <v>35</v>
      </c>
      <c r="BQ55" s="36" t="s">
        <v>35</v>
      </c>
      <c r="BR55" s="11" t="s">
        <v>35</v>
      </c>
      <c r="BS55" s="10" t="s">
        <v>35</v>
      </c>
      <c r="BT55" s="10" t="s">
        <v>35</v>
      </c>
      <c r="BU55" s="10" t="s">
        <v>35</v>
      </c>
      <c r="BV55" s="10" t="s">
        <v>35</v>
      </c>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row>
    <row r="56" s="558" customFormat="true" ht="15" customHeight="true" x14ac:dyDescent="0.2">
      <c r="A56" s="308"/>
      <c r="B56" s="373"/>
      <c r="C56" s="1019" t="s">
        <v>115</v>
      </c>
      <c r="D56" s="1020"/>
      <c r="E56" s="1020"/>
      <c r="F56" s="1020"/>
      <c r="G56" s="1021"/>
      <c r="H56" s="993" t="s">
        <v>38</v>
      </c>
      <c r="I56" s="994"/>
      <c r="J56" s="994"/>
      <c r="K56" s="994"/>
      <c r="L56" s="995"/>
      <c r="M56" s="1022" t="s">
        <v>37</v>
      </c>
      <c r="N56" s="994"/>
      <c r="O56" s="994"/>
      <c r="P56" s="994"/>
      <c r="Q56" s="995"/>
      <c r="R56" s="17" t="s">
        <v>143</v>
      </c>
      <c r="S56" s="424"/>
      <c r="T56" s="424"/>
      <c r="U56" s="424"/>
      <c r="V56" s="424"/>
      <c r="W56" s="435"/>
      <c r="X56" s="785"/>
      <c r="Y56" s="785"/>
      <c r="Z56" s="785"/>
      <c r="AA56" s="785"/>
      <c r="AB56" s="785"/>
      <c r="AC56" s="785"/>
      <c r="AD56" s="785"/>
      <c r="AE56" s="785"/>
      <c r="AF56" s="785"/>
      <c r="AG56" s="785"/>
      <c r="AH56" s="785"/>
      <c r="AI56" s="785"/>
      <c r="AJ56" s="785"/>
      <c r="AK56" s="785"/>
      <c r="AL56" s="785"/>
      <c r="AM56" s="785"/>
      <c r="AN56" s="785"/>
      <c r="AO56" s="785"/>
      <c r="AP56" s="785"/>
      <c r="AQ56" s="785"/>
      <c r="AR56" s="785"/>
      <c r="AS56" s="785"/>
      <c r="AT56" s="785"/>
      <c r="AU56" s="785"/>
      <c r="AV56" s="785"/>
      <c r="AW56" s="785"/>
      <c r="AX56" s="785"/>
      <c r="AY56" s="785"/>
      <c r="AZ56" s="344"/>
      <c r="BA56" s="345" t="s">
        <v>131</v>
      </c>
      <c r="BB56" s="291" t="s">
        <v>96</v>
      </c>
      <c r="BC56" s="1022" t="s">
        <v>115</v>
      </c>
      <c r="BD56" s="994"/>
      <c r="BE56" s="994"/>
      <c r="BF56" s="994"/>
      <c r="BG56" s="1027"/>
      <c r="BH56" s="1022" t="s">
        <v>38</v>
      </c>
      <c r="BI56" s="994"/>
      <c r="BJ56" s="994"/>
      <c r="BK56" s="994"/>
      <c r="BL56" s="1027"/>
      <c r="BM56" s="1022" t="s">
        <v>37</v>
      </c>
      <c r="BN56" s="994"/>
      <c r="BO56" s="994"/>
      <c r="BP56" s="994"/>
      <c r="BQ56" s="995"/>
      <c r="BR56" s="16" t="s">
        <v>143</v>
      </c>
      <c r="BS56" s="424"/>
      <c r="BT56" s="424"/>
      <c r="BU56" s="424"/>
      <c r="BV56" s="424"/>
      <c r="BW56" s="5"/>
      <c r="BX56" s="5"/>
      <c r="BY56" s="5"/>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558" customFormat="true" ht="12.75" x14ac:dyDescent="0.2">
      <c r="A57" s="331" t="s">
        <v>69</v>
      </c>
      <c r="B57" s="373"/>
      <c r="C57" s="415" t="s">
        <v>0</v>
      </c>
      <c r="D57" s="585" t="s">
        <v>1</v>
      </c>
      <c r="E57" s="585" t="s">
        <v>2</v>
      </c>
      <c r="F57" s="585" t="s">
        <v>3</v>
      </c>
      <c r="G57" s="586" t="s">
        <v>4</v>
      </c>
      <c r="H57" s="378" t="s">
        <v>0</v>
      </c>
      <c r="I57" s="589" t="s">
        <v>1</v>
      </c>
      <c r="J57" s="589" t="s">
        <v>2</v>
      </c>
      <c r="K57" s="589" t="s">
        <v>3</v>
      </c>
      <c r="L57" s="590" t="s">
        <v>4</v>
      </c>
      <c r="M57" s="379" t="s">
        <v>0</v>
      </c>
      <c r="N57" s="589" t="s">
        <v>1</v>
      </c>
      <c r="O57" s="589" t="s">
        <v>2</v>
      </c>
      <c r="P57" s="589" t="s">
        <v>3</v>
      </c>
      <c r="Q57" s="583" t="s">
        <v>4</v>
      </c>
      <c r="R57" s="378" t="s">
        <v>259</v>
      </c>
      <c r="S57" s="589" t="s">
        <v>160</v>
      </c>
      <c r="T57" s="589" t="s">
        <v>260</v>
      </c>
      <c r="U57" s="589" t="s">
        <v>261</v>
      </c>
      <c r="V57" s="590" t="s">
        <v>163</v>
      </c>
      <c r="W57" s="785"/>
      <c r="X57" s="785"/>
      <c r="Y57" s="785"/>
      <c r="Z57" s="785"/>
      <c r="AA57" s="785"/>
      <c r="AB57" s="785"/>
      <c r="AC57" s="785"/>
      <c r="AD57" s="785"/>
      <c r="AE57" s="785"/>
      <c r="AF57" s="785"/>
      <c r="AG57" s="785"/>
      <c r="AH57" s="785"/>
      <c r="AI57" s="785"/>
      <c r="AJ57" s="785"/>
      <c r="AK57" s="785"/>
      <c r="AL57" s="785"/>
      <c r="AM57" s="785"/>
      <c r="AN57" s="785"/>
      <c r="AO57" s="785"/>
      <c r="AP57" s="785"/>
      <c r="AQ57" s="785"/>
      <c r="AR57" s="785"/>
      <c r="AS57" s="785"/>
      <c r="AT57" s="785"/>
      <c r="AU57" s="785"/>
      <c r="AV57" s="785"/>
      <c r="AW57" s="785"/>
      <c r="AX57" s="785"/>
      <c r="AY57" s="785"/>
      <c r="AZ57" s="344"/>
      <c r="BA57" s="331" t="s">
        <v>120</v>
      </c>
      <c r="BB57" s="330"/>
      <c r="BC57" s="453" t="s">
        <v>0</v>
      </c>
      <c r="BD57" s="559" t="s">
        <v>1</v>
      </c>
      <c r="BE57" s="559" t="s">
        <v>2</v>
      </c>
      <c r="BF57" s="559" t="s">
        <v>3</v>
      </c>
      <c r="BG57" s="454" t="s">
        <v>4</v>
      </c>
      <c r="BH57" s="453" t="s">
        <v>0</v>
      </c>
      <c r="BI57" s="559" t="s">
        <v>1</v>
      </c>
      <c r="BJ57" s="559" t="s">
        <v>2</v>
      </c>
      <c r="BK57" s="559" t="s">
        <v>3</v>
      </c>
      <c r="BL57" s="454" t="s">
        <v>4</v>
      </c>
      <c r="BM57" s="453" t="s">
        <v>0</v>
      </c>
      <c r="BN57" s="559" t="s">
        <v>1</v>
      </c>
      <c r="BO57" s="559" t="s">
        <v>2</v>
      </c>
      <c r="BP57" s="559" t="s">
        <v>3</v>
      </c>
      <c r="BQ57" s="454" t="s">
        <v>4</v>
      </c>
      <c r="BR57" s="453" t="s">
        <v>259</v>
      </c>
      <c r="BS57" s="559" t="s">
        <v>160</v>
      </c>
      <c r="BT57" s="559" t="s">
        <v>260</v>
      </c>
      <c r="BU57" s="559" t="s">
        <v>261</v>
      </c>
      <c r="BV57" s="560" t="s">
        <v>163</v>
      </c>
      <c r="BW57" s="831"/>
      <c r="BX57" s="831"/>
      <c r="BY57" s="831"/>
      <c r="BZ57" s="831"/>
      <c r="CA57" s="831"/>
      <c r="CB57" s="831"/>
      <c r="CC57" s="831"/>
      <c r="CD57" s="831"/>
      <c r="CE57" s="831"/>
      <c r="CF57" s="831"/>
      <c r="CG57" s="831"/>
      <c r="CH57" s="831"/>
      <c r="CI57" s="831"/>
      <c r="CJ57" s="831"/>
      <c r="CK57" s="831"/>
      <c r="CL57" s="831"/>
      <c r="CM57" s="831"/>
      <c r="CN57" s="831"/>
      <c r="CO57" s="831"/>
      <c r="CP57" s="831"/>
      <c r="CQ57" s="831"/>
      <c r="CR57" s="831"/>
      <c r="CS57" s="831"/>
      <c r="CT57" s="831"/>
      <c r="CU57" s="831"/>
      <c r="CV57" s="831"/>
      <c r="CW57" s="831"/>
      <c r="CX57" s="831"/>
      <c r="CY57" s="831"/>
      <c r="CZ57" s="831"/>
    </row>
    <row r="58" s="558" customFormat="true" ht="15" customHeight="true" x14ac:dyDescent="0.2">
      <c r="A58" s="999" t="s">
        <v>165</v>
      </c>
      <c r="B58" s="375" t="s">
        <v>393</v>
      </c>
      <c r="C58" s="124">
        <v>0.4</v>
      </c>
      <c r="D58" s="123">
        <v>1.5</v>
      </c>
      <c r="E58" s="123">
        <v>7.6</v>
      </c>
      <c r="F58" s="123">
        <v>84.9</v>
      </c>
      <c r="G58" s="122">
        <v>97.4</v>
      </c>
      <c r="H58" s="121">
        <v>1.5</v>
      </c>
      <c r="I58" s="123">
        <v>2</v>
      </c>
      <c r="J58" s="123">
        <v>33.299999999999997</v>
      </c>
      <c r="K58" s="123">
        <v>96.5</v>
      </c>
      <c r="L58" s="120">
        <v>97.4</v>
      </c>
      <c r="M58" s="124">
        <v>0</v>
      </c>
      <c r="N58" s="123">
        <v>0</v>
      </c>
      <c r="O58" s="123">
        <v>0</v>
      </c>
      <c r="P58" s="123">
        <v>0.8</v>
      </c>
      <c r="Q58" s="122">
        <v>46.6</v>
      </c>
      <c r="R58" s="121">
        <v>36.1</v>
      </c>
      <c r="S58" s="123">
        <v>27.1</v>
      </c>
      <c r="T58" s="123">
        <v>23.6</v>
      </c>
      <c r="U58" s="123">
        <v>49.6</v>
      </c>
      <c r="V58" s="120">
        <v>11.1</v>
      </c>
      <c r="W58" s="785"/>
      <c r="X58" s="785"/>
      <c r="Y58" s="785"/>
      <c r="Z58" s="785"/>
      <c r="AA58" s="785"/>
      <c r="AB58" s="785"/>
      <c r="AC58" s="785"/>
      <c r="AD58" s="785"/>
      <c r="AE58" s="785"/>
      <c r="AF58" s="785"/>
      <c r="AG58" s="785"/>
      <c r="AH58" s="785"/>
      <c r="AI58" s="785"/>
      <c r="AJ58" s="785"/>
      <c r="AK58" s="785"/>
      <c r="AL58" s="785"/>
      <c r="AM58" s="785"/>
      <c r="AN58" s="785"/>
      <c r="AO58" s="785"/>
      <c r="AP58" s="785"/>
      <c r="AQ58" s="785"/>
      <c r="AR58" s="785"/>
      <c r="AS58" s="785"/>
      <c r="AT58" s="785"/>
      <c r="AU58" s="785"/>
      <c r="AV58" s="785"/>
      <c r="AW58" s="785"/>
      <c r="AX58" s="785"/>
      <c r="AY58" s="785"/>
      <c r="AZ58" s="344"/>
      <c r="BA58" s="593"/>
      <c r="BB58" s="595"/>
      <c r="BC58" s="442"/>
      <c r="BD58" s="428"/>
      <c r="BE58" s="428"/>
      <c r="BF58" s="428"/>
      <c r="BG58" s="443"/>
      <c r="BH58" s="442"/>
      <c r="BI58" s="428"/>
      <c r="BJ58" s="428"/>
      <c r="BK58" s="428"/>
      <c r="BL58" s="443"/>
      <c r="BM58" s="442"/>
      <c r="BN58" s="428"/>
      <c r="BO58" s="428"/>
      <c r="BP58" s="428"/>
      <c r="BQ58" s="443"/>
      <c r="BR58" s="442"/>
      <c r="BS58" s="428"/>
      <c r="BT58" s="428"/>
      <c r="BU58" s="428"/>
      <c r="BV58" s="429"/>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558" customFormat="true" ht="15" customHeight="true" x14ac:dyDescent="0.2">
      <c r="A59" s="1000"/>
      <c r="B59" s="376" t="s">
        <v>394</v>
      </c>
      <c r="C59" s="119">
        <v>0.3</v>
      </c>
      <c r="D59" s="118">
        <v>0.6</v>
      </c>
      <c r="E59" s="118">
        <v>0.9</v>
      </c>
      <c r="F59" s="118">
        <v>0.2</v>
      </c>
      <c r="G59" s="117">
        <v>0.2</v>
      </c>
      <c r="H59" s="116">
        <v>0.6</v>
      </c>
      <c r="I59" s="118">
        <v>0.6</v>
      </c>
      <c r="J59" s="118">
        <v>1</v>
      </c>
      <c r="K59" s="118">
        <v>0</v>
      </c>
      <c r="L59" s="115">
        <v>0.2</v>
      </c>
      <c r="M59" s="119">
        <v>0</v>
      </c>
      <c r="N59" s="118">
        <v>0</v>
      </c>
      <c r="O59" s="118">
        <v>0.4</v>
      </c>
      <c r="P59" s="118">
        <v>0</v>
      </c>
      <c r="Q59" s="117">
        <v>0.7</v>
      </c>
      <c r="R59" s="116">
        <v>0.3</v>
      </c>
      <c r="S59" s="118">
        <v>0</v>
      </c>
      <c r="T59" s="118">
        <v>0</v>
      </c>
      <c r="U59" s="118">
        <v>0.7</v>
      </c>
      <c r="V59" s="115">
        <v>0</v>
      </c>
      <c r="W59" s="785"/>
      <c r="X59" s="785"/>
      <c r="Y59" s="785"/>
      <c r="Z59" s="785"/>
      <c r="AA59" s="785"/>
      <c r="AB59" s="785"/>
      <c r="AC59" s="785"/>
      <c r="AD59" s="785"/>
      <c r="AE59" s="785"/>
      <c r="AF59" s="785"/>
      <c r="AG59" s="785"/>
      <c r="AH59" s="785"/>
      <c r="AI59" s="785"/>
      <c r="AJ59" s="785"/>
      <c r="AK59" s="785"/>
      <c r="AL59" s="785"/>
      <c r="AM59" s="785"/>
      <c r="AN59" s="785"/>
      <c r="AO59" s="785"/>
      <c r="AP59" s="785"/>
      <c r="AQ59" s="785"/>
      <c r="AR59" s="785"/>
      <c r="AS59" s="785"/>
      <c r="AT59" s="785"/>
      <c r="AU59" s="785"/>
      <c r="AV59" s="785"/>
      <c r="AW59" s="785"/>
      <c r="AX59" s="785"/>
      <c r="AY59" s="785"/>
      <c r="AZ59" s="344"/>
      <c r="BA59" s="830"/>
      <c r="BB59" s="594"/>
      <c r="BC59" s="445"/>
      <c r="BD59" s="432"/>
      <c r="BE59" s="432"/>
      <c r="BF59" s="432"/>
      <c r="BG59" s="449"/>
      <c r="BH59" s="445"/>
      <c r="BI59" s="432"/>
      <c r="BJ59" s="432"/>
      <c r="BK59" s="432"/>
      <c r="BL59" s="449"/>
      <c r="BM59" s="445"/>
      <c r="BN59" s="432"/>
      <c r="BO59" s="432"/>
      <c r="BP59" s="432"/>
      <c r="BQ59" s="449"/>
      <c r="BR59" s="445"/>
      <c r="BS59" s="432"/>
      <c r="BT59" s="432"/>
      <c r="BU59" s="432"/>
      <c r="BV59" s="43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558" customFormat="true" ht="15" customHeight="true" x14ac:dyDescent="0.2">
      <c r="A60" s="1000"/>
      <c r="B60" s="376" t="s">
        <v>395</v>
      </c>
      <c r="C60" s="119">
        <v>5.8</v>
      </c>
      <c r="D60" s="118">
        <v>17.399999999999999</v>
      </c>
      <c r="E60" s="118">
        <v>21.6</v>
      </c>
      <c r="F60" s="118">
        <v>3.5</v>
      </c>
      <c r="G60" s="117">
        <v>0</v>
      </c>
      <c r="H60" s="116">
        <v>14.4</v>
      </c>
      <c r="I60" s="118">
        <v>26.4</v>
      </c>
      <c r="J60" s="118">
        <v>18.100000000000001</v>
      </c>
      <c r="K60" s="118">
        <v>0.4</v>
      </c>
      <c r="L60" s="115">
        <v>0</v>
      </c>
      <c r="M60" s="119">
        <v>0</v>
      </c>
      <c r="N60" s="118">
        <v>0.8</v>
      </c>
      <c r="O60" s="118">
        <v>0.6</v>
      </c>
      <c r="P60" s="118">
        <v>3.7</v>
      </c>
      <c r="Q60" s="117">
        <v>3</v>
      </c>
      <c r="R60" s="116">
        <v>7.4</v>
      </c>
      <c r="S60" s="118">
        <v>6.9</v>
      </c>
      <c r="T60" s="118">
        <v>3</v>
      </c>
      <c r="U60" s="118">
        <v>14.2</v>
      </c>
      <c r="V60" s="115">
        <v>0.6</v>
      </c>
      <c r="W60" s="785"/>
      <c r="X60" s="785"/>
      <c r="Y60" s="785"/>
      <c r="Z60" s="785"/>
      <c r="AA60" s="785"/>
      <c r="AB60" s="785"/>
      <c r="AC60" s="785"/>
      <c r="AD60" s="785"/>
      <c r="AE60" s="785"/>
      <c r="AF60" s="785"/>
      <c r="AG60" s="785"/>
      <c r="AH60" s="785"/>
      <c r="AI60" s="785"/>
      <c r="AJ60" s="785"/>
      <c r="AK60" s="785"/>
      <c r="AL60" s="785"/>
      <c r="AM60" s="785"/>
      <c r="AN60" s="785"/>
      <c r="AO60" s="785"/>
      <c r="AP60" s="785"/>
      <c r="AQ60" s="785"/>
      <c r="AR60" s="785"/>
      <c r="AS60" s="785"/>
      <c r="AT60" s="785"/>
      <c r="AU60" s="785"/>
      <c r="AV60" s="785"/>
      <c r="AW60" s="785"/>
      <c r="AX60" s="785"/>
      <c r="AY60" s="785"/>
      <c r="AZ60" s="344"/>
      <c r="BA60" s="830"/>
      <c r="BB60" s="594"/>
      <c r="BC60" s="445"/>
      <c r="BD60" s="432"/>
      <c r="BE60" s="432"/>
      <c r="BF60" s="432"/>
      <c r="BG60" s="449"/>
      <c r="BH60" s="445"/>
      <c r="BI60" s="432"/>
      <c r="BJ60" s="432"/>
      <c r="BK60" s="432"/>
      <c r="BL60" s="449"/>
      <c r="BM60" s="445"/>
      <c r="BN60" s="432"/>
      <c r="BO60" s="432"/>
      <c r="BP60" s="432"/>
      <c r="BQ60" s="449"/>
      <c r="BR60" s="445"/>
      <c r="BS60" s="432"/>
      <c r="BT60" s="432"/>
      <c r="BU60" s="432"/>
      <c r="BV60" s="43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558" customFormat="true" ht="15" customHeight="true" x14ac:dyDescent="0.2">
      <c r="A61" s="1000"/>
      <c r="B61" s="376" t="s">
        <v>396</v>
      </c>
      <c r="C61" s="119">
        <v>40.700000000000003</v>
      </c>
      <c r="D61" s="118">
        <v>42.4</v>
      </c>
      <c r="E61" s="118">
        <v>35.700000000000003</v>
      </c>
      <c r="F61" s="118">
        <v>5.0999999999999996</v>
      </c>
      <c r="G61" s="117">
        <v>0</v>
      </c>
      <c r="H61" s="116">
        <v>37.4</v>
      </c>
      <c r="I61" s="118">
        <v>32.9</v>
      </c>
      <c r="J61" s="118">
        <v>22.8</v>
      </c>
      <c r="K61" s="118">
        <v>0.4</v>
      </c>
      <c r="L61" s="115">
        <v>0</v>
      </c>
      <c r="M61" s="119">
        <v>12</v>
      </c>
      <c r="N61" s="118">
        <v>59.1</v>
      </c>
      <c r="O61" s="118">
        <v>66.900000000000006</v>
      </c>
      <c r="P61" s="118">
        <v>62.6</v>
      </c>
      <c r="Q61" s="117">
        <v>36.200000000000003</v>
      </c>
      <c r="R61" s="116">
        <v>31.7</v>
      </c>
      <c r="S61" s="118">
        <v>36.799999999999997</v>
      </c>
      <c r="T61" s="118">
        <v>35.799999999999997</v>
      </c>
      <c r="U61" s="118">
        <v>16.2</v>
      </c>
      <c r="V61" s="115">
        <v>35.4</v>
      </c>
      <c r="W61" s="785"/>
      <c r="X61" s="785"/>
      <c r="Y61" s="785"/>
      <c r="Z61" s="785"/>
      <c r="AA61" s="785"/>
      <c r="AB61" s="785"/>
      <c r="AC61" s="785"/>
      <c r="AD61" s="785"/>
      <c r="AE61" s="785"/>
      <c r="AF61" s="785"/>
      <c r="AG61" s="785"/>
      <c r="AH61" s="785"/>
      <c r="AI61" s="785"/>
      <c r="AJ61" s="785"/>
      <c r="AK61" s="785"/>
      <c r="AL61" s="785"/>
      <c r="AM61" s="785"/>
      <c r="AN61" s="785"/>
      <c r="AO61" s="785"/>
      <c r="AP61" s="785"/>
      <c r="AQ61" s="785"/>
      <c r="AR61" s="785"/>
      <c r="AS61" s="785"/>
      <c r="AT61" s="785"/>
      <c r="AU61" s="785"/>
      <c r="AV61" s="785"/>
      <c r="AW61" s="785"/>
      <c r="AX61" s="785"/>
      <c r="AY61" s="785"/>
      <c r="AZ61" s="344"/>
      <c r="BA61" s="830"/>
      <c r="BB61" s="594"/>
      <c r="BC61" s="445"/>
      <c r="BD61" s="432"/>
      <c r="BE61" s="432"/>
      <c r="BF61" s="432"/>
      <c r="BG61" s="449"/>
      <c r="BH61" s="445"/>
      <c r="BI61" s="432"/>
      <c r="BJ61" s="432"/>
      <c r="BK61" s="432"/>
      <c r="BL61" s="449"/>
      <c r="BM61" s="445"/>
      <c r="BN61" s="432"/>
      <c r="BO61" s="432"/>
      <c r="BP61" s="432"/>
      <c r="BQ61" s="449"/>
      <c r="BR61" s="445"/>
      <c r="BS61" s="432"/>
      <c r="BT61" s="432"/>
      <c r="BU61" s="432"/>
      <c r="BV61" s="43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558" customFormat="true" ht="15" customHeight="true" x14ac:dyDescent="0.2">
      <c r="A62" s="1000"/>
      <c r="B62" s="376" t="s">
        <v>265</v>
      </c>
      <c r="C62" s="119">
        <v>12.7</v>
      </c>
      <c r="D62" s="118">
        <v>6.5</v>
      </c>
      <c r="E62" s="118">
        <v>3.6</v>
      </c>
      <c r="F62" s="118">
        <v>0.2</v>
      </c>
      <c r="G62" s="117">
        <v>0</v>
      </c>
      <c r="H62" s="116">
        <v>6.2</v>
      </c>
      <c r="I62" s="118">
        <v>2.4</v>
      </c>
      <c r="J62" s="118">
        <v>1.2</v>
      </c>
      <c r="K62" s="118">
        <v>0</v>
      </c>
      <c r="L62" s="115">
        <v>0</v>
      </c>
      <c r="M62" s="119">
        <v>21.9</v>
      </c>
      <c r="N62" s="118">
        <v>15.3</v>
      </c>
      <c r="O62" s="118">
        <v>13</v>
      </c>
      <c r="P62" s="118">
        <v>14.5</v>
      </c>
      <c r="Q62" s="117">
        <v>7</v>
      </c>
      <c r="R62" s="116">
        <v>7.9</v>
      </c>
      <c r="S62" s="118">
        <v>6.9</v>
      </c>
      <c r="T62" s="118">
        <v>1.2</v>
      </c>
      <c r="U62" s="118">
        <v>0.1</v>
      </c>
      <c r="V62" s="115">
        <v>25.8</v>
      </c>
      <c r="W62" s="785"/>
      <c r="X62" s="785"/>
      <c r="Y62" s="785"/>
      <c r="Z62" s="785"/>
      <c r="AA62" s="785"/>
      <c r="AB62" s="785"/>
      <c r="AC62" s="785"/>
      <c r="AD62" s="785"/>
      <c r="AE62" s="785"/>
      <c r="AF62" s="785"/>
      <c r="AG62" s="785"/>
      <c r="AH62" s="785"/>
      <c r="AI62" s="785"/>
      <c r="AJ62" s="785"/>
      <c r="AK62" s="785"/>
      <c r="AL62" s="785"/>
      <c r="AM62" s="785"/>
      <c r="AN62" s="785"/>
      <c r="AO62" s="785"/>
      <c r="AP62" s="785"/>
      <c r="AQ62" s="785"/>
      <c r="AR62" s="785"/>
      <c r="AS62" s="785"/>
      <c r="AT62" s="785"/>
      <c r="AU62" s="785"/>
      <c r="AV62" s="785"/>
      <c r="AW62" s="785"/>
      <c r="AX62" s="785"/>
      <c r="AY62" s="785"/>
      <c r="AZ62" s="344"/>
      <c r="BA62" s="830"/>
      <c r="BB62" s="594"/>
      <c r="BC62" s="445"/>
      <c r="BD62" s="432"/>
      <c r="BE62" s="432"/>
      <c r="BF62" s="432"/>
      <c r="BG62" s="449"/>
      <c r="BH62" s="445"/>
      <c r="BI62" s="432"/>
      <c r="BJ62" s="432"/>
      <c r="BK62" s="432"/>
      <c r="BL62" s="449"/>
      <c r="BM62" s="445"/>
      <c r="BN62" s="432"/>
      <c r="BO62" s="432"/>
      <c r="BP62" s="432"/>
      <c r="BQ62" s="449"/>
      <c r="BR62" s="445"/>
      <c r="BS62" s="432"/>
      <c r="BT62" s="432"/>
      <c r="BU62" s="432"/>
      <c r="BV62" s="43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558" customFormat="true" ht="15" customHeight="true" x14ac:dyDescent="0.2">
      <c r="A63" s="1000"/>
      <c r="B63" s="376" t="s">
        <v>266</v>
      </c>
      <c r="C63" s="119">
        <v>1.7</v>
      </c>
      <c r="D63" s="118">
        <v>1.4</v>
      </c>
      <c r="E63" s="118">
        <v>0.8</v>
      </c>
      <c r="F63" s="118">
        <v>0</v>
      </c>
      <c r="G63" s="117">
        <v>0</v>
      </c>
      <c r="H63" s="116">
        <v>0.4</v>
      </c>
      <c r="I63" s="118">
        <v>0.2</v>
      </c>
      <c r="J63" s="118">
        <v>0.2</v>
      </c>
      <c r="K63" s="118">
        <v>0</v>
      </c>
      <c r="L63" s="115">
        <v>0</v>
      </c>
      <c r="M63" s="119">
        <v>3.9</v>
      </c>
      <c r="N63" s="118">
        <v>1.6</v>
      </c>
      <c r="O63" s="118">
        <v>3</v>
      </c>
      <c r="P63" s="118">
        <v>5.2</v>
      </c>
      <c r="Q63" s="117">
        <v>1.5</v>
      </c>
      <c r="R63" s="116">
        <v>3</v>
      </c>
      <c r="S63" s="118">
        <v>1.2</v>
      </c>
      <c r="T63" s="118">
        <v>0.7</v>
      </c>
      <c r="U63" s="118">
        <v>0.1</v>
      </c>
      <c r="V63" s="115">
        <v>0.8</v>
      </c>
      <c r="W63" s="785"/>
      <c r="X63" s="785"/>
      <c r="Y63" s="785"/>
      <c r="Z63" s="785"/>
      <c r="AA63" s="785"/>
      <c r="AB63" s="785"/>
      <c r="AC63" s="785"/>
      <c r="AD63" s="785"/>
      <c r="AE63" s="785"/>
      <c r="AF63" s="785"/>
      <c r="AG63" s="785"/>
      <c r="AH63" s="785"/>
      <c r="AI63" s="785"/>
      <c r="AJ63" s="785"/>
      <c r="AK63" s="785"/>
      <c r="AL63" s="785"/>
      <c r="AM63" s="785"/>
      <c r="AN63" s="785"/>
      <c r="AO63" s="785"/>
      <c r="AP63" s="785"/>
      <c r="AQ63" s="785"/>
      <c r="AR63" s="785"/>
      <c r="AS63" s="785"/>
      <c r="AT63" s="785"/>
      <c r="AU63" s="785"/>
      <c r="AV63" s="785"/>
      <c r="AW63" s="785"/>
      <c r="AX63" s="785"/>
      <c r="AY63" s="785"/>
      <c r="AZ63" s="344"/>
      <c r="BA63" s="830"/>
      <c r="BB63" s="594"/>
      <c r="BC63" s="445"/>
      <c r="BD63" s="432"/>
      <c r="BE63" s="432"/>
      <c r="BF63" s="432"/>
      <c r="BG63" s="449"/>
      <c r="BH63" s="445"/>
      <c r="BI63" s="432"/>
      <c r="BJ63" s="432"/>
      <c r="BK63" s="432"/>
      <c r="BL63" s="449"/>
      <c r="BM63" s="445"/>
      <c r="BN63" s="432"/>
      <c r="BO63" s="432"/>
      <c r="BP63" s="432"/>
      <c r="BQ63" s="449"/>
      <c r="BR63" s="445"/>
      <c r="BS63" s="432"/>
      <c r="BT63" s="432"/>
      <c r="BU63" s="432"/>
      <c r="BV63" s="43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558" customFormat="true" ht="15" customHeight="true" x14ac:dyDescent="0.2">
      <c r="A64" s="1000"/>
      <c r="B64" s="376" t="s">
        <v>171</v>
      </c>
      <c r="C64" s="119">
        <v>0.9</v>
      </c>
      <c r="D64" s="118">
        <v>0.5</v>
      </c>
      <c r="E64" s="118">
        <v>0</v>
      </c>
      <c r="F64" s="118">
        <v>0</v>
      </c>
      <c r="G64" s="117">
        <v>0</v>
      </c>
      <c r="H64" s="116">
        <v>0</v>
      </c>
      <c r="I64" s="118">
        <v>0.1</v>
      </c>
      <c r="J64" s="118">
        <v>0</v>
      </c>
      <c r="K64" s="118">
        <v>0</v>
      </c>
      <c r="L64" s="115">
        <v>0</v>
      </c>
      <c r="M64" s="119">
        <v>0.3</v>
      </c>
      <c r="N64" s="118">
        <v>3.1</v>
      </c>
      <c r="O64" s="118">
        <v>1</v>
      </c>
      <c r="P64" s="118">
        <v>1.9</v>
      </c>
      <c r="Q64" s="117">
        <v>0</v>
      </c>
      <c r="R64" s="116">
        <v>0</v>
      </c>
      <c r="S64" s="118">
        <v>2.1</v>
      </c>
      <c r="T64" s="118">
        <v>0.7</v>
      </c>
      <c r="U64" s="118">
        <v>0</v>
      </c>
      <c r="V64" s="115">
        <v>0.4</v>
      </c>
      <c r="W64" s="785"/>
      <c r="X64" s="785"/>
      <c r="Y64" s="785"/>
      <c r="Z64" s="785"/>
      <c r="AA64" s="785"/>
      <c r="AB64" s="785"/>
      <c r="AC64" s="785"/>
      <c r="AD64" s="785"/>
      <c r="AE64" s="785"/>
      <c r="AF64" s="785"/>
      <c r="AG64" s="785"/>
      <c r="AH64" s="785"/>
      <c r="AI64" s="785"/>
      <c r="AJ64" s="785"/>
      <c r="AK64" s="785"/>
      <c r="AL64" s="785"/>
      <c r="AM64" s="785"/>
      <c r="AN64" s="785"/>
      <c r="AO64" s="785"/>
      <c r="AP64" s="785"/>
      <c r="AQ64" s="785"/>
      <c r="AR64" s="785"/>
      <c r="AS64" s="785"/>
      <c r="AT64" s="785"/>
      <c r="AU64" s="785"/>
      <c r="AV64" s="785"/>
      <c r="AW64" s="785"/>
      <c r="AX64" s="785"/>
      <c r="AY64" s="785"/>
      <c r="AZ64" s="344"/>
      <c r="BA64" s="830"/>
      <c r="BB64" s="594"/>
      <c r="BC64" s="445"/>
      <c r="BD64" s="432"/>
      <c r="BE64" s="432"/>
      <c r="BF64" s="432"/>
      <c r="BG64" s="449"/>
      <c r="BH64" s="445"/>
      <c r="BI64" s="432"/>
      <c r="BJ64" s="432"/>
      <c r="BK64" s="432"/>
      <c r="BL64" s="449"/>
      <c r="BM64" s="445"/>
      <c r="BN64" s="432"/>
      <c r="BO64" s="432"/>
      <c r="BP64" s="432"/>
      <c r="BQ64" s="449"/>
      <c r="BR64" s="445"/>
      <c r="BS64" s="432"/>
      <c r="BT64" s="432"/>
      <c r="BU64" s="432"/>
      <c r="BV64" s="43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558" customFormat="true" ht="15" customHeight="true" x14ac:dyDescent="0.2">
      <c r="A65" s="1000"/>
      <c r="B65" s="376" t="s">
        <v>174</v>
      </c>
      <c r="C65" s="119">
        <v>1.9</v>
      </c>
      <c r="D65" s="118">
        <v>0.3</v>
      </c>
      <c r="E65" s="118">
        <v>0</v>
      </c>
      <c r="F65" s="118">
        <v>0</v>
      </c>
      <c r="G65" s="117">
        <v>0</v>
      </c>
      <c r="H65" s="116">
        <v>0.3</v>
      </c>
      <c r="I65" s="118">
        <v>0</v>
      </c>
      <c r="J65" s="118">
        <v>0</v>
      </c>
      <c r="K65" s="118">
        <v>0</v>
      </c>
      <c r="L65" s="115">
        <v>0</v>
      </c>
      <c r="M65" s="119">
        <v>7.6</v>
      </c>
      <c r="N65" s="118">
        <v>0.6</v>
      </c>
      <c r="O65" s="118">
        <v>0.5</v>
      </c>
      <c r="P65" s="118">
        <v>0.6</v>
      </c>
      <c r="Q65" s="117">
        <v>0</v>
      </c>
      <c r="R65" s="116">
        <v>0.3</v>
      </c>
      <c r="S65" s="118">
        <v>0.4</v>
      </c>
      <c r="T65" s="118">
        <v>1.1000000000000001</v>
      </c>
      <c r="U65" s="118">
        <v>0.1</v>
      </c>
      <c r="V65" s="115">
        <v>1.9</v>
      </c>
      <c r="W65" s="785"/>
      <c r="X65" s="785"/>
      <c r="Y65" s="785"/>
      <c r="Z65" s="785"/>
      <c r="AA65" s="785"/>
      <c r="AB65" s="785"/>
      <c r="AC65" s="785"/>
      <c r="AD65" s="785"/>
      <c r="AE65" s="785"/>
      <c r="AF65" s="785"/>
      <c r="AG65" s="785"/>
      <c r="AH65" s="785"/>
      <c r="AI65" s="785"/>
      <c r="AJ65" s="785"/>
      <c r="AK65" s="785"/>
      <c r="AL65" s="785"/>
      <c r="AM65" s="785"/>
      <c r="AN65" s="785"/>
      <c r="AO65" s="785"/>
      <c r="AP65" s="785"/>
      <c r="AQ65" s="785"/>
      <c r="AR65" s="785"/>
      <c r="AS65" s="785"/>
      <c r="AT65" s="785"/>
      <c r="AU65" s="785"/>
      <c r="AV65" s="785"/>
      <c r="AW65" s="785"/>
      <c r="AX65" s="785"/>
      <c r="AY65" s="785"/>
      <c r="AZ65" s="344"/>
      <c r="BA65" s="830"/>
      <c r="BB65" s="594"/>
      <c r="BC65" s="445"/>
      <c r="BD65" s="432"/>
      <c r="BE65" s="432"/>
      <c r="BF65" s="432"/>
      <c r="BG65" s="449"/>
      <c r="BH65" s="445"/>
      <c r="BI65" s="432"/>
      <c r="BJ65" s="432"/>
      <c r="BK65" s="432"/>
      <c r="BL65" s="449"/>
      <c r="BM65" s="445"/>
      <c r="BN65" s="432"/>
      <c r="BO65" s="432"/>
      <c r="BP65" s="432"/>
      <c r="BQ65" s="449"/>
      <c r="BR65" s="445"/>
      <c r="BS65" s="432"/>
      <c r="BT65" s="432"/>
      <c r="BU65" s="432"/>
      <c r="BV65" s="43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558" customFormat="true" ht="15" customHeight="true" x14ac:dyDescent="0.2">
      <c r="A66" s="1000"/>
      <c r="B66" s="376" t="s">
        <v>397</v>
      </c>
      <c r="C66" s="119">
        <v>1</v>
      </c>
      <c r="D66" s="118">
        <v>0</v>
      </c>
      <c r="E66" s="118">
        <v>0</v>
      </c>
      <c r="F66" s="118">
        <v>0</v>
      </c>
      <c r="G66" s="117">
        <v>0</v>
      </c>
      <c r="H66" s="116">
        <v>0</v>
      </c>
      <c r="I66" s="118">
        <v>0</v>
      </c>
      <c r="J66" s="118">
        <v>0</v>
      </c>
      <c r="K66" s="118">
        <v>0</v>
      </c>
      <c r="L66" s="115">
        <v>0</v>
      </c>
      <c r="M66" s="119">
        <v>4.5</v>
      </c>
      <c r="N66" s="118">
        <v>0.4</v>
      </c>
      <c r="O66" s="118">
        <v>0</v>
      </c>
      <c r="P66" s="118">
        <v>0</v>
      </c>
      <c r="Q66" s="117">
        <v>0</v>
      </c>
      <c r="R66" s="116">
        <v>0</v>
      </c>
      <c r="S66" s="118">
        <v>0</v>
      </c>
      <c r="T66" s="118">
        <v>0</v>
      </c>
      <c r="U66" s="118">
        <v>0</v>
      </c>
      <c r="V66" s="115">
        <v>2.1</v>
      </c>
      <c r="W66" s="785"/>
      <c r="X66" s="785"/>
      <c r="Y66" s="785"/>
      <c r="Z66" s="785"/>
      <c r="AA66" s="785"/>
      <c r="AB66" s="785"/>
      <c r="AC66" s="785"/>
      <c r="AD66" s="785"/>
      <c r="AE66" s="785"/>
      <c r="AF66" s="785"/>
      <c r="AG66" s="785"/>
      <c r="AH66" s="785"/>
      <c r="AI66" s="785"/>
      <c r="AJ66" s="785"/>
      <c r="AK66" s="785"/>
      <c r="AL66" s="785"/>
      <c r="AM66" s="785"/>
      <c r="AN66" s="785"/>
      <c r="AO66" s="785"/>
      <c r="AP66" s="785"/>
      <c r="AQ66" s="785"/>
      <c r="AR66" s="785"/>
      <c r="AS66" s="785"/>
      <c r="AT66" s="785"/>
      <c r="AU66" s="785"/>
      <c r="AV66" s="785"/>
      <c r="AW66" s="785"/>
      <c r="AX66" s="785"/>
      <c r="AY66" s="785"/>
      <c r="AZ66" s="344"/>
      <c r="BA66" s="830"/>
      <c r="BB66" s="594"/>
      <c r="BC66" s="445"/>
      <c r="BD66" s="432"/>
      <c r="BE66" s="432"/>
      <c r="BF66" s="432"/>
      <c r="BG66" s="449"/>
      <c r="BH66" s="445"/>
      <c r="BI66" s="432"/>
      <c r="BJ66" s="432"/>
      <c r="BK66" s="432"/>
      <c r="BL66" s="449"/>
      <c r="BM66" s="445"/>
      <c r="BN66" s="432"/>
      <c r="BO66" s="432"/>
      <c r="BP66" s="432"/>
      <c r="BQ66" s="449"/>
      <c r="BR66" s="445"/>
      <c r="BS66" s="432"/>
      <c r="BT66" s="432"/>
      <c r="BU66" s="432"/>
      <c r="BV66" s="43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558" customFormat="true" ht="15" customHeight="true" x14ac:dyDescent="0.2">
      <c r="A67" s="1000"/>
      <c r="B67" s="376" t="s">
        <v>398</v>
      </c>
      <c r="C67" s="119">
        <v>4.5</v>
      </c>
      <c r="D67" s="118" t="s">
        <v>509</v>
      </c>
      <c r="E67" s="118">
        <v>10</v>
      </c>
      <c r="F67" s="118">
        <v>1.9</v>
      </c>
      <c r="G67" s="117">
        <v>0</v>
      </c>
      <c r="H67" s="116">
        <v>8.9</v>
      </c>
      <c r="I67" s="118">
        <v>12.9</v>
      </c>
      <c r="J67" s="118">
        <v>7.4</v>
      </c>
      <c r="K67" s="118">
        <v>0.1</v>
      </c>
      <c r="L67" s="115">
        <v>0</v>
      </c>
      <c r="M67" s="119">
        <v>0.2</v>
      </c>
      <c r="N67" s="118">
        <v>3.3</v>
      </c>
      <c r="O67" s="118">
        <v>1.6</v>
      </c>
      <c r="P67" s="118">
        <v>4.2</v>
      </c>
      <c r="Q67" s="117">
        <v>1</v>
      </c>
      <c r="R67" s="116">
        <v>3.8</v>
      </c>
      <c r="S67" s="118">
        <v>4.3</v>
      </c>
      <c r="T67" s="118">
        <v>2.2000000000000002</v>
      </c>
      <c r="U67" s="118">
        <v>6.8</v>
      </c>
      <c r="V67" s="115">
        <v>2.6</v>
      </c>
      <c r="W67" s="785"/>
      <c r="X67" s="785"/>
      <c r="Y67" s="785"/>
      <c r="Z67" s="785"/>
      <c r="AA67" s="785"/>
      <c r="AB67" s="785"/>
      <c r="AC67" s="785"/>
      <c r="AD67" s="785"/>
      <c r="AE67" s="785"/>
      <c r="AF67" s="785"/>
      <c r="AG67" s="785"/>
      <c r="AH67" s="785"/>
      <c r="AI67" s="785"/>
      <c r="AJ67" s="785"/>
      <c r="AK67" s="785"/>
      <c r="AL67" s="785"/>
      <c r="AM67" s="785"/>
      <c r="AN67" s="785"/>
      <c r="AO67" s="785"/>
      <c r="AP67" s="785"/>
      <c r="AQ67" s="785"/>
      <c r="AR67" s="785"/>
      <c r="AS67" s="785"/>
      <c r="AT67" s="785"/>
      <c r="AU67" s="785"/>
      <c r="AV67" s="785"/>
      <c r="AW67" s="785"/>
      <c r="AX67" s="785"/>
      <c r="AY67" s="785"/>
      <c r="AZ67" s="344"/>
      <c r="BA67" s="830"/>
      <c r="BB67" s="594"/>
      <c r="BC67" s="445"/>
      <c r="BD67" s="432"/>
      <c r="BE67" s="432"/>
      <c r="BF67" s="432"/>
      <c r="BG67" s="449"/>
      <c r="BH67" s="445"/>
      <c r="BI67" s="432"/>
      <c r="BJ67" s="432"/>
      <c r="BK67" s="432"/>
      <c r="BL67" s="449"/>
      <c r="BM67" s="445"/>
      <c r="BN67" s="432"/>
      <c r="BO67" s="432"/>
      <c r="BP67" s="432"/>
      <c r="BQ67" s="449"/>
      <c r="BR67" s="445"/>
      <c r="BS67" s="432"/>
      <c r="BT67" s="432"/>
      <c r="BU67" s="432"/>
      <c r="BV67" s="43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558" customFormat="true" ht="15" customHeight="true" x14ac:dyDescent="0.2">
      <c r="A68" s="1000"/>
      <c r="B68" s="376" t="s">
        <v>399</v>
      </c>
      <c r="C68" s="119">
        <v>14.3</v>
      </c>
      <c r="D68" s="118">
        <v>17.7</v>
      </c>
      <c r="E68" s="118">
        <v>17.8</v>
      </c>
      <c r="F68" s="118">
        <v>1.8</v>
      </c>
      <c r="G68" s="117">
        <v>0</v>
      </c>
      <c r="H68" s="116">
        <v>27.9</v>
      </c>
      <c r="I68" s="118">
        <v>21.3</v>
      </c>
      <c r="J68" s="118">
        <v>13.8</v>
      </c>
      <c r="K68" s="118">
        <v>0</v>
      </c>
      <c r="L68" s="115">
        <v>0</v>
      </c>
      <c r="M68" s="119">
        <v>0.5</v>
      </c>
      <c r="N68" s="118">
        <v>1.4</v>
      </c>
      <c r="O68" s="118">
        <v>3.6</v>
      </c>
      <c r="P68" s="118">
        <v>1.4</v>
      </c>
      <c r="Q68" s="117">
        <v>2.2999999999999998</v>
      </c>
      <c r="R68" s="116">
        <v>3</v>
      </c>
      <c r="S68" s="118">
        <v>9.6</v>
      </c>
      <c r="T68" s="118">
        <v>21.1</v>
      </c>
      <c r="U68" s="118">
        <v>11.4</v>
      </c>
      <c r="V68" s="115">
        <v>1.4</v>
      </c>
      <c r="W68" s="785"/>
      <c r="X68" s="785"/>
      <c r="Y68" s="785"/>
      <c r="Z68" s="785"/>
      <c r="AA68" s="785"/>
      <c r="AB68" s="785"/>
      <c r="AC68" s="785"/>
      <c r="AD68" s="785"/>
      <c r="AE68" s="785"/>
      <c r="AF68" s="785"/>
      <c r="AG68" s="785"/>
      <c r="AH68" s="785"/>
      <c r="AI68" s="785"/>
      <c r="AJ68" s="785"/>
      <c r="AK68" s="785"/>
      <c r="AL68" s="785"/>
      <c r="AM68" s="785"/>
      <c r="AN68" s="785"/>
      <c r="AO68" s="785"/>
      <c r="AP68" s="785"/>
      <c r="AQ68" s="785"/>
      <c r="AR68" s="785"/>
      <c r="AS68" s="785"/>
      <c r="AT68" s="785"/>
      <c r="AU68" s="785"/>
      <c r="AV68" s="785"/>
      <c r="AW68" s="785"/>
      <c r="AX68" s="785"/>
      <c r="AY68" s="785"/>
      <c r="AZ68" s="344"/>
      <c r="BA68" s="830"/>
      <c r="BB68" s="594"/>
      <c r="BC68" s="445"/>
      <c r="BD68" s="432"/>
      <c r="BE68" s="432"/>
      <c r="BF68" s="432"/>
      <c r="BG68" s="449"/>
      <c r="BH68" s="445"/>
      <c r="BI68" s="432"/>
      <c r="BJ68" s="432"/>
      <c r="BK68" s="432"/>
      <c r="BL68" s="449"/>
      <c r="BM68" s="445"/>
      <c r="BN68" s="432"/>
      <c r="BO68" s="432"/>
      <c r="BP68" s="432"/>
      <c r="BQ68" s="449"/>
      <c r="BR68" s="445"/>
      <c r="BS68" s="432"/>
      <c r="BT68" s="432"/>
      <c r="BU68" s="432"/>
      <c r="BV68" s="43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558" customFormat="true" ht="15" customHeight="true" x14ac:dyDescent="0.2">
      <c r="A69" s="1000"/>
      <c r="B69" s="376" t="s">
        <v>400</v>
      </c>
      <c r="C69" s="119">
        <v>0.2</v>
      </c>
      <c r="D69" s="118">
        <v>0.3</v>
      </c>
      <c r="E69" s="118">
        <v>0.2</v>
      </c>
      <c r="F69" s="118">
        <v>0</v>
      </c>
      <c r="G69" s="117">
        <v>0</v>
      </c>
      <c r="H69" s="116">
        <v>0.3</v>
      </c>
      <c r="I69" s="118">
        <v>0.2</v>
      </c>
      <c r="J69" s="118">
        <v>0.2</v>
      </c>
      <c r="K69" s="118">
        <v>0</v>
      </c>
      <c r="L69" s="115">
        <v>0</v>
      </c>
      <c r="M69" s="119">
        <v>0</v>
      </c>
      <c r="N69" s="118">
        <v>0</v>
      </c>
      <c r="O69" s="118">
        <v>0.5</v>
      </c>
      <c r="P69" s="118">
        <v>0.4</v>
      </c>
      <c r="Q69" s="117">
        <v>0</v>
      </c>
      <c r="R69" s="116">
        <v>0.2</v>
      </c>
      <c r="S69" s="118">
        <v>0</v>
      </c>
      <c r="T69" s="118">
        <v>0.9</v>
      </c>
      <c r="U69" s="118">
        <v>0</v>
      </c>
      <c r="V69" s="115">
        <v>0</v>
      </c>
      <c r="W69" s="785"/>
      <c r="X69" s="785"/>
      <c r="Y69" s="785"/>
      <c r="Z69" s="785"/>
      <c r="AA69" s="785"/>
      <c r="AB69" s="785"/>
      <c r="AC69" s="785"/>
      <c r="AD69" s="785"/>
      <c r="AE69" s="785"/>
      <c r="AF69" s="785"/>
      <c r="AG69" s="785"/>
      <c r="AH69" s="785"/>
      <c r="AI69" s="785"/>
      <c r="AJ69" s="785"/>
      <c r="AK69" s="785"/>
      <c r="AL69" s="785"/>
      <c r="AM69" s="785"/>
      <c r="AN69" s="785"/>
      <c r="AO69" s="785"/>
      <c r="AP69" s="785"/>
      <c r="AQ69" s="785"/>
      <c r="AR69" s="785"/>
      <c r="AS69" s="785"/>
      <c r="AT69" s="785"/>
      <c r="AU69" s="785"/>
      <c r="AV69" s="785"/>
      <c r="AW69" s="785"/>
      <c r="AX69" s="785"/>
      <c r="AY69" s="785"/>
      <c r="AZ69" s="344"/>
      <c r="BA69" s="830"/>
      <c r="BB69" s="594"/>
      <c r="BC69" s="445"/>
      <c r="BD69" s="432"/>
      <c r="BE69" s="432"/>
      <c r="BF69" s="432"/>
      <c r="BG69" s="449"/>
      <c r="BH69" s="445"/>
      <c r="BI69" s="432"/>
      <c r="BJ69" s="432"/>
      <c r="BK69" s="432"/>
      <c r="BL69" s="449"/>
      <c r="BM69" s="445"/>
      <c r="BN69" s="432"/>
      <c r="BO69" s="432"/>
      <c r="BP69" s="432"/>
      <c r="BQ69" s="449"/>
      <c r="BR69" s="445"/>
      <c r="BS69" s="432"/>
      <c r="BT69" s="432"/>
      <c r="BU69" s="432"/>
      <c r="BV69" s="43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558" customFormat="true" ht="15" customHeight="true" x14ac:dyDescent="0.2">
      <c r="A70" s="1000"/>
      <c r="B70" s="376" t="s">
        <v>401</v>
      </c>
      <c r="C70" s="119">
        <v>14.2</v>
      </c>
      <c r="D70" s="118">
        <v>2.1</v>
      </c>
      <c r="E70" s="118">
        <v>0.6</v>
      </c>
      <c r="F70" s="118">
        <v>0</v>
      </c>
      <c r="G70" s="117">
        <v>0</v>
      </c>
      <c r="H70" s="116">
        <v>1.8</v>
      </c>
      <c r="I70" s="118">
        <v>0.2</v>
      </c>
      <c r="J70" s="118">
        <v>0.3</v>
      </c>
      <c r="K70" s="118">
        <v>0</v>
      </c>
      <c r="L70" s="115">
        <v>0</v>
      </c>
      <c r="M70" s="119">
        <v>43.9</v>
      </c>
      <c r="N70" s="118">
        <v>14.4</v>
      </c>
      <c r="O70" s="118">
        <v>8.1</v>
      </c>
      <c r="P70" s="118">
        <v>4.4000000000000004</v>
      </c>
      <c r="Q70" s="117">
        <v>0.5</v>
      </c>
      <c r="R70" s="116">
        <v>1.3</v>
      </c>
      <c r="S70" s="118">
        <v>3.8</v>
      </c>
      <c r="T70" s="118">
        <v>9.5</v>
      </c>
      <c r="U70" s="118">
        <v>0</v>
      </c>
      <c r="V70" s="115">
        <v>15.6</v>
      </c>
      <c r="W70" s="785"/>
      <c r="X70" s="785"/>
      <c r="Y70" s="785"/>
      <c r="Z70" s="785"/>
      <c r="AA70" s="785"/>
      <c r="AB70" s="785"/>
      <c r="AC70" s="785"/>
      <c r="AD70" s="785"/>
      <c r="AE70" s="785"/>
      <c r="AF70" s="785"/>
      <c r="AG70" s="785"/>
      <c r="AH70" s="785"/>
      <c r="AI70" s="785"/>
      <c r="AJ70" s="785"/>
      <c r="AK70" s="785"/>
      <c r="AL70" s="785"/>
      <c r="AM70" s="785"/>
      <c r="AN70" s="785"/>
      <c r="AO70" s="785"/>
      <c r="AP70" s="785"/>
      <c r="AQ70" s="785"/>
      <c r="AR70" s="785"/>
      <c r="AS70" s="785"/>
      <c r="AT70" s="785"/>
      <c r="AU70" s="785"/>
      <c r="AV70" s="785"/>
      <c r="AW70" s="785"/>
      <c r="AX70" s="785"/>
      <c r="AY70" s="785"/>
      <c r="AZ70" s="344"/>
      <c r="BA70" s="830"/>
      <c r="BB70" s="594"/>
      <c r="BC70" s="445"/>
      <c r="BD70" s="432"/>
      <c r="BE70" s="432"/>
      <c r="BF70" s="432"/>
      <c r="BG70" s="449"/>
      <c r="BH70" s="445"/>
      <c r="BI70" s="432"/>
      <c r="BJ70" s="432"/>
      <c r="BK70" s="432"/>
      <c r="BL70" s="449"/>
      <c r="BM70" s="445"/>
      <c r="BN70" s="432"/>
      <c r="BO70" s="432"/>
      <c r="BP70" s="432"/>
      <c r="BQ70" s="449"/>
      <c r="BR70" s="445"/>
      <c r="BS70" s="432"/>
      <c r="BT70" s="432"/>
      <c r="BU70" s="432"/>
      <c r="BV70" s="43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558" customFormat="true" ht="15" customHeight="true" x14ac:dyDescent="0.2">
      <c r="A71" s="1000"/>
      <c r="B71" s="376" t="s">
        <v>327</v>
      </c>
      <c r="C71" s="119">
        <v>0.1</v>
      </c>
      <c r="D71" s="118">
        <v>0.2</v>
      </c>
      <c r="E71" s="118">
        <v>0.7</v>
      </c>
      <c r="F71" s="118">
        <v>2.4</v>
      </c>
      <c r="G71" s="117">
        <v>2.2999999999999998</v>
      </c>
      <c r="H71" s="116">
        <v>0.2</v>
      </c>
      <c r="I71" s="118">
        <v>0.2</v>
      </c>
      <c r="J71" s="118">
        <v>1.9</v>
      </c>
      <c r="K71" s="118">
        <v>2.6</v>
      </c>
      <c r="L71" s="115">
        <v>2.2000000000000002</v>
      </c>
      <c r="M71" s="119">
        <v>0</v>
      </c>
      <c r="N71" s="118">
        <v>0</v>
      </c>
      <c r="O71" s="118">
        <v>0.1</v>
      </c>
      <c r="P71" s="118">
        <v>0.1</v>
      </c>
      <c r="Q71" s="117">
        <v>0.4</v>
      </c>
      <c r="R71" s="116">
        <v>3.9</v>
      </c>
      <c r="S71" s="118">
        <v>0.7</v>
      </c>
      <c r="T71" s="118">
        <v>0.2</v>
      </c>
      <c r="U71" s="118">
        <v>0.8</v>
      </c>
      <c r="V71" s="115">
        <v>0</v>
      </c>
      <c r="W71" s="785"/>
      <c r="X71" s="785"/>
      <c r="Y71" s="785"/>
      <c r="Z71" s="785"/>
      <c r="AA71" s="785"/>
      <c r="AB71" s="785"/>
      <c r="AC71" s="785"/>
      <c r="AD71" s="785"/>
      <c r="AE71" s="785"/>
      <c r="AF71" s="785"/>
      <c r="AG71" s="785"/>
      <c r="AH71" s="785"/>
      <c r="AI71" s="785"/>
      <c r="AJ71" s="785"/>
      <c r="AK71" s="785"/>
      <c r="AL71" s="785"/>
      <c r="AM71" s="785"/>
      <c r="AN71" s="785"/>
      <c r="AO71" s="785"/>
      <c r="AP71" s="785"/>
      <c r="AQ71" s="785"/>
      <c r="AR71" s="785"/>
      <c r="AS71" s="785"/>
      <c r="AT71" s="785"/>
      <c r="AU71" s="785"/>
      <c r="AV71" s="785"/>
      <c r="AW71" s="785"/>
      <c r="AX71" s="785"/>
      <c r="AY71" s="785"/>
      <c r="AZ71" s="344"/>
      <c r="BA71" s="830"/>
      <c r="BB71" s="594"/>
      <c r="BC71" s="445"/>
      <c r="BD71" s="432"/>
      <c r="BE71" s="432"/>
      <c r="BF71" s="432"/>
      <c r="BG71" s="449"/>
      <c r="BH71" s="445"/>
      <c r="BI71" s="432"/>
      <c r="BJ71" s="432"/>
      <c r="BK71" s="432"/>
      <c r="BL71" s="449"/>
      <c r="BM71" s="445"/>
      <c r="BN71" s="432"/>
      <c r="BO71" s="432"/>
      <c r="BP71" s="432"/>
      <c r="BQ71" s="449"/>
      <c r="BR71" s="445"/>
      <c r="BS71" s="432"/>
      <c r="BT71" s="432"/>
      <c r="BU71" s="432"/>
      <c r="BV71" s="43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558" customFormat="true" ht="15" customHeight="true" x14ac:dyDescent="0.2">
      <c r="A72" s="1000"/>
      <c r="B72" s="376" t="s">
        <v>46</v>
      </c>
      <c r="C72" s="119">
        <v>1.3</v>
      </c>
      <c r="D72" s="118">
        <v>0.3</v>
      </c>
      <c r="E72" s="118">
        <v>0.5</v>
      </c>
      <c r="F72" s="118">
        <v>0</v>
      </c>
      <c r="G72" s="117">
        <v>0</v>
      </c>
      <c r="H72" s="116">
        <v>0.2</v>
      </c>
      <c r="I72" s="118">
        <v>0.6</v>
      </c>
      <c r="J72" s="118">
        <v>0</v>
      </c>
      <c r="K72" s="118">
        <v>0</v>
      </c>
      <c r="L72" s="115">
        <v>0.1</v>
      </c>
      <c r="M72" s="119">
        <v>5</v>
      </c>
      <c r="N72" s="118">
        <v>0</v>
      </c>
      <c r="O72" s="118">
        <v>0.8</v>
      </c>
      <c r="P72" s="118">
        <v>0.2</v>
      </c>
      <c r="Q72" s="117">
        <v>0.8</v>
      </c>
      <c r="R72" s="116">
        <v>1.1000000000000001</v>
      </c>
      <c r="S72" s="118">
        <v>0.2</v>
      </c>
      <c r="T72" s="118">
        <v>0.1</v>
      </c>
      <c r="U72" s="118">
        <v>0</v>
      </c>
      <c r="V72" s="115">
        <v>2.2000000000000002</v>
      </c>
      <c r="W72" s="785"/>
      <c r="X72" s="785"/>
      <c r="Y72" s="785"/>
      <c r="Z72" s="785"/>
      <c r="AA72" s="785"/>
      <c r="AB72" s="785"/>
      <c r="AC72" s="785"/>
      <c r="AD72" s="785"/>
      <c r="AE72" s="785"/>
      <c r="AF72" s="785"/>
      <c r="AG72" s="785"/>
      <c r="AH72" s="785"/>
      <c r="AI72" s="785"/>
      <c r="AJ72" s="785"/>
      <c r="AK72" s="785"/>
      <c r="AL72" s="785"/>
      <c r="AM72" s="785"/>
      <c r="AN72" s="785"/>
      <c r="AO72" s="785"/>
      <c r="AP72" s="785"/>
      <c r="AQ72" s="785"/>
      <c r="AR72" s="785"/>
      <c r="AS72" s="785"/>
      <c r="AT72" s="785"/>
      <c r="AU72" s="785"/>
      <c r="AV72" s="785"/>
      <c r="AW72" s="785"/>
      <c r="AX72" s="785"/>
      <c r="AY72" s="785"/>
      <c r="AZ72" s="344"/>
      <c r="BA72" s="830"/>
      <c r="BB72" s="594"/>
      <c r="BC72" s="445"/>
      <c r="BD72" s="432"/>
      <c r="BE72" s="432"/>
      <c r="BF72" s="432"/>
      <c r="BG72" s="449"/>
      <c r="BH72" s="445"/>
      <c r="BI72" s="432"/>
      <c r="BJ72" s="432"/>
      <c r="BK72" s="432"/>
      <c r="BL72" s="449"/>
      <c r="BM72" s="445"/>
      <c r="BN72" s="432"/>
      <c r="BO72" s="432"/>
      <c r="BP72" s="432"/>
      <c r="BQ72" s="449"/>
      <c r="BR72" s="445"/>
      <c r="BS72" s="432"/>
      <c r="BT72" s="432"/>
      <c r="BU72" s="432"/>
      <c r="BV72" s="43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558" customFormat="true" ht="15" customHeight="true" x14ac:dyDescent="0.2">
      <c r="A73" s="142"/>
      <c r="B73" s="136"/>
      <c r="C73" s="119"/>
      <c r="D73" s="118"/>
      <c r="E73" s="118"/>
      <c r="F73" s="118"/>
      <c r="G73" s="117"/>
      <c r="H73" s="116"/>
      <c r="I73" s="118"/>
      <c r="J73" s="118"/>
      <c r="K73" s="118"/>
      <c r="L73" s="115"/>
      <c r="M73" s="119"/>
      <c r="N73" s="118"/>
      <c r="O73" s="118"/>
      <c r="P73" s="118"/>
      <c r="Q73" s="117"/>
      <c r="R73" s="116"/>
      <c r="S73" s="118"/>
      <c r="T73" s="118"/>
      <c r="U73" s="118"/>
      <c r="V73" s="115"/>
      <c r="W73" s="785"/>
      <c r="X73" s="785"/>
      <c r="Y73" s="785"/>
      <c r="Z73" s="785"/>
      <c r="AA73" s="785"/>
      <c r="AB73" s="785"/>
      <c r="AC73" s="785"/>
      <c r="AD73" s="785"/>
      <c r="AE73" s="785"/>
      <c r="AF73" s="785"/>
      <c r="AG73" s="785"/>
      <c r="AH73" s="785"/>
      <c r="AI73" s="785"/>
      <c r="AJ73" s="785"/>
      <c r="AK73" s="785"/>
      <c r="AL73" s="785"/>
      <c r="AM73" s="785"/>
      <c r="AN73" s="785"/>
      <c r="AO73" s="785"/>
      <c r="AP73" s="785"/>
      <c r="AQ73" s="785"/>
      <c r="AR73" s="785"/>
      <c r="AS73" s="785"/>
      <c r="AT73" s="785"/>
      <c r="AU73" s="785"/>
      <c r="AV73" s="785"/>
      <c r="AW73" s="785"/>
      <c r="AX73" s="785"/>
      <c r="AY73" s="785"/>
      <c r="AZ73" s="344"/>
      <c r="BA73" s="830"/>
      <c r="BB73" s="594"/>
      <c r="BC73" s="445"/>
      <c r="BD73" s="432"/>
      <c r="BE73" s="432"/>
      <c r="BF73" s="432"/>
      <c r="BG73" s="449"/>
      <c r="BH73" s="445"/>
      <c r="BI73" s="432"/>
      <c r="BJ73" s="432"/>
      <c r="BK73" s="432"/>
      <c r="BL73" s="449"/>
      <c r="BM73" s="445"/>
      <c r="BN73" s="432"/>
      <c r="BO73" s="432"/>
      <c r="BP73" s="432"/>
      <c r="BQ73" s="449"/>
      <c r="BR73" s="445"/>
      <c r="BS73" s="432"/>
      <c r="BT73" s="432"/>
      <c r="BU73" s="432"/>
      <c r="BV73" s="43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558" customFormat="true" ht="15" customHeight="true" x14ac:dyDescent="0.2">
      <c r="A74" s="142"/>
      <c r="B74" s="136"/>
      <c r="C74" s="119"/>
      <c r="D74" s="118"/>
      <c r="E74" s="118"/>
      <c r="F74" s="118"/>
      <c r="G74" s="117"/>
      <c r="H74" s="116"/>
      <c r="I74" s="118"/>
      <c r="J74" s="118"/>
      <c r="K74" s="118"/>
      <c r="L74" s="115"/>
      <c r="M74" s="119"/>
      <c r="N74" s="118"/>
      <c r="O74" s="118"/>
      <c r="P74" s="118"/>
      <c r="Q74" s="117"/>
      <c r="R74" s="116"/>
      <c r="S74" s="118"/>
      <c r="T74" s="118"/>
      <c r="U74" s="118"/>
      <c r="V74" s="115"/>
      <c r="W74" s="785"/>
      <c r="X74" s="785"/>
      <c r="Y74" s="785"/>
      <c r="Z74" s="785"/>
      <c r="AA74" s="785"/>
      <c r="AB74" s="785"/>
      <c r="AC74" s="785"/>
      <c r="AD74" s="785"/>
      <c r="AE74" s="785"/>
      <c r="AF74" s="785"/>
      <c r="AG74" s="785"/>
      <c r="AH74" s="785"/>
      <c r="AI74" s="785"/>
      <c r="AJ74" s="785"/>
      <c r="AK74" s="785"/>
      <c r="AL74" s="785"/>
      <c r="AM74" s="785"/>
      <c r="AN74" s="785"/>
      <c r="AO74" s="785"/>
      <c r="AP74" s="785"/>
      <c r="AQ74" s="785"/>
      <c r="AR74" s="785"/>
      <c r="AS74" s="785"/>
      <c r="AT74" s="785"/>
      <c r="AU74" s="785"/>
      <c r="AV74" s="785"/>
      <c r="AW74" s="785"/>
      <c r="AX74" s="785"/>
      <c r="AY74" s="785"/>
      <c r="AZ74" s="344"/>
      <c r="BA74" s="830"/>
      <c r="BB74" s="594"/>
      <c r="BC74" s="445"/>
      <c r="BD74" s="432"/>
      <c r="BE74" s="432"/>
      <c r="BF74" s="432"/>
      <c r="BG74" s="449"/>
      <c r="BH74" s="445"/>
      <c r="BI74" s="432"/>
      <c r="BJ74" s="432"/>
      <c r="BK74" s="432"/>
      <c r="BL74" s="449"/>
      <c r="BM74" s="445"/>
      <c r="BN74" s="432"/>
      <c r="BO74" s="432"/>
      <c r="BP74" s="432"/>
      <c r="BQ74" s="449"/>
      <c r="BR74" s="445"/>
      <c r="BS74" s="432"/>
      <c r="BT74" s="432"/>
      <c r="BU74" s="432"/>
      <c r="BV74" s="43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558" customFormat="true" ht="15" customHeight="true" x14ac:dyDescent="0.2">
      <c r="A75" s="142"/>
      <c r="B75" s="136"/>
      <c r="C75" s="119"/>
      <c r="D75" s="118"/>
      <c r="E75" s="118"/>
      <c r="F75" s="118"/>
      <c r="G75" s="117"/>
      <c r="H75" s="116"/>
      <c r="I75" s="118"/>
      <c r="J75" s="118"/>
      <c r="K75" s="118"/>
      <c r="L75" s="115"/>
      <c r="M75" s="119"/>
      <c r="N75" s="118"/>
      <c r="O75" s="118"/>
      <c r="P75" s="118"/>
      <c r="Q75" s="117"/>
      <c r="R75" s="116"/>
      <c r="S75" s="118"/>
      <c r="T75" s="118"/>
      <c r="U75" s="118"/>
      <c r="V75" s="115"/>
      <c r="W75" s="785"/>
      <c r="X75" s="785"/>
      <c r="Y75" s="785"/>
      <c r="Z75" s="785"/>
      <c r="AA75" s="785"/>
      <c r="AB75" s="785"/>
      <c r="AC75" s="785"/>
      <c r="AD75" s="785"/>
      <c r="AE75" s="785"/>
      <c r="AF75" s="785"/>
      <c r="AG75" s="785"/>
      <c r="AH75" s="785"/>
      <c r="AI75" s="785"/>
      <c r="AJ75" s="785"/>
      <c r="AK75" s="785"/>
      <c r="AL75" s="785"/>
      <c r="AM75" s="785"/>
      <c r="AN75" s="785"/>
      <c r="AO75" s="785"/>
      <c r="AP75" s="785"/>
      <c r="AQ75" s="785"/>
      <c r="AR75" s="785"/>
      <c r="AS75" s="785"/>
      <c r="AT75" s="785"/>
      <c r="AU75" s="785"/>
      <c r="AV75" s="785"/>
      <c r="AW75" s="785"/>
      <c r="AX75" s="785"/>
      <c r="AY75" s="785"/>
      <c r="AZ75" s="344"/>
      <c r="BA75" s="830"/>
      <c r="BB75" s="594"/>
      <c r="BC75" s="445"/>
      <c r="BD75" s="432"/>
      <c r="BE75" s="432"/>
      <c r="BF75" s="432"/>
      <c r="BG75" s="449"/>
      <c r="BH75" s="445"/>
      <c r="BI75" s="432"/>
      <c r="BJ75" s="432"/>
      <c r="BK75" s="432"/>
      <c r="BL75" s="449"/>
      <c r="BM75" s="445"/>
      <c r="BN75" s="432"/>
      <c r="BO75" s="432"/>
      <c r="BP75" s="432"/>
      <c r="BQ75" s="449"/>
      <c r="BR75" s="445"/>
      <c r="BS75" s="432"/>
      <c r="BT75" s="432"/>
      <c r="BU75" s="432"/>
      <c r="BV75" s="43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558" customFormat="true" ht="15" customHeight="true" x14ac:dyDescent="0.2">
      <c r="A76" s="142"/>
      <c r="B76" s="136"/>
      <c r="C76" s="119"/>
      <c r="D76" s="118"/>
      <c r="E76" s="118"/>
      <c r="F76" s="118"/>
      <c r="G76" s="117"/>
      <c r="H76" s="116"/>
      <c r="I76" s="118"/>
      <c r="J76" s="118"/>
      <c r="K76" s="118"/>
      <c r="L76" s="115"/>
      <c r="M76" s="119"/>
      <c r="N76" s="118"/>
      <c r="O76" s="118"/>
      <c r="P76" s="118"/>
      <c r="Q76" s="117"/>
      <c r="R76" s="116"/>
      <c r="S76" s="118"/>
      <c r="T76" s="118"/>
      <c r="U76" s="118"/>
      <c r="V76" s="115"/>
      <c r="W76" s="785"/>
      <c r="X76" s="785"/>
      <c r="Y76" s="785"/>
      <c r="Z76" s="785"/>
      <c r="AA76" s="785"/>
      <c r="AB76" s="785"/>
      <c r="AC76" s="785"/>
      <c r="AD76" s="785"/>
      <c r="AE76" s="785"/>
      <c r="AF76" s="785"/>
      <c r="AG76" s="785"/>
      <c r="AH76" s="785"/>
      <c r="AI76" s="785"/>
      <c r="AJ76" s="785"/>
      <c r="AK76" s="785"/>
      <c r="AL76" s="785"/>
      <c r="AM76" s="785"/>
      <c r="AN76" s="785"/>
      <c r="AO76" s="785"/>
      <c r="AP76" s="785"/>
      <c r="AQ76" s="785"/>
      <c r="AR76" s="785"/>
      <c r="AS76" s="785"/>
      <c r="AT76" s="785"/>
      <c r="AU76" s="785"/>
      <c r="AV76" s="785"/>
      <c r="AW76" s="785"/>
      <c r="AX76" s="785"/>
      <c r="AY76" s="785"/>
      <c r="AZ76" s="344"/>
      <c r="BA76" s="830"/>
      <c r="BB76" s="594"/>
      <c r="BC76" s="445"/>
      <c r="BD76" s="432"/>
      <c r="BE76" s="432"/>
      <c r="BF76" s="432"/>
      <c r="BG76" s="449"/>
      <c r="BH76" s="445"/>
      <c r="BI76" s="432"/>
      <c r="BJ76" s="432"/>
      <c r="BK76" s="432"/>
      <c r="BL76" s="449"/>
      <c r="BM76" s="445"/>
      <c r="BN76" s="432"/>
      <c r="BO76" s="432"/>
      <c r="BP76" s="432"/>
      <c r="BQ76" s="449"/>
      <c r="BR76" s="445"/>
      <c r="BS76" s="432"/>
      <c r="BT76" s="432"/>
      <c r="BU76" s="432"/>
      <c r="BV76" s="43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558" customFormat="true" ht="15" customHeight="true" x14ac:dyDescent="0.2">
      <c r="A77" s="142"/>
      <c r="B77" s="136"/>
      <c r="C77" s="119"/>
      <c r="D77" s="118"/>
      <c r="E77" s="118"/>
      <c r="F77" s="118"/>
      <c r="G77" s="117"/>
      <c r="H77" s="116"/>
      <c r="I77" s="118"/>
      <c r="J77" s="118"/>
      <c r="K77" s="118"/>
      <c r="L77" s="115"/>
      <c r="M77" s="119"/>
      <c r="N77" s="118"/>
      <c r="O77" s="118"/>
      <c r="P77" s="118"/>
      <c r="Q77" s="117"/>
      <c r="R77" s="116"/>
      <c r="S77" s="118"/>
      <c r="T77" s="118"/>
      <c r="U77" s="118"/>
      <c r="V77" s="115"/>
      <c r="W77" s="785"/>
      <c r="X77" s="785"/>
      <c r="Y77" s="785"/>
      <c r="Z77" s="785"/>
      <c r="AA77" s="785"/>
      <c r="AB77" s="785"/>
      <c r="AC77" s="785"/>
      <c r="AD77" s="785"/>
      <c r="AE77" s="785"/>
      <c r="AF77" s="785"/>
      <c r="AG77" s="785"/>
      <c r="AH77" s="785"/>
      <c r="AI77" s="785"/>
      <c r="AJ77" s="785"/>
      <c r="AK77" s="785"/>
      <c r="AL77" s="785"/>
      <c r="AM77" s="785"/>
      <c r="AN77" s="785"/>
      <c r="AO77" s="785"/>
      <c r="AP77" s="785"/>
      <c r="AQ77" s="785"/>
      <c r="AR77" s="785"/>
      <c r="AS77" s="785"/>
      <c r="AT77" s="785"/>
      <c r="AU77" s="785"/>
      <c r="AV77" s="785"/>
      <c r="AW77" s="785"/>
      <c r="AX77" s="785"/>
      <c r="AY77" s="785"/>
      <c r="AZ77" s="344"/>
      <c r="BA77" s="830"/>
      <c r="BB77" s="594"/>
      <c r="BC77" s="445"/>
      <c r="BD77" s="432"/>
      <c r="BE77" s="432"/>
      <c r="BF77" s="432"/>
      <c r="BG77" s="449"/>
      <c r="BH77" s="445"/>
      <c r="BI77" s="432"/>
      <c r="BJ77" s="432"/>
      <c r="BK77" s="432"/>
      <c r="BL77" s="449"/>
      <c r="BM77" s="445"/>
      <c r="BN77" s="432"/>
      <c r="BO77" s="432"/>
      <c r="BP77" s="432"/>
      <c r="BQ77" s="449"/>
      <c r="BR77" s="445"/>
      <c r="BS77" s="432"/>
      <c r="BT77" s="432"/>
      <c r="BU77" s="432"/>
      <c r="BV77" s="43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558" customFormat="true" ht="15" customHeight="true" x14ac:dyDescent="0.2">
      <c r="A78" s="142"/>
      <c r="B78" s="136"/>
      <c r="C78" s="119"/>
      <c r="D78" s="118"/>
      <c r="E78" s="118"/>
      <c r="F78" s="118"/>
      <c r="G78" s="117"/>
      <c r="H78" s="116"/>
      <c r="I78" s="118"/>
      <c r="J78" s="118"/>
      <c r="K78" s="118"/>
      <c r="L78" s="115"/>
      <c r="M78" s="119"/>
      <c r="N78" s="118"/>
      <c r="O78" s="118"/>
      <c r="P78" s="118"/>
      <c r="Q78" s="117"/>
      <c r="R78" s="116"/>
      <c r="S78" s="118"/>
      <c r="T78" s="118"/>
      <c r="U78" s="118"/>
      <c r="V78" s="115"/>
      <c r="W78" s="785"/>
      <c r="X78" s="785"/>
      <c r="Y78" s="785"/>
      <c r="Z78" s="785"/>
      <c r="AA78" s="785"/>
      <c r="AB78" s="785"/>
      <c r="AC78" s="785"/>
      <c r="AD78" s="785"/>
      <c r="AE78" s="785"/>
      <c r="AF78" s="785"/>
      <c r="AG78" s="785"/>
      <c r="AH78" s="785"/>
      <c r="AI78" s="785"/>
      <c r="AJ78" s="785"/>
      <c r="AK78" s="785"/>
      <c r="AL78" s="785"/>
      <c r="AM78" s="785"/>
      <c r="AN78" s="785"/>
      <c r="AO78" s="785"/>
      <c r="AP78" s="785"/>
      <c r="AQ78" s="785"/>
      <c r="AR78" s="785"/>
      <c r="AS78" s="785"/>
      <c r="AT78" s="785"/>
      <c r="AU78" s="785"/>
      <c r="AV78" s="785"/>
      <c r="AW78" s="785"/>
      <c r="AX78" s="785"/>
      <c r="AY78" s="785"/>
      <c r="AZ78" s="344"/>
      <c r="BA78" s="830"/>
      <c r="BB78" s="594"/>
      <c r="BC78" s="445"/>
      <c r="BD78" s="432"/>
      <c r="BE78" s="432"/>
      <c r="BF78" s="432"/>
      <c r="BG78" s="449"/>
      <c r="BH78" s="445"/>
      <c r="BI78" s="432"/>
      <c r="BJ78" s="432"/>
      <c r="BK78" s="432"/>
      <c r="BL78" s="449"/>
      <c r="BM78" s="445"/>
      <c r="BN78" s="432"/>
      <c r="BO78" s="432"/>
      <c r="BP78" s="432"/>
      <c r="BQ78" s="449"/>
      <c r="BR78" s="445"/>
      <c r="BS78" s="432"/>
      <c r="BT78" s="432"/>
      <c r="BU78" s="432"/>
      <c r="BV78" s="43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558" customFormat="true" ht="15" customHeight="true" x14ac:dyDescent="0.2">
      <c r="A79" s="142"/>
      <c r="B79" s="136"/>
      <c r="C79" s="119"/>
      <c r="D79" s="118"/>
      <c r="E79" s="118"/>
      <c r="F79" s="118"/>
      <c r="G79" s="117"/>
      <c r="H79" s="116"/>
      <c r="I79" s="118"/>
      <c r="J79" s="118"/>
      <c r="K79" s="118"/>
      <c r="L79" s="115"/>
      <c r="M79" s="119"/>
      <c r="N79" s="118"/>
      <c r="O79" s="118"/>
      <c r="P79" s="118"/>
      <c r="Q79" s="117"/>
      <c r="R79" s="116"/>
      <c r="S79" s="118"/>
      <c r="T79" s="118"/>
      <c r="U79" s="118"/>
      <c r="V79" s="115"/>
      <c r="W79" s="785"/>
      <c r="X79" s="785"/>
      <c r="Y79" s="785"/>
      <c r="Z79" s="785"/>
      <c r="AA79" s="785"/>
      <c r="AB79" s="785"/>
      <c r="AC79" s="785"/>
      <c r="AD79" s="785"/>
      <c r="AE79" s="785"/>
      <c r="AF79" s="785"/>
      <c r="AG79" s="785"/>
      <c r="AH79" s="785"/>
      <c r="AI79" s="785"/>
      <c r="AJ79" s="785"/>
      <c r="AK79" s="785"/>
      <c r="AL79" s="785"/>
      <c r="AM79" s="785"/>
      <c r="AN79" s="785"/>
      <c r="AO79" s="785"/>
      <c r="AP79" s="785"/>
      <c r="AQ79" s="785"/>
      <c r="AR79" s="785"/>
      <c r="AS79" s="785"/>
      <c r="AT79" s="785"/>
      <c r="AU79" s="785"/>
      <c r="AV79" s="785"/>
      <c r="AW79" s="785"/>
      <c r="AX79" s="785"/>
      <c r="AY79" s="785"/>
      <c r="AZ79" s="344"/>
      <c r="BA79" s="830"/>
      <c r="BB79" s="594"/>
      <c r="BC79" s="445"/>
      <c r="BD79" s="432"/>
      <c r="BE79" s="432"/>
      <c r="BF79" s="432"/>
      <c r="BG79" s="449"/>
      <c r="BH79" s="445"/>
      <c r="BI79" s="432"/>
      <c r="BJ79" s="432"/>
      <c r="BK79" s="432"/>
      <c r="BL79" s="449"/>
      <c r="BM79" s="445"/>
      <c r="BN79" s="432"/>
      <c r="BO79" s="432"/>
      <c r="BP79" s="432"/>
      <c r="BQ79" s="449"/>
      <c r="BR79" s="445"/>
      <c r="BS79" s="432"/>
      <c r="BT79" s="432"/>
      <c r="BU79" s="432"/>
      <c r="BV79" s="43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558" customFormat="true" ht="15" customHeight="true" x14ac:dyDescent="0.2">
      <c r="A80" s="142"/>
      <c r="B80" s="136"/>
      <c r="C80" s="119"/>
      <c r="D80" s="118"/>
      <c r="E80" s="118"/>
      <c r="F80" s="118"/>
      <c r="G80" s="117"/>
      <c r="H80" s="116"/>
      <c r="I80" s="118"/>
      <c r="J80" s="118"/>
      <c r="K80" s="118"/>
      <c r="L80" s="115"/>
      <c r="M80" s="119"/>
      <c r="N80" s="118"/>
      <c r="O80" s="118"/>
      <c r="P80" s="118"/>
      <c r="Q80" s="117"/>
      <c r="R80" s="116"/>
      <c r="S80" s="118"/>
      <c r="T80" s="118"/>
      <c r="U80" s="118"/>
      <c r="V80" s="115"/>
      <c r="W80" s="785"/>
      <c r="X80" s="785"/>
      <c r="Y80" s="785"/>
      <c r="Z80" s="785"/>
      <c r="AA80" s="785"/>
      <c r="AB80" s="785"/>
      <c r="AC80" s="785"/>
      <c r="AD80" s="785"/>
      <c r="AE80" s="785"/>
      <c r="AF80" s="785"/>
      <c r="AG80" s="785"/>
      <c r="AH80" s="785"/>
      <c r="AI80" s="785"/>
      <c r="AJ80" s="785"/>
      <c r="AK80" s="785"/>
      <c r="AL80" s="785"/>
      <c r="AM80" s="785"/>
      <c r="AN80" s="785"/>
      <c r="AO80" s="785"/>
      <c r="AP80" s="785"/>
      <c r="AQ80" s="785"/>
      <c r="AR80" s="785"/>
      <c r="AS80" s="785"/>
      <c r="AT80" s="785"/>
      <c r="AU80" s="785"/>
      <c r="AV80" s="785"/>
      <c r="AW80" s="785"/>
      <c r="AX80" s="785"/>
      <c r="AY80" s="785"/>
      <c r="AZ80" s="344"/>
      <c r="BA80" s="830"/>
      <c r="BB80" s="594"/>
      <c r="BC80" s="445"/>
      <c r="BD80" s="432"/>
      <c r="BE80" s="432"/>
      <c r="BF80" s="432"/>
      <c r="BG80" s="449"/>
      <c r="BH80" s="445"/>
      <c r="BI80" s="432"/>
      <c r="BJ80" s="432"/>
      <c r="BK80" s="432"/>
      <c r="BL80" s="449"/>
      <c r="BM80" s="445"/>
      <c r="BN80" s="432"/>
      <c r="BO80" s="432"/>
      <c r="BP80" s="432"/>
      <c r="BQ80" s="449"/>
      <c r="BR80" s="445"/>
      <c r="BS80" s="432"/>
      <c r="BT80" s="432"/>
      <c r="BU80" s="432"/>
      <c r="BV80" s="43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558" customFormat="true" ht="15" customHeight="true" x14ac:dyDescent="0.2">
      <c r="A81" s="142"/>
      <c r="B81" s="136"/>
      <c r="C81" s="119"/>
      <c r="D81" s="118"/>
      <c r="E81" s="118"/>
      <c r="F81" s="118"/>
      <c r="G81" s="117"/>
      <c r="H81" s="116"/>
      <c r="I81" s="118"/>
      <c r="J81" s="118"/>
      <c r="K81" s="118"/>
      <c r="L81" s="115"/>
      <c r="M81" s="119"/>
      <c r="N81" s="118"/>
      <c r="O81" s="118"/>
      <c r="P81" s="118"/>
      <c r="Q81" s="117"/>
      <c r="R81" s="116"/>
      <c r="S81" s="118"/>
      <c r="T81" s="118"/>
      <c r="U81" s="118"/>
      <c r="V81" s="115"/>
      <c r="W81" s="785"/>
      <c r="X81" s="785"/>
      <c r="Y81" s="785"/>
      <c r="Z81" s="785"/>
      <c r="AA81" s="785"/>
      <c r="AB81" s="785"/>
      <c r="AC81" s="785"/>
      <c r="AD81" s="785"/>
      <c r="AE81" s="785"/>
      <c r="AF81" s="785"/>
      <c r="AG81" s="785"/>
      <c r="AH81" s="785"/>
      <c r="AI81" s="785"/>
      <c r="AJ81" s="785"/>
      <c r="AK81" s="785"/>
      <c r="AL81" s="785"/>
      <c r="AM81" s="785"/>
      <c r="AN81" s="785"/>
      <c r="AO81" s="785"/>
      <c r="AP81" s="785"/>
      <c r="AQ81" s="785"/>
      <c r="AR81" s="785"/>
      <c r="AS81" s="785"/>
      <c r="AT81" s="785"/>
      <c r="AU81" s="785"/>
      <c r="AV81" s="785"/>
      <c r="AW81" s="785"/>
      <c r="AX81" s="785"/>
      <c r="AY81" s="785"/>
      <c r="AZ81" s="344"/>
      <c r="BA81" s="830"/>
      <c r="BB81" s="594"/>
      <c r="BC81" s="445"/>
      <c r="BD81" s="432"/>
      <c r="BE81" s="432"/>
      <c r="BF81" s="432"/>
      <c r="BG81" s="449"/>
      <c r="BH81" s="445"/>
      <c r="BI81" s="432"/>
      <c r="BJ81" s="432"/>
      <c r="BK81" s="432"/>
      <c r="BL81" s="449"/>
      <c r="BM81" s="445"/>
      <c r="BN81" s="432"/>
      <c r="BO81" s="432"/>
      <c r="BP81" s="432"/>
      <c r="BQ81" s="449"/>
      <c r="BR81" s="445"/>
      <c r="BS81" s="432"/>
      <c r="BT81" s="432"/>
      <c r="BU81" s="432"/>
      <c r="BV81" s="43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558" customFormat="true" ht="15" customHeight="true" x14ac:dyDescent="0.2">
      <c r="A82" s="142"/>
      <c r="B82" s="136"/>
      <c r="C82" s="119"/>
      <c r="D82" s="118"/>
      <c r="E82" s="118"/>
      <c r="F82" s="118"/>
      <c r="G82" s="117"/>
      <c r="H82" s="116"/>
      <c r="I82" s="118"/>
      <c r="J82" s="118"/>
      <c r="K82" s="118"/>
      <c r="L82" s="115"/>
      <c r="M82" s="119"/>
      <c r="N82" s="118"/>
      <c r="O82" s="118"/>
      <c r="P82" s="118"/>
      <c r="Q82" s="117"/>
      <c r="R82" s="116"/>
      <c r="S82" s="118"/>
      <c r="T82" s="118"/>
      <c r="U82" s="118"/>
      <c r="V82" s="115"/>
      <c r="W82" s="785"/>
      <c r="X82" s="785"/>
      <c r="Y82" s="785"/>
      <c r="Z82" s="785"/>
      <c r="AA82" s="785"/>
      <c r="AB82" s="785"/>
      <c r="AC82" s="785"/>
      <c r="AD82" s="785"/>
      <c r="AE82" s="785"/>
      <c r="AF82" s="785"/>
      <c r="AG82" s="785"/>
      <c r="AH82" s="785"/>
      <c r="AI82" s="785"/>
      <c r="AJ82" s="785"/>
      <c r="AK82" s="785"/>
      <c r="AL82" s="785"/>
      <c r="AM82" s="785"/>
      <c r="AN82" s="785"/>
      <c r="AO82" s="785"/>
      <c r="AP82" s="785"/>
      <c r="AQ82" s="785"/>
      <c r="AR82" s="785"/>
      <c r="AS82" s="785"/>
      <c r="AT82" s="785"/>
      <c r="AU82" s="785"/>
      <c r="AV82" s="785"/>
      <c r="AW82" s="785"/>
      <c r="AX82" s="785"/>
      <c r="AY82" s="785"/>
      <c r="AZ82" s="344"/>
      <c r="BA82" s="830"/>
      <c r="BB82" s="594"/>
      <c r="BC82" s="445"/>
      <c r="BD82" s="432"/>
      <c r="BE82" s="432"/>
      <c r="BF82" s="432"/>
      <c r="BG82" s="449"/>
      <c r="BH82" s="445"/>
      <c r="BI82" s="432"/>
      <c r="BJ82" s="432"/>
      <c r="BK82" s="432"/>
      <c r="BL82" s="449"/>
      <c r="BM82" s="445"/>
      <c r="BN82" s="432"/>
      <c r="BO82" s="432"/>
      <c r="BP82" s="432"/>
      <c r="BQ82" s="449"/>
      <c r="BR82" s="445"/>
      <c r="BS82" s="432"/>
      <c r="BT82" s="432"/>
      <c r="BU82" s="432"/>
      <c r="BV82" s="43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558" customFormat="true" ht="15" customHeight="true" x14ac:dyDescent="0.2">
      <c r="A83" s="142"/>
      <c r="B83" s="136"/>
      <c r="C83" s="119"/>
      <c r="D83" s="118"/>
      <c r="E83" s="118"/>
      <c r="F83" s="118"/>
      <c r="G83" s="117"/>
      <c r="H83" s="116"/>
      <c r="I83" s="118"/>
      <c r="J83" s="118"/>
      <c r="K83" s="118"/>
      <c r="L83" s="115"/>
      <c r="M83" s="119"/>
      <c r="N83" s="118"/>
      <c r="O83" s="118"/>
      <c r="P83" s="118"/>
      <c r="Q83" s="117"/>
      <c r="R83" s="116"/>
      <c r="S83" s="118"/>
      <c r="T83" s="118"/>
      <c r="U83" s="118"/>
      <c r="V83" s="115"/>
      <c r="W83" s="785"/>
      <c r="X83" s="785"/>
      <c r="Y83" s="785"/>
      <c r="Z83" s="785"/>
      <c r="AA83" s="785"/>
      <c r="AB83" s="785"/>
      <c r="AC83" s="785"/>
      <c r="AD83" s="785"/>
      <c r="AE83" s="785"/>
      <c r="AF83" s="785"/>
      <c r="AG83" s="785"/>
      <c r="AH83" s="785"/>
      <c r="AI83" s="785"/>
      <c r="AJ83" s="785"/>
      <c r="AK83" s="785"/>
      <c r="AL83" s="785"/>
      <c r="AM83" s="785"/>
      <c r="AN83" s="785"/>
      <c r="AO83" s="785"/>
      <c r="AP83" s="785"/>
      <c r="AQ83" s="785"/>
      <c r="AR83" s="785"/>
      <c r="AS83" s="785"/>
      <c r="AT83" s="785"/>
      <c r="AU83" s="785"/>
      <c r="AV83" s="785"/>
      <c r="AW83" s="785"/>
      <c r="AX83" s="785"/>
      <c r="AY83" s="785"/>
      <c r="AZ83" s="344"/>
      <c r="BA83" s="830"/>
      <c r="BB83" s="594"/>
      <c r="BC83" s="445"/>
      <c r="BD83" s="432"/>
      <c r="BE83" s="432"/>
      <c r="BF83" s="432"/>
      <c r="BG83" s="449"/>
      <c r="BH83" s="445"/>
      <c r="BI83" s="432"/>
      <c r="BJ83" s="432"/>
      <c r="BK83" s="432"/>
      <c r="BL83" s="449"/>
      <c r="BM83" s="445"/>
      <c r="BN83" s="432"/>
      <c r="BO83" s="432"/>
      <c r="BP83" s="432"/>
      <c r="BQ83" s="449"/>
      <c r="BR83" s="445"/>
      <c r="BS83" s="432"/>
      <c r="BT83" s="432"/>
      <c r="BU83" s="432"/>
      <c r="BV83" s="43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558" customFormat="true" ht="15" customHeight="true" x14ac:dyDescent="0.2">
      <c r="A84" s="142"/>
      <c r="B84" s="136"/>
      <c r="C84" s="119"/>
      <c r="D84" s="118"/>
      <c r="E84" s="118"/>
      <c r="F84" s="118"/>
      <c r="G84" s="117"/>
      <c r="H84" s="116"/>
      <c r="I84" s="118"/>
      <c r="J84" s="118"/>
      <c r="K84" s="118"/>
      <c r="L84" s="115"/>
      <c r="M84" s="119"/>
      <c r="N84" s="118"/>
      <c r="O84" s="118"/>
      <c r="P84" s="118"/>
      <c r="Q84" s="117"/>
      <c r="R84" s="116"/>
      <c r="S84" s="118"/>
      <c r="T84" s="118"/>
      <c r="U84" s="118"/>
      <c r="V84" s="115"/>
      <c r="W84" s="785"/>
      <c r="X84" s="785"/>
      <c r="Y84" s="785"/>
      <c r="Z84" s="785"/>
      <c r="AA84" s="785"/>
      <c r="AB84" s="785"/>
      <c r="AC84" s="785"/>
      <c r="AD84" s="785"/>
      <c r="AE84" s="785"/>
      <c r="AF84" s="785"/>
      <c r="AG84" s="785"/>
      <c r="AH84" s="785"/>
      <c r="AI84" s="785"/>
      <c r="AJ84" s="785"/>
      <c r="AK84" s="785"/>
      <c r="AL84" s="785"/>
      <c r="AM84" s="785"/>
      <c r="AN84" s="785"/>
      <c r="AO84" s="785"/>
      <c r="AP84" s="785"/>
      <c r="AQ84" s="785"/>
      <c r="AR84" s="785"/>
      <c r="AS84" s="785"/>
      <c r="AT84" s="785"/>
      <c r="AU84" s="785"/>
      <c r="AV84" s="785"/>
      <c r="AW84" s="785"/>
      <c r="AX84" s="785"/>
      <c r="AY84" s="785"/>
      <c r="AZ84" s="344"/>
      <c r="BA84" s="830"/>
      <c r="BB84" s="594"/>
      <c r="BC84" s="445"/>
      <c r="BD84" s="432"/>
      <c r="BE84" s="432"/>
      <c r="BF84" s="432"/>
      <c r="BG84" s="449"/>
      <c r="BH84" s="445"/>
      <c r="BI84" s="432"/>
      <c r="BJ84" s="432"/>
      <c r="BK84" s="432"/>
      <c r="BL84" s="449"/>
      <c r="BM84" s="445"/>
      <c r="BN84" s="432"/>
      <c r="BO84" s="432"/>
      <c r="BP84" s="432"/>
      <c r="BQ84" s="449"/>
      <c r="BR84" s="445"/>
      <c r="BS84" s="432"/>
      <c r="BT84" s="432"/>
      <c r="BU84" s="432"/>
      <c r="BV84" s="43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558" customFormat="true" ht="15" customHeight="true" x14ac:dyDescent="0.2">
      <c r="A85" s="142"/>
      <c r="B85" s="136"/>
      <c r="C85" s="119"/>
      <c r="D85" s="118"/>
      <c r="E85" s="118"/>
      <c r="F85" s="118"/>
      <c r="G85" s="117"/>
      <c r="H85" s="116"/>
      <c r="I85" s="118"/>
      <c r="J85" s="118"/>
      <c r="K85" s="118"/>
      <c r="L85" s="115"/>
      <c r="M85" s="119"/>
      <c r="N85" s="118"/>
      <c r="O85" s="118"/>
      <c r="P85" s="118"/>
      <c r="Q85" s="117"/>
      <c r="R85" s="116"/>
      <c r="S85" s="118"/>
      <c r="T85" s="118"/>
      <c r="U85" s="118"/>
      <c r="V85" s="115"/>
      <c r="W85" s="785"/>
      <c r="X85" s="785"/>
      <c r="Y85" s="785"/>
      <c r="Z85" s="785"/>
      <c r="AA85" s="785"/>
      <c r="AB85" s="785"/>
      <c r="AC85" s="785"/>
      <c r="AD85" s="785"/>
      <c r="AE85" s="785"/>
      <c r="AF85" s="785"/>
      <c r="AG85" s="785"/>
      <c r="AH85" s="785"/>
      <c r="AI85" s="785"/>
      <c r="AJ85" s="785"/>
      <c r="AK85" s="785"/>
      <c r="AL85" s="785"/>
      <c r="AM85" s="785"/>
      <c r="AN85" s="785"/>
      <c r="AO85" s="785"/>
      <c r="AP85" s="785"/>
      <c r="AQ85" s="785"/>
      <c r="AR85" s="785"/>
      <c r="AS85" s="785"/>
      <c r="AT85" s="785"/>
      <c r="AU85" s="785"/>
      <c r="AV85" s="785"/>
      <c r="AW85" s="785"/>
      <c r="AX85" s="785"/>
      <c r="AY85" s="785"/>
      <c r="AZ85" s="344"/>
      <c r="BA85" s="830"/>
      <c r="BB85" s="594"/>
      <c r="BC85" s="445"/>
      <c r="BD85" s="432"/>
      <c r="BE85" s="432"/>
      <c r="BF85" s="432"/>
      <c r="BG85" s="449"/>
      <c r="BH85" s="445"/>
      <c r="BI85" s="432"/>
      <c r="BJ85" s="432"/>
      <c r="BK85" s="432"/>
      <c r="BL85" s="449"/>
      <c r="BM85" s="445"/>
      <c r="BN85" s="432"/>
      <c r="BO85" s="432"/>
      <c r="BP85" s="432"/>
      <c r="BQ85" s="449"/>
      <c r="BR85" s="445"/>
      <c r="BS85" s="432"/>
      <c r="BT85" s="432"/>
      <c r="BU85" s="432"/>
      <c r="BV85" s="43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558" customFormat="true" ht="15" customHeight="true" x14ac:dyDescent="0.2">
      <c r="A86" s="142"/>
      <c r="B86" s="136"/>
      <c r="C86" s="119"/>
      <c r="D86" s="118"/>
      <c r="E86" s="118"/>
      <c r="F86" s="118"/>
      <c r="G86" s="117"/>
      <c r="H86" s="116"/>
      <c r="I86" s="118"/>
      <c r="J86" s="118"/>
      <c r="K86" s="118"/>
      <c r="L86" s="115"/>
      <c r="M86" s="119"/>
      <c r="N86" s="118"/>
      <c r="O86" s="118"/>
      <c r="P86" s="118"/>
      <c r="Q86" s="117"/>
      <c r="R86" s="116"/>
      <c r="S86" s="118"/>
      <c r="T86" s="118"/>
      <c r="U86" s="118"/>
      <c r="V86" s="115"/>
      <c r="W86" s="785"/>
      <c r="X86" s="785"/>
      <c r="Y86" s="785"/>
      <c r="Z86" s="785"/>
      <c r="AA86" s="785"/>
      <c r="AB86" s="785"/>
      <c r="AC86" s="785"/>
      <c r="AD86" s="785"/>
      <c r="AE86" s="785"/>
      <c r="AF86" s="785"/>
      <c r="AG86" s="785"/>
      <c r="AH86" s="785"/>
      <c r="AI86" s="785"/>
      <c r="AJ86" s="785"/>
      <c r="AK86" s="785"/>
      <c r="AL86" s="785"/>
      <c r="AM86" s="785"/>
      <c r="AN86" s="785"/>
      <c r="AO86" s="785"/>
      <c r="AP86" s="785"/>
      <c r="AQ86" s="785"/>
      <c r="AR86" s="785"/>
      <c r="AS86" s="785"/>
      <c r="AT86" s="785"/>
      <c r="AU86" s="785"/>
      <c r="AV86" s="785"/>
      <c r="AW86" s="785"/>
      <c r="AX86" s="785"/>
      <c r="AY86" s="785"/>
      <c r="AZ86" s="344"/>
      <c r="BA86" s="830"/>
      <c r="BB86" s="594"/>
      <c r="BC86" s="445"/>
      <c r="BD86" s="432"/>
      <c r="BE86" s="432"/>
      <c r="BF86" s="432"/>
      <c r="BG86" s="449"/>
      <c r="BH86" s="445"/>
      <c r="BI86" s="432"/>
      <c r="BJ86" s="432"/>
      <c r="BK86" s="432"/>
      <c r="BL86" s="449"/>
      <c r="BM86" s="445"/>
      <c r="BN86" s="432"/>
      <c r="BO86" s="432"/>
      <c r="BP86" s="432"/>
      <c r="BQ86" s="449"/>
      <c r="BR86" s="445"/>
      <c r="BS86" s="432"/>
      <c r="BT86" s="432"/>
      <c r="BU86" s="432"/>
      <c r="BV86" s="43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558" customFormat="true" ht="15" customHeight="true" x14ac:dyDescent="0.2">
      <c r="A87" s="142"/>
      <c r="B87" s="136"/>
      <c r="C87" s="107"/>
      <c r="D87" s="106"/>
      <c r="E87" s="106"/>
      <c r="F87" s="106"/>
      <c r="G87" s="105"/>
      <c r="H87" s="104"/>
      <c r="I87" s="106"/>
      <c r="J87" s="106"/>
      <c r="K87" s="106"/>
      <c r="L87" s="103"/>
      <c r="M87" s="107"/>
      <c r="N87" s="106"/>
      <c r="O87" s="106"/>
      <c r="P87" s="106"/>
      <c r="Q87" s="105"/>
      <c r="R87" s="104"/>
      <c r="S87" s="106"/>
      <c r="T87" s="106"/>
      <c r="U87" s="106"/>
      <c r="V87" s="103"/>
      <c r="W87" s="785"/>
      <c r="X87" s="785"/>
      <c r="Y87" s="785"/>
      <c r="Z87" s="785"/>
      <c r="AA87" s="785"/>
      <c r="AB87" s="785"/>
      <c r="AC87" s="785"/>
      <c r="AD87" s="785"/>
      <c r="AE87" s="785"/>
      <c r="AF87" s="785"/>
      <c r="AG87" s="785"/>
      <c r="AH87" s="785"/>
      <c r="AI87" s="785"/>
      <c r="AJ87" s="785"/>
      <c r="AK87" s="785"/>
      <c r="AL87" s="785"/>
      <c r="AM87" s="785"/>
      <c r="AN87" s="785"/>
      <c r="AO87" s="785"/>
      <c r="AP87" s="785"/>
      <c r="AQ87" s="785"/>
      <c r="AR87" s="785"/>
      <c r="AS87" s="785"/>
      <c r="AT87" s="785"/>
      <c r="AU87" s="785"/>
      <c r="AV87" s="785"/>
      <c r="AW87" s="785"/>
      <c r="AX87" s="785"/>
      <c r="AY87" s="785"/>
      <c r="AZ87" s="344"/>
      <c r="BA87" s="830"/>
      <c r="BB87" s="594"/>
      <c r="BC87" s="445"/>
      <c r="BD87" s="432"/>
      <c r="BE87" s="432"/>
      <c r="BF87" s="432"/>
      <c r="BG87" s="449"/>
      <c r="BH87" s="445"/>
      <c r="BI87" s="432"/>
      <c r="BJ87" s="432"/>
      <c r="BK87" s="432"/>
      <c r="BL87" s="449"/>
      <c r="BM87" s="445"/>
      <c r="BN87" s="432"/>
      <c r="BO87" s="432"/>
      <c r="BP87" s="432"/>
      <c r="BQ87" s="449"/>
      <c r="BR87" s="445"/>
      <c r="BS87" s="432"/>
      <c r="BT87" s="432"/>
      <c r="BU87" s="432"/>
      <c r="BV87" s="43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558" customFormat="true" ht="15" customHeight="true" x14ac:dyDescent="0.2">
      <c r="A88" s="142"/>
      <c r="B88" s="136"/>
      <c r="C88" s="107"/>
      <c r="D88" s="106"/>
      <c r="E88" s="106"/>
      <c r="F88" s="106"/>
      <c r="G88" s="105"/>
      <c r="H88" s="104"/>
      <c r="I88" s="106"/>
      <c r="J88" s="106"/>
      <c r="K88" s="106"/>
      <c r="L88" s="103"/>
      <c r="M88" s="107"/>
      <c r="N88" s="106"/>
      <c r="O88" s="106"/>
      <c r="P88" s="106"/>
      <c r="Q88" s="105"/>
      <c r="R88" s="104"/>
      <c r="S88" s="106"/>
      <c r="T88" s="106"/>
      <c r="U88" s="106"/>
      <c r="V88" s="103"/>
      <c r="W88" s="785"/>
      <c r="X88" s="785"/>
      <c r="Y88" s="785"/>
      <c r="Z88" s="785"/>
      <c r="AA88" s="785"/>
      <c r="AB88" s="785"/>
      <c r="AC88" s="785"/>
      <c r="AD88" s="785"/>
      <c r="AE88" s="785"/>
      <c r="AF88" s="785"/>
      <c r="AG88" s="785"/>
      <c r="AH88" s="785"/>
      <c r="AI88" s="785"/>
      <c r="AJ88" s="785"/>
      <c r="AK88" s="785"/>
      <c r="AL88" s="785"/>
      <c r="AM88" s="785"/>
      <c r="AN88" s="785"/>
      <c r="AO88" s="785"/>
      <c r="AP88" s="785"/>
      <c r="AQ88" s="785"/>
      <c r="AR88" s="785"/>
      <c r="AS88" s="785"/>
      <c r="AT88" s="785"/>
      <c r="AU88" s="785"/>
      <c r="AV88" s="785"/>
      <c r="AW88" s="785"/>
      <c r="AX88" s="785"/>
      <c r="AY88" s="785"/>
      <c r="AZ88" s="344"/>
      <c r="BA88" s="830"/>
      <c r="BB88" s="594"/>
      <c r="BC88" s="445"/>
      <c r="BD88" s="432"/>
      <c r="BE88" s="432"/>
      <c r="BF88" s="432"/>
      <c r="BG88" s="449"/>
      <c r="BH88" s="445"/>
      <c r="BI88" s="432"/>
      <c r="BJ88" s="432"/>
      <c r="BK88" s="432"/>
      <c r="BL88" s="449"/>
      <c r="BM88" s="445"/>
      <c r="BN88" s="432"/>
      <c r="BO88" s="432"/>
      <c r="BP88" s="432"/>
      <c r="BQ88" s="449"/>
      <c r="BR88" s="445"/>
      <c r="BS88" s="432"/>
      <c r="BT88" s="432"/>
      <c r="BU88" s="432"/>
      <c r="BV88" s="43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558" customFormat="true" ht="15" customHeight="true" x14ac:dyDescent="0.2">
      <c r="A89" s="142"/>
      <c r="B89" s="136"/>
      <c r="C89" s="107"/>
      <c r="D89" s="106"/>
      <c r="E89" s="106"/>
      <c r="F89" s="106"/>
      <c r="G89" s="105"/>
      <c r="H89" s="104"/>
      <c r="I89" s="106"/>
      <c r="J89" s="106"/>
      <c r="K89" s="106"/>
      <c r="L89" s="103"/>
      <c r="M89" s="107"/>
      <c r="N89" s="106"/>
      <c r="O89" s="106"/>
      <c r="P89" s="106"/>
      <c r="Q89" s="105"/>
      <c r="R89" s="104"/>
      <c r="S89" s="106"/>
      <c r="T89" s="106"/>
      <c r="U89" s="106"/>
      <c r="V89" s="103"/>
      <c r="W89" s="785"/>
      <c r="X89" s="785"/>
      <c r="Y89" s="785"/>
      <c r="Z89" s="785"/>
      <c r="AA89" s="785"/>
      <c r="AB89" s="785"/>
      <c r="AC89" s="785"/>
      <c r="AD89" s="785"/>
      <c r="AE89" s="785"/>
      <c r="AF89" s="785"/>
      <c r="AG89" s="785"/>
      <c r="AH89" s="785"/>
      <c r="AI89" s="785"/>
      <c r="AJ89" s="785"/>
      <c r="AK89" s="785"/>
      <c r="AL89" s="785"/>
      <c r="AM89" s="785"/>
      <c r="AN89" s="785"/>
      <c r="AO89" s="785"/>
      <c r="AP89" s="785"/>
      <c r="AQ89" s="785"/>
      <c r="AR89" s="785"/>
      <c r="AS89" s="785"/>
      <c r="AT89" s="785"/>
      <c r="AU89" s="785"/>
      <c r="AV89" s="785"/>
      <c r="AW89" s="785"/>
      <c r="AX89" s="785"/>
      <c r="AY89" s="785"/>
      <c r="AZ89" s="344"/>
      <c r="BA89" s="830"/>
      <c r="BB89" s="594"/>
      <c r="BC89" s="445"/>
      <c r="BD89" s="432"/>
      <c r="BE89" s="432"/>
      <c r="BF89" s="432"/>
      <c r="BG89" s="449"/>
      <c r="BH89" s="445"/>
      <c r="BI89" s="432"/>
      <c r="BJ89" s="432"/>
      <c r="BK89" s="432"/>
      <c r="BL89" s="449"/>
      <c r="BM89" s="445"/>
      <c r="BN89" s="432"/>
      <c r="BO89" s="432"/>
      <c r="BP89" s="432"/>
      <c r="BQ89" s="449"/>
      <c r="BR89" s="445"/>
      <c r="BS89" s="432"/>
      <c r="BT89" s="432"/>
      <c r="BU89" s="432"/>
      <c r="BV89" s="43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558" customFormat="true" ht="15" customHeight="true" x14ac:dyDescent="0.2">
      <c r="A90" s="142"/>
      <c r="B90" s="136"/>
      <c r="C90" s="107"/>
      <c r="D90" s="106"/>
      <c r="E90" s="106"/>
      <c r="F90" s="106"/>
      <c r="G90" s="105"/>
      <c r="H90" s="104"/>
      <c r="I90" s="106"/>
      <c r="J90" s="106"/>
      <c r="K90" s="106"/>
      <c r="L90" s="103"/>
      <c r="M90" s="107"/>
      <c r="N90" s="106"/>
      <c r="O90" s="106"/>
      <c r="P90" s="106"/>
      <c r="Q90" s="105"/>
      <c r="R90" s="104"/>
      <c r="S90" s="106"/>
      <c r="T90" s="106"/>
      <c r="U90" s="106"/>
      <c r="V90" s="103"/>
      <c r="W90" s="785"/>
      <c r="X90" s="785"/>
      <c r="Y90" s="785"/>
      <c r="Z90" s="785"/>
      <c r="AA90" s="785"/>
      <c r="AB90" s="785"/>
      <c r="AC90" s="785"/>
      <c r="AD90" s="785"/>
      <c r="AE90" s="785"/>
      <c r="AF90" s="785"/>
      <c r="AG90" s="785"/>
      <c r="AH90" s="785"/>
      <c r="AI90" s="785"/>
      <c r="AJ90" s="785"/>
      <c r="AK90" s="785"/>
      <c r="AL90" s="785"/>
      <c r="AM90" s="785"/>
      <c r="AN90" s="785"/>
      <c r="AO90" s="785"/>
      <c r="AP90" s="785"/>
      <c r="AQ90" s="785"/>
      <c r="AR90" s="785"/>
      <c r="AS90" s="785"/>
      <c r="AT90" s="785"/>
      <c r="AU90" s="785"/>
      <c r="AV90" s="785"/>
      <c r="AW90" s="785"/>
      <c r="AX90" s="785"/>
      <c r="AY90" s="785"/>
      <c r="AZ90" s="344"/>
      <c r="BA90" s="830"/>
      <c r="BB90" s="594"/>
      <c r="BC90" s="445"/>
      <c r="BD90" s="432"/>
      <c r="BE90" s="432"/>
      <c r="BF90" s="432"/>
      <c r="BG90" s="449"/>
      <c r="BH90" s="445"/>
      <c r="BI90" s="432"/>
      <c r="BJ90" s="432"/>
      <c r="BK90" s="432"/>
      <c r="BL90" s="449"/>
      <c r="BM90" s="445"/>
      <c r="BN90" s="432"/>
      <c r="BO90" s="432"/>
      <c r="BP90" s="432"/>
      <c r="BQ90" s="449"/>
      <c r="BR90" s="445"/>
      <c r="BS90" s="432"/>
      <c r="BT90" s="432"/>
      <c r="BU90" s="432"/>
      <c r="BV90" s="43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558" customFormat="true" ht="15" customHeight="true" x14ac:dyDescent="0.2">
      <c r="A91" s="164"/>
      <c r="B91" s="135"/>
      <c r="C91" s="100"/>
      <c r="D91" s="102"/>
      <c r="E91" s="102"/>
      <c r="F91" s="102"/>
      <c r="G91" s="101"/>
      <c r="H91" s="99"/>
      <c r="I91" s="102"/>
      <c r="J91" s="102"/>
      <c r="K91" s="102"/>
      <c r="L91" s="98"/>
      <c r="M91" s="100"/>
      <c r="N91" s="102"/>
      <c r="O91" s="102"/>
      <c r="P91" s="102"/>
      <c r="Q91" s="101"/>
      <c r="R91" s="99"/>
      <c r="S91" s="102"/>
      <c r="T91" s="102"/>
      <c r="U91" s="102"/>
      <c r="V91" s="98"/>
      <c r="W91" s="785"/>
      <c r="X91" s="785"/>
      <c r="Y91" s="785"/>
      <c r="Z91" s="785"/>
      <c r="AA91" s="785"/>
      <c r="AB91" s="785"/>
      <c r="AC91" s="785"/>
      <c r="AD91" s="785"/>
      <c r="AE91" s="785"/>
      <c r="AF91" s="785"/>
      <c r="AG91" s="785"/>
      <c r="AH91" s="785"/>
      <c r="AI91" s="785"/>
      <c r="AJ91" s="785"/>
      <c r="AK91" s="785"/>
      <c r="AL91" s="785"/>
      <c r="AM91" s="785"/>
      <c r="AN91" s="785"/>
      <c r="AO91" s="785"/>
      <c r="AP91" s="785"/>
      <c r="AQ91" s="785"/>
      <c r="AR91" s="785"/>
      <c r="AS91" s="785"/>
      <c r="AT91" s="785"/>
      <c r="AU91" s="785"/>
      <c r="AV91" s="785"/>
      <c r="AW91" s="785"/>
      <c r="AX91" s="785"/>
      <c r="AY91" s="785"/>
      <c r="AZ91" s="344"/>
      <c r="BA91" s="830"/>
      <c r="BB91" s="594"/>
      <c r="BC91" s="445"/>
      <c r="BD91" s="432"/>
      <c r="BE91" s="432"/>
      <c r="BF91" s="432"/>
      <c r="BG91" s="449"/>
      <c r="BH91" s="445"/>
      <c r="BI91" s="432"/>
      <c r="BJ91" s="432"/>
      <c r="BK91" s="432"/>
      <c r="BL91" s="449"/>
      <c r="BM91" s="445"/>
      <c r="BN91" s="432"/>
      <c r="BO91" s="432"/>
      <c r="BP91" s="432"/>
      <c r="BQ91" s="449"/>
      <c r="BR91" s="445"/>
      <c r="BS91" s="432"/>
      <c r="BT91" s="432"/>
      <c r="BU91" s="432"/>
      <c r="BV91" s="43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558" customFormat="true" ht="15" customHeight="true" x14ac:dyDescent="0.2">
      <c r="A92" s="164"/>
      <c r="B92" s="135"/>
      <c r="C92" s="100"/>
      <c r="D92" s="102"/>
      <c r="E92" s="102"/>
      <c r="F92" s="102"/>
      <c r="G92" s="101"/>
      <c r="H92" s="99"/>
      <c r="I92" s="102"/>
      <c r="J92" s="102"/>
      <c r="K92" s="102"/>
      <c r="L92" s="98"/>
      <c r="M92" s="100"/>
      <c r="N92" s="102"/>
      <c r="O92" s="102"/>
      <c r="P92" s="102"/>
      <c r="Q92" s="101"/>
      <c r="R92" s="99"/>
      <c r="S92" s="102"/>
      <c r="T92" s="102"/>
      <c r="U92" s="102"/>
      <c r="V92" s="98"/>
      <c r="W92" s="785"/>
      <c r="X92" s="785"/>
      <c r="Y92" s="785"/>
      <c r="Z92" s="785"/>
      <c r="AA92" s="785"/>
      <c r="AB92" s="785"/>
      <c r="AC92" s="785"/>
      <c r="AD92" s="785"/>
      <c r="AE92" s="785"/>
      <c r="AF92" s="785"/>
      <c r="AG92" s="785"/>
      <c r="AH92" s="785"/>
      <c r="AI92" s="785"/>
      <c r="AJ92" s="785"/>
      <c r="AK92" s="785"/>
      <c r="AL92" s="785"/>
      <c r="AM92" s="785"/>
      <c r="AN92" s="785"/>
      <c r="AO92" s="785"/>
      <c r="AP92" s="785"/>
      <c r="AQ92" s="785"/>
      <c r="AR92" s="785"/>
      <c r="AS92" s="785"/>
      <c r="AT92" s="785"/>
      <c r="AU92" s="785"/>
      <c r="AV92" s="785"/>
      <c r="AW92" s="785"/>
      <c r="AX92" s="785"/>
      <c r="AY92" s="785"/>
      <c r="AZ92" s="344"/>
      <c r="BA92" s="830"/>
      <c r="BB92" s="594"/>
      <c r="BC92" s="445"/>
      <c r="BD92" s="432"/>
      <c r="BE92" s="432"/>
      <c r="BF92" s="432"/>
      <c r="BG92" s="449"/>
      <c r="BH92" s="445"/>
      <c r="BI92" s="432"/>
      <c r="BJ92" s="432"/>
      <c r="BK92" s="432"/>
      <c r="BL92" s="449"/>
      <c r="BM92" s="445"/>
      <c r="BN92" s="432"/>
      <c r="BO92" s="432"/>
      <c r="BP92" s="432"/>
      <c r="BQ92" s="449"/>
      <c r="BR92" s="445"/>
      <c r="BS92" s="432"/>
      <c r="BT92" s="432"/>
      <c r="BU92" s="432"/>
      <c r="BV92" s="43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558" customFormat="true" ht="15" customHeight="true" x14ac:dyDescent="0.2">
      <c r="A93" s="141"/>
      <c r="B93" s="134"/>
      <c r="C93" s="157"/>
      <c r="D93" s="156"/>
      <c r="E93" s="156"/>
      <c r="F93" s="156"/>
      <c r="G93" s="145"/>
      <c r="H93" s="147"/>
      <c r="I93" s="156"/>
      <c r="J93" s="156"/>
      <c r="K93" s="156"/>
      <c r="L93" s="151"/>
      <c r="M93" s="157"/>
      <c r="N93" s="156"/>
      <c r="O93" s="156"/>
      <c r="P93" s="156"/>
      <c r="Q93" s="145"/>
      <c r="R93" s="147"/>
      <c r="S93" s="156"/>
      <c r="T93" s="156"/>
      <c r="U93" s="156"/>
      <c r="V93" s="151"/>
      <c r="W93" s="785"/>
      <c r="X93" s="785"/>
      <c r="Y93" s="785"/>
      <c r="Z93" s="785"/>
      <c r="AA93" s="785"/>
      <c r="AB93" s="785"/>
      <c r="AC93" s="785"/>
      <c r="AD93" s="785"/>
      <c r="AE93" s="785"/>
      <c r="AF93" s="785"/>
      <c r="AG93" s="785"/>
      <c r="AH93" s="785"/>
      <c r="AI93" s="785"/>
      <c r="AJ93" s="785"/>
      <c r="AK93" s="785"/>
      <c r="AL93" s="785"/>
      <c r="AM93" s="785"/>
      <c r="AN93" s="785"/>
      <c r="AO93" s="785"/>
      <c r="AP93" s="785"/>
      <c r="AQ93" s="785"/>
      <c r="AR93" s="785"/>
      <c r="AS93" s="785"/>
      <c r="AT93" s="785"/>
      <c r="AU93" s="785"/>
      <c r="AV93" s="785"/>
      <c r="AW93" s="785"/>
      <c r="AX93" s="785"/>
      <c r="AY93" s="785"/>
      <c r="AZ93" s="344"/>
      <c r="BA93" s="830"/>
      <c r="BB93" s="594"/>
      <c r="BC93" s="445"/>
      <c r="BD93" s="432"/>
      <c r="BE93" s="432"/>
      <c r="BF93" s="432"/>
      <c r="BG93" s="449"/>
      <c r="BH93" s="445"/>
      <c r="BI93" s="432"/>
      <c r="BJ93" s="432"/>
      <c r="BK93" s="432"/>
      <c r="BL93" s="449"/>
      <c r="BM93" s="445"/>
      <c r="BN93" s="432"/>
      <c r="BO93" s="432"/>
      <c r="BP93" s="432"/>
      <c r="BQ93" s="449"/>
      <c r="BR93" s="445"/>
      <c r="BS93" s="432"/>
      <c r="BT93" s="432"/>
      <c r="BU93" s="432"/>
      <c r="BV93" s="43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558" customFormat="true" ht="15" customHeight="true" x14ac:dyDescent="0.2">
      <c r="A94" s="65"/>
      <c r="B94" s="134"/>
      <c r="C94" s="157"/>
      <c r="D94" s="155"/>
      <c r="E94" s="155"/>
      <c r="F94" s="155"/>
      <c r="G94" s="144"/>
      <c r="H94" s="147"/>
      <c r="I94" s="155"/>
      <c r="J94" s="155"/>
      <c r="K94" s="155"/>
      <c r="L94" s="150"/>
      <c r="M94" s="157"/>
      <c r="N94" s="155"/>
      <c r="O94" s="155"/>
      <c r="P94" s="155"/>
      <c r="Q94" s="144"/>
      <c r="R94" s="147"/>
      <c r="S94" s="155"/>
      <c r="T94" s="155"/>
      <c r="U94" s="155"/>
      <c r="V94" s="150"/>
      <c r="W94" s="785"/>
      <c r="X94" s="785"/>
      <c r="Y94" s="785"/>
      <c r="Z94" s="785"/>
      <c r="AA94" s="785"/>
      <c r="AB94" s="785"/>
      <c r="AC94" s="785"/>
      <c r="AD94" s="785"/>
      <c r="AE94" s="785"/>
      <c r="AF94" s="785"/>
      <c r="AG94" s="785"/>
      <c r="AH94" s="785"/>
      <c r="AI94" s="785"/>
      <c r="AJ94" s="785"/>
      <c r="AK94" s="785"/>
      <c r="AL94" s="785"/>
      <c r="AM94" s="785"/>
      <c r="AN94" s="785"/>
      <c r="AO94" s="785"/>
      <c r="AP94" s="785"/>
      <c r="AQ94" s="785"/>
      <c r="AR94" s="785"/>
      <c r="AS94" s="785"/>
      <c r="AT94" s="785"/>
      <c r="AU94" s="785"/>
      <c r="AV94" s="785"/>
      <c r="AW94" s="785"/>
      <c r="AX94" s="785"/>
      <c r="AY94" s="785"/>
      <c r="AZ94" s="344"/>
      <c r="BA94" s="830"/>
      <c r="BB94" s="594"/>
      <c r="BC94" s="445"/>
      <c r="BD94" s="432"/>
      <c r="BE94" s="432"/>
      <c r="BF94" s="432"/>
      <c r="BG94" s="449"/>
      <c r="BH94" s="445"/>
      <c r="BI94" s="432"/>
      <c r="BJ94" s="432"/>
      <c r="BK94" s="432"/>
      <c r="BL94" s="449"/>
      <c r="BM94" s="445"/>
      <c r="BN94" s="432"/>
      <c r="BO94" s="432"/>
      <c r="BP94" s="432"/>
      <c r="BQ94" s="449"/>
      <c r="BR94" s="445"/>
      <c r="BS94" s="432"/>
      <c r="BT94" s="432"/>
      <c r="BU94" s="432"/>
      <c r="BV94" s="43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558" customFormat="true" ht="15" customHeight="true" x14ac:dyDescent="0.2">
      <c r="A95" s="141"/>
      <c r="B95" s="133"/>
      <c r="C95" s="97"/>
      <c r="D95" s="96"/>
      <c r="E95" s="96"/>
      <c r="F95" s="96"/>
      <c r="G95" s="95"/>
      <c r="H95" s="94"/>
      <c r="I95" s="96"/>
      <c r="J95" s="96"/>
      <c r="K95" s="96"/>
      <c r="L95" s="93"/>
      <c r="M95" s="97"/>
      <c r="N95" s="96"/>
      <c r="O95" s="96"/>
      <c r="P95" s="96"/>
      <c r="Q95" s="95"/>
      <c r="R95" s="94"/>
      <c r="S95" s="96"/>
      <c r="T95" s="96"/>
      <c r="U95" s="96"/>
      <c r="V95" s="93"/>
      <c r="W95" s="785"/>
      <c r="X95" s="785"/>
      <c r="Y95" s="785"/>
      <c r="Z95" s="785"/>
      <c r="AA95" s="785"/>
      <c r="AB95" s="785"/>
      <c r="AC95" s="785"/>
      <c r="AD95" s="785"/>
      <c r="AE95" s="785"/>
      <c r="AF95" s="785"/>
      <c r="AG95" s="785"/>
      <c r="AH95" s="785"/>
      <c r="AI95" s="785"/>
      <c r="AJ95" s="785"/>
      <c r="AK95" s="785"/>
      <c r="AL95" s="785"/>
      <c r="AM95" s="785"/>
      <c r="AN95" s="785"/>
      <c r="AO95" s="785"/>
      <c r="AP95" s="785"/>
      <c r="AQ95" s="785"/>
      <c r="AR95" s="785"/>
      <c r="AS95" s="785"/>
      <c r="AT95" s="785"/>
      <c r="AU95" s="785"/>
      <c r="AV95" s="785"/>
      <c r="AW95" s="785"/>
      <c r="AX95" s="785"/>
      <c r="AY95" s="785"/>
      <c r="AZ95" s="344"/>
      <c r="BA95" s="830"/>
      <c r="BB95" s="594"/>
      <c r="BC95" s="445"/>
      <c r="BD95" s="432"/>
      <c r="BE95" s="432"/>
      <c r="BF95" s="432"/>
      <c r="BG95" s="449"/>
      <c r="BH95" s="445"/>
      <c r="BI95" s="432"/>
      <c r="BJ95" s="432"/>
      <c r="BK95" s="432"/>
      <c r="BL95" s="449"/>
      <c r="BM95" s="445"/>
      <c r="BN95" s="432"/>
      <c r="BO95" s="432"/>
      <c r="BP95" s="432"/>
      <c r="BQ95" s="449"/>
      <c r="BR95" s="445"/>
      <c r="BS95" s="432"/>
      <c r="BT95" s="432"/>
      <c r="BU95" s="432"/>
      <c r="BV95" s="43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7" customFormat="true" ht="15" customHeight="true" x14ac:dyDescent="0.2">
      <c r="A96" s="65"/>
      <c r="B96" s="133"/>
      <c r="C96" s="97"/>
      <c r="D96" s="96"/>
      <c r="E96" s="96"/>
      <c r="F96" s="96"/>
      <c r="G96" s="95"/>
      <c r="H96" s="94"/>
      <c r="I96" s="96"/>
      <c r="J96" s="96"/>
      <c r="K96" s="96"/>
      <c r="L96" s="93"/>
      <c r="M96" s="97"/>
      <c r="N96" s="96"/>
      <c r="O96" s="96"/>
      <c r="P96" s="96"/>
      <c r="Q96" s="95"/>
      <c r="R96" s="94"/>
      <c r="S96" s="96"/>
      <c r="T96" s="96"/>
      <c r="U96" s="96"/>
      <c r="V96" s="93"/>
      <c r="W96" s="785"/>
      <c r="X96" s="785"/>
      <c r="Y96" s="785"/>
      <c r="Z96" s="785"/>
      <c r="AA96" s="785"/>
      <c r="AB96" s="785"/>
      <c r="AC96" s="785"/>
      <c r="AD96" s="785"/>
      <c r="AE96" s="785"/>
      <c r="AF96" s="785"/>
      <c r="AG96" s="785"/>
      <c r="AH96" s="785"/>
      <c r="AI96" s="785"/>
      <c r="AJ96" s="785"/>
      <c r="AK96" s="785"/>
      <c r="AL96" s="785"/>
      <c r="AM96" s="785"/>
      <c r="AN96" s="785"/>
      <c r="AO96" s="785"/>
      <c r="AP96" s="785"/>
      <c r="AQ96" s="785"/>
      <c r="AR96" s="785"/>
      <c r="AS96" s="785"/>
      <c r="AT96" s="785"/>
      <c r="AU96" s="785"/>
      <c r="AV96" s="785"/>
      <c r="AW96" s="785"/>
      <c r="AX96" s="785"/>
      <c r="AY96" s="785"/>
      <c r="AZ96" s="344"/>
      <c r="BA96" s="830"/>
      <c r="BB96" s="594"/>
      <c r="BC96" s="445"/>
      <c r="BD96" s="432"/>
      <c r="BE96" s="432"/>
      <c r="BF96" s="432"/>
      <c r="BG96" s="449"/>
      <c r="BH96" s="445"/>
      <c r="BI96" s="432"/>
      <c r="BJ96" s="432"/>
      <c r="BK96" s="432"/>
      <c r="BL96" s="449"/>
      <c r="BM96" s="445"/>
      <c r="BN96" s="432"/>
      <c r="BO96" s="432"/>
      <c r="BP96" s="432"/>
      <c r="BQ96" s="449"/>
      <c r="BR96" s="445"/>
      <c r="BS96" s="432"/>
      <c r="BT96" s="432"/>
      <c r="BU96" s="432"/>
      <c r="BV96" s="43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7" customFormat="true" ht="15" customHeight="true" x14ac:dyDescent="0.2">
      <c r="A97" s="141"/>
      <c r="B97" s="133"/>
      <c r="C97" s="97"/>
      <c r="D97" s="96"/>
      <c r="E97" s="96"/>
      <c r="F97" s="96"/>
      <c r="G97" s="95"/>
      <c r="H97" s="94"/>
      <c r="I97" s="96"/>
      <c r="J97" s="96"/>
      <c r="K97" s="96"/>
      <c r="L97" s="93"/>
      <c r="M97" s="97"/>
      <c r="N97" s="96"/>
      <c r="O97" s="96"/>
      <c r="P97" s="96"/>
      <c r="Q97" s="95"/>
      <c r="R97" s="94"/>
      <c r="S97" s="96"/>
      <c r="T97" s="96"/>
      <c r="U97" s="96"/>
      <c r="V97" s="93"/>
      <c r="W97" s="785"/>
      <c r="X97" s="785"/>
      <c r="Y97" s="785"/>
      <c r="Z97" s="785"/>
      <c r="AA97" s="785"/>
      <c r="AB97" s="785"/>
      <c r="AC97" s="785"/>
      <c r="AD97" s="785"/>
      <c r="AE97" s="785"/>
      <c r="AF97" s="785"/>
      <c r="AG97" s="785"/>
      <c r="AH97" s="785"/>
      <c r="AI97" s="785"/>
      <c r="AJ97" s="785"/>
      <c r="AK97" s="785"/>
      <c r="AL97" s="785"/>
      <c r="AM97" s="785"/>
      <c r="AN97" s="785"/>
      <c r="AO97" s="785"/>
      <c r="AP97" s="785"/>
      <c r="AQ97" s="785"/>
      <c r="AR97" s="785"/>
      <c r="AS97" s="785"/>
      <c r="AT97" s="785"/>
      <c r="AU97" s="785"/>
      <c r="AV97" s="785"/>
      <c r="AW97" s="785"/>
      <c r="AX97" s="785"/>
      <c r="AY97" s="785"/>
      <c r="AZ97" s="344"/>
      <c r="BA97" s="830"/>
      <c r="BB97" s="594"/>
      <c r="BC97" s="445"/>
      <c r="BD97" s="432"/>
      <c r="BE97" s="432"/>
      <c r="BF97" s="432"/>
      <c r="BG97" s="449"/>
      <c r="BH97" s="445"/>
      <c r="BI97" s="432"/>
      <c r="BJ97" s="432"/>
      <c r="BK97" s="432"/>
      <c r="BL97" s="449"/>
      <c r="BM97" s="445"/>
      <c r="BN97" s="432"/>
      <c r="BO97" s="432"/>
      <c r="BP97" s="432"/>
      <c r="BQ97" s="449"/>
      <c r="BR97" s="445"/>
      <c r="BS97" s="432"/>
      <c r="BT97" s="432"/>
      <c r="BU97" s="432"/>
      <c r="BV97" s="43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7" customFormat="true" ht="15" customHeight="true" x14ac:dyDescent="0.2">
      <c r="A98" s="65"/>
      <c r="B98" s="133"/>
      <c r="C98" s="97"/>
      <c r="D98" s="96"/>
      <c r="E98" s="96"/>
      <c r="F98" s="96"/>
      <c r="G98" s="95"/>
      <c r="H98" s="94"/>
      <c r="I98" s="96"/>
      <c r="J98" s="96"/>
      <c r="K98" s="96"/>
      <c r="L98" s="93"/>
      <c r="M98" s="97"/>
      <c r="N98" s="96"/>
      <c r="O98" s="96"/>
      <c r="P98" s="96"/>
      <c r="Q98" s="95"/>
      <c r="R98" s="94"/>
      <c r="S98" s="96"/>
      <c r="T98" s="96"/>
      <c r="U98" s="96"/>
      <c r="V98" s="93"/>
      <c r="W98" s="785"/>
      <c r="X98" s="785"/>
      <c r="Y98" s="785"/>
      <c r="Z98" s="785"/>
      <c r="AA98" s="785"/>
      <c r="AB98" s="785"/>
      <c r="AC98" s="785"/>
      <c r="AD98" s="785"/>
      <c r="AE98" s="785"/>
      <c r="AF98" s="785"/>
      <c r="AG98" s="785"/>
      <c r="AH98" s="785"/>
      <c r="AI98" s="785"/>
      <c r="AJ98" s="785"/>
      <c r="AK98" s="785"/>
      <c r="AL98" s="785"/>
      <c r="AM98" s="785"/>
      <c r="AN98" s="785"/>
      <c r="AO98" s="785"/>
      <c r="AP98" s="785"/>
      <c r="AQ98" s="785"/>
      <c r="AR98" s="785"/>
      <c r="AS98" s="785"/>
      <c r="AT98" s="785"/>
      <c r="AU98" s="785"/>
      <c r="AV98" s="785"/>
      <c r="AW98" s="785"/>
      <c r="AX98" s="785"/>
      <c r="AY98" s="785"/>
      <c r="AZ98" s="344"/>
      <c r="BA98" s="830"/>
      <c r="BB98" s="594"/>
      <c r="BC98" s="445"/>
      <c r="BD98" s="432"/>
      <c r="BE98" s="432"/>
      <c r="BF98" s="432"/>
      <c r="BG98" s="449"/>
      <c r="BH98" s="445"/>
      <c r="BI98" s="432"/>
      <c r="BJ98" s="432"/>
      <c r="BK98" s="432"/>
      <c r="BL98" s="449"/>
      <c r="BM98" s="445"/>
      <c r="BN98" s="432"/>
      <c r="BO98" s="432"/>
      <c r="BP98" s="432"/>
      <c r="BQ98" s="449"/>
      <c r="BR98" s="445"/>
      <c r="BS98" s="432"/>
      <c r="BT98" s="432"/>
      <c r="BU98" s="432"/>
      <c r="BV98" s="43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7" customFormat="true" ht="15" customHeight="true" x14ac:dyDescent="0.2">
      <c r="A99" s="65"/>
      <c r="B99" s="133"/>
      <c r="C99" s="97"/>
      <c r="D99" s="96"/>
      <c r="E99" s="96"/>
      <c r="F99" s="96"/>
      <c r="G99" s="95"/>
      <c r="H99" s="94"/>
      <c r="I99" s="96"/>
      <c r="J99" s="96"/>
      <c r="K99" s="96"/>
      <c r="L99" s="93"/>
      <c r="M99" s="97"/>
      <c r="N99" s="96"/>
      <c r="O99" s="96"/>
      <c r="P99" s="96"/>
      <c r="Q99" s="95"/>
      <c r="R99" s="94"/>
      <c r="S99" s="96"/>
      <c r="T99" s="96"/>
      <c r="U99" s="96"/>
      <c r="V99" s="93"/>
      <c r="W99" s="785"/>
      <c r="X99" s="785"/>
      <c r="Y99" s="785"/>
      <c r="Z99" s="785"/>
      <c r="AA99" s="785"/>
      <c r="AB99" s="785"/>
      <c r="AC99" s="785"/>
      <c r="AD99" s="785"/>
      <c r="AE99" s="785"/>
      <c r="AF99" s="785"/>
      <c r="AG99" s="785"/>
      <c r="AH99" s="785"/>
      <c r="AI99" s="785"/>
      <c r="AJ99" s="785"/>
      <c r="AK99" s="785"/>
      <c r="AL99" s="785"/>
      <c r="AM99" s="785"/>
      <c r="AN99" s="785"/>
      <c r="AO99" s="785"/>
      <c r="AP99" s="785"/>
      <c r="AQ99" s="785"/>
      <c r="AR99" s="785"/>
      <c r="AS99" s="785"/>
      <c r="AT99" s="785"/>
      <c r="AU99" s="785"/>
      <c r="AV99" s="785"/>
      <c r="AW99" s="785"/>
      <c r="AX99" s="785"/>
      <c r="AY99" s="785"/>
      <c r="AZ99" s="344"/>
      <c r="BA99" s="830"/>
      <c r="BB99" s="594"/>
      <c r="BC99" s="445"/>
      <c r="BD99" s="432"/>
      <c r="BE99" s="432"/>
      <c r="BF99" s="432"/>
      <c r="BG99" s="449"/>
      <c r="BH99" s="445"/>
      <c r="BI99" s="432"/>
      <c r="BJ99" s="432"/>
      <c r="BK99" s="432"/>
      <c r="BL99" s="449"/>
      <c r="BM99" s="445"/>
      <c r="BN99" s="432"/>
      <c r="BO99" s="432"/>
      <c r="BP99" s="432"/>
      <c r="BQ99" s="449"/>
      <c r="BR99" s="445"/>
      <c r="BS99" s="432"/>
      <c r="BT99" s="432"/>
      <c r="BU99" s="432"/>
      <c r="BV99" s="43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7" customFormat="true" ht="15" customHeight="true" x14ac:dyDescent="0.2">
      <c r="A100" s="65"/>
      <c r="B100" s="133"/>
      <c r="C100" s="97"/>
      <c r="D100" s="96"/>
      <c r="E100" s="96"/>
      <c r="F100" s="96"/>
      <c r="G100" s="95"/>
      <c r="H100" s="94"/>
      <c r="I100" s="96"/>
      <c r="J100" s="96"/>
      <c r="K100" s="96"/>
      <c r="L100" s="93"/>
      <c r="M100" s="97"/>
      <c r="N100" s="96"/>
      <c r="O100" s="96"/>
      <c r="P100" s="96"/>
      <c r="Q100" s="95"/>
      <c r="R100" s="94"/>
      <c r="S100" s="96"/>
      <c r="T100" s="96"/>
      <c r="U100" s="96"/>
      <c r="V100" s="93"/>
      <c r="W100" s="785"/>
      <c r="X100" s="785"/>
      <c r="Y100" s="785"/>
      <c r="Z100" s="785"/>
      <c r="AA100" s="785"/>
      <c r="AB100" s="785"/>
      <c r="AC100" s="785"/>
      <c r="AD100" s="785"/>
      <c r="AE100" s="785"/>
      <c r="AF100" s="785"/>
      <c r="AG100" s="785"/>
      <c r="AH100" s="785"/>
      <c r="AI100" s="785"/>
      <c r="AJ100" s="785"/>
      <c r="AK100" s="785"/>
      <c r="AL100" s="785"/>
      <c r="AM100" s="785"/>
      <c r="AN100" s="785"/>
      <c r="AO100" s="785"/>
      <c r="AP100" s="785"/>
      <c r="AQ100" s="785"/>
      <c r="AR100" s="785"/>
      <c r="AS100" s="785"/>
      <c r="AT100" s="785"/>
      <c r="AU100" s="785"/>
      <c r="AV100" s="785"/>
      <c r="AW100" s="785"/>
      <c r="AX100" s="785"/>
      <c r="AY100" s="785"/>
      <c r="AZ100" s="344"/>
      <c r="BA100" s="830"/>
      <c r="BB100" s="594"/>
      <c r="BC100" s="445"/>
      <c r="BD100" s="432"/>
      <c r="BE100" s="432"/>
      <c r="BF100" s="432"/>
      <c r="BG100" s="449"/>
      <c r="BH100" s="445"/>
      <c r="BI100" s="432"/>
      <c r="BJ100" s="432"/>
      <c r="BK100" s="432"/>
      <c r="BL100" s="449"/>
      <c r="BM100" s="445"/>
      <c r="BN100" s="432"/>
      <c r="BO100" s="432"/>
      <c r="BP100" s="432"/>
      <c r="BQ100" s="449"/>
      <c r="BR100" s="445"/>
      <c r="BS100" s="432"/>
      <c r="BT100" s="432"/>
      <c r="BU100" s="432"/>
      <c r="BV100" s="43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7" customFormat="true" ht="15" customHeight="true" x14ac:dyDescent="0.2">
      <c r="A101" s="141"/>
      <c r="B101" s="133"/>
      <c r="C101" s="97"/>
      <c r="D101" s="96"/>
      <c r="E101" s="96"/>
      <c r="F101" s="96"/>
      <c r="G101" s="95"/>
      <c r="H101" s="94"/>
      <c r="I101" s="96"/>
      <c r="J101" s="96"/>
      <c r="K101" s="96"/>
      <c r="L101" s="93"/>
      <c r="M101" s="97"/>
      <c r="N101" s="96"/>
      <c r="O101" s="96"/>
      <c r="P101" s="96"/>
      <c r="Q101" s="95"/>
      <c r="R101" s="94"/>
      <c r="S101" s="96"/>
      <c r="T101" s="96"/>
      <c r="U101" s="96"/>
      <c r="V101" s="93"/>
      <c r="W101" s="785"/>
      <c r="X101" s="785"/>
      <c r="Y101" s="785"/>
      <c r="Z101" s="785"/>
      <c r="AA101" s="785"/>
      <c r="AB101" s="785"/>
      <c r="AC101" s="785"/>
      <c r="AD101" s="785"/>
      <c r="AE101" s="785"/>
      <c r="AF101" s="785"/>
      <c r="AG101" s="785"/>
      <c r="AH101" s="785"/>
      <c r="AI101" s="785"/>
      <c r="AJ101" s="785"/>
      <c r="AK101" s="785"/>
      <c r="AL101" s="785"/>
      <c r="AM101" s="785"/>
      <c r="AN101" s="785"/>
      <c r="AO101" s="785"/>
      <c r="AP101" s="785"/>
      <c r="AQ101" s="785"/>
      <c r="AR101" s="785"/>
      <c r="AS101" s="785"/>
      <c r="AT101" s="785"/>
      <c r="AU101" s="785"/>
      <c r="AV101" s="785"/>
      <c r="AW101" s="785"/>
      <c r="AX101" s="785"/>
      <c r="AY101" s="785"/>
      <c r="AZ101" s="344"/>
      <c r="BA101" s="830"/>
      <c r="BB101" s="594"/>
      <c r="BC101" s="445"/>
      <c r="BD101" s="432"/>
      <c r="BE101" s="432"/>
      <c r="BF101" s="432"/>
      <c r="BG101" s="449"/>
      <c r="BH101" s="445"/>
      <c r="BI101" s="432"/>
      <c r="BJ101" s="432"/>
      <c r="BK101" s="432"/>
      <c r="BL101" s="449"/>
      <c r="BM101" s="445"/>
      <c r="BN101" s="432"/>
      <c r="BO101" s="432"/>
      <c r="BP101" s="432"/>
      <c r="BQ101" s="449"/>
      <c r="BR101" s="445"/>
      <c r="BS101" s="432"/>
      <c r="BT101" s="432"/>
      <c r="BU101" s="432"/>
      <c r="BV101" s="43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7" customFormat="true" ht="15" customHeight="true" x14ac:dyDescent="0.2">
      <c r="A102" s="65"/>
      <c r="B102" s="133"/>
      <c r="C102" s="97"/>
      <c r="D102" s="96"/>
      <c r="E102" s="96"/>
      <c r="F102" s="96"/>
      <c r="G102" s="95"/>
      <c r="H102" s="94"/>
      <c r="I102" s="96"/>
      <c r="J102" s="96"/>
      <c r="K102" s="96"/>
      <c r="L102" s="93"/>
      <c r="M102" s="97"/>
      <c r="N102" s="96"/>
      <c r="O102" s="96"/>
      <c r="P102" s="96"/>
      <c r="Q102" s="95"/>
      <c r="R102" s="94"/>
      <c r="S102" s="96"/>
      <c r="T102" s="96"/>
      <c r="U102" s="96"/>
      <c r="V102" s="93"/>
      <c r="W102" s="785"/>
      <c r="X102" s="785"/>
      <c r="Y102" s="785"/>
      <c r="Z102" s="785"/>
      <c r="AA102" s="785"/>
      <c r="AB102" s="785"/>
      <c r="AC102" s="785"/>
      <c r="AD102" s="785"/>
      <c r="AE102" s="785"/>
      <c r="AF102" s="785"/>
      <c r="AG102" s="785"/>
      <c r="AH102" s="785"/>
      <c r="AI102" s="785"/>
      <c r="AJ102" s="785"/>
      <c r="AK102" s="785"/>
      <c r="AL102" s="785"/>
      <c r="AM102" s="785"/>
      <c r="AN102" s="785"/>
      <c r="AO102" s="785"/>
      <c r="AP102" s="785"/>
      <c r="AQ102" s="785"/>
      <c r="AR102" s="785"/>
      <c r="AS102" s="785"/>
      <c r="AT102" s="785"/>
      <c r="AU102" s="785"/>
      <c r="AV102" s="785"/>
      <c r="AW102" s="785"/>
      <c r="AX102" s="785"/>
      <c r="AY102" s="785"/>
      <c r="AZ102" s="344"/>
      <c r="BA102" s="830"/>
      <c r="BB102" s="594"/>
      <c r="BC102" s="445"/>
      <c r="BD102" s="432"/>
      <c r="BE102" s="432"/>
      <c r="BF102" s="432"/>
      <c r="BG102" s="449"/>
      <c r="BH102" s="445"/>
      <c r="BI102" s="432"/>
      <c r="BJ102" s="432"/>
      <c r="BK102" s="432"/>
      <c r="BL102" s="449"/>
      <c r="BM102" s="445"/>
      <c r="BN102" s="432"/>
      <c r="BO102" s="432"/>
      <c r="BP102" s="432"/>
      <c r="BQ102" s="449"/>
      <c r="BR102" s="445"/>
      <c r="BS102" s="432"/>
      <c r="BT102" s="432"/>
      <c r="BU102" s="432"/>
      <c r="BV102" s="43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7" customFormat="true" ht="15" customHeight="true" x14ac:dyDescent="0.2">
      <c r="A103" s="65"/>
      <c r="B103" s="133"/>
      <c r="C103" s="97"/>
      <c r="D103" s="96"/>
      <c r="E103" s="96"/>
      <c r="F103" s="96"/>
      <c r="G103" s="95"/>
      <c r="H103" s="94"/>
      <c r="I103" s="96"/>
      <c r="J103" s="96"/>
      <c r="K103" s="96"/>
      <c r="L103" s="93"/>
      <c r="M103" s="97"/>
      <c r="N103" s="96"/>
      <c r="O103" s="96"/>
      <c r="P103" s="96"/>
      <c r="Q103" s="95"/>
      <c r="R103" s="94"/>
      <c r="S103" s="96"/>
      <c r="T103" s="96"/>
      <c r="U103" s="96"/>
      <c r="V103" s="93"/>
      <c r="W103" s="785"/>
      <c r="X103" s="785"/>
      <c r="Y103" s="785"/>
      <c r="Z103" s="785"/>
      <c r="AA103" s="785"/>
      <c r="AB103" s="785"/>
      <c r="AC103" s="785"/>
      <c r="AD103" s="785"/>
      <c r="AE103" s="785"/>
      <c r="AF103" s="785"/>
      <c r="AG103" s="785"/>
      <c r="AH103" s="785"/>
      <c r="AI103" s="785"/>
      <c r="AJ103" s="785"/>
      <c r="AK103" s="785"/>
      <c r="AL103" s="785"/>
      <c r="AM103" s="785"/>
      <c r="AN103" s="785"/>
      <c r="AO103" s="785"/>
      <c r="AP103" s="785"/>
      <c r="AQ103" s="785"/>
      <c r="AR103" s="785"/>
      <c r="AS103" s="785"/>
      <c r="AT103" s="785"/>
      <c r="AU103" s="785"/>
      <c r="AV103" s="785"/>
      <c r="AW103" s="785"/>
      <c r="AX103" s="785"/>
      <c r="AY103" s="785"/>
      <c r="AZ103" s="344"/>
      <c r="BA103" s="830"/>
      <c r="BB103" s="594"/>
      <c r="BC103" s="445"/>
      <c r="BD103" s="432"/>
      <c r="BE103" s="432"/>
      <c r="BF103" s="432"/>
      <c r="BG103" s="449"/>
      <c r="BH103" s="445"/>
      <c r="BI103" s="432"/>
      <c r="BJ103" s="432"/>
      <c r="BK103" s="432"/>
      <c r="BL103" s="449"/>
      <c r="BM103" s="445"/>
      <c r="BN103" s="432"/>
      <c r="BO103" s="432"/>
      <c r="BP103" s="432"/>
      <c r="BQ103" s="449"/>
      <c r="BR103" s="445"/>
      <c r="BS103" s="432"/>
      <c r="BT103" s="432"/>
      <c r="BU103" s="432"/>
      <c r="BV103" s="43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7" customFormat="true" ht="15" customHeight="true" x14ac:dyDescent="0.2">
      <c r="A104" s="65"/>
      <c r="B104" s="133"/>
      <c r="C104" s="97"/>
      <c r="D104" s="96"/>
      <c r="E104" s="96"/>
      <c r="F104" s="96"/>
      <c r="G104" s="95"/>
      <c r="H104" s="94"/>
      <c r="I104" s="96"/>
      <c r="J104" s="96"/>
      <c r="K104" s="96"/>
      <c r="L104" s="93"/>
      <c r="M104" s="97"/>
      <c r="N104" s="96"/>
      <c r="O104" s="96"/>
      <c r="P104" s="96"/>
      <c r="Q104" s="95"/>
      <c r="R104" s="94"/>
      <c r="S104" s="96"/>
      <c r="T104" s="96"/>
      <c r="U104" s="96"/>
      <c r="V104" s="93"/>
      <c r="W104" s="785"/>
      <c r="X104" s="785"/>
      <c r="Y104" s="785"/>
      <c r="Z104" s="785"/>
      <c r="AA104" s="785"/>
      <c r="AB104" s="785"/>
      <c r="AC104" s="785"/>
      <c r="AD104" s="785"/>
      <c r="AE104" s="785"/>
      <c r="AF104" s="785"/>
      <c r="AG104" s="785"/>
      <c r="AH104" s="785"/>
      <c r="AI104" s="785"/>
      <c r="AJ104" s="785"/>
      <c r="AK104" s="785"/>
      <c r="AL104" s="785"/>
      <c r="AM104" s="785"/>
      <c r="AN104" s="785"/>
      <c r="AO104" s="785"/>
      <c r="AP104" s="785"/>
      <c r="AQ104" s="785"/>
      <c r="AR104" s="785"/>
      <c r="AS104" s="785"/>
      <c r="AT104" s="785"/>
      <c r="AU104" s="785"/>
      <c r="AV104" s="785"/>
      <c r="AW104" s="785"/>
      <c r="AX104" s="785"/>
      <c r="AY104" s="785"/>
      <c r="AZ104" s="344"/>
      <c r="BA104" s="830"/>
      <c r="BB104" s="594"/>
      <c r="BC104" s="445"/>
      <c r="BD104" s="432"/>
      <c r="BE104" s="432"/>
      <c r="BF104" s="432"/>
      <c r="BG104" s="449"/>
      <c r="BH104" s="445"/>
      <c r="BI104" s="432"/>
      <c r="BJ104" s="432"/>
      <c r="BK104" s="432"/>
      <c r="BL104" s="449"/>
      <c r="BM104" s="445"/>
      <c r="BN104" s="432"/>
      <c r="BO104" s="432"/>
      <c r="BP104" s="432"/>
      <c r="BQ104" s="449"/>
      <c r="BR104" s="445"/>
      <c r="BS104" s="432"/>
      <c r="BT104" s="432"/>
      <c r="BU104" s="432"/>
      <c r="BV104" s="43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7" customFormat="true" ht="15" customHeight="true" x14ac:dyDescent="0.2">
      <c r="A105" s="137"/>
      <c r="B105" s="132"/>
      <c r="C105" s="92"/>
      <c r="D105" s="91"/>
      <c r="E105" s="91"/>
      <c r="F105" s="91"/>
      <c r="G105" s="90"/>
      <c r="H105" s="89"/>
      <c r="I105" s="91"/>
      <c r="J105" s="91"/>
      <c r="K105" s="91"/>
      <c r="L105" s="88"/>
      <c r="M105" s="92"/>
      <c r="N105" s="91"/>
      <c r="O105" s="91"/>
      <c r="P105" s="91"/>
      <c r="Q105" s="90"/>
      <c r="R105" s="89"/>
      <c r="S105" s="91"/>
      <c r="T105" s="91"/>
      <c r="U105" s="91"/>
      <c r="V105" s="88"/>
      <c r="W105" s="785"/>
      <c r="X105" s="785"/>
      <c r="Y105" s="785"/>
      <c r="Z105" s="785"/>
      <c r="AA105" s="785"/>
      <c r="AB105" s="785"/>
      <c r="AC105" s="785"/>
      <c r="AD105" s="785"/>
      <c r="AE105" s="785"/>
      <c r="AF105" s="785"/>
      <c r="AG105" s="785"/>
      <c r="AH105" s="785"/>
      <c r="AI105" s="785"/>
      <c r="AJ105" s="785"/>
      <c r="AK105" s="785"/>
      <c r="AL105" s="785"/>
      <c r="AM105" s="785"/>
      <c r="AN105" s="785"/>
      <c r="AO105" s="785"/>
      <c r="AP105" s="785"/>
      <c r="AQ105" s="785"/>
      <c r="AR105" s="785"/>
      <c r="AS105" s="785"/>
      <c r="AT105" s="785"/>
      <c r="AU105" s="785"/>
      <c r="AV105" s="785"/>
      <c r="AW105" s="785"/>
      <c r="AX105" s="785"/>
      <c r="AY105" s="785"/>
      <c r="AZ105" s="344"/>
      <c r="BA105" s="830"/>
      <c r="BB105" s="594"/>
      <c r="BC105" s="448"/>
      <c r="BD105" s="447"/>
      <c r="BE105" s="447"/>
      <c r="BF105" s="447"/>
      <c r="BG105" s="451"/>
      <c r="BH105" s="448"/>
      <c r="BI105" s="447"/>
      <c r="BJ105" s="447"/>
      <c r="BK105" s="447"/>
      <c r="BL105" s="451"/>
      <c r="BM105" s="448"/>
      <c r="BN105" s="447"/>
      <c r="BO105" s="447"/>
      <c r="BP105" s="447"/>
      <c r="BQ105" s="451"/>
      <c r="BR105" s="448"/>
      <c r="BS105" s="447"/>
      <c r="BT105" s="447"/>
      <c r="BU105" s="447"/>
      <c r="BV105" s="450"/>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7" customFormat="true" ht="250.15" customHeight="true" x14ac:dyDescent="0.2">
      <c r="A106" s="508"/>
      <c r="B106" s="170"/>
      <c r="C106" s="169"/>
      <c r="D106" s="169"/>
      <c r="E106" s="169"/>
      <c r="F106" s="169"/>
      <c r="G106" s="169"/>
      <c r="H106" s="169"/>
      <c r="I106" s="169"/>
      <c r="J106" s="169"/>
      <c r="K106" s="169"/>
      <c r="L106" s="169"/>
      <c r="M106" s="169"/>
      <c r="N106" s="169"/>
      <c r="O106" s="169"/>
      <c r="P106" s="169"/>
      <c r="Q106" s="169"/>
      <c r="R106" s="169"/>
      <c r="S106" s="169"/>
      <c r="T106" s="169"/>
      <c r="U106" s="169"/>
      <c r="V106" s="169"/>
      <c r="W106" s="344"/>
      <c r="X106" s="344"/>
      <c r="Y106" s="344"/>
      <c r="Z106" s="344"/>
      <c r="AA106" s="344"/>
      <c r="AB106" s="344"/>
      <c r="AC106" s="344"/>
      <c r="AD106" s="344"/>
      <c r="AE106" s="344"/>
      <c r="AF106" s="344"/>
      <c r="AG106" s="344"/>
      <c r="AH106" s="344"/>
      <c r="AI106" s="344"/>
      <c r="AJ106" s="344"/>
      <c r="AK106" s="344"/>
      <c r="AL106" s="344"/>
      <c r="AM106" s="344"/>
      <c r="AN106" s="344"/>
      <c r="AO106" s="344"/>
      <c r="AP106" s="344"/>
      <c r="AQ106" s="344"/>
      <c r="AR106" s="344"/>
      <c r="AS106" s="344"/>
      <c r="AT106" s="344"/>
      <c r="AU106" s="344"/>
      <c r="AV106" s="344"/>
      <c r="AW106" s="344"/>
      <c r="AX106" s="344"/>
      <c r="AY106" s="344"/>
      <c r="AZ106" s="344"/>
      <c r="BA106" s="425"/>
      <c r="BB106" s="426"/>
      <c r="BC106" s="426"/>
      <c r="BD106" s="426"/>
      <c r="BE106" s="426"/>
      <c r="BF106" s="426"/>
      <c r="BG106" s="426"/>
      <c r="BH106" s="426"/>
      <c r="BI106" s="426"/>
      <c r="BJ106" s="426"/>
      <c r="BK106" s="426"/>
      <c r="BL106" s="426"/>
      <c r="BM106" s="426"/>
      <c r="BN106" s="426"/>
      <c r="BO106" s="426"/>
      <c r="BP106" s="426"/>
      <c r="BQ106" s="426"/>
      <c r="BR106" s="426"/>
      <c r="BS106" s="426"/>
      <c r="BT106" s="426"/>
      <c r="BU106" s="426"/>
      <c r="BV106" s="425"/>
      <c r="BW106" s="343"/>
      <c r="BX106" s="343"/>
      <c r="BY106" s="343"/>
      <c r="BZ106" s="343"/>
      <c r="CA106" s="343"/>
      <c r="CB106" s="343"/>
      <c r="CC106" s="343"/>
      <c r="CD106" s="343"/>
      <c r="CE106" s="343"/>
      <c r="CF106" s="343"/>
      <c r="CG106" s="343"/>
      <c r="CH106" s="343"/>
      <c r="CI106" s="343"/>
      <c r="CJ106" s="343"/>
      <c r="CK106" s="343"/>
      <c r="CL106" s="343"/>
      <c r="CM106" s="343"/>
      <c r="CN106" s="343"/>
      <c r="CO106" s="343"/>
      <c r="CP106" s="343"/>
      <c r="CQ106" s="343"/>
      <c r="CR106" s="343"/>
      <c r="CS106" s="343"/>
      <c r="CT106" s="343"/>
      <c r="CU106" s="343"/>
      <c r="CV106" s="343"/>
      <c r="CW106" s="343"/>
      <c r="CX106" s="343"/>
      <c r="CY106" s="343"/>
      <c r="CZ106" s="343"/>
    </row>
    <row r="107" s="287" customFormat="true" ht="18" customHeight="true" x14ac:dyDescent="0.2">
      <c r="A107" s="508"/>
      <c r="B107" s="288"/>
      <c r="C107" s="412"/>
      <c r="D107" s="412"/>
      <c r="E107" s="412"/>
      <c r="F107" s="412"/>
      <c r="G107" s="412"/>
      <c r="H107" s="412"/>
      <c r="I107" s="412"/>
      <c r="J107" s="412"/>
      <c r="K107" s="412"/>
      <c r="L107" s="412"/>
      <c r="M107" s="412"/>
      <c r="N107" s="412"/>
      <c r="O107" s="412"/>
      <c r="P107" s="412"/>
      <c r="Q107" s="412"/>
      <c r="R107" s="412"/>
      <c r="S107" s="412"/>
      <c r="T107" s="412"/>
      <c r="U107" s="412"/>
      <c r="V107" s="412"/>
      <c r="W107" s="339"/>
      <c r="X107" s="339"/>
      <c r="Y107" s="339"/>
      <c r="Z107" s="339"/>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B107" s="310"/>
      <c r="BW107" s="339"/>
      <c r="BX107" s="339"/>
      <c r="BY107" s="33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87" customFormat="true" ht="22.5" customHeight="true" x14ac:dyDescent="0.35">
      <c r="A108" s="1002" t="str">
        <f>A1026</f>
        <v>Mongolia</v>
      </c>
      <c r="B108" s="1003"/>
      <c r="C108" s="289"/>
      <c r="D108" s="289"/>
      <c r="E108" s="289"/>
      <c r="F108" s="289"/>
      <c r="G108" s="289"/>
      <c r="H108" s="289"/>
      <c r="I108" s="289"/>
      <c r="J108" s="289"/>
      <c r="K108" s="289"/>
      <c r="L108" s="289"/>
      <c r="M108" s="289"/>
      <c r="N108" s="289"/>
      <c r="O108" s="289"/>
      <c r="P108" s="289"/>
      <c r="Q108" s="289"/>
      <c r="R108" s="289"/>
      <c r="S108" s="289"/>
      <c r="T108" s="289"/>
      <c r="U108" s="289"/>
      <c r="W108" s="339"/>
      <c r="X108" s="339"/>
      <c r="Y108" s="339"/>
      <c r="Z108" s="339"/>
      <c r="AA108" s="339"/>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AZ108" s="339"/>
      <c r="BB108" s="310"/>
      <c r="BW108" s="339"/>
      <c r="BX108" s="339"/>
      <c r="BY108" s="33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87" customFormat="true" ht="22.5" customHeight="true" x14ac:dyDescent="0.35">
      <c r="A109" s="314" t="str">
        <f>A1034</f>
        <v>2014</v>
      </c>
      <c r="B109" s="315"/>
      <c r="C109" s="289"/>
      <c r="D109" s="289"/>
      <c r="E109" s="289"/>
      <c r="F109" s="289"/>
      <c r="G109" s="289"/>
      <c r="H109" s="289"/>
      <c r="I109" s="289"/>
      <c r="J109" s="289"/>
      <c r="K109" s="289"/>
      <c r="L109" s="289"/>
      <c r="M109" s="289"/>
      <c r="N109" s="289"/>
      <c r="O109" s="289"/>
      <c r="P109" s="289"/>
      <c r="Q109" s="289"/>
      <c r="R109" s="289"/>
      <c r="S109" s="289"/>
      <c r="T109" s="289"/>
      <c r="U109" s="289"/>
      <c r="W109" s="339"/>
      <c r="X109" s="339"/>
      <c r="Y109" s="339"/>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39"/>
      <c r="BB109" s="310"/>
      <c r="BW109" s="339"/>
      <c r="BX109" s="339"/>
      <c r="BY109" s="33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87" customFormat="true" ht="22.5" customHeight="true" x14ac:dyDescent="0.35">
      <c r="A110" s="316" t="s">
        <v>99</v>
      </c>
      <c r="B110" s="317"/>
      <c r="C110" s="289"/>
      <c r="D110" s="289"/>
      <c r="E110" s="289"/>
      <c r="F110" s="289"/>
      <c r="G110" s="289"/>
      <c r="H110" s="289"/>
      <c r="I110" s="289"/>
      <c r="J110" s="289"/>
      <c r="K110" s="289"/>
      <c r="L110" s="289"/>
      <c r="M110" s="289"/>
      <c r="N110" s="289"/>
      <c r="O110" s="289"/>
      <c r="P110" s="289"/>
      <c r="Q110" s="289"/>
      <c r="R110" s="289"/>
      <c r="S110" s="289"/>
      <c r="T110" s="289"/>
      <c r="U110" s="289"/>
      <c r="W110" s="339"/>
      <c r="X110" s="339"/>
      <c r="Y110" s="339"/>
      <c r="Z110" s="339"/>
      <c r="AA110" s="339"/>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AZ110" s="339"/>
      <c r="BB110" s="310"/>
      <c r="BW110" s="339"/>
      <c r="BX110" s="339"/>
      <c r="BY110" s="33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87" customFormat="true" ht="20.1" customHeight="true" x14ac:dyDescent="0.35">
      <c r="A111" s="318" t="s">
        <v>97</v>
      </c>
      <c r="B111" s="315"/>
      <c r="C111" s="289"/>
      <c r="D111" s="289"/>
      <c r="E111" s="289"/>
      <c r="F111" s="289"/>
      <c r="G111" s="289"/>
      <c r="H111" s="289"/>
      <c r="I111" s="289"/>
      <c r="J111" s="289"/>
      <c r="K111" s="289"/>
      <c r="L111" s="289"/>
      <c r="M111" s="289"/>
      <c r="N111" s="289"/>
      <c r="O111" s="289"/>
      <c r="P111" s="289"/>
      <c r="Q111" s="289"/>
      <c r="R111" s="289"/>
      <c r="S111" s="289"/>
      <c r="T111" s="289"/>
      <c r="U111" s="289"/>
      <c r="W111" s="339"/>
      <c r="X111" s="339"/>
      <c r="Y111" s="339"/>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39"/>
      <c r="BB111" s="310"/>
      <c r="BW111" s="339"/>
      <c r="BX111" s="339"/>
      <c r="BY111" s="33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87" customFormat="true" ht="15" customHeight="true" x14ac:dyDescent="0.2">
      <c r="A112" s="591" t="s">
        <v>98</v>
      </c>
      <c r="B112" s="352"/>
      <c r="C112" s="289"/>
      <c r="D112" s="289"/>
      <c r="E112" s="289"/>
      <c r="F112" s="289"/>
      <c r="G112" s="289"/>
      <c r="H112" s="289"/>
      <c r="I112" s="289"/>
      <c r="J112" s="289"/>
      <c r="K112" s="289"/>
      <c r="L112" s="289"/>
      <c r="M112" s="289"/>
      <c r="N112" s="289"/>
      <c r="O112" s="289"/>
      <c r="P112" s="289"/>
      <c r="Q112" s="289"/>
      <c r="R112" s="289"/>
      <c r="S112" s="289"/>
      <c r="T112" s="289"/>
      <c r="U112" s="289"/>
      <c r="W112" s="339"/>
      <c r="X112" s="339"/>
      <c r="Y112" s="339"/>
      <c r="Z112" s="339"/>
      <c r="AA112" s="339"/>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AZ112" s="339"/>
      <c r="BB112" s="310"/>
      <c r="BW112" s="339"/>
      <c r="BX112" s="339"/>
      <c r="BY112" s="33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87" customFormat="true" ht="15" customHeight="true" x14ac:dyDescent="0.2">
      <c r="A113" s="328" t="s">
        <v>40</v>
      </c>
      <c r="B113" s="327"/>
      <c r="C113" s="289"/>
      <c r="D113" s="289"/>
      <c r="E113" s="289"/>
      <c r="F113" s="289"/>
      <c r="G113" s="289"/>
      <c r="H113" s="289"/>
      <c r="I113" s="289"/>
      <c r="J113" s="289"/>
      <c r="K113" s="289"/>
      <c r="L113" s="289"/>
      <c r="M113" s="289"/>
      <c r="N113" s="289"/>
      <c r="O113" s="289"/>
      <c r="P113" s="289"/>
      <c r="Q113" s="289"/>
      <c r="R113" s="289"/>
      <c r="S113" s="289"/>
      <c r="T113" s="289"/>
      <c r="U113" s="289"/>
      <c r="W113" s="339"/>
      <c r="X113" s="339"/>
      <c r="Y113" s="339"/>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B113" s="310"/>
      <c r="BW113" s="339"/>
      <c r="BX113" s="339"/>
      <c r="BY113" s="33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87" customFormat="true" ht="15" customHeight="true" x14ac:dyDescent="0.2">
      <c r="A114" s="326" t="s">
        <v>39</v>
      </c>
      <c r="B114" s="327"/>
      <c r="C114" s="289"/>
      <c r="D114" s="289"/>
      <c r="E114" s="289"/>
      <c r="F114" s="289"/>
      <c r="G114" s="289"/>
      <c r="H114" s="289"/>
      <c r="I114" s="289"/>
      <c r="J114" s="289"/>
      <c r="K114" s="289"/>
      <c r="L114" s="289"/>
      <c r="M114" s="289"/>
      <c r="N114" s="289"/>
      <c r="O114" s="289"/>
      <c r="P114" s="289"/>
      <c r="Q114" s="289"/>
      <c r="R114" s="289"/>
      <c r="S114" s="289"/>
      <c r="T114" s="289"/>
      <c r="U114" s="289"/>
      <c r="W114" s="339"/>
      <c r="X114" s="339"/>
      <c r="Y114" s="339"/>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AZ114" s="339"/>
      <c r="BB114" s="310"/>
      <c r="BW114" s="339"/>
      <c r="BX114" s="339"/>
      <c r="BY114" s="33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87" customFormat="true" ht="15" customHeight="true" x14ac:dyDescent="0.2">
      <c r="A115" s="326" t="s">
        <v>136</v>
      </c>
      <c r="B115" s="351" t="str">
        <f>A1025</f>
        <v>MICS14</v>
      </c>
      <c r="C115" s="289"/>
      <c r="D115" s="289"/>
      <c r="E115" s="289"/>
      <c r="F115" s="289"/>
      <c r="G115" s="289"/>
      <c r="H115" s="289"/>
      <c r="I115" s="289"/>
      <c r="J115" s="289"/>
      <c r="K115" s="289"/>
      <c r="L115" s="289"/>
      <c r="M115" s="289"/>
      <c r="N115" s="289"/>
      <c r="O115" s="289"/>
      <c r="P115" s="289"/>
      <c r="Q115" s="289"/>
      <c r="R115" s="289"/>
      <c r="S115" s="289"/>
      <c r="T115" s="289"/>
      <c r="U115" s="289"/>
      <c r="W115" s="339"/>
      <c r="X115" s="339"/>
      <c r="Y115" s="339"/>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B115" s="310"/>
      <c r="BW115" s="339"/>
      <c r="BX115" s="339"/>
      <c r="BY115" s="33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87" customFormat="true" ht="15" customHeight="true" x14ac:dyDescent="0.2">
      <c r="A116" s="176" t="str">
        <f>B1030</f>
        <v/>
      </c>
      <c r="B116" s="175"/>
      <c r="C116" s="289"/>
      <c r="D116" s="289"/>
      <c r="E116" s="289"/>
      <c r="F116" s="289"/>
      <c r="G116" s="289"/>
      <c r="H116" s="289"/>
      <c r="I116" s="289"/>
      <c r="J116" s="289"/>
      <c r="K116" s="289"/>
      <c r="L116" s="289"/>
      <c r="M116" s="289"/>
      <c r="N116" s="289"/>
      <c r="O116" s="289"/>
      <c r="P116" s="289"/>
      <c r="Q116" s="289"/>
      <c r="R116" s="289"/>
      <c r="S116" s="289"/>
      <c r="T116" s="289"/>
      <c r="U116" s="289"/>
      <c r="W116" s="339"/>
      <c r="X116" s="339"/>
      <c r="Y116" s="339"/>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B116" s="310"/>
      <c r="BW116" s="339"/>
      <c r="BX116" s="339"/>
      <c r="BY116" s="33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87" customFormat="true" ht="15" customHeight="true" x14ac:dyDescent="0.2">
      <c r="A117" s="176" t="str">
        <f>B1029</f>
        <v/>
      </c>
      <c r="B117" s="174"/>
      <c r="C117" s="289"/>
      <c r="D117" s="289"/>
      <c r="E117" s="289"/>
      <c r="F117" s="289"/>
      <c r="G117" s="289"/>
      <c r="H117" s="289"/>
      <c r="I117" s="289"/>
      <c r="J117" s="289"/>
      <c r="K117" s="289"/>
      <c r="L117" s="289"/>
      <c r="M117" s="289"/>
      <c r="N117" s="289"/>
      <c r="O117" s="289"/>
      <c r="P117" s="289"/>
      <c r="Q117" s="289"/>
      <c r="R117" s="289"/>
      <c r="S117" s="289"/>
      <c r="T117" s="289"/>
      <c r="U117" s="289"/>
      <c r="W117" s="339"/>
      <c r="X117" s="339"/>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B117" s="310"/>
      <c r="BW117" s="339"/>
      <c r="BX117" s="339"/>
      <c r="BY117" s="33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87" customFormat="true" ht="21" customHeight="true" x14ac:dyDescent="0.2">
      <c r="A118" s="173"/>
      <c r="B118" s="175"/>
      <c r="C118" s="289"/>
      <c r="D118" s="289"/>
      <c r="E118" s="289"/>
      <c r="F118" s="289"/>
      <c r="G118" s="289"/>
      <c r="H118" s="289"/>
      <c r="I118" s="289"/>
      <c r="J118" s="289"/>
      <c r="K118" s="289"/>
      <c r="L118" s="289"/>
      <c r="M118" s="289"/>
      <c r="N118" s="289"/>
      <c r="O118" s="289"/>
      <c r="P118" s="289"/>
      <c r="Q118" s="289"/>
      <c r="R118" s="289"/>
      <c r="S118" s="289"/>
      <c r="T118" s="289"/>
      <c r="U118" s="289"/>
      <c r="W118" s="339"/>
      <c r="X118" s="339"/>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B118" s="310"/>
      <c r="BW118" s="339"/>
      <c r="BX118" s="339"/>
      <c r="BY118" s="33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87" customFormat="true" ht="15" customHeight="true" x14ac:dyDescent="0.2">
      <c r="A119" s="172"/>
      <c r="B119" s="171"/>
      <c r="C119" s="289"/>
      <c r="D119" s="289"/>
      <c r="E119" s="289"/>
      <c r="F119" s="289"/>
      <c r="G119" s="289"/>
      <c r="H119" s="289"/>
      <c r="I119" s="289"/>
      <c r="J119" s="289"/>
      <c r="K119" s="289"/>
      <c r="L119" s="289"/>
      <c r="M119" s="289"/>
      <c r="N119" s="289"/>
      <c r="O119" s="289"/>
      <c r="P119" s="289"/>
      <c r="Q119" s="289"/>
      <c r="R119" s="289"/>
      <c r="S119" s="289"/>
      <c r="T119" s="289"/>
      <c r="U119" s="289"/>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B119" s="310"/>
      <c r="BW119" s="339"/>
      <c r="BX119" s="339"/>
      <c r="BY119" s="33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558" customFormat="true" ht="15" customHeight="true" x14ac:dyDescent="0.2">
      <c r="A120" s="292" t="s">
        <v>99</v>
      </c>
      <c r="B120" s="335"/>
      <c r="C120" s="1004" t="s">
        <v>115</v>
      </c>
      <c r="D120" s="1005"/>
      <c r="E120" s="1005"/>
      <c r="F120" s="1005"/>
      <c r="G120" s="1006"/>
      <c r="H120" s="993" t="s">
        <v>38</v>
      </c>
      <c r="I120" s="994"/>
      <c r="J120" s="994"/>
      <c r="K120" s="994"/>
      <c r="L120" s="995"/>
      <c r="M120" s="996" t="s">
        <v>37</v>
      </c>
      <c r="N120" s="997"/>
      <c r="O120" s="997"/>
      <c r="P120" s="997"/>
      <c r="Q120" s="998"/>
      <c r="R120" s="17" t="s">
        <v>143</v>
      </c>
      <c r="S120" s="424"/>
      <c r="T120" s="424"/>
      <c r="U120" s="424"/>
      <c r="V120" s="424"/>
      <c r="W120" s="435"/>
      <c r="X120" s="785"/>
      <c r="Y120" s="785"/>
      <c r="Z120" s="785"/>
      <c r="AA120" s="785"/>
      <c r="AB120" s="785"/>
      <c r="AC120" s="785"/>
      <c r="AD120" s="785"/>
      <c r="AE120" s="785"/>
      <c r="AF120" s="785"/>
      <c r="AG120" s="785"/>
      <c r="AH120" s="785"/>
      <c r="AI120" s="785"/>
      <c r="AJ120" s="785"/>
      <c r="AK120" s="785"/>
      <c r="AL120" s="785"/>
      <c r="AM120" s="785"/>
      <c r="AN120" s="785"/>
      <c r="AO120" s="785"/>
      <c r="AP120" s="785"/>
      <c r="AQ120" s="785"/>
      <c r="AR120" s="785"/>
      <c r="AS120" s="785"/>
      <c r="AT120" s="785"/>
      <c r="AU120" s="785"/>
      <c r="AV120" s="785"/>
      <c r="AW120" s="785"/>
      <c r="AX120" s="785"/>
      <c r="AY120" s="785"/>
      <c r="AZ120" s="344"/>
      <c r="BA120" s="345" t="s">
        <v>131</v>
      </c>
      <c r="BB120" s="292" t="s">
        <v>99</v>
      </c>
      <c r="BC120" s="996" t="s">
        <v>115</v>
      </c>
      <c r="BD120" s="997"/>
      <c r="BE120" s="997"/>
      <c r="BF120" s="997"/>
      <c r="BG120" s="1026"/>
      <c r="BH120" s="996" t="s">
        <v>38</v>
      </c>
      <c r="BI120" s="997"/>
      <c r="BJ120" s="997"/>
      <c r="BK120" s="997"/>
      <c r="BL120" s="1026"/>
      <c r="BM120" s="996" t="s">
        <v>37</v>
      </c>
      <c r="BN120" s="997"/>
      <c r="BO120" s="997"/>
      <c r="BP120" s="997"/>
      <c r="BQ120" s="998"/>
      <c r="BR120" s="16" t="s">
        <v>143</v>
      </c>
      <c r="BS120" s="424"/>
      <c r="BT120" s="424"/>
      <c r="BU120" s="424"/>
      <c r="BV120" s="424"/>
      <c r="BW120" s="5"/>
      <c r="BX120" s="5"/>
      <c r="BY120" s="5"/>
      <c r="BZ120" s="343"/>
      <c r="CA120" s="343"/>
      <c r="CB120" s="343"/>
      <c r="CC120" s="343"/>
      <c r="CD120" s="343"/>
      <c r="CE120" s="343"/>
      <c r="CF120" s="343"/>
      <c r="CG120" s="343"/>
      <c r="CH120" s="343"/>
      <c r="CI120" s="343"/>
      <c r="CJ120" s="343"/>
      <c r="CK120" s="343"/>
      <c r="CL120" s="343"/>
      <c r="CM120" s="343"/>
      <c r="CN120" s="343"/>
      <c r="CO120" s="343"/>
      <c r="CP120" s="343"/>
      <c r="CQ120" s="343"/>
      <c r="CR120" s="343"/>
      <c r="CS120" s="343"/>
      <c r="CT120" s="343"/>
      <c r="CU120" s="343"/>
      <c r="CV120" s="343"/>
      <c r="CW120" s="343"/>
      <c r="CX120" s="343"/>
      <c r="CY120" s="343"/>
      <c r="CZ120" s="343"/>
    </row>
    <row r="121" s="558" customFormat="true" ht="12.75" x14ac:dyDescent="0.2">
      <c r="A121" s="331" t="s">
        <v>87</v>
      </c>
      <c r="B121" s="373"/>
      <c r="C121" s="415" t="s">
        <v>0</v>
      </c>
      <c r="D121" s="585" t="s">
        <v>1</v>
      </c>
      <c r="E121" s="585" t="s">
        <v>2</v>
      </c>
      <c r="F121" s="585" t="s">
        <v>3</v>
      </c>
      <c r="G121" s="586" t="s">
        <v>4</v>
      </c>
      <c r="H121" s="378" t="s">
        <v>0</v>
      </c>
      <c r="I121" s="589" t="s">
        <v>1</v>
      </c>
      <c r="J121" s="589" t="s">
        <v>2</v>
      </c>
      <c r="K121" s="589" t="s">
        <v>3</v>
      </c>
      <c r="L121" s="590" t="s">
        <v>4</v>
      </c>
      <c r="M121" s="379" t="s">
        <v>0</v>
      </c>
      <c r="N121" s="589" t="s">
        <v>1</v>
      </c>
      <c r="O121" s="589" t="s">
        <v>2</v>
      </c>
      <c r="P121" s="589" t="s">
        <v>3</v>
      </c>
      <c r="Q121" s="583" t="s">
        <v>4</v>
      </c>
      <c r="R121" s="378" t="s">
        <v>259</v>
      </c>
      <c r="S121" s="589" t="s">
        <v>160</v>
      </c>
      <c r="T121" s="589" t="s">
        <v>260</v>
      </c>
      <c r="U121" s="589" t="s">
        <v>261</v>
      </c>
      <c r="V121" s="590" t="s">
        <v>163</v>
      </c>
      <c r="W121" s="785"/>
      <c r="X121" s="785"/>
      <c r="Y121" s="785"/>
      <c r="Z121" s="785"/>
      <c r="AA121" s="785"/>
      <c r="AB121" s="785"/>
      <c r="AC121" s="785"/>
      <c r="AD121" s="785"/>
      <c r="AE121" s="785"/>
      <c r="AF121" s="785"/>
      <c r="AG121" s="785"/>
      <c r="AH121" s="785"/>
      <c r="AI121" s="785"/>
      <c r="AJ121" s="785"/>
      <c r="AK121" s="785"/>
      <c r="AL121" s="785"/>
      <c r="AM121" s="785"/>
      <c r="AN121" s="785"/>
      <c r="AO121" s="785"/>
      <c r="AP121" s="785"/>
      <c r="AQ121" s="785"/>
      <c r="AR121" s="785"/>
      <c r="AS121" s="785"/>
      <c r="AT121" s="785"/>
      <c r="AU121" s="785"/>
      <c r="AV121" s="785"/>
      <c r="AW121" s="785"/>
      <c r="AX121" s="785"/>
      <c r="AY121" s="785"/>
      <c r="AZ121" s="344"/>
      <c r="BA121" s="331" t="s">
        <v>117</v>
      </c>
      <c r="BB121" s="330"/>
      <c r="BC121" s="453" t="s">
        <v>0</v>
      </c>
      <c r="BD121" s="559" t="s">
        <v>1</v>
      </c>
      <c r="BE121" s="559" t="s">
        <v>2</v>
      </c>
      <c r="BF121" s="559" t="s">
        <v>3</v>
      </c>
      <c r="BG121" s="454" t="s">
        <v>4</v>
      </c>
      <c r="BH121" s="453" t="s">
        <v>0</v>
      </c>
      <c r="BI121" s="559" t="s">
        <v>1</v>
      </c>
      <c r="BJ121" s="559" t="s">
        <v>2</v>
      </c>
      <c r="BK121" s="559" t="s">
        <v>3</v>
      </c>
      <c r="BL121" s="454" t="s">
        <v>4</v>
      </c>
      <c r="BM121" s="453" t="s">
        <v>0</v>
      </c>
      <c r="BN121" s="559" t="s">
        <v>1</v>
      </c>
      <c r="BO121" s="559" t="s">
        <v>2</v>
      </c>
      <c r="BP121" s="559" t="s">
        <v>3</v>
      </c>
      <c r="BQ121" s="454" t="s">
        <v>4</v>
      </c>
      <c r="BR121" s="453" t="s">
        <v>259</v>
      </c>
      <c r="BS121" s="559" t="s">
        <v>160</v>
      </c>
      <c r="BT121" s="559" t="s">
        <v>260</v>
      </c>
      <c r="BU121" s="559" t="s">
        <v>261</v>
      </c>
      <c r="BV121" s="560" t="s">
        <v>163</v>
      </c>
      <c r="BW121" s="831"/>
      <c r="BX121" s="831"/>
      <c r="BY121" s="831"/>
      <c r="BZ121" s="831"/>
      <c r="CA121" s="831"/>
      <c r="CB121" s="831"/>
      <c r="CC121" s="831"/>
      <c r="CD121" s="831"/>
      <c r="CE121" s="831"/>
      <c r="CF121" s="831"/>
      <c r="CG121" s="831"/>
      <c r="CH121" s="831"/>
      <c r="CI121" s="831"/>
      <c r="CJ121" s="831"/>
      <c r="CK121" s="831"/>
      <c r="CL121" s="831"/>
      <c r="CM121" s="831"/>
      <c r="CN121" s="831"/>
      <c r="CO121" s="831"/>
      <c r="CP121" s="831"/>
      <c r="CQ121" s="831"/>
      <c r="CR121" s="831"/>
      <c r="CS121" s="831"/>
      <c r="CT121" s="831"/>
      <c r="CU121" s="831"/>
      <c r="CV121" s="831"/>
      <c r="CW121" s="831"/>
      <c r="CX121" s="831"/>
      <c r="CY121" s="831"/>
      <c r="CZ121" s="831"/>
    </row>
    <row r="122" s="558" customFormat="true" ht="15" customHeight="true" x14ac:dyDescent="0.2">
      <c r="A122" s="999" t="s">
        <v>18</v>
      </c>
      <c r="B122" s="375" t="s">
        <v>14</v>
      </c>
      <c r="C122" s="124">
        <v>78.140211160028613</v>
      </c>
      <c r="D122" s="123">
        <v>97.089316908115663</v>
      </c>
      <c r="E122" s="123">
        <v>98.472295524819415</v>
      </c>
      <c r="F122" s="123">
        <v>99.817546792213633</v>
      </c>
      <c r="G122" s="122">
        <v>100</v>
      </c>
      <c r="H122" s="121">
        <v>95.774245739297086</v>
      </c>
      <c r="I122" s="123">
        <v>99.054355346514896</v>
      </c>
      <c r="J122" s="123">
        <v>98.862376093305912</v>
      </c>
      <c r="K122" s="123">
        <v>99.959415829052631</v>
      </c>
      <c r="L122" s="120">
        <v>100</v>
      </c>
      <c r="M122" s="124">
        <v>29.273129215356981</v>
      </c>
      <c r="N122" s="123">
        <v>84.009018805838281</v>
      </c>
      <c r="O122" s="123">
        <v>91.5340192881809</v>
      </c>
      <c r="P122" s="123">
        <v>95.881021777523586</v>
      </c>
      <c r="Q122" s="122">
        <v>98.420473050905386</v>
      </c>
      <c r="R122" s="121">
        <v>98.526372417587581</v>
      </c>
      <c r="S122" s="123">
        <v>98.844600055191464</v>
      </c>
      <c r="T122" s="123">
        <v>94.387461871896818</v>
      </c>
      <c r="U122" s="123">
        <v>99.37780812452543</v>
      </c>
      <c r="V122" s="120">
        <v>61.813462123678107</v>
      </c>
      <c r="W122" s="785"/>
      <c r="X122" s="785"/>
      <c r="Y122" s="785"/>
      <c r="Z122" s="785"/>
      <c r="AA122" s="785"/>
      <c r="AB122" s="785"/>
      <c r="AC122" s="785"/>
      <c r="AD122" s="785"/>
      <c r="AE122" s="785"/>
      <c r="AF122" s="785"/>
      <c r="AG122" s="785"/>
      <c r="AH122" s="785"/>
      <c r="AI122" s="785"/>
      <c r="AJ122" s="785"/>
      <c r="AK122" s="785"/>
      <c r="AL122" s="785"/>
      <c r="AM122" s="785"/>
      <c r="AN122" s="785"/>
      <c r="AO122" s="785"/>
      <c r="AP122" s="785"/>
      <c r="AQ122" s="785"/>
      <c r="AR122" s="785"/>
      <c r="AS122" s="785"/>
      <c r="AT122" s="785"/>
      <c r="AU122" s="785"/>
      <c r="AV122" s="785"/>
      <c r="AW122" s="785"/>
      <c r="AX122" s="785"/>
      <c r="AY122" s="785"/>
      <c r="AZ122" s="344"/>
      <c r="BA122" s="1025" t="s">
        <v>18</v>
      </c>
      <c r="BB122" s="595" t="s">
        <v>14</v>
      </c>
      <c r="BC122" s="481">
        <v>4744.18478828957</v>
      </c>
      <c r="BD122" s="477">
        <v>5893.3630054760451</v>
      </c>
      <c r="BE122" s="477">
        <v>5977.1659121516341</v>
      </c>
      <c r="BF122" s="477">
        <v>6061.4037649048514</v>
      </c>
      <c r="BG122" s="490">
        <v>6068.3001234086269</v>
      </c>
      <c r="BH122" s="481">
        <v>4575.5721070889886</v>
      </c>
      <c r="BI122" s="477">
        <v>4734.118286285785</v>
      </c>
      <c r="BJ122" s="477">
        <v>4725.4604032103844</v>
      </c>
      <c r="BK122" s="477">
        <v>4774.1377738190522</v>
      </c>
      <c r="BL122" s="490">
        <v>4779.9651924868367</v>
      </c>
      <c r="BM122" s="481">
        <v>378.68269579266763</v>
      </c>
      <c r="BN122" s="477">
        <v>1083.5464219653848</v>
      </c>
      <c r="BO122" s="477">
        <v>1183.6110597181914</v>
      </c>
      <c r="BP122" s="477">
        <v>1239.4408730773173</v>
      </c>
      <c r="BQ122" s="490">
        <v>1269.8827807861142</v>
      </c>
      <c r="BR122" s="481">
        <v>4822.8171350316625</v>
      </c>
      <c r="BS122" s="477">
        <v>1993.4021382355966</v>
      </c>
      <c r="BT122" s="477">
        <v>4059.3320666347381</v>
      </c>
      <c r="BU122" s="477">
        <v>15973.572098183349</v>
      </c>
      <c r="BV122" s="485">
        <v>1895.2941561453315</v>
      </c>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558" customFormat="true" ht="15" customHeight="true" x14ac:dyDescent="0.2">
      <c r="A123" s="1000"/>
      <c r="B123" s="376" t="s">
        <v>51</v>
      </c>
      <c r="C123" s="119">
        <v>21.859788839971323</v>
      </c>
      <c r="D123" s="118">
        <v>2.910683091884342</v>
      </c>
      <c r="E123" s="118">
        <v>1.5277044751806219</v>
      </c>
      <c r="F123" s="118">
        <v>0.18245320778637117</v>
      </c>
      <c r="G123" s="117">
        <v>0</v>
      </c>
      <c r="H123" s="116">
        <v>4.225754260702951</v>
      </c>
      <c r="I123" s="118">
        <v>0.94564465348510018</v>
      </c>
      <c r="J123" s="118">
        <v>1.137623906694101</v>
      </c>
      <c r="K123" s="118">
        <v>4.058417094738731E-2</v>
      </c>
      <c r="L123" s="115">
        <v>0</v>
      </c>
      <c r="M123" s="119">
        <v>70.726870784642998</v>
      </c>
      <c r="N123" s="118">
        <v>15.990981194161765</v>
      </c>
      <c r="O123" s="118">
        <v>8.4659807118191175</v>
      </c>
      <c r="P123" s="118">
        <v>4.1189782224764091</v>
      </c>
      <c r="Q123" s="117">
        <v>1.5795269490946271</v>
      </c>
      <c r="R123" s="116">
        <v>1.4736275824124898</v>
      </c>
      <c r="S123" s="118">
        <v>1.1553999448085268</v>
      </c>
      <c r="T123" s="118">
        <v>5.612538128103135</v>
      </c>
      <c r="U123" s="118">
        <v>0.62219187547461785</v>
      </c>
      <c r="V123" s="115">
        <v>38.186537876321793</v>
      </c>
      <c r="W123" s="785"/>
      <c r="X123" s="785"/>
      <c r="Y123" s="785"/>
      <c r="Z123" s="785"/>
      <c r="AA123" s="785"/>
      <c r="AB123" s="785"/>
      <c r="AC123" s="785"/>
      <c r="AD123" s="785"/>
      <c r="AE123" s="785"/>
      <c r="AF123" s="785"/>
      <c r="AG123" s="785"/>
      <c r="AH123" s="785"/>
      <c r="AI123" s="785"/>
      <c r="AJ123" s="785"/>
      <c r="AK123" s="785"/>
      <c r="AL123" s="785"/>
      <c r="AM123" s="785"/>
      <c r="AN123" s="785"/>
      <c r="AO123" s="785"/>
      <c r="AP123" s="785"/>
      <c r="AQ123" s="785"/>
      <c r="AR123" s="785"/>
      <c r="AS123" s="785"/>
      <c r="AT123" s="785"/>
      <c r="AU123" s="785"/>
      <c r="AV123" s="785"/>
      <c r="AW123" s="785"/>
      <c r="AX123" s="785"/>
      <c r="AY123" s="785"/>
      <c r="AZ123" s="344"/>
      <c r="BA123" s="1023"/>
      <c r="BB123" s="594" t="s">
        <v>51</v>
      </c>
      <c r="BC123" s="482">
        <v>1327.189626828954</v>
      </c>
      <c r="BD123" s="478">
        <v>176.67970689926588</v>
      </c>
      <c r="BE123" s="478">
        <v>92.730072597826364</v>
      </c>
      <c r="BF123" s="478">
        <v>11.079440400368025</v>
      </c>
      <c r="BG123" s="491">
        <v>0</v>
      </c>
      <c r="BH123" s="482">
        <v>201.88353536415727</v>
      </c>
      <c r="BI123" s="478">
        <v>45.195323625410964</v>
      </c>
      <c r="BJ123" s="478">
        <v>54.376568086476333</v>
      </c>
      <c r="BK123" s="478">
        <v>1.9383308909128087</v>
      </c>
      <c r="BL123" s="491">
        <v>0</v>
      </c>
      <c r="BM123" s="482">
        <v>914.93608000259928</v>
      </c>
      <c r="BN123" s="478">
        <v>206.25131328692038</v>
      </c>
      <c r="BO123" s="478">
        <v>109.47217744609469</v>
      </c>
      <c r="BP123" s="478">
        <v>53.245468911444</v>
      </c>
      <c r="BQ123" s="491">
        <v>20.380049112397963</v>
      </c>
      <c r="BR123" s="482">
        <v>72.133340350665222</v>
      </c>
      <c r="BS123" s="478">
        <v>23.300986793538463</v>
      </c>
      <c r="BT123" s="478">
        <v>241.37905127209149</v>
      </c>
      <c r="BU123" s="478">
        <v>100.00851265852152</v>
      </c>
      <c r="BV123" s="486">
        <v>1170.8569556515972</v>
      </c>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558" customFormat="true" ht="15" customHeight="true" x14ac:dyDescent="0.2">
      <c r="A124" s="1000" t="s">
        <v>50</v>
      </c>
      <c r="B124" s="376" t="s">
        <v>15</v>
      </c>
      <c r="C124" s="119">
        <f>C122*C129/100</f>
        <v>53.083712135259766</v>
      </c>
      <c r="D124" s="118">
        <f>D122*D129/100</f>
        <v>63.168508712694155</v>
      </c>
      <c r="E124" s="118">
        <f t="shared" ref="E124:V124" si="0">E122*E129/100</f>
        <v>65.221831419788671</v>
      </c>
      <c r="F124" s="118">
        <f t="shared" si="0"/>
        <v>89.238509203660129</v>
      </c>
      <c r="G124" s="117">
        <f t="shared" si="0"/>
        <v>99.230861611685015</v>
      </c>
      <c r="H124" s="116">
        <f t="shared" si="0"/>
        <v>60.516801851467406</v>
      </c>
      <c r="I124" s="118">
        <f t="shared" si="0"/>
        <v>61.241563508238606</v>
      </c>
      <c r="J124" s="118">
        <f t="shared" si="0"/>
        <v>71.308005845394987</v>
      </c>
      <c r="K124" s="118">
        <f t="shared" si="0"/>
        <v>96.123599409680935</v>
      </c>
      <c r="L124" s="115">
        <f t="shared" si="0"/>
        <v>99.224855648870246</v>
      </c>
      <c r="M124" s="119">
        <f t="shared" si="0"/>
        <v>23.2200013200485</v>
      </c>
      <c r="N124" s="118">
        <f t="shared" si="0"/>
        <v>65.4456409527197</v>
      </c>
      <c r="O124" s="118">
        <f t="shared" si="0"/>
        <v>66.838042003295911</v>
      </c>
      <c r="P124" s="118">
        <f t="shared" si="0"/>
        <v>68.653510218076832</v>
      </c>
      <c r="Q124" s="117">
        <f t="shared" si="0"/>
        <v>77.518851754843382</v>
      </c>
      <c r="R124" s="116">
        <f t="shared" si="0"/>
        <v>79.959029027812392</v>
      </c>
      <c r="S124" s="118">
        <f t="shared" si="0"/>
        <v>73.05000920261385</v>
      </c>
      <c r="T124" s="118">
        <f t="shared" si="0"/>
        <v>75.251748193271354</v>
      </c>
      <c r="U124" s="118">
        <f t="shared" si="0"/>
        <v>77.426593944251124</v>
      </c>
      <c r="V124" s="115">
        <f t="shared" si="0"/>
        <v>45.269807379591477</v>
      </c>
      <c r="W124" s="785"/>
      <c r="X124" s="785"/>
      <c r="Y124" s="785"/>
      <c r="Z124" s="785"/>
      <c r="AA124" s="785"/>
      <c r="AB124" s="785"/>
      <c r="AC124" s="785"/>
      <c r="AD124" s="785"/>
      <c r="AE124" s="785"/>
      <c r="AF124" s="785"/>
      <c r="AG124" s="785"/>
      <c r="AH124" s="785"/>
      <c r="AI124" s="785"/>
      <c r="AJ124" s="785"/>
      <c r="AK124" s="785"/>
      <c r="AL124" s="785"/>
      <c r="AM124" s="785"/>
      <c r="AN124" s="785"/>
      <c r="AO124" s="785"/>
      <c r="AP124" s="785"/>
      <c r="AQ124" s="785"/>
      <c r="AR124" s="785"/>
      <c r="AS124" s="785"/>
      <c r="AT124" s="785"/>
      <c r="AU124" s="785"/>
      <c r="AV124" s="785"/>
      <c r="AW124" s="785"/>
      <c r="AX124" s="785"/>
      <c r="AY124" s="785"/>
      <c r="AZ124" s="344"/>
      <c r="BA124" s="1023" t="s">
        <v>50</v>
      </c>
      <c r="BB124" s="594" t="s">
        <v>15</v>
      </c>
      <c r="BC124" s="482">
        <v>3222.9109171753303</v>
      </c>
      <c r="BD124" s="478">
        <v>3834.3554596310546</v>
      </c>
      <c r="BE124" s="478">
        <v>3958.8973265298123</v>
      </c>
      <c r="BF124" s="478">
        <v>5418.9934840570131</v>
      </c>
      <c r="BG124" s="491">
        <v>6021.6264976413258</v>
      </c>
      <c r="BH124" s="482">
        <v>2891.1633646851183</v>
      </c>
      <c r="BI124" s="478">
        <v>2926.9263796716559</v>
      </c>
      <c r="BJ124" s="478">
        <v>3408.4064268927154</v>
      </c>
      <c r="BK124" s="478">
        <v>4590.9362623928992</v>
      </c>
      <c r="BL124" s="491">
        <v>4742.913562311307</v>
      </c>
      <c r="BM124" s="482">
        <v>300.37829681605626</v>
      </c>
      <c r="BN124" s="478">
        <v>844.11639482953342</v>
      </c>
      <c r="BO124" s="478">
        <v>864.27151719344386</v>
      </c>
      <c r="BP124" s="478">
        <v>887.47454988493791</v>
      </c>
      <c r="BQ124" s="491">
        <v>1000.1969303568746</v>
      </c>
      <c r="BR124" s="482">
        <v>3913.9548715079932</v>
      </c>
      <c r="BS124" s="478">
        <v>1473.2018184231845</v>
      </c>
      <c r="BT124" s="478">
        <v>3236.3603009672738</v>
      </c>
      <c r="BU124" s="478">
        <v>12445.225991858408</v>
      </c>
      <c r="BV124" s="486">
        <v>1388.0407022776735</v>
      </c>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558" customFormat="true" ht="15" customHeight="true" x14ac:dyDescent="0.2">
      <c r="A125" s="1000"/>
      <c r="B125" s="376" t="s">
        <v>16</v>
      </c>
      <c r="C125" s="119">
        <f>C122*C128/100</f>
        <v>25.056499024768609</v>
      </c>
      <c r="D125" s="118">
        <f>D122*D128/100</f>
        <v>33.920808195421351</v>
      </c>
      <c r="E125" s="118">
        <f t="shared" ref="E125:V125" si="1">E122*E128/100</f>
        <v>33.250464105030957</v>
      </c>
      <c r="F125" s="118">
        <f t="shared" si="1"/>
        <v>10.579037588553495</v>
      </c>
      <c r="G125" s="117">
        <f t="shared" si="1"/>
        <v>0.76913838831498926</v>
      </c>
      <c r="H125" s="116">
        <f t="shared" si="1"/>
        <v>35.257443887829488</v>
      </c>
      <c r="I125" s="118">
        <f t="shared" si="1"/>
        <v>37.812791838276333</v>
      </c>
      <c r="J125" s="118">
        <f t="shared" si="1"/>
        <v>27.55437024791107</v>
      </c>
      <c r="K125" s="118">
        <f t="shared" si="1"/>
        <v>3.8358164193716631</v>
      </c>
      <c r="L125" s="115">
        <f t="shared" si="1"/>
        <v>0.77514435112972324</v>
      </c>
      <c r="M125" s="119">
        <f t="shared" si="1"/>
        <v>6.0531278953084886</v>
      </c>
      <c r="N125" s="118">
        <f t="shared" si="1"/>
        <v>18.563377853118507</v>
      </c>
      <c r="O125" s="118">
        <f t="shared" si="1"/>
        <v>24.695977284884993</v>
      </c>
      <c r="P125" s="118">
        <f t="shared" si="1"/>
        <v>27.227511559446736</v>
      </c>
      <c r="Q125" s="117">
        <f t="shared" si="1"/>
        <v>20.901621296062171</v>
      </c>
      <c r="R125" s="116">
        <f t="shared" si="1"/>
        <v>18.567343389775612</v>
      </c>
      <c r="S125" s="118">
        <f t="shared" si="1"/>
        <v>25.794590852577652</v>
      </c>
      <c r="T125" s="118">
        <f t="shared" si="1"/>
        <v>19.135713678625439</v>
      </c>
      <c r="U125" s="118">
        <f t="shared" si="1"/>
        <v>21.951214180274427</v>
      </c>
      <c r="V125" s="115">
        <f t="shared" si="1"/>
        <v>16.543654744086563</v>
      </c>
      <c r="W125" s="785"/>
      <c r="X125" s="785"/>
      <c r="Y125" s="785"/>
      <c r="Z125" s="785"/>
      <c r="AA125" s="785"/>
      <c r="AB125" s="785"/>
      <c r="AC125" s="785"/>
      <c r="AD125" s="785"/>
      <c r="AE125" s="785"/>
      <c r="AF125" s="785"/>
      <c r="AG125" s="785"/>
      <c r="AH125" s="785"/>
      <c r="AI125" s="785"/>
      <c r="AJ125" s="785"/>
      <c r="AK125" s="785"/>
      <c r="AL125" s="785"/>
      <c r="AM125" s="785"/>
      <c r="AN125" s="785"/>
      <c r="AO125" s="785"/>
      <c r="AP125" s="785"/>
      <c r="AQ125" s="785"/>
      <c r="AR125" s="785"/>
      <c r="AS125" s="785"/>
      <c r="AT125" s="785"/>
      <c r="AU125" s="785"/>
      <c r="AV125" s="785"/>
      <c r="AW125" s="785"/>
      <c r="AX125" s="785"/>
      <c r="AY125" s="785"/>
      <c r="AZ125" s="344"/>
      <c r="BA125" s="1023"/>
      <c r="BB125" s="594" t="s">
        <v>16</v>
      </c>
      <c r="BC125" s="482">
        <v>1521.2738711142249</v>
      </c>
      <c r="BD125" s="478">
        <v>2059.0075458449805</v>
      </c>
      <c r="BE125" s="478">
        <v>2018.2685856218341</v>
      </c>
      <c r="BF125" s="478">
        <v>642.41028084783727</v>
      </c>
      <c r="BG125" s="491">
        <v>46.673625767301615</v>
      </c>
      <c r="BH125" s="482">
        <v>1684.4087424038607</v>
      </c>
      <c r="BI125" s="478">
        <v>1807.1919066141306</v>
      </c>
      <c r="BJ125" s="478">
        <v>1317.0539763176757</v>
      </c>
      <c r="BK125" s="478">
        <v>183.20151142615137</v>
      </c>
      <c r="BL125" s="491">
        <v>37.051630175528715</v>
      </c>
      <c r="BM125" s="482">
        <v>78.304398976611481</v>
      </c>
      <c r="BN125" s="478">
        <v>239.43002713585037</v>
      </c>
      <c r="BO125" s="478">
        <v>319.33954252474757</v>
      </c>
      <c r="BP125" s="478">
        <v>351.96632319237915</v>
      </c>
      <c r="BQ125" s="491">
        <v>269.68585042924178</v>
      </c>
      <c r="BR125" s="482">
        <v>908.86226352368988</v>
      </c>
      <c r="BS125" s="478">
        <v>520.200319812413</v>
      </c>
      <c r="BT125" s="478">
        <v>822.97176566746259</v>
      </c>
      <c r="BU125" s="478">
        <v>3528.3461063249606</v>
      </c>
      <c r="BV125" s="486">
        <v>507.25345386765594</v>
      </c>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558" customFormat="true" ht="15" customHeight="true" x14ac:dyDescent="0.2">
      <c r="A126" s="1000"/>
      <c r="B126" s="376" t="s">
        <v>22</v>
      </c>
      <c r="C126" s="119">
        <f>100-C124-C125-C127</f>
        <v>16.309970765789359</v>
      </c>
      <c r="D126" s="118">
        <f>100-D124-D125-D127</f>
        <v>2.7352522192484381</v>
      </c>
      <c r="E126" s="118">
        <f t="shared" ref="E126:V126" si="2">100-E124-E125-E127</f>
        <v>1.4712865524846201</v>
      </c>
      <c r="F126" s="118">
        <f t="shared" si="2"/>
        <v>0.18245320778637542</v>
      </c>
      <c r="G126" s="117">
        <f t="shared" si="2"/>
        <v>-3.8857805861880479E-15</v>
      </c>
      <c r="H126" s="116">
        <f t="shared" si="2"/>
        <v>3.6041196113302409</v>
      </c>
      <c r="I126" s="118">
        <f t="shared" si="2"/>
        <v>0.94564465348506133</v>
      </c>
      <c r="J126" s="118">
        <f t="shared" si="2"/>
        <v>1.0659790107497336</v>
      </c>
      <c r="K126" s="118">
        <f t="shared" si="2"/>
        <v>4.0584170947401965E-2</v>
      </c>
      <c r="L126" s="115">
        <f t="shared" si="2"/>
        <v>3.0531133177191805E-14</v>
      </c>
      <c r="M126" s="119">
        <f t="shared" si="2"/>
        <v>46.415876298209653</v>
      </c>
      <c r="N126" s="118">
        <f t="shared" si="2"/>
        <v>15.906775621567236</v>
      </c>
      <c r="O126" s="118">
        <f t="shared" si="2"/>
        <v>8.2863346522909502</v>
      </c>
      <c r="P126" s="118">
        <f t="shared" si="2"/>
        <v>4.1189782224764322</v>
      </c>
      <c r="Q126" s="117">
        <f t="shared" si="2"/>
        <v>1.579526949094447</v>
      </c>
      <c r="R126" s="116">
        <f t="shared" si="2"/>
        <v>1.1337386926523165</v>
      </c>
      <c r="S126" s="118">
        <f t="shared" si="2"/>
        <v>0.99240187216153375</v>
      </c>
      <c r="T126" s="118">
        <f t="shared" si="2"/>
        <v>5.1323278840888946</v>
      </c>
      <c r="U126" s="118">
        <f t="shared" si="2"/>
        <v>0.48839430214206603</v>
      </c>
      <c r="V126" s="115">
        <f t="shared" si="2"/>
        <v>28.76298482815444</v>
      </c>
      <c r="W126" s="785"/>
      <c r="X126" s="785"/>
      <c r="Y126" s="785"/>
      <c r="Z126" s="785"/>
      <c r="AA126" s="785"/>
      <c r="AB126" s="785"/>
      <c r="AC126" s="785"/>
      <c r="AD126" s="785"/>
      <c r="AE126" s="785"/>
      <c r="AF126" s="785"/>
      <c r="AG126" s="785"/>
      <c r="AH126" s="785"/>
      <c r="AI126" s="785"/>
      <c r="AJ126" s="785"/>
      <c r="AK126" s="785"/>
      <c r="AL126" s="785"/>
      <c r="AM126" s="785"/>
      <c r="AN126" s="785"/>
      <c r="AO126" s="785"/>
      <c r="AP126" s="785"/>
      <c r="AQ126" s="785"/>
      <c r="AR126" s="785"/>
      <c r="AS126" s="785"/>
      <c r="AT126" s="785"/>
      <c r="AU126" s="785"/>
      <c r="AV126" s="785"/>
      <c r="AW126" s="785"/>
      <c r="AX126" s="785"/>
      <c r="AY126" s="785"/>
      <c r="AZ126" s="344"/>
      <c r="BA126" s="1023"/>
      <c r="BB126" s="594" t="s">
        <v>22</v>
      </c>
      <c r="BC126" s="482">
        <v>990.23939218742771</v>
      </c>
      <c r="BD126" s="478">
        <v>166.03097799956458</v>
      </c>
      <c r="BE126" s="478">
        <v>89.305563373437892</v>
      </c>
      <c r="BF126" s="478">
        <v>11.079440400368025</v>
      </c>
      <c r="BG126" s="491">
        <v>0</v>
      </c>
      <c r="BH126" s="482">
        <v>172.1852157322495</v>
      </c>
      <c r="BI126" s="478">
        <v>45.195323625410964</v>
      </c>
      <c r="BJ126" s="478">
        <v>50.952058862087874</v>
      </c>
      <c r="BK126" s="478">
        <v>1.9383308909128087</v>
      </c>
      <c r="BL126" s="491">
        <v>0</v>
      </c>
      <c r="BM126" s="482">
        <v>600.44449074354497</v>
      </c>
      <c r="BN126" s="478">
        <v>205.16523171863955</v>
      </c>
      <c r="BO126" s="478">
        <v>107.14920436411006</v>
      </c>
      <c r="BP126" s="478">
        <v>53.245468911444</v>
      </c>
      <c r="BQ126" s="491">
        <v>20.380049112397963</v>
      </c>
      <c r="BR126" s="482">
        <v>55.495947525602062</v>
      </c>
      <c r="BS126" s="478">
        <v>20.01379956872989</v>
      </c>
      <c r="BT126" s="478">
        <v>220.72659591844044</v>
      </c>
      <c r="BU126" s="478">
        <v>78.502451853590614</v>
      </c>
      <c r="BV126" s="486">
        <v>881.91657909443552</v>
      </c>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558" customFormat="true" ht="15" customHeight="true" x14ac:dyDescent="0.2">
      <c r="A127" s="1000"/>
      <c r="B127" s="376" t="s">
        <v>19</v>
      </c>
      <c r="C127" s="119">
        <v>5.5498180741822667</v>
      </c>
      <c r="D127" s="118">
        <v>0.17543087263605531</v>
      </c>
      <c r="E127" s="118">
        <v>5.6417922695751362E-2</v>
      </c>
      <c r="F127" s="118">
        <v>0</v>
      </c>
      <c r="G127" s="117">
        <v>0</v>
      </c>
      <c r="H127" s="116">
        <v>0.6216346493728645</v>
      </c>
      <c r="I127" s="118">
        <v>0</v>
      </c>
      <c r="J127" s="118">
        <v>7.1644895944208989E-2</v>
      </c>
      <c r="K127" s="118">
        <v>0</v>
      </c>
      <c r="L127" s="115">
        <v>0</v>
      </c>
      <c r="M127" s="119">
        <v>24.310994486433362</v>
      </c>
      <c r="N127" s="118">
        <v>8.4205572594557521E-2</v>
      </c>
      <c r="O127" s="118">
        <v>0.17964605952814672</v>
      </c>
      <c r="P127" s="118">
        <v>0</v>
      </c>
      <c r="Q127" s="117">
        <v>0</v>
      </c>
      <c r="R127" s="116">
        <v>0.33988888975967979</v>
      </c>
      <c r="S127" s="118">
        <v>0.16299807264696356</v>
      </c>
      <c r="T127" s="118">
        <v>0.48021024401431256</v>
      </c>
      <c r="U127" s="118">
        <v>0.13379757333238329</v>
      </c>
      <c r="V127" s="115">
        <v>9.4235530481675234</v>
      </c>
      <c r="W127" s="785"/>
      <c r="X127" s="785"/>
      <c r="Y127" s="785"/>
      <c r="Z127" s="785"/>
      <c r="AA127" s="785"/>
      <c r="AB127" s="785"/>
      <c r="AC127" s="785"/>
      <c r="AD127" s="785"/>
      <c r="AE127" s="785"/>
      <c r="AF127" s="785"/>
      <c r="AG127" s="785"/>
      <c r="AH127" s="785"/>
      <c r="AI127" s="785"/>
      <c r="AJ127" s="785"/>
      <c r="AK127" s="785"/>
      <c r="AL127" s="785"/>
      <c r="AM127" s="785"/>
      <c r="AN127" s="785"/>
      <c r="AO127" s="785"/>
      <c r="AP127" s="785"/>
      <c r="AQ127" s="785"/>
      <c r="AR127" s="785"/>
      <c r="AS127" s="785"/>
      <c r="AT127" s="785"/>
      <c r="AU127" s="785"/>
      <c r="AV127" s="785"/>
      <c r="AW127" s="785"/>
      <c r="AX127" s="785"/>
      <c r="AY127" s="785"/>
      <c r="AZ127" s="344"/>
      <c r="BA127" s="1023"/>
      <c r="BB127" s="594" t="s">
        <v>19</v>
      </c>
      <c r="BC127" s="482">
        <v>336.95023464152592</v>
      </c>
      <c r="BD127" s="478">
        <v>10.648728899701288</v>
      </c>
      <c r="BE127" s="478">
        <v>3.4245092243884656</v>
      </c>
      <c r="BF127" s="478">
        <v>0</v>
      </c>
      <c r="BG127" s="491">
        <v>0</v>
      </c>
      <c r="BH127" s="482">
        <v>29.698319631907733</v>
      </c>
      <c r="BI127" s="478">
        <v>0</v>
      </c>
      <c r="BJ127" s="478">
        <v>3.4245092243884656</v>
      </c>
      <c r="BK127" s="478">
        <v>0</v>
      </c>
      <c r="BL127" s="491">
        <v>0</v>
      </c>
      <c r="BM127" s="482">
        <v>314.49158925905414</v>
      </c>
      <c r="BN127" s="478">
        <v>1.0860815682808382</v>
      </c>
      <c r="BO127" s="478">
        <v>2.3229730819846397</v>
      </c>
      <c r="BP127" s="478">
        <v>0</v>
      </c>
      <c r="BQ127" s="491">
        <v>0</v>
      </c>
      <c r="BR127" s="482">
        <v>16.637392825063149</v>
      </c>
      <c r="BS127" s="478">
        <v>3.2871872248085743</v>
      </c>
      <c r="BT127" s="478">
        <v>20.652455353651067</v>
      </c>
      <c r="BU127" s="478">
        <v>21.506060804930886</v>
      </c>
      <c r="BV127" s="486">
        <v>288.94037655716215</v>
      </c>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558" customFormat="true" ht="15" customHeight="true" x14ac:dyDescent="0.2">
      <c r="A128" s="1000" t="s">
        <v>179</v>
      </c>
      <c r="B128" s="376" t="s">
        <v>49</v>
      </c>
      <c r="C128" s="119">
        <v>32.06607539548839</v>
      </c>
      <c r="D128" s="118">
        <v>34.937734938977535</v>
      </c>
      <c r="E128" s="118">
        <v>33.766313588831039</v>
      </c>
      <c r="F128" s="118">
        <v>10.598374663099538</v>
      </c>
      <c r="G128" s="117">
        <v>0.76913838831498926</v>
      </c>
      <c r="H128" s="116">
        <v>36.813073927830494</v>
      </c>
      <c r="I128" s="118">
        <v>38.173780149291261</v>
      </c>
      <c r="J128" s="118">
        <v>27.871442440251858</v>
      </c>
      <c r="K128" s="118">
        <v>3.8373737857087447</v>
      </c>
      <c r="L128" s="115">
        <v>0.77514435112972324</v>
      </c>
      <c r="M128" s="119">
        <v>20.6781032898012</v>
      </c>
      <c r="N128" s="118">
        <v>22.096886878326959</v>
      </c>
      <c r="O128" s="118">
        <v>26.98010802643056</v>
      </c>
      <c r="P128" s="118">
        <v>28.397185443667649</v>
      </c>
      <c r="Q128" s="117">
        <v>21.237066484380094</v>
      </c>
      <c r="R128" s="116">
        <v>18.845049233195176</v>
      </c>
      <c r="S128" s="118">
        <v>26.096105238095792</v>
      </c>
      <c r="T128" s="118">
        <v>20.27357585332312</v>
      </c>
      <c r="U128" s="118">
        <v>22.088647953241679</v>
      </c>
      <c r="V128" s="115">
        <v>26.763837804434175</v>
      </c>
      <c r="W128" s="785"/>
      <c r="X128" s="785"/>
      <c r="Y128" s="785"/>
      <c r="Z128" s="785"/>
      <c r="AA128" s="785"/>
      <c r="AB128" s="785"/>
      <c r="AC128" s="785"/>
      <c r="AD128" s="785"/>
      <c r="AE128" s="785"/>
      <c r="AF128" s="785"/>
      <c r="AG128" s="785"/>
      <c r="AH128" s="785"/>
      <c r="AI128" s="785"/>
      <c r="AJ128" s="785"/>
      <c r="AK128" s="785"/>
      <c r="AL128" s="785"/>
      <c r="AM128" s="785"/>
      <c r="AN128" s="785"/>
      <c r="AO128" s="785"/>
      <c r="AP128" s="785"/>
      <c r="AQ128" s="785"/>
      <c r="AR128" s="785"/>
      <c r="AS128" s="785"/>
      <c r="AT128" s="785"/>
      <c r="AU128" s="785"/>
      <c r="AV128" s="785"/>
      <c r="AW128" s="785"/>
      <c r="AX128" s="785"/>
      <c r="AY128" s="785"/>
      <c r="AZ128" s="344"/>
      <c r="BA128" s="1023" t="s">
        <v>109</v>
      </c>
      <c r="BB128" s="594" t="s">
        <v>49</v>
      </c>
      <c r="BC128" s="47" t="s">
        <v>35</v>
      </c>
      <c r="BD128" s="43" t="s">
        <v>35</v>
      </c>
      <c r="BE128" s="43" t="s">
        <v>35</v>
      </c>
      <c r="BF128" s="43" t="s">
        <v>35</v>
      </c>
      <c r="BG128" s="38" t="s">
        <v>35</v>
      </c>
      <c r="BH128" s="47" t="s">
        <v>35</v>
      </c>
      <c r="BI128" s="43" t="s">
        <v>35</v>
      </c>
      <c r="BJ128" s="43" t="s">
        <v>35</v>
      </c>
      <c r="BK128" s="43" t="s">
        <v>35</v>
      </c>
      <c r="BL128" s="38" t="s">
        <v>35</v>
      </c>
      <c r="BM128" s="47" t="s">
        <v>35</v>
      </c>
      <c r="BN128" s="43" t="s">
        <v>35</v>
      </c>
      <c r="BO128" s="43" t="s">
        <v>35</v>
      </c>
      <c r="BP128" s="43" t="s">
        <v>35</v>
      </c>
      <c r="BQ128" s="38" t="s">
        <v>35</v>
      </c>
      <c r="BR128" s="47" t="s">
        <v>35</v>
      </c>
      <c r="BS128" s="43" t="s">
        <v>35</v>
      </c>
      <c r="BT128" s="43" t="s">
        <v>35</v>
      </c>
      <c r="BU128" s="43" t="s">
        <v>35</v>
      </c>
      <c r="BV128" s="33" t="s">
        <v>35</v>
      </c>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row>
    <row r="129" s="558" customFormat="true" ht="15" customHeight="true" x14ac:dyDescent="0.2">
      <c r="A129" s="1001"/>
      <c r="B129" s="377" t="s">
        <v>48</v>
      </c>
      <c r="C129" s="114">
        <v>67.933924604511304</v>
      </c>
      <c r="D129" s="113">
        <v>65.062265061022302</v>
      </c>
      <c r="E129" s="113">
        <v>66.233686411169174</v>
      </c>
      <c r="F129" s="113">
        <v>89.401625336900452</v>
      </c>
      <c r="G129" s="112">
        <v>99.230861611685015</v>
      </c>
      <c r="H129" s="111">
        <v>63.1869260721693</v>
      </c>
      <c r="I129" s="113">
        <v>61.826219850708775</v>
      </c>
      <c r="J129" s="113">
        <v>72.128557559748288</v>
      </c>
      <c r="K129" s="113">
        <v>96.162626214291222</v>
      </c>
      <c r="L129" s="110">
        <v>99.22485564887026</v>
      </c>
      <c r="M129" s="114">
        <v>79.321896710198828</v>
      </c>
      <c r="N129" s="113">
        <v>77.903113121672945</v>
      </c>
      <c r="O129" s="113">
        <v>73.019891973569443</v>
      </c>
      <c r="P129" s="113">
        <v>71.602814556332333</v>
      </c>
      <c r="Q129" s="112">
        <v>78.762933515620077</v>
      </c>
      <c r="R129" s="111">
        <v>81.154950766805243</v>
      </c>
      <c r="S129" s="113">
        <v>73.903894761904255</v>
      </c>
      <c r="T129" s="113">
        <v>79.726424146676848</v>
      </c>
      <c r="U129" s="113">
        <v>77.911352046758438</v>
      </c>
      <c r="V129" s="110">
        <v>73.236162195565711</v>
      </c>
      <c r="W129" s="785"/>
      <c r="X129" s="785"/>
      <c r="Y129" s="785"/>
      <c r="Z129" s="785"/>
      <c r="AA129" s="785"/>
      <c r="AB129" s="785"/>
      <c r="AC129" s="785"/>
      <c r="AD129" s="785"/>
      <c r="AE129" s="785"/>
      <c r="AF129" s="785"/>
      <c r="AG129" s="785"/>
      <c r="AH129" s="785"/>
      <c r="AI129" s="785"/>
      <c r="AJ129" s="785"/>
      <c r="AK129" s="785"/>
      <c r="AL129" s="785"/>
      <c r="AM129" s="785"/>
      <c r="AN129" s="785"/>
      <c r="AO129" s="785"/>
      <c r="AP129" s="785"/>
      <c r="AQ129" s="785"/>
      <c r="AR129" s="785"/>
      <c r="AS129" s="785"/>
      <c r="AT129" s="785"/>
      <c r="AU129" s="785"/>
      <c r="AV129" s="785"/>
      <c r="AW129" s="785"/>
      <c r="AX129" s="785"/>
      <c r="AY129" s="785"/>
      <c r="AZ129" s="344"/>
      <c r="BA129" s="1024"/>
      <c r="BB129" s="596" t="s">
        <v>48</v>
      </c>
      <c r="BC129" s="46" t="s">
        <v>35</v>
      </c>
      <c r="BD129" s="42" t="s">
        <v>35</v>
      </c>
      <c r="BE129" s="42" t="s">
        <v>35</v>
      </c>
      <c r="BF129" s="42" t="s">
        <v>35</v>
      </c>
      <c r="BG129" s="37" t="s">
        <v>35</v>
      </c>
      <c r="BH129" s="46" t="s">
        <v>35</v>
      </c>
      <c r="BI129" s="42" t="s">
        <v>35</v>
      </c>
      <c r="BJ129" s="42" t="s">
        <v>35</v>
      </c>
      <c r="BK129" s="42" t="s">
        <v>35</v>
      </c>
      <c r="BL129" s="37" t="s">
        <v>35</v>
      </c>
      <c r="BM129" s="46" t="s">
        <v>35</v>
      </c>
      <c r="BN129" s="42" t="s">
        <v>35</v>
      </c>
      <c r="BO129" s="42" t="s">
        <v>35</v>
      </c>
      <c r="BP129" s="42" t="s">
        <v>35</v>
      </c>
      <c r="BQ129" s="37" t="s">
        <v>35</v>
      </c>
      <c r="BR129" s="46" t="s">
        <v>35</v>
      </c>
      <c r="BS129" s="42" t="s">
        <v>35</v>
      </c>
      <c r="BT129" s="42" t="s">
        <v>35</v>
      </c>
      <c r="BU129" s="42" t="s">
        <v>35</v>
      </c>
      <c r="BV129" s="32" t="s">
        <v>35</v>
      </c>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row>
    <row r="130" s="307" customFormat="true" ht="15" hidden="true" customHeight="true" x14ac:dyDescent="0.2">
      <c r="A130" s="1016" t="s">
        <v>47</v>
      </c>
      <c r="B130" s="374" t="s">
        <v>42</v>
      </c>
      <c r="C130" s="380"/>
      <c r="D130" s="381"/>
      <c r="E130" s="381"/>
      <c r="F130" s="381"/>
      <c r="G130" s="382"/>
      <c r="H130" s="383"/>
      <c r="I130" s="381"/>
      <c r="J130" s="381"/>
      <c r="K130" s="381"/>
      <c r="L130" s="384"/>
      <c r="M130" s="380"/>
      <c r="N130" s="381"/>
      <c r="O130" s="381"/>
      <c r="P130" s="381"/>
      <c r="Q130" s="382"/>
      <c r="R130" s="383"/>
      <c r="S130" s="381"/>
      <c r="T130" s="381"/>
      <c r="U130" s="381"/>
      <c r="V130" s="384"/>
      <c r="W130" s="785"/>
      <c r="X130" s="785"/>
      <c r="Y130" s="785"/>
      <c r="Z130" s="785"/>
      <c r="AA130" s="785"/>
      <c r="AB130" s="785"/>
      <c r="AC130" s="785"/>
      <c r="AD130" s="785"/>
      <c r="AE130" s="785"/>
      <c r="AF130" s="785"/>
      <c r="AG130" s="785"/>
      <c r="AH130" s="785"/>
      <c r="AI130" s="785"/>
      <c r="AJ130" s="785"/>
      <c r="AK130" s="785"/>
      <c r="AL130" s="785"/>
      <c r="AM130" s="785"/>
      <c r="AN130" s="785"/>
      <c r="AO130" s="785"/>
      <c r="AP130" s="785"/>
      <c r="AQ130" s="785"/>
      <c r="AR130" s="785"/>
      <c r="AS130" s="785"/>
      <c r="AT130" s="785"/>
      <c r="AU130" s="785"/>
      <c r="AV130" s="785"/>
      <c r="AW130" s="785"/>
      <c r="AX130" s="785"/>
      <c r="AY130" s="785"/>
      <c r="AZ130" s="344"/>
      <c r="BB130" s="309"/>
      <c r="BW130" s="344"/>
      <c r="BX130" s="344"/>
      <c r="BY130" s="344"/>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07" customFormat="true" ht="15" hidden="true" customHeight="true" x14ac:dyDescent="0.2">
      <c r="A131" s="1017"/>
      <c r="B131" s="371" t="s">
        <v>46</v>
      </c>
      <c r="C131" s="385"/>
      <c r="D131" s="386"/>
      <c r="E131" s="386"/>
      <c r="F131" s="386"/>
      <c r="G131" s="387"/>
      <c r="H131" s="388"/>
      <c r="I131" s="386"/>
      <c r="J131" s="386"/>
      <c r="K131" s="386"/>
      <c r="L131" s="389"/>
      <c r="M131" s="385"/>
      <c r="N131" s="386"/>
      <c r="O131" s="386"/>
      <c r="P131" s="386"/>
      <c r="Q131" s="387"/>
      <c r="R131" s="388"/>
      <c r="S131" s="386"/>
      <c r="T131" s="386"/>
      <c r="U131" s="386"/>
      <c r="V131" s="389"/>
      <c r="W131" s="785"/>
      <c r="X131" s="785"/>
      <c r="Y131" s="785"/>
      <c r="Z131" s="785"/>
      <c r="AA131" s="785"/>
      <c r="AB131" s="785"/>
      <c r="AC131" s="785"/>
      <c r="AD131" s="785"/>
      <c r="AE131" s="785"/>
      <c r="AF131" s="785"/>
      <c r="AG131" s="785"/>
      <c r="AH131" s="785"/>
      <c r="AI131" s="785"/>
      <c r="AJ131" s="785"/>
      <c r="AK131" s="785"/>
      <c r="AL131" s="785"/>
      <c r="AM131" s="785"/>
      <c r="AN131" s="785"/>
      <c r="AO131" s="785"/>
      <c r="AP131" s="785"/>
      <c r="AQ131" s="785"/>
      <c r="AR131" s="785"/>
      <c r="AS131" s="785"/>
      <c r="AT131" s="785"/>
      <c r="AU131" s="785"/>
      <c r="AV131" s="785"/>
      <c r="AW131" s="785"/>
      <c r="AX131" s="785"/>
      <c r="AY131" s="785"/>
      <c r="AZ131" s="344"/>
      <c r="BB131" s="309"/>
      <c r="BW131" s="344"/>
      <c r="BX131" s="344"/>
      <c r="BY131" s="344"/>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07" customFormat="true" ht="15" hidden="true" customHeight="true" x14ac:dyDescent="0.2">
      <c r="A132" s="1018"/>
      <c r="B132" s="372" t="s">
        <v>46</v>
      </c>
      <c r="C132" s="390"/>
      <c r="D132" s="391"/>
      <c r="E132" s="391"/>
      <c r="F132" s="391"/>
      <c r="G132" s="392"/>
      <c r="H132" s="393"/>
      <c r="I132" s="391"/>
      <c r="J132" s="391"/>
      <c r="K132" s="391"/>
      <c r="L132" s="394"/>
      <c r="M132" s="390"/>
      <c r="N132" s="391"/>
      <c r="O132" s="391"/>
      <c r="P132" s="391"/>
      <c r="Q132" s="392"/>
      <c r="R132" s="15"/>
      <c r="S132" s="14"/>
      <c r="T132" s="14"/>
      <c r="U132" s="14"/>
      <c r="V132" s="9"/>
      <c r="W132" s="785"/>
      <c r="X132" s="785"/>
      <c r="Y132" s="785"/>
      <c r="Z132" s="785"/>
      <c r="AA132" s="785"/>
      <c r="AB132" s="785"/>
      <c r="AC132" s="785"/>
      <c r="AD132" s="785"/>
      <c r="AE132" s="785"/>
      <c r="AF132" s="785"/>
      <c r="AG132" s="785"/>
      <c r="AH132" s="785"/>
      <c r="AI132" s="785"/>
      <c r="AJ132" s="785"/>
      <c r="AK132" s="785"/>
      <c r="AL132" s="785"/>
      <c r="AM132" s="785"/>
      <c r="AN132" s="785"/>
      <c r="AO132" s="785"/>
      <c r="AP132" s="785"/>
      <c r="AQ132" s="785"/>
      <c r="AR132" s="785"/>
      <c r="AS132" s="785"/>
      <c r="AT132" s="785"/>
      <c r="AU132" s="785"/>
      <c r="AV132" s="785"/>
      <c r="AW132" s="785"/>
      <c r="AX132" s="785"/>
      <c r="AY132" s="785"/>
      <c r="AZ132" s="344"/>
      <c r="BB132" s="309"/>
      <c r="BW132" s="344"/>
      <c r="BX132" s="344"/>
      <c r="BY132" s="344"/>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558" customFormat="true" ht="15" customHeight="true" x14ac:dyDescent="0.2">
      <c r="A133" s="306"/>
      <c r="B133" s="373"/>
      <c r="C133" s="1019" t="s">
        <v>115</v>
      </c>
      <c r="D133" s="1020"/>
      <c r="E133" s="1020"/>
      <c r="F133" s="1020"/>
      <c r="G133" s="1021"/>
      <c r="H133" s="993" t="s">
        <v>38</v>
      </c>
      <c r="I133" s="994"/>
      <c r="J133" s="994"/>
      <c r="K133" s="994"/>
      <c r="L133" s="995"/>
      <c r="M133" s="1022" t="s">
        <v>37</v>
      </c>
      <c r="N133" s="994"/>
      <c r="O133" s="994"/>
      <c r="P133" s="994"/>
      <c r="Q133" s="995"/>
      <c r="R133" s="17" t="s">
        <v>143</v>
      </c>
      <c r="S133" s="424"/>
      <c r="T133" s="424"/>
      <c r="U133" s="424"/>
      <c r="V133" s="424"/>
      <c r="W133" s="435"/>
      <c r="X133" s="785"/>
      <c r="Y133" s="785"/>
      <c r="Z133" s="785"/>
      <c r="AA133" s="785"/>
      <c r="AB133" s="785"/>
      <c r="AC133" s="785"/>
      <c r="AD133" s="785"/>
      <c r="AE133" s="785"/>
      <c r="AF133" s="785"/>
      <c r="AG133" s="785"/>
      <c r="AH133" s="785"/>
      <c r="AI133" s="785"/>
      <c r="AJ133" s="785"/>
      <c r="AK133" s="785"/>
      <c r="AL133" s="785"/>
      <c r="AM133" s="785"/>
      <c r="AN133" s="785"/>
      <c r="AO133" s="785"/>
      <c r="AP133" s="785"/>
      <c r="AQ133" s="785"/>
      <c r="AR133" s="785"/>
      <c r="AS133" s="785"/>
      <c r="AT133" s="785"/>
      <c r="AU133" s="785"/>
      <c r="AV133" s="785"/>
      <c r="AW133" s="785"/>
      <c r="AX133" s="785"/>
      <c r="AY133" s="785"/>
      <c r="AZ133" s="344"/>
      <c r="BA133" s="345" t="s">
        <v>131</v>
      </c>
      <c r="BB133" s="292" t="s">
        <v>99</v>
      </c>
      <c r="BC133" s="996" t="s">
        <v>115</v>
      </c>
      <c r="BD133" s="997"/>
      <c r="BE133" s="997"/>
      <c r="BF133" s="997"/>
      <c r="BG133" s="1026"/>
      <c r="BH133" s="996" t="s">
        <v>38</v>
      </c>
      <c r="BI133" s="997"/>
      <c r="BJ133" s="997"/>
      <c r="BK133" s="997"/>
      <c r="BL133" s="1026"/>
      <c r="BM133" s="996" t="s">
        <v>37</v>
      </c>
      <c r="BN133" s="997"/>
      <c r="BO133" s="997"/>
      <c r="BP133" s="997"/>
      <c r="BQ133" s="998"/>
      <c r="BR133" s="16" t="s">
        <v>143</v>
      </c>
      <c r="BS133" s="424"/>
      <c r="BT133" s="424"/>
      <c r="BU133" s="424"/>
      <c r="BV133" s="424"/>
      <c r="BW133" s="5"/>
      <c r="BX133" s="5"/>
      <c r="BY133" s="5"/>
      <c r="BZ133" s="343"/>
      <c r="CA133" s="343"/>
      <c r="CB133" s="343"/>
      <c r="CC133" s="343"/>
      <c r="CD133" s="343"/>
      <c r="CE133" s="343"/>
      <c r="CF133" s="343"/>
      <c r="CG133" s="343"/>
      <c r="CH133" s="343"/>
      <c r="CI133" s="343"/>
      <c r="CJ133" s="343"/>
      <c r="CK133" s="343"/>
      <c r="CL133" s="343"/>
      <c r="CM133" s="343"/>
      <c r="CN133" s="343"/>
      <c r="CO133" s="343"/>
      <c r="CP133" s="343"/>
      <c r="CQ133" s="343"/>
      <c r="CR133" s="343"/>
      <c r="CS133" s="343"/>
      <c r="CT133" s="343"/>
      <c r="CU133" s="343"/>
      <c r="CV133" s="343"/>
      <c r="CW133" s="343"/>
      <c r="CX133" s="343"/>
      <c r="CY133" s="343"/>
      <c r="CZ133" s="343"/>
    </row>
    <row r="134" s="558" customFormat="true" ht="12.75" x14ac:dyDescent="0.2">
      <c r="A134" s="331" t="s">
        <v>69</v>
      </c>
      <c r="B134" s="373"/>
      <c r="C134" s="415" t="s">
        <v>0</v>
      </c>
      <c r="D134" s="585" t="s">
        <v>1</v>
      </c>
      <c r="E134" s="585" t="s">
        <v>2</v>
      </c>
      <c r="F134" s="585" t="s">
        <v>3</v>
      </c>
      <c r="G134" s="586" t="s">
        <v>4</v>
      </c>
      <c r="H134" s="378" t="s">
        <v>0</v>
      </c>
      <c r="I134" s="589" t="s">
        <v>1</v>
      </c>
      <c r="J134" s="589" t="s">
        <v>2</v>
      </c>
      <c r="K134" s="589" t="s">
        <v>3</v>
      </c>
      <c r="L134" s="590" t="s">
        <v>4</v>
      </c>
      <c r="M134" s="379" t="s">
        <v>0</v>
      </c>
      <c r="N134" s="589" t="s">
        <v>1</v>
      </c>
      <c r="O134" s="589" t="s">
        <v>2</v>
      </c>
      <c r="P134" s="589" t="s">
        <v>3</v>
      </c>
      <c r="Q134" s="583" t="s">
        <v>4</v>
      </c>
      <c r="R134" s="378" t="s">
        <v>259</v>
      </c>
      <c r="S134" s="589" t="s">
        <v>160</v>
      </c>
      <c r="T134" s="589" t="s">
        <v>260</v>
      </c>
      <c r="U134" s="589" t="s">
        <v>261</v>
      </c>
      <c r="V134" s="590" t="s">
        <v>163</v>
      </c>
      <c r="W134" s="785"/>
      <c r="X134" s="785"/>
      <c r="Y134" s="785"/>
      <c r="Z134" s="785"/>
      <c r="AA134" s="785"/>
      <c r="AB134" s="785"/>
      <c r="AC134" s="785"/>
      <c r="AD134" s="785"/>
      <c r="AE134" s="785"/>
      <c r="AF134" s="785"/>
      <c r="AG134" s="785"/>
      <c r="AH134" s="785"/>
      <c r="AI134" s="785"/>
      <c r="AJ134" s="785"/>
      <c r="AK134" s="785"/>
      <c r="AL134" s="785"/>
      <c r="AM134" s="785"/>
      <c r="AN134" s="785"/>
      <c r="AO134" s="785"/>
      <c r="AP134" s="785"/>
      <c r="AQ134" s="785"/>
      <c r="AR134" s="785"/>
      <c r="AS134" s="785"/>
      <c r="AT134" s="785"/>
      <c r="AU134" s="785"/>
      <c r="AV134" s="785"/>
      <c r="AW134" s="785"/>
      <c r="AX134" s="785"/>
      <c r="AY134" s="785"/>
      <c r="AZ134" s="344"/>
      <c r="BA134" s="331" t="s">
        <v>117</v>
      </c>
      <c r="BB134" s="330"/>
      <c r="BC134" s="453" t="s">
        <v>0</v>
      </c>
      <c r="BD134" s="559" t="s">
        <v>1</v>
      </c>
      <c r="BE134" s="559" t="s">
        <v>2</v>
      </c>
      <c r="BF134" s="559" t="s">
        <v>3</v>
      </c>
      <c r="BG134" s="454" t="s">
        <v>4</v>
      </c>
      <c r="BH134" s="453" t="s">
        <v>0</v>
      </c>
      <c r="BI134" s="559" t="s">
        <v>1</v>
      </c>
      <c r="BJ134" s="559" t="s">
        <v>2</v>
      </c>
      <c r="BK134" s="559" t="s">
        <v>3</v>
      </c>
      <c r="BL134" s="454" t="s">
        <v>4</v>
      </c>
      <c r="BM134" s="453" t="s">
        <v>0</v>
      </c>
      <c r="BN134" s="559" t="s">
        <v>1</v>
      </c>
      <c r="BO134" s="559" t="s">
        <v>2</v>
      </c>
      <c r="BP134" s="559" t="s">
        <v>3</v>
      </c>
      <c r="BQ134" s="454" t="s">
        <v>4</v>
      </c>
      <c r="BR134" s="453" t="s">
        <v>259</v>
      </c>
      <c r="BS134" s="559" t="s">
        <v>160</v>
      </c>
      <c r="BT134" s="559" t="s">
        <v>260</v>
      </c>
      <c r="BU134" s="559" t="s">
        <v>261</v>
      </c>
      <c r="BV134" s="560" t="s">
        <v>163</v>
      </c>
      <c r="BW134" s="831"/>
      <c r="BX134" s="831"/>
      <c r="BY134" s="831"/>
      <c r="BZ134" s="831"/>
      <c r="CA134" s="831"/>
      <c r="CB134" s="831"/>
      <c r="CC134" s="831"/>
      <c r="CD134" s="831"/>
      <c r="CE134" s="831"/>
      <c r="CF134" s="831"/>
      <c r="CG134" s="831"/>
      <c r="CH134" s="831"/>
      <c r="CI134" s="831"/>
      <c r="CJ134" s="831"/>
      <c r="CK134" s="831"/>
      <c r="CL134" s="831"/>
      <c r="CM134" s="831"/>
      <c r="CN134" s="831"/>
      <c r="CO134" s="831"/>
      <c r="CP134" s="831"/>
      <c r="CQ134" s="831"/>
      <c r="CR134" s="831"/>
      <c r="CS134" s="831"/>
      <c r="CT134" s="831"/>
      <c r="CU134" s="831"/>
      <c r="CV134" s="831"/>
      <c r="CW134" s="831"/>
      <c r="CX134" s="831"/>
      <c r="CY134" s="831"/>
      <c r="CZ134" s="831"/>
    </row>
    <row r="135" s="558" customFormat="true" ht="15" customHeight="true" x14ac:dyDescent="0.2">
      <c r="A135" s="999" t="s">
        <v>45</v>
      </c>
      <c r="B135" s="375" t="s">
        <v>44</v>
      </c>
      <c r="C135" s="124">
        <v>0.11628832831275433</v>
      </c>
      <c r="D135" s="123">
        <v>0.31630777157641249</v>
      </c>
      <c r="E135" s="123">
        <v>5.7689526975483911</v>
      </c>
      <c r="F135" s="123">
        <v>85.646301564131448</v>
      </c>
      <c r="G135" s="122">
        <v>100</v>
      </c>
      <c r="H135" s="121">
        <v>0.22428728729664785</v>
      </c>
      <c r="I135" s="123">
        <v>1.0296745682613402</v>
      </c>
      <c r="J135" s="123">
        <v>31.158206340811738</v>
      </c>
      <c r="K135" s="123">
        <v>98.872100389169432</v>
      </c>
      <c r="L135" s="120">
        <v>100</v>
      </c>
      <c r="M135" s="124">
        <v>0</v>
      </c>
      <c r="N135" s="123">
        <v>0.20345829513491578</v>
      </c>
      <c r="O135" s="123">
        <v>0</v>
      </c>
      <c r="P135" s="123">
        <v>0.54440518486918454</v>
      </c>
      <c r="Q135" s="122">
        <v>45.30204692006636</v>
      </c>
      <c r="R135" s="121">
        <v>37.153011092649891</v>
      </c>
      <c r="S135" s="123">
        <v>27.004596708462003</v>
      </c>
      <c r="T135" s="123">
        <v>23.473244031205247</v>
      </c>
      <c r="U135" s="123">
        <v>49.48825913048627</v>
      </c>
      <c r="V135" s="120">
        <v>10.381467064281779</v>
      </c>
      <c r="W135" s="785"/>
      <c r="X135" s="785"/>
      <c r="Y135" s="785"/>
      <c r="Z135" s="785"/>
      <c r="AA135" s="785"/>
      <c r="AB135" s="785"/>
      <c r="AC135" s="785"/>
      <c r="AD135" s="785"/>
      <c r="AE135" s="785"/>
      <c r="AF135" s="785"/>
      <c r="AG135" s="785"/>
      <c r="AH135" s="785"/>
      <c r="AI135" s="785"/>
      <c r="AJ135" s="785"/>
      <c r="AK135" s="785"/>
      <c r="AL135" s="785"/>
      <c r="AM135" s="785"/>
      <c r="AN135" s="785"/>
      <c r="AO135" s="785"/>
      <c r="AP135" s="785"/>
      <c r="AQ135" s="785"/>
      <c r="AR135" s="785"/>
      <c r="AS135" s="785"/>
      <c r="AT135" s="785"/>
      <c r="AU135" s="785"/>
      <c r="AV135" s="785"/>
      <c r="AW135" s="785"/>
      <c r="AX135" s="785"/>
      <c r="AY135" s="785"/>
      <c r="AZ135" s="344"/>
      <c r="BA135" s="1025" t="s">
        <v>45</v>
      </c>
      <c r="BB135" s="595" t="s">
        <v>44</v>
      </c>
      <c r="BC135" s="48" t="s">
        <v>35</v>
      </c>
      <c r="BD135" s="44" t="s">
        <v>35</v>
      </c>
      <c r="BE135" s="44" t="s">
        <v>35</v>
      </c>
      <c r="BF135" s="44" t="s">
        <v>35</v>
      </c>
      <c r="BG135" s="39" t="s">
        <v>35</v>
      </c>
      <c r="BH135" s="48" t="s">
        <v>35</v>
      </c>
      <c r="BI135" s="44" t="s">
        <v>35</v>
      </c>
      <c r="BJ135" s="44" t="s">
        <v>35</v>
      </c>
      <c r="BK135" s="44" t="s">
        <v>35</v>
      </c>
      <c r="BL135" s="39" t="s">
        <v>35</v>
      </c>
      <c r="BM135" s="48" t="s">
        <v>35</v>
      </c>
      <c r="BN135" s="44" t="s">
        <v>35</v>
      </c>
      <c r="BO135" s="44" t="s">
        <v>35</v>
      </c>
      <c r="BP135" s="44" t="s">
        <v>35</v>
      </c>
      <c r="BQ135" s="39" t="s">
        <v>35</v>
      </c>
      <c r="BR135" s="48" t="s">
        <v>35</v>
      </c>
      <c r="BS135" s="44" t="s">
        <v>35</v>
      </c>
      <c r="BT135" s="44" t="s">
        <v>35</v>
      </c>
      <c r="BU135" s="44" t="s">
        <v>35</v>
      </c>
      <c r="BV135" s="34" t="s">
        <v>35</v>
      </c>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row>
    <row r="136" s="558" customFormat="true" ht="15" customHeight="true" x14ac:dyDescent="0.2">
      <c r="A136" s="1000"/>
      <c r="B136" s="376" t="s">
        <v>43</v>
      </c>
      <c r="C136" s="119">
        <v>0</v>
      </c>
      <c r="D136" s="118">
        <v>0</v>
      </c>
      <c r="E136" s="118">
        <v>1.2646065129763655</v>
      </c>
      <c r="F136" s="118">
        <v>0.73050853541934557</v>
      </c>
      <c r="G136" s="117">
        <v>0</v>
      </c>
      <c r="H136" s="116">
        <v>0</v>
      </c>
      <c r="I136" s="118">
        <v>0.47390236444502631</v>
      </c>
      <c r="J136" s="118">
        <v>1.6481132767803603</v>
      </c>
      <c r="K136" s="118">
        <v>9.9341452246858988E-2</v>
      </c>
      <c r="L136" s="115">
        <v>0</v>
      </c>
      <c r="M136" s="119">
        <v>0</v>
      </c>
      <c r="N136" s="118">
        <v>0</v>
      </c>
      <c r="O136" s="118">
        <v>0</v>
      </c>
      <c r="P136" s="118">
        <v>0</v>
      </c>
      <c r="Q136" s="117">
        <v>1.1586226028865225</v>
      </c>
      <c r="R136" s="116">
        <v>0.22984027233515478</v>
      </c>
      <c r="S136" s="118">
        <v>0.42074891878492399</v>
      </c>
      <c r="T136" s="118">
        <v>0.10454548939354494</v>
      </c>
      <c r="U136" s="118">
        <v>0.58891659361487259</v>
      </c>
      <c r="V136" s="115">
        <v>7.267420983394271E-2</v>
      </c>
      <c r="W136" s="785"/>
      <c r="X136" s="785"/>
      <c r="Y136" s="785"/>
      <c r="Z136" s="785"/>
      <c r="AA136" s="785"/>
      <c r="AB136" s="785"/>
      <c r="AC136" s="785"/>
      <c r="AD136" s="785"/>
      <c r="AE136" s="785"/>
      <c r="AF136" s="785"/>
      <c r="AG136" s="785"/>
      <c r="AH136" s="785"/>
      <c r="AI136" s="785"/>
      <c r="AJ136" s="785"/>
      <c r="AK136" s="785"/>
      <c r="AL136" s="785"/>
      <c r="AM136" s="785"/>
      <c r="AN136" s="785"/>
      <c r="AO136" s="785"/>
      <c r="AP136" s="785"/>
      <c r="AQ136" s="785"/>
      <c r="AR136" s="785"/>
      <c r="AS136" s="785"/>
      <c r="AT136" s="785"/>
      <c r="AU136" s="785"/>
      <c r="AV136" s="785"/>
      <c r="AW136" s="785"/>
      <c r="AX136" s="785"/>
      <c r="AY136" s="785"/>
      <c r="AZ136" s="344"/>
      <c r="BA136" s="1023"/>
      <c r="BB136" s="594" t="s">
        <v>43</v>
      </c>
      <c r="BC136" s="47" t="s">
        <v>35</v>
      </c>
      <c r="BD136" s="43" t="s">
        <v>35</v>
      </c>
      <c r="BE136" s="43" t="s">
        <v>35</v>
      </c>
      <c r="BF136" s="43" t="s">
        <v>35</v>
      </c>
      <c r="BG136" s="38" t="s">
        <v>35</v>
      </c>
      <c r="BH136" s="47" t="s">
        <v>35</v>
      </c>
      <c r="BI136" s="43" t="s">
        <v>35</v>
      </c>
      <c r="BJ136" s="43" t="s">
        <v>35</v>
      </c>
      <c r="BK136" s="43" t="s">
        <v>35</v>
      </c>
      <c r="BL136" s="38" t="s">
        <v>35</v>
      </c>
      <c r="BM136" s="47" t="s">
        <v>35</v>
      </c>
      <c r="BN136" s="43" t="s">
        <v>35</v>
      </c>
      <c r="BO136" s="43" t="s">
        <v>35</v>
      </c>
      <c r="BP136" s="43" t="s">
        <v>35</v>
      </c>
      <c r="BQ136" s="38" t="s">
        <v>35</v>
      </c>
      <c r="BR136" s="47" t="s">
        <v>35</v>
      </c>
      <c r="BS136" s="43" t="s">
        <v>35</v>
      </c>
      <c r="BT136" s="43" t="s">
        <v>35</v>
      </c>
      <c r="BU136" s="43" t="s">
        <v>35</v>
      </c>
      <c r="BV136" s="33" t="s">
        <v>35</v>
      </c>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row>
    <row r="137" s="558" customFormat="true" ht="15" customHeight="true" x14ac:dyDescent="0.2">
      <c r="A137" s="1000"/>
      <c r="B137" s="376" t="s">
        <v>42</v>
      </c>
      <c r="C137" s="119">
        <v>78.023922831715865</v>
      </c>
      <c r="D137" s="118">
        <v>96.773009136539258</v>
      </c>
      <c r="E137" s="118">
        <v>91.438736314294715</v>
      </c>
      <c r="F137" s="118">
        <v>13.440736692662814</v>
      </c>
      <c r="G137" s="117">
        <v>0</v>
      </c>
      <c r="H137" s="116">
        <v>95.549958452000425</v>
      </c>
      <c r="I137" s="118">
        <v>97.55077841380853</v>
      </c>
      <c r="J137" s="118">
        <v>66.056056475714016</v>
      </c>
      <c r="K137" s="118">
        <v>0.98797398763633637</v>
      </c>
      <c r="L137" s="115">
        <v>0</v>
      </c>
      <c r="M137" s="119">
        <v>29.273129215356981</v>
      </c>
      <c r="N137" s="118">
        <v>83.805560510703344</v>
      </c>
      <c r="O137" s="118">
        <v>91.5340192881809</v>
      </c>
      <c r="P137" s="118">
        <v>95.336616592654394</v>
      </c>
      <c r="Q137" s="117">
        <v>51.959803527952666</v>
      </c>
      <c r="R137" s="116">
        <v>61.143521052602722</v>
      </c>
      <c r="S137" s="118">
        <v>71.419254427944495</v>
      </c>
      <c r="T137" s="118">
        <v>70.809672351298047</v>
      </c>
      <c r="U137" s="118">
        <v>49.300632400424441</v>
      </c>
      <c r="V137" s="115">
        <v>51.359320849562387</v>
      </c>
      <c r="W137" s="785"/>
      <c r="X137" s="785"/>
      <c r="Y137" s="785"/>
      <c r="Z137" s="785"/>
      <c r="AA137" s="785"/>
      <c r="AB137" s="785"/>
      <c r="AC137" s="785"/>
      <c r="AD137" s="785"/>
      <c r="AE137" s="785"/>
      <c r="AF137" s="785"/>
      <c r="AG137" s="785"/>
      <c r="AH137" s="785"/>
      <c r="AI137" s="785"/>
      <c r="AJ137" s="785"/>
      <c r="AK137" s="785"/>
      <c r="AL137" s="785"/>
      <c r="AM137" s="785"/>
      <c r="AN137" s="785"/>
      <c r="AO137" s="785"/>
      <c r="AP137" s="785"/>
      <c r="AQ137" s="785"/>
      <c r="AR137" s="785"/>
      <c r="AS137" s="785"/>
      <c r="AT137" s="785"/>
      <c r="AU137" s="785"/>
      <c r="AV137" s="785"/>
      <c r="AW137" s="785"/>
      <c r="AX137" s="785"/>
      <c r="AY137" s="785"/>
      <c r="AZ137" s="344"/>
      <c r="BA137" s="1023"/>
      <c r="BB137" s="594" t="s">
        <v>42</v>
      </c>
      <c r="BC137" s="47" t="s">
        <v>35</v>
      </c>
      <c r="BD137" s="43" t="s">
        <v>35</v>
      </c>
      <c r="BE137" s="43" t="s">
        <v>35</v>
      </c>
      <c r="BF137" s="43" t="s">
        <v>35</v>
      </c>
      <c r="BG137" s="38" t="s">
        <v>35</v>
      </c>
      <c r="BH137" s="47" t="s">
        <v>35</v>
      </c>
      <c r="BI137" s="43" t="s">
        <v>35</v>
      </c>
      <c r="BJ137" s="43" t="s">
        <v>35</v>
      </c>
      <c r="BK137" s="43" t="s">
        <v>35</v>
      </c>
      <c r="BL137" s="38" t="s">
        <v>35</v>
      </c>
      <c r="BM137" s="47" t="s">
        <v>35</v>
      </c>
      <c r="BN137" s="43" t="s">
        <v>35</v>
      </c>
      <c r="BO137" s="43" t="s">
        <v>35</v>
      </c>
      <c r="BP137" s="43" t="s">
        <v>35</v>
      </c>
      <c r="BQ137" s="38" t="s">
        <v>35</v>
      </c>
      <c r="BR137" s="47" t="s">
        <v>35</v>
      </c>
      <c r="BS137" s="43" t="s">
        <v>35</v>
      </c>
      <c r="BT137" s="43" t="s">
        <v>35</v>
      </c>
      <c r="BU137" s="43" t="s">
        <v>35</v>
      </c>
      <c r="BV137" s="33" t="s">
        <v>35</v>
      </c>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row>
    <row r="138" s="558" customFormat="true" ht="15" customHeight="true" x14ac:dyDescent="0.2">
      <c r="A138" s="1000"/>
      <c r="B138" s="376" t="s">
        <v>41</v>
      </c>
      <c r="C138" s="119">
        <v>16.30997076578905</v>
      </c>
      <c r="D138" s="118">
        <v>2.7352522192482867</v>
      </c>
      <c r="E138" s="118">
        <v>1.4712865524848704</v>
      </c>
      <c r="F138" s="118">
        <v>0.18245320778637117</v>
      </c>
      <c r="G138" s="117">
        <v>0</v>
      </c>
      <c r="H138" s="116">
        <v>3.604119611330086</v>
      </c>
      <c r="I138" s="118">
        <v>0.94564465348510018</v>
      </c>
      <c r="J138" s="118">
        <v>1.0659790107498921</v>
      </c>
      <c r="K138" s="118">
        <v>4.058417094738731E-2</v>
      </c>
      <c r="L138" s="115">
        <v>0</v>
      </c>
      <c r="M138" s="119">
        <v>46.415876298209632</v>
      </c>
      <c r="N138" s="118">
        <v>15.906775621567206</v>
      </c>
      <c r="O138" s="118">
        <v>8.2863346522909698</v>
      </c>
      <c r="P138" s="118">
        <v>4.1189782224764091</v>
      </c>
      <c r="Q138" s="117">
        <v>1.5795269490946271</v>
      </c>
      <c r="R138" s="116">
        <v>1.1337386926528099</v>
      </c>
      <c r="S138" s="118">
        <v>0.99240187216156328</v>
      </c>
      <c r="T138" s="118">
        <v>5.1323278840888227</v>
      </c>
      <c r="U138" s="118">
        <v>0.48839430214223439</v>
      </c>
      <c r="V138" s="115">
        <v>28.762984828154288</v>
      </c>
      <c r="W138" s="785"/>
      <c r="X138" s="785"/>
      <c r="Y138" s="785"/>
      <c r="Z138" s="785"/>
      <c r="AA138" s="785"/>
      <c r="AB138" s="785"/>
      <c r="AC138" s="785"/>
      <c r="AD138" s="785"/>
      <c r="AE138" s="785"/>
      <c r="AF138" s="785"/>
      <c r="AG138" s="785"/>
      <c r="AH138" s="785"/>
      <c r="AI138" s="785"/>
      <c r="AJ138" s="785"/>
      <c r="AK138" s="785"/>
      <c r="AL138" s="785"/>
      <c r="AM138" s="785"/>
      <c r="AN138" s="785"/>
      <c r="AO138" s="785"/>
      <c r="AP138" s="785"/>
      <c r="AQ138" s="785"/>
      <c r="AR138" s="785"/>
      <c r="AS138" s="785"/>
      <c r="AT138" s="785"/>
      <c r="AU138" s="785"/>
      <c r="AV138" s="785"/>
      <c r="AW138" s="785"/>
      <c r="AX138" s="785"/>
      <c r="AY138" s="785"/>
      <c r="AZ138" s="344"/>
      <c r="BA138" s="1023"/>
      <c r="BB138" s="594" t="s">
        <v>41</v>
      </c>
      <c r="BC138" s="47" t="s">
        <v>35</v>
      </c>
      <c r="BD138" s="43" t="s">
        <v>35</v>
      </c>
      <c r="BE138" s="43" t="s">
        <v>35</v>
      </c>
      <c r="BF138" s="43" t="s">
        <v>35</v>
      </c>
      <c r="BG138" s="38" t="s">
        <v>35</v>
      </c>
      <c r="BH138" s="47" t="s">
        <v>35</v>
      </c>
      <c r="BI138" s="43" t="s">
        <v>35</v>
      </c>
      <c r="BJ138" s="43" t="s">
        <v>35</v>
      </c>
      <c r="BK138" s="43" t="s">
        <v>35</v>
      </c>
      <c r="BL138" s="38" t="s">
        <v>35</v>
      </c>
      <c r="BM138" s="47" t="s">
        <v>35</v>
      </c>
      <c r="BN138" s="43" t="s">
        <v>35</v>
      </c>
      <c r="BO138" s="43" t="s">
        <v>35</v>
      </c>
      <c r="BP138" s="43" t="s">
        <v>35</v>
      </c>
      <c r="BQ138" s="38" t="s">
        <v>35</v>
      </c>
      <c r="BR138" s="47" t="s">
        <v>35</v>
      </c>
      <c r="BS138" s="43" t="s">
        <v>35</v>
      </c>
      <c r="BT138" s="43" t="s">
        <v>35</v>
      </c>
      <c r="BU138" s="43" t="s">
        <v>35</v>
      </c>
      <c r="BV138" s="33" t="s">
        <v>35</v>
      </c>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row>
    <row r="139" s="558" customFormat="true" ht="15" customHeight="true" x14ac:dyDescent="0.2">
      <c r="A139" s="1000"/>
      <c r="B139" s="376" t="s">
        <v>19</v>
      </c>
      <c r="C139" s="119">
        <v>5.5498180741822667</v>
      </c>
      <c r="D139" s="118">
        <v>0.17543087263605531</v>
      </c>
      <c r="E139" s="118">
        <v>5.6417922695751362E-2</v>
      </c>
      <c r="F139" s="118">
        <v>0</v>
      </c>
      <c r="G139" s="117">
        <v>0</v>
      </c>
      <c r="H139" s="116">
        <v>0.6216346493728645</v>
      </c>
      <c r="I139" s="118">
        <v>0</v>
      </c>
      <c r="J139" s="118">
        <v>7.1644895944208989E-2</v>
      </c>
      <c r="K139" s="118">
        <v>0</v>
      </c>
      <c r="L139" s="115">
        <v>0</v>
      </c>
      <c r="M139" s="119">
        <v>24.310994486433362</v>
      </c>
      <c r="N139" s="118">
        <v>8.4205572594557521E-2</v>
      </c>
      <c r="O139" s="118">
        <v>0.17964605952814672</v>
      </c>
      <c r="P139" s="118">
        <v>0</v>
      </c>
      <c r="Q139" s="117">
        <v>0</v>
      </c>
      <c r="R139" s="116">
        <v>0.33988888975967979</v>
      </c>
      <c r="S139" s="118">
        <v>0.16299807264696356</v>
      </c>
      <c r="T139" s="118">
        <v>0.48021024401431256</v>
      </c>
      <c r="U139" s="118">
        <v>0.13379757333238329</v>
      </c>
      <c r="V139" s="115">
        <v>9.4235530481675234</v>
      </c>
      <c r="W139" s="785"/>
      <c r="X139" s="785"/>
      <c r="Y139" s="785"/>
      <c r="Z139" s="785"/>
      <c r="AA139" s="785"/>
      <c r="AB139" s="785"/>
      <c r="AC139" s="785"/>
      <c r="AD139" s="785"/>
      <c r="AE139" s="785"/>
      <c r="AF139" s="785"/>
      <c r="AG139" s="785"/>
      <c r="AH139" s="785"/>
      <c r="AI139" s="785"/>
      <c r="AJ139" s="785"/>
      <c r="AK139" s="785"/>
      <c r="AL139" s="785"/>
      <c r="AM139" s="785"/>
      <c r="AN139" s="785"/>
      <c r="AO139" s="785"/>
      <c r="AP139" s="785"/>
      <c r="AQ139" s="785"/>
      <c r="AR139" s="785"/>
      <c r="AS139" s="785"/>
      <c r="AT139" s="785"/>
      <c r="AU139" s="785"/>
      <c r="AV139" s="785"/>
      <c r="AW139" s="785"/>
      <c r="AX139" s="785"/>
      <c r="AY139" s="785"/>
      <c r="AZ139" s="344"/>
      <c r="BA139" s="1023"/>
      <c r="BB139" s="594" t="s">
        <v>19</v>
      </c>
      <c r="BC139" s="47" t="s">
        <v>35</v>
      </c>
      <c r="BD139" s="43" t="s">
        <v>35</v>
      </c>
      <c r="BE139" s="43" t="s">
        <v>35</v>
      </c>
      <c r="BF139" s="43" t="s">
        <v>35</v>
      </c>
      <c r="BG139" s="38" t="s">
        <v>35</v>
      </c>
      <c r="BH139" s="47" t="s">
        <v>35</v>
      </c>
      <c r="BI139" s="43" t="s">
        <v>35</v>
      </c>
      <c r="BJ139" s="43" t="s">
        <v>35</v>
      </c>
      <c r="BK139" s="43" t="s">
        <v>35</v>
      </c>
      <c r="BL139" s="38" t="s">
        <v>35</v>
      </c>
      <c r="BM139" s="47" t="s">
        <v>35</v>
      </c>
      <c r="BN139" s="43" t="s">
        <v>35</v>
      </c>
      <c r="BO139" s="43" t="s">
        <v>35</v>
      </c>
      <c r="BP139" s="43" t="s">
        <v>35</v>
      </c>
      <c r="BQ139" s="38" t="s">
        <v>35</v>
      </c>
      <c r="BR139" s="47" t="s">
        <v>35</v>
      </c>
      <c r="BS139" s="43" t="s">
        <v>35</v>
      </c>
      <c r="BT139" s="43" t="s">
        <v>35</v>
      </c>
      <c r="BU139" s="43" t="s">
        <v>35</v>
      </c>
      <c r="BV139" s="33" t="s">
        <v>35</v>
      </c>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row>
    <row r="140" s="306" customFormat="true" ht="15" customHeight="true" x14ac:dyDescent="0.2">
      <c r="A140" s="1000" t="s">
        <v>107</v>
      </c>
      <c r="B140" s="376" t="s">
        <v>64</v>
      </c>
      <c r="C140" s="63" t="s">
        <v>35</v>
      </c>
      <c r="D140" s="60" t="s">
        <v>35</v>
      </c>
      <c r="E140" s="60" t="s">
        <v>35</v>
      </c>
      <c r="F140" s="60" t="s">
        <v>35</v>
      </c>
      <c r="G140" s="57" t="s">
        <v>35</v>
      </c>
      <c r="H140" s="54" t="s">
        <v>35</v>
      </c>
      <c r="I140" s="60" t="s">
        <v>35</v>
      </c>
      <c r="J140" s="60" t="s">
        <v>35</v>
      </c>
      <c r="K140" s="60" t="s">
        <v>35</v>
      </c>
      <c r="L140" s="51" t="s">
        <v>35</v>
      </c>
      <c r="M140" s="63" t="s">
        <v>35</v>
      </c>
      <c r="N140" s="60" t="s">
        <v>35</v>
      </c>
      <c r="O140" s="60" t="s">
        <v>35</v>
      </c>
      <c r="P140" s="60" t="s">
        <v>35</v>
      </c>
      <c r="Q140" s="57" t="s">
        <v>35</v>
      </c>
      <c r="R140" s="54" t="s">
        <v>35</v>
      </c>
      <c r="S140" s="60" t="s">
        <v>35</v>
      </c>
      <c r="T140" s="60" t="s">
        <v>35</v>
      </c>
      <c r="U140" s="60" t="s">
        <v>35</v>
      </c>
      <c r="V140" s="51" t="s">
        <v>35</v>
      </c>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43"/>
      <c r="BA140" s="1023" t="s">
        <v>107</v>
      </c>
      <c r="BB140" s="594" t="s">
        <v>64</v>
      </c>
      <c r="BC140" s="47" t="s">
        <v>35</v>
      </c>
      <c r="BD140" s="43" t="s">
        <v>35</v>
      </c>
      <c r="BE140" s="43" t="s">
        <v>35</v>
      </c>
      <c r="BF140" s="43" t="s">
        <v>35</v>
      </c>
      <c r="BG140" s="38" t="s">
        <v>35</v>
      </c>
      <c r="BH140" s="47" t="s">
        <v>35</v>
      </c>
      <c r="BI140" s="43" t="s">
        <v>35</v>
      </c>
      <c r="BJ140" s="43" t="s">
        <v>35</v>
      </c>
      <c r="BK140" s="43" t="s">
        <v>35</v>
      </c>
      <c r="BL140" s="38" t="s">
        <v>35</v>
      </c>
      <c r="BM140" s="47" t="s">
        <v>35</v>
      </c>
      <c r="BN140" s="43" t="s">
        <v>35</v>
      </c>
      <c r="BO140" s="43" t="s">
        <v>35</v>
      </c>
      <c r="BP140" s="43" t="s">
        <v>35</v>
      </c>
      <c r="BQ140" s="38" t="s">
        <v>35</v>
      </c>
      <c r="BR140" s="47" t="s">
        <v>35</v>
      </c>
      <c r="BS140" s="43" t="s">
        <v>35</v>
      </c>
      <c r="BT140" s="43" t="s">
        <v>35</v>
      </c>
      <c r="BU140" s="43" t="s">
        <v>35</v>
      </c>
      <c r="BV140" s="33" t="s">
        <v>35</v>
      </c>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row>
    <row r="141" s="306" customFormat="true" ht="15" customHeight="true" x14ac:dyDescent="0.2">
      <c r="A141" s="1000"/>
      <c r="B141" s="376" t="s">
        <v>65</v>
      </c>
      <c r="C141" s="63" t="s">
        <v>35</v>
      </c>
      <c r="D141" s="60" t="s">
        <v>35</v>
      </c>
      <c r="E141" s="60" t="s">
        <v>35</v>
      </c>
      <c r="F141" s="60" t="s">
        <v>35</v>
      </c>
      <c r="G141" s="57" t="s">
        <v>35</v>
      </c>
      <c r="H141" s="54" t="s">
        <v>35</v>
      </c>
      <c r="I141" s="60" t="s">
        <v>35</v>
      </c>
      <c r="J141" s="60" t="s">
        <v>35</v>
      </c>
      <c r="K141" s="60" t="s">
        <v>35</v>
      </c>
      <c r="L141" s="51" t="s">
        <v>35</v>
      </c>
      <c r="M141" s="63" t="s">
        <v>35</v>
      </c>
      <c r="N141" s="60" t="s">
        <v>35</v>
      </c>
      <c r="O141" s="60" t="s">
        <v>35</v>
      </c>
      <c r="P141" s="60" t="s">
        <v>35</v>
      </c>
      <c r="Q141" s="57" t="s">
        <v>35</v>
      </c>
      <c r="R141" s="54" t="s">
        <v>35</v>
      </c>
      <c r="S141" s="60" t="s">
        <v>35</v>
      </c>
      <c r="T141" s="60" t="s">
        <v>35</v>
      </c>
      <c r="U141" s="60" t="s">
        <v>35</v>
      </c>
      <c r="V141" s="51" t="s">
        <v>35</v>
      </c>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3"/>
      <c r="BA141" s="1023"/>
      <c r="BB141" s="594"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33" t="s">
        <v>35</v>
      </c>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6" customFormat="true" ht="15" customHeight="true" x14ac:dyDescent="0.2">
      <c r="A142" s="1000"/>
      <c r="B142" s="376" t="s">
        <v>66</v>
      </c>
      <c r="C142" s="63" t="s">
        <v>35</v>
      </c>
      <c r="D142" s="60" t="s">
        <v>35</v>
      </c>
      <c r="E142" s="60" t="s">
        <v>35</v>
      </c>
      <c r="F142" s="60" t="s">
        <v>35</v>
      </c>
      <c r="G142" s="57" t="s">
        <v>35</v>
      </c>
      <c r="H142" s="54" t="s">
        <v>35</v>
      </c>
      <c r="I142" s="60" t="s">
        <v>35</v>
      </c>
      <c r="J142" s="60" t="s">
        <v>35</v>
      </c>
      <c r="K142" s="60" t="s">
        <v>35</v>
      </c>
      <c r="L142" s="51" t="s">
        <v>35</v>
      </c>
      <c r="M142" s="63" t="s">
        <v>35</v>
      </c>
      <c r="N142" s="60" t="s">
        <v>35</v>
      </c>
      <c r="O142" s="60" t="s">
        <v>35</v>
      </c>
      <c r="P142" s="60" t="s">
        <v>35</v>
      </c>
      <c r="Q142" s="57" t="s">
        <v>35</v>
      </c>
      <c r="R142" s="54" t="s">
        <v>35</v>
      </c>
      <c r="S142" s="60" t="s">
        <v>35</v>
      </c>
      <c r="T142" s="60" t="s">
        <v>35</v>
      </c>
      <c r="U142" s="60" t="s">
        <v>35</v>
      </c>
      <c r="V142" s="51" t="s">
        <v>35</v>
      </c>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43"/>
      <c r="BA142" s="1023"/>
      <c r="BB142" s="594" t="s">
        <v>66</v>
      </c>
      <c r="BC142" s="47" t="s">
        <v>35</v>
      </c>
      <c r="BD142" s="43" t="s">
        <v>35</v>
      </c>
      <c r="BE142" s="43" t="s">
        <v>35</v>
      </c>
      <c r="BF142" s="43" t="s">
        <v>35</v>
      </c>
      <c r="BG142" s="38" t="s">
        <v>35</v>
      </c>
      <c r="BH142" s="47" t="s">
        <v>35</v>
      </c>
      <c r="BI142" s="43" t="s">
        <v>35</v>
      </c>
      <c r="BJ142" s="43" t="s">
        <v>35</v>
      </c>
      <c r="BK142" s="43" t="s">
        <v>35</v>
      </c>
      <c r="BL142" s="38" t="s">
        <v>35</v>
      </c>
      <c r="BM142" s="47" t="s">
        <v>35</v>
      </c>
      <c r="BN142" s="43" t="s">
        <v>35</v>
      </c>
      <c r="BO142" s="43" t="s">
        <v>35</v>
      </c>
      <c r="BP142" s="43" t="s">
        <v>35</v>
      </c>
      <c r="BQ142" s="38" t="s">
        <v>35</v>
      </c>
      <c r="BR142" s="47" t="s">
        <v>35</v>
      </c>
      <c r="BS142" s="43" t="s">
        <v>35</v>
      </c>
      <c r="BT142" s="43" t="s">
        <v>35</v>
      </c>
      <c r="BU142" s="43" t="s">
        <v>35</v>
      </c>
      <c r="BV142" s="33" t="s">
        <v>35</v>
      </c>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row>
    <row r="143" s="306" customFormat="true" ht="15" customHeight="true" x14ac:dyDescent="0.2">
      <c r="A143" s="1000"/>
      <c r="B143" s="376" t="s">
        <v>67</v>
      </c>
      <c r="C143" s="63" t="s">
        <v>35</v>
      </c>
      <c r="D143" s="60" t="s">
        <v>35</v>
      </c>
      <c r="E143" s="60" t="s">
        <v>35</v>
      </c>
      <c r="F143" s="60" t="s">
        <v>35</v>
      </c>
      <c r="G143" s="57" t="s">
        <v>35</v>
      </c>
      <c r="H143" s="54" t="s">
        <v>35</v>
      </c>
      <c r="I143" s="60" t="s">
        <v>35</v>
      </c>
      <c r="J143" s="60" t="s">
        <v>35</v>
      </c>
      <c r="K143" s="60" t="s">
        <v>35</v>
      </c>
      <c r="L143" s="51" t="s">
        <v>35</v>
      </c>
      <c r="M143" s="63" t="s">
        <v>35</v>
      </c>
      <c r="N143" s="60" t="s">
        <v>35</v>
      </c>
      <c r="O143" s="60" t="s">
        <v>35</v>
      </c>
      <c r="P143" s="60" t="s">
        <v>35</v>
      </c>
      <c r="Q143" s="57" t="s">
        <v>35</v>
      </c>
      <c r="R143" s="54" t="s">
        <v>35</v>
      </c>
      <c r="S143" s="60" t="s">
        <v>35</v>
      </c>
      <c r="T143" s="60" t="s">
        <v>35</v>
      </c>
      <c r="U143" s="60" t="s">
        <v>35</v>
      </c>
      <c r="V143" s="51" t="s">
        <v>35</v>
      </c>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43"/>
      <c r="BA143" s="1023"/>
      <c r="BB143" s="594" t="s">
        <v>67</v>
      </c>
      <c r="BC143" s="47" t="s">
        <v>35</v>
      </c>
      <c r="BD143" s="43" t="s">
        <v>35</v>
      </c>
      <c r="BE143" s="43" t="s">
        <v>35</v>
      </c>
      <c r="BF143" s="43" t="s">
        <v>35</v>
      </c>
      <c r="BG143" s="38" t="s">
        <v>35</v>
      </c>
      <c r="BH143" s="47" t="s">
        <v>35</v>
      </c>
      <c r="BI143" s="43" t="s">
        <v>35</v>
      </c>
      <c r="BJ143" s="43" t="s">
        <v>35</v>
      </c>
      <c r="BK143" s="43" t="s">
        <v>35</v>
      </c>
      <c r="BL143" s="38" t="s">
        <v>35</v>
      </c>
      <c r="BM143" s="47" t="s">
        <v>35</v>
      </c>
      <c r="BN143" s="43" t="s">
        <v>35</v>
      </c>
      <c r="BO143" s="43" t="s">
        <v>35</v>
      </c>
      <c r="BP143" s="43" t="s">
        <v>35</v>
      </c>
      <c r="BQ143" s="38" t="s">
        <v>35</v>
      </c>
      <c r="BR143" s="47" t="s">
        <v>35</v>
      </c>
      <c r="BS143" s="43" t="s">
        <v>35</v>
      </c>
      <c r="BT143" s="43" t="s">
        <v>35</v>
      </c>
      <c r="BU143" s="43" t="s">
        <v>35</v>
      </c>
      <c r="BV143" s="33" t="s">
        <v>35</v>
      </c>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row>
    <row r="144" s="306" customFormat="true" ht="15" customHeight="true" x14ac:dyDescent="0.2">
      <c r="A144" s="1000" t="s">
        <v>108</v>
      </c>
      <c r="B144" s="376" t="s">
        <v>64</v>
      </c>
      <c r="C144" s="63" t="s">
        <v>35</v>
      </c>
      <c r="D144" s="60" t="s">
        <v>35</v>
      </c>
      <c r="E144" s="60" t="s">
        <v>35</v>
      </c>
      <c r="F144" s="60" t="s">
        <v>35</v>
      </c>
      <c r="G144" s="57" t="s">
        <v>35</v>
      </c>
      <c r="H144" s="54" t="s">
        <v>35</v>
      </c>
      <c r="I144" s="60" t="s">
        <v>35</v>
      </c>
      <c r="J144" s="60" t="s">
        <v>35</v>
      </c>
      <c r="K144" s="60" t="s">
        <v>35</v>
      </c>
      <c r="L144" s="51" t="s">
        <v>35</v>
      </c>
      <c r="M144" s="63" t="s">
        <v>35</v>
      </c>
      <c r="N144" s="60" t="s">
        <v>35</v>
      </c>
      <c r="O144" s="60" t="s">
        <v>35</v>
      </c>
      <c r="P144" s="60" t="s">
        <v>35</v>
      </c>
      <c r="Q144" s="57" t="s">
        <v>35</v>
      </c>
      <c r="R144" s="54" t="s">
        <v>35</v>
      </c>
      <c r="S144" s="60" t="s">
        <v>35</v>
      </c>
      <c r="T144" s="60" t="s">
        <v>35</v>
      </c>
      <c r="U144" s="60" t="s">
        <v>35</v>
      </c>
      <c r="V144" s="51" t="s">
        <v>35</v>
      </c>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43"/>
      <c r="BA144" s="1023" t="s">
        <v>108</v>
      </c>
      <c r="BB144" s="594" t="s">
        <v>64</v>
      </c>
      <c r="BC144" s="47" t="s">
        <v>35</v>
      </c>
      <c r="BD144" s="43" t="s">
        <v>35</v>
      </c>
      <c r="BE144" s="43" t="s">
        <v>35</v>
      </c>
      <c r="BF144" s="43" t="s">
        <v>35</v>
      </c>
      <c r="BG144" s="38" t="s">
        <v>35</v>
      </c>
      <c r="BH144" s="47" t="s">
        <v>35</v>
      </c>
      <c r="BI144" s="43" t="s">
        <v>35</v>
      </c>
      <c r="BJ144" s="43" t="s">
        <v>35</v>
      </c>
      <c r="BK144" s="43" t="s">
        <v>35</v>
      </c>
      <c r="BL144" s="38" t="s">
        <v>35</v>
      </c>
      <c r="BM144" s="47" t="s">
        <v>35</v>
      </c>
      <c r="BN144" s="43" t="s">
        <v>35</v>
      </c>
      <c r="BO144" s="43" t="s">
        <v>35</v>
      </c>
      <c r="BP144" s="43" t="s">
        <v>35</v>
      </c>
      <c r="BQ144" s="38" t="s">
        <v>35</v>
      </c>
      <c r="BR144" s="47" t="s">
        <v>35</v>
      </c>
      <c r="BS144" s="43" t="s">
        <v>35</v>
      </c>
      <c r="BT144" s="43" t="s">
        <v>35</v>
      </c>
      <c r="BU144" s="43" t="s">
        <v>35</v>
      </c>
      <c r="BV144" s="33" t="s">
        <v>35</v>
      </c>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row>
    <row r="145" s="306" customFormat="true" ht="15" customHeight="true" x14ac:dyDescent="0.2">
      <c r="A145" s="1000"/>
      <c r="B145" s="376" t="s">
        <v>65</v>
      </c>
      <c r="C145" s="63" t="s">
        <v>35</v>
      </c>
      <c r="D145" s="60" t="s">
        <v>35</v>
      </c>
      <c r="E145" s="60" t="s">
        <v>35</v>
      </c>
      <c r="F145" s="60" t="s">
        <v>35</v>
      </c>
      <c r="G145" s="57" t="s">
        <v>35</v>
      </c>
      <c r="H145" s="54" t="s">
        <v>35</v>
      </c>
      <c r="I145" s="60" t="s">
        <v>35</v>
      </c>
      <c r="J145" s="60" t="s">
        <v>35</v>
      </c>
      <c r="K145" s="60" t="s">
        <v>35</v>
      </c>
      <c r="L145" s="51" t="s">
        <v>35</v>
      </c>
      <c r="M145" s="63" t="s">
        <v>35</v>
      </c>
      <c r="N145" s="60" t="s">
        <v>35</v>
      </c>
      <c r="O145" s="60" t="s">
        <v>35</v>
      </c>
      <c r="P145" s="60" t="s">
        <v>35</v>
      </c>
      <c r="Q145" s="57" t="s">
        <v>35</v>
      </c>
      <c r="R145" s="54" t="s">
        <v>35</v>
      </c>
      <c r="S145" s="60" t="s">
        <v>35</v>
      </c>
      <c r="T145" s="60" t="s">
        <v>35</v>
      </c>
      <c r="U145" s="60" t="s">
        <v>35</v>
      </c>
      <c r="V145" s="51" t="s">
        <v>35</v>
      </c>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43"/>
      <c r="BA145" s="1023"/>
      <c r="BB145" s="594" t="s">
        <v>65</v>
      </c>
      <c r="BC145" s="47" t="s">
        <v>35</v>
      </c>
      <c r="BD145" s="43" t="s">
        <v>35</v>
      </c>
      <c r="BE145" s="43" t="s">
        <v>35</v>
      </c>
      <c r="BF145" s="43" t="s">
        <v>35</v>
      </c>
      <c r="BG145" s="38" t="s">
        <v>35</v>
      </c>
      <c r="BH145" s="47" t="s">
        <v>35</v>
      </c>
      <c r="BI145" s="43" t="s">
        <v>35</v>
      </c>
      <c r="BJ145" s="43" t="s">
        <v>35</v>
      </c>
      <c r="BK145" s="43" t="s">
        <v>35</v>
      </c>
      <c r="BL145" s="38" t="s">
        <v>35</v>
      </c>
      <c r="BM145" s="47" t="s">
        <v>35</v>
      </c>
      <c r="BN145" s="43" t="s">
        <v>35</v>
      </c>
      <c r="BO145" s="43" t="s">
        <v>35</v>
      </c>
      <c r="BP145" s="43" t="s">
        <v>35</v>
      </c>
      <c r="BQ145" s="38" t="s">
        <v>35</v>
      </c>
      <c r="BR145" s="47" t="s">
        <v>35</v>
      </c>
      <c r="BS145" s="43" t="s">
        <v>35</v>
      </c>
      <c r="BT145" s="43" t="s">
        <v>35</v>
      </c>
      <c r="BU145" s="43" t="s">
        <v>35</v>
      </c>
      <c r="BV145" s="33" t="s">
        <v>35</v>
      </c>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row>
    <row r="146" s="306" customFormat="true" ht="15" customHeight="true" x14ac:dyDescent="0.2">
      <c r="A146" s="1000"/>
      <c r="B146" s="376" t="s">
        <v>66</v>
      </c>
      <c r="C146" s="63" t="s">
        <v>35</v>
      </c>
      <c r="D146" s="60" t="s">
        <v>35</v>
      </c>
      <c r="E146" s="60" t="s">
        <v>35</v>
      </c>
      <c r="F146" s="60" t="s">
        <v>35</v>
      </c>
      <c r="G146" s="57" t="s">
        <v>35</v>
      </c>
      <c r="H146" s="54" t="s">
        <v>35</v>
      </c>
      <c r="I146" s="60" t="s">
        <v>35</v>
      </c>
      <c r="J146" s="60" t="s">
        <v>35</v>
      </c>
      <c r="K146" s="60" t="s">
        <v>35</v>
      </c>
      <c r="L146" s="51" t="s">
        <v>35</v>
      </c>
      <c r="M146" s="63" t="s">
        <v>35</v>
      </c>
      <c r="N146" s="60" t="s">
        <v>35</v>
      </c>
      <c r="O146" s="60" t="s">
        <v>35</v>
      </c>
      <c r="P146" s="60" t="s">
        <v>35</v>
      </c>
      <c r="Q146" s="57" t="s">
        <v>35</v>
      </c>
      <c r="R146" s="54" t="s">
        <v>35</v>
      </c>
      <c r="S146" s="60" t="s">
        <v>35</v>
      </c>
      <c r="T146" s="60" t="s">
        <v>35</v>
      </c>
      <c r="U146" s="60" t="s">
        <v>35</v>
      </c>
      <c r="V146" s="51" t="s">
        <v>35</v>
      </c>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43"/>
      <c r="BA146" s="1023"/>
      <c r="BB146" s="594" t="s">
        <v>66</v>
      </c>
      <c r="BC146" s="47" t="s">
        <v>35</v>
      </c>
      <c r="BD146" s="43" t="s">
        <v>35</v>
      </c>
      <c r="BE146" s="43" t="s">
        <v>35</v>
      </c>
      <c r="BF146" s="43" t="s">
        <v>35</v>
      </c>
      <c r="BG146" s="38" t="s">
        <v>35</v>
      </c>
      <c r="BH146" s="47" t="s">
        <v>35</v>
      </c>
      <c r="BI146" s="43" t="s">
        <v>35</v>
      </c>
      <c r="BJ146" s="43" t="s">
        <v>35</v>
      </c>
      <c r="BK146" s="43" t="s">
        <v>35</v>
      </c>
      <c r="BL146" s="38" t="s">
        <v>35</v>
      </c>
      <c r="BM146" s="47" t="s">
        <v>35</v>
      </c>
      <c r="BN146" s="43" t="s">
        <v>35</v>
      </c>
      <c r="BO146" s="43" t="s">
        <v>35</v>
      </c>
      <c r="BP146" s="43" t="s">
        <v>35</v>
      </c>
      <c r="BQ146" s="38" t="s">
        <v>35</v>
      </c>
      <c r="BR146" s="47" t="s">
        <v>35</v>
      </c>
      <c r="BS146" s="43" t="s">
        <v>35</v>
      </c>
      <c r="BT146" s="43" t="s">
        <v>35</v>
      </c>
      <c r="BU146" s="43" t="s">
        <v>35</v>
      </c>
      <c r="BV146" s="33" t="s">
        <v>35</v>
      </c>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row>
    <row r="147" s="306" customFormat="true" ht="15" customHeight="true" x14ac:dyDescent="0.2">
      <c r="A147" s="1000"/>
      <c r="B147" s="376" t="s">
        <v>67</v>
      </c>
      <c r="C147" s="63" t="s">
        <v>35</v>
      </c>
      <c r="D147" s="60" t="s">
        <v>35</v>
      </c>
      <c r="E147" s="60" t="s">
        <v>35</v>
      </c>
      <c r="F147" s="60" t="s">
        <v>35</v>
      </c>
      <c r="G147" s="57" t="s">
        <v>35</v>
      </c>
      <c r="H147" s="54" t="s">
        <v>35</v>
      </c>
      <c r="I147" s="60" t="s">
        <v>35</v>
      </c>
      <c r="J147" s="60" t="s">
        <v>35</v>
      </c>
      <c r="K147" s="60" t="s">
        <v>35</v>
      </c>
      <c r="L147" s="51" t="s">
        <v>35</v>
      </c>
      <c r="M147" s="63" t="s">
        <v>35</v>
      </c>
      <c r="N147" s="60" t="s">
        <v>35</v>
      </c>
      <c r="O147" s="60" t="s">
        <v>35</v>
      </c>
      <c r="P147" s="60" t="s">
        <v>35</v>
      </c>
      <c r="Q147" s="57" t="s">
        <v>35</v>
      </c>
      <c r="R147" s="54" t="s">
        <v>35</v>
      </c>
      <c r="S147" s="60" t="s">
        <v>35</v>
      </c>
      <c r="T147" s="60" t="s">
        <v>35</v>
      </c>
      <c r="U147" s="60" t="s">
        <v>35</v>
      </c>
      <c r="V147" s="51" t="s">
        <v>35</v>
      </c>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43"/>
      <c r="BA147" s="1023"/>
      <c r="BB147" s="594" t="s">
        <v>67</v>
      </c>
      <c r="BC147" s="47" t="s">
        <v>35</v>
      </c>
      <c r="BD147" s="43" t="s">
        <v>35</v>
      </c>
      <c r="BE147" s="43" t="s">
        <v>35</v>
      </c>
      <c r="BF147" s="43" t="s">
        <v>35</v>
      </c>
      <c r="BG147" s="38" t="s">
        <v>35</v>
      </c>
      <c r="BH147" s="47" t="s">
        <v>35</v>
      </c>
      <c r="BI147" s="43" t="s">
        <v>35</v>
      </c>
      <c r="BJ147" s="43" t="s">
        <v>35</v>
      </c>
      <c r="BK147" s="43" t="s">
        <v>35</v>
      </c>
      <c r="BL147" s="38" t="s">
        <v>35</v>
      </c>
      <c r="BM147" s="47" t="s">
        <v>35</v>
      </c>
      <c r="BN147" s="43" t="s">
        <v>35</v>
      </c>
      <c r="BO147" s="43" t="s">
        <v>35</v>
      </c>
      <c r="BP147" s="43" t="s">
        <v>35</v>
      </c>
      <c r="BQ147" s="38" t="s">
        <v>35</v>
      </c>
      <c r="BR147" s="47" t="s">
        <v>35</v>
      </c>
      <c r="BS147" s="43" t="s">
        <v>35</v>
      </c>
      <c r="BT147" s="43" t="s">
        <v>35</v>
      </c>
      <c r="BU147" s="43" t="s">
        <v>35</v>
      </c>
      <c r="BV147" s="33" t="s">
        <v>35</v>
      </c>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row>
    <row r="148" s="306" customFormat="true" ht="15" customHeight="true" x14ac:dyDescent="0.2">
      <c r="A148" s="1000" t="s">
        <v>109</v>
      </c>
      <c r="B148" s="376" t="s">
        <v>49</v>
      </c>
      <c r="C148" s="160">
        <v>25.056499024768613</v>
      </c>
      <c r="D148" s="159">
        <v>33.920808195421351</v>
      </c>
      <c r="E148" s="159">
        <v>33.250464105030957</v>
      </c>
      <c r="F148" s="159">
        <v>10.579037588553494</v>
      </c>
      <c r="G148" s="158">
        <v>0.76913838831498926</v>
      </c>
      <c r="H148" s="148">
        <v>35.257443887829481</v>
      </c>
      <c r="I148" s="159">
        <v>37.812791838276333</v>
      </c>
      <c r="J148" s="159">
        <v>27.554370247911073</v>
      </c>
      <c r="K148" s="159">
        <v>3.8358164193716635</v>
      </c>
      <c r="L148" s="152">
        <v>0.77514435112972324</v>
      </c>
      <c r="M148" s="160">
        <v>6.0531278953084886</v>
      </c>
      <c r="N148" s="159">
        <v>18.563377853118503</v>
      </c>
      <c r="O148" s="159">
        <v>24.695977284884989</v>
      </c>
      <c r="P148" s="159">
        <v>27.227511559446739</v>
      </c>
      <c r="Q148" s="158">
        <v>20.901621296062171</v>
      </c>
      <c r="R148" s="148">
        <v>18.567343389775612</v>
      </c>
      <c r="S148" s="159">
        <v>25.794590852577652</v>
      </c>
      <c r="T148" s="159">
        <v>19.135713678625439</v>
      </c>
      <c r="U148" s="159">
        <v>21.95121418027443</v>
      </c>
      <c r="V148" s="152">
        <v>16.54365474408656</v>
      </c>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3"/>
      <c r="BA148" s="1023" t="s">
        <v>109</v>
      </c>
      <c r="BB148" s="594" t="s">
        <v>49</v>
      </c>
      <c r="BC148" s="47" t="s">
        <v>35</v>
      </c>
      <c r="BD148" s="43" t="s">
        <v>35</v>
      </c>
      <c r="BE148" s="43" t="s">
        <v>35</v>
      </c>
      <c r="BF148" s="43" t="s">
        <v>35</v>
      </c>
      <c r="BG148" s="38" t="s">
        <v>35</v>
      </c>
      <c r="BH148" s="47" t="s">
        <v>35</v>
      </c>
      <c r="BI148" s="43" t="s">
        <v>35</v>
      </c>
      <c r="BJ148" s="43" t="s">
        <v>35</v>
      </c>
      <c r="BK148" s="43" t="s">
        <v>35</v>
      </c>
      <c r="BL148" s="38" t="s">
        <v>35</v>
      </c>
      <c r="BM148" s="47" t="s">
        <v>35</v>
      </c>
      <c r="BN148" s="43" t="s">
        <v>35</v>
      </c>
      <c r="BO148" s="43" t="s">
        <v>35</v>
      </c>
      <c r="BP148" s="43" t="s">
        <v>35</v>
      </c>
      <c r="BQ148" s="38" t="s">
        <v>35</v>
      </c>
      <c r="BR148" s="47" t="s">
        <v>35</v>
      </c>
      <c r="BS148" s="43" t="s">
        <v>35</v>
      </c>
      <c r="BT148" s="43" t="s">
        <v>35</v>
      </c>
      <c r="BU148" s="43" t="s">
        <v>35</v>
      </c>
      <c r="BV148" s="33" t="s">
        <v>35</v>
      </c>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row>
    <row r="149" s="306" customFormat="true" ht="15" customHeight="true" x14ac:dyDescent="0.2">
      <c r="A149" s="1000"/>
      <c r="B149" s="376" t="s">
        <v>48</v>
      </c>
      <c r="C149" s="160">
        <v>53.083712135259766</v>
      </c>
      <c r="D149" s="159">
        <v>63.168508712694148</v>
      </c>
      <c r="E149" s="159">
        <v>65.221831419788643</v>
      </c>
      <c r="F149" s="159">
        <v>89.238509203660115</v>
      </c>
      <c r="G149" s="158">
        <v>99.230861611685015</v>
      </c>
      <c r="H149" s="148">
        <v>60.516801851467406</v>
      </c>
      <c r="I149" s="159">
        <v>61.241563508238592</v>
      </c>
      <c r="J149" s="159">
        <v>71.308005845394987</v>
      </c>
      <c r="K149" s="159">
        <v>96.123599409680935</v>
      </c>
      <c r="L149" s="152">
        <v>99.22485564887026</v>
      </c>
      <c r="M149" s="160">
        <v>23.2200013200485</v>
      </c>
      <c r="N149" s="159">
        <v>65.4456409527197</v>
      </c>
      <c r="O149" s="159">
        <v>66.838042003295911</v>
      </c>
      <c r="P149" s="159">
        <v>68.653510218076832</v>
      </c>
      <c r="Q149" s="158">
        <v>77.518851754843396</v>
      </c>
      <c r="R149" s="148">
        <v>79.959029027812392</v>
      </c>
      <c r="S149" s="159">
        <v>73.05000920261385</v>
      </c>
      <c r="T149" s="159">
        <v>75.251748193271339</v>
      </c>
      <c r="U149" s="159">
        <v>77.42659394425111</v>
      </c>
      <c r="V149" s="152">
        <v>45.269807379591477</v>
      </c>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3"/>
      <c r="BA149" s="1023"/>
      <c r="BB149" s="594" t="s">
        <v>48</v>
      </c>
      <c r="BC149" s="47" t="s">
        <v>35</v>
      </c>
      <c r="BD149" s="43" t="s">
        <v>35</v>
      </c>
      <c r="BE149" s="43" t="s">
        <v>35</v>
      </c>
      <c r="BF149" s="43" t="s">
        <v>35</v>
      </c>
      <c r="BG149" s="38" t="s">
        <v>35</v>
      </c>
      <c r="BH149" s="47" t="s">
        <v>35</v>
      </c>
      <c r="BI149" s="43" t="s">
        <v>35</v>
      </c>
      <c r="BJ149" s="43" t="s">
        <v>35</v>
      </c>
      <c r="BK149" s="43" t="s">
        <v>35</v>
      </c>
      <c r="BL149" s="38" t="s">
        <v>35</v>
      </c>
      <c r="BM149" s="47" t="s">
        <v>35</v>
      </c>
      <c r="BN149" s="43" t="s">
        <v>35</v>
      </c>
      <c r="BO149" s="43" t="s">
        <v>35</v>
      </c>
      <c r="BP149" s="43" t="s">
        <v>35</v>
      </c>
      <c r="BQ149" s="38" t="s">
        <v>35</v>
      </c>
      <c r="BR149" s="47" t="s">
        <v>35</v>
      </c>
      <c r="BS149" s="43" t="s">
        <v>35</v>
      </c>
      <c r="BT149" s="43" t="s">
        <v>35</v>
      </c>
      <c r="BU149" s="43" t="s">
        <v>35</v>
      </c>
      <c r="BV149" s="33" t="s">
        <v>35</v>
      </c>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row>
    <row r="150" s="306" customFormat="true" ht="15" customHeight="true" x14ac:dyDescent="0.2">
      <c r="A150" s="1000"/>
      <c r="B150" s="376" t="s">
        <v>111</v>
      </c>
      <c r="C150" s="160">
        <v>21.859788839971323</v>
      </c>
      <c r="D150" s="159">
        <v>2.910683091884342</v>
      </c>
      <c r="E150" s="159">
        <v>1.5277044751806219</v>
      </c>
      <c r="F150" s="159">
        <v>0.18245320778637117</v>
      </c>
      <c r="G150" s="158">
        <v>0</v>
      </c>
      <c r="H150" s="148">
        <v>4.225754260702951</v>
      </c>
      <c r="I150" s="159">
        <v>0.94564465348510018</v>
      </c>
      <c r="J150" s="159">
        <v>1.137623906694101</v>
      </c>
      <c r="K150" s="159">
        <v>4.058417094738731E-2</v>
      </c>
      <c r="L150" s="152">
        <v>0</v>
      </c>
      <c r="M150" s="160">
        <v>70.726870784642998</v>
      </c>
      <c r="N150" s="159">
        <v>15.990981194161765</v>
      </c>
      <c r="O150" s="159">
        <v>8.4659807118191175</v>
      </c>
      <c r="P150" s="159">
        <v>4.1189782224764091</v>
      </c>
      <c r="Q150" s="158">
        <v>1.5795269490946271</v>
      </c>
      <c r="R150" s="148">
        <v>1.4736275824124898</v>
      </c>
      <c r="S150" s="159">
        <v>1.1553999448085268</v>
      </c>
      <c r="T150" s="159">
        <v>5.612538128103135</v>
      </c>
      <c r="U150" s="159">
        <v>0.62219187547461785</v>
      </c>
      <c r="V150" s="152">
        <v>38.186537876321793</v>
      </c>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3"/>
      <c r="BA150" s="1023"/>
      <c r="BB150" s="594" t="s">
        <v>111</v>
      </c>
      <c r="BC150" s="47" t="s">
        <v>35</v>
      </c>
      <c r="BD150" s="43" t="s">
        <v>35</v>
      </c>
      <c r="BE150" s="43" t="s">
        <v>35</v>
      </c>
      <c r="BF150" s="43" t="s">
        <v>35</v>
      </c>
      <c r="BG150" s="38" t="s">
        <v>35</v>
      </c>
      <c r="BH150" s="47" t="s">
        <v>35</v>
      </c>
      <c r="BI150" s="43" t="s">
        <v>35</v>
      </c>
      <c r="BJ150" s="43" t="s">
        <v>35</v>
      </c>
      <c r="BK150" s="43" t="s">
        <v>35</v>
      </c>
      <c r="BL150" s="38" t="s">
        <v>35</v>
      </c>
      <c r="BM150" s="47" t="s">
        <v>35</v>
      </c>
      <c r="BN150" s="43" t="s">
        <v>35</v>
      </c>
      <c r="BO150" s="43" t="s">
        <v>35</v>
      </c>
      <c r="BP150" s="43" t="s">
        <v>35</v>
      </c>
      <c r="BQ150" s="38" t="s">
        <v>35</v>
      </c>
      <c r="BR150" s="47" t="s">
        <v>35</v>
      </c>
      <c r="BS150" s="43" t="s">
        <v>35</v>
      </c>
      <c r="BT150" s="43" t="s">
        <v>35</v>
      </c>
      <c r="BU150" s="43" t="s">
        <v>35</v>
      </c>
      <c r="BV150" s="33" t="s">
        <v>35</v>
      </c>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row>
    <row r="151" s="306" customFormat="true" ht="15" customHeight="true" x14ac:dyDescent="0.2">
      <c r="A151" s="1000" t="s">
        <v>110</v>
      </c>
      <c r="B151" s="376" t="s">
        <v>49</v>
      </c>
      <c r="C151" s="160">
        <v>31.029376655371156</v>
      </c>
      <c r="D151" s="159">
        <v>34.609888330055419</v>
      </c>
      <c r="E151" s="159">
        <v>33.720626334174888</v>
      </c>
      <c r="F151" s="159">
        <v>10.681662707805698</v>
      </c>
      <c r="G151" s="158">
        <v>0.76913838831498926</v>
      </c>
      <c r="H151" s="148">
        <v>36.796414861508694</v>
      </c>
      <c r="I151" s="159">
        <v>38.086860230418225</v>
      </c>
      <c r="J151" s="159">
        <v>27.750494299874205</v>
      </c>
      <c r="K151" s="159">
        <v>3.8764005903190504</v>
      </c>
      <c r="L151" s="152">
        <v>0.77514435112972324</v>
      </c>
      <c r="M151" s="160">
        <v>25.969477070775731</v>
      </c>
      <c r="N151" s="159">
        <v>21.33043421226796</v>
      </c>
      <c r="O151" s="159">
        <v>24.740422478979092</v>
      </c>
      <c r="P151" s="159">
        <v>28.400223415813596</v>
      </c>
      <c r="Q151" s="158">
        <v>22.234359585683787</v>
      </c>
      <c r="R151" s="148">
        <v>19.128773866810601</v>
      </c>
      <c r="S151" s="159">
        <v>26.4959660213216</v>
      </c>
      <c r="T151" s="159">
        <v>20.56269808777774</v>
      </c>
      <c r="U151" s="159">
        <v>22.205496699988853</v>
      </c>
      <c r="V151" s="152">
        <v>25.431978631519797</v>
      </c>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3"/>
      <c r="BA151" s="1023" t="s">
        <v>110</v>
      </c>
      <c r="BB151" s="594" t="s">
        <v>49</v>
      </c>
      <c r="BC151" s="47" t="s">
        <v>35</v>
      </c>
      <c r="BD151" s="43" t="s">
        <v>35</v>
      </c>
      <c r="BE151" s="43" t="s">
        <v>35</v>
      </c>
      <c r="BF151" s="43" t="s">
        <v>35</v>
      </c>
      <c r="BG151" s="38" t="s">
        <v>35</v>
      </c>
      <c r="BH151" s="47" t="s">
        <v>35</v>
      </c>
      <c r="BI151" s="43" t="s">
        <v>35</v>
      </c>
      <c r="BJ151" s="43" t="s">
        <v>35</v>
      </c>
      <c r="BK151" s="43" t="s">
        <v>35</v>
      </c>
      <c r="BL151" s="38" t="s">
        <v>35</v>
      </c>
      <c r="BM151" s="47" t="s">
        <v>35</v>
      </c>
      <c r="BN151" s="43" t="s">
        <v>35</v>
      </c>
      <c r="BO151" s="43" t="s">
        <v>35</v>
      </c>
      <c r="BP151" s="43" t="s">
        <v>35</v>
      </c>
      <c r="BQ151" s="38" t="s">
        <v>35</v>
      </c>
      <c r="BR151" s="47" t="s">
        <v>35</v>
      </c>
      <c r="BS151" s="43" t="s">
        <v>35</v>
      </c>
      <c r="BT151" s="43" t="s">
        <v>35</v>
      </c>
      <c r="BU151" s="43" t="s">
        <v>35</v>
      </c>
      <c r="BV151" s="33" t="s">
        <v>35</v>
      </c>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row>
    <row r="152" s="306" customFormat="true" ht="15" customHeight="true" x14ac:dyDescent="0.2">
      <c r="A152" s="1030"/>
      <c r="B152" s="423" t="s">
        <v>48</v>
      </c>
      <c r="C152" s="160">
        <v>68.970623344628621</v>
      </c>
      <c r="D152" s="159">
        <v>65.390111669944417</v>
      </c>
      <c r="E152" s="159">
        <v>66.279373665825318</v>
      </c>
      <c r="F152" s="159">
        <v>89.3183372921943</v>
      </c>
      <c r="G152" s="158">
        <v>99.230861611685015</v>
      </c>
      <c r="H152" s="148">
        <v>63.20358513849115</v>
      </c>
      <c r="I152" s="159">
        <v>61.913139769581825</v>
      </c>
      <c r="J152" s="159">
        <v>72.249505700125951</v>
      </c>
      <c r="K152" s="159">
        <v>96.123599409680935</v>
      </c>
      <c r="L152" s="152">
        <v>99.22485564887026</v>
      </c>
      <c r="M152" s="160">
        <v>74.03052292922419</v>
      </c>
      <c r="N152" s="159">
        <v>78.669565787732026</v>
      </c>
      <c r="O152" s="159">
        <v>75.259577521020915</v>
      </c>
      <c r="P152" s="159">
        <v>71.599776584186372</v>
      </c>
      <c r="Q152" s="158">
        <v>77.765640414316408</v>
      </c>
      <c r="R152" s="148">
        <v>80.871226133189879</v>
      </c>
      <c r="S152" s="159">
        <v>73.50403397867845</v>
      </c>
      <c r="T152" s="159">
        <v>79.437301912222196</v>
      </c>
      <c r="U152" s="159">
        <v>77.7945033000113</v>
      </c>
      <c r="V152" s="152">
        <v>74.568021368480132</v>
      </c>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3"/>
      <c r="BA152" s="1023"/>
      <c r="BB152" s="594" t="s">
        <v>48</v>
      </c>
      <c r="BC152" s="47" t="s">
        <v>35</v>
      </c>
      <c r="BD152" s="43" t="s">
        <v>35</v>
      </c>
      <c r="BE152" s="43" t="s">
        <v>35</v>
      </c>
      <c r="BF152" s="43" t="s">
        <v>35</v>
      </c>
      <c r="BG152" s="38" t="s">
        <v>35</v>
      </c>
      <c r="BH152" s="47" t="s">
        <v>35</v>
      </c>
      <c r="BI152" s="43" t="s">
        <v>35</v>
      </c>
      <c r="BJ152" s="43" t="s">
        <v>35</v>
      </c>
      <c r="BK152" s="43" t="s">
        <v>35</v>
      </c>
      <c r="BL152" s="38" t="s">
        <v>35</v>
      </c>
      <c r="BM152" s="47" t="s">
        <v>35</v>
      </c>
      <c r="BN152" s="43" t="s">
        <v>35</v>
      </c>
      <c r="BO152" s="43" t="s">
        <v>35</v>
      </c>
      <c r="BP152" s="43" t="s">
        <v>35</v>
      </c>
      <c r="BQ152" s="38" t="s">
        <v>35</v>
      </c>
      <c r="BR152" s="47" t="s">
        <v>35</v>
      </c>
      <c r="BS152" s="43" t="s">
        <v>35</v>
      </c>
      <c r="BT152" s="43" t="s">
        <v>35</v>
      </c>
      <c r="BU152" s="43" t="s">
        <v>35</v>
      </c>
      <c r="BV152" s="33" t="s">
        <v>35</v>
      </c>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row>
    <row r="153" s="558" customFormat="true" ht="15" customHeight="true" x14ac:dyDescent="0.2">
      <c r="A153" s="999" t="s">
        <v>62</v>
      </c>
      <c r="B153" s="375" t="s">
        <v>402</v>
      </c>
      <c r="C153" s="119">
        <v>0.11628832831275433</v>
      </c>
      <c r="D153" s="118">
        <v>0.31630777157641249</v>
      </c>
      <c r="E153" s="118">
        <v>5.7689526975483911</v>
      </c>
      <c r="F153" s="118">
        <v>85.646301564131448</v>
      </c>
      <c r="G153" s="117">
        <v>100</v>
      </c>
      <c r="H153" s="116">
        <v>0.22428728729664785</v>
      </c>
      <c r="I153" s="118">
        <v>1.0296745682613402</v>
      </c>
      <c r="J153" s="118">
        <v>31.158206340811738</v>
      </c>
      <c r="K153" s="118">
        <v>98.872100389169432</v>
      </c>
      <c r="L153" s="115">
        <v>100</v>
      </c>
      <c r="M153" s="119">
        <v>0</v>
      </c>
      <c r="N153" s="118">
        <v>0.20345829513491578</v>
      </c>
      <c r="O153" s="118">
        <v>0</v>
      </c>
      <c r="P153" s="118">
        <v>0.54440518486918454</v>
      </c>
      <c r="Q153" s="117">
        <v>45.30204692006636</v>
      </c>
      <c r="R153" s="116">
        <v>37.153011092649891</v>
      </c>
      <c r="S153" s="118">
        <v>27.004596708462003</v>
      </c>
      <c r="T153" s="118">
        <v>23.473244031205247</v>
      </c>
      <c r="U153" s="118">
        <v>49.48825913048627</v>
      </c>
      <c r="V153" s="115">
        <v>10.381467064281779</v>
      </c>
      <c r="W153" s="785"/>
      <c r="X153" s="785"/>
      <c r="Y153" s="785"/>
      <c r="Z153" s="785"/>
      <c r="AA153" s="785"/>
      <c r="AB153" s="785"/>
      <c r="AC153" s="785"/>
      <c r="AD153" s="785"/>
      <c r="AE153" s="785"/>
      <c r="AF153" s="785"/>
      <c r="AG153" s="785"/>
      <c r="AH153" s="785"/>
      <c r="AI153" s="785"/>
      <c r="AJ153" s="785"/>
      <c r="AK153" s="785"/>
      <c r="AL153" s="785"/>
      <c r="AM153" s="785"/>
      <c r="AN153" s="785"/>
      <c r="AO153" s="785"/>
      <c r="AP153" s="785"/>
      <c r="AQ153" s="785"/>
      <c r="AR153" s="785"/>
      <c r="AS153" s="785"/>
      <c r="AT153" s="785"/>
      <c r="AU153" s="785"/>
      <c r="AV153" s="785"/>
      <c r="AW153" s="785"/>
      <c r="AX153" s="785"/>
      <c r="AY153" s="785"/>
      <c r="AZ153" s="344"/>
      <c r="BA153" s="1023" t="s">
        <v>62</v>
      </c>
      <c r="BB153" s="365" t="s">
        <v>402</v>
      </c>
      <c r="BC153" s="444">
        <v>7.0602998129496015</v>
      </c>
      <c r="BD153" s="430">
        <v>19.200016837250772</v>
      </c>
      <c r="BE153" s="430">
        <v>350.16942815058536</v>
      </c>
      <c r="BF153" s="430">
        <v>5200.8572784469443</v>
      </c>
      <c r="BG153" s="446">
        <v>6068.3001234086269</v>
      </c>
      <c r="BH153" s="444">
        <v>10.715225662258796</v>
      </c>
      <c r="BI153" s="430">
        <v>49.211376778708576</v>
      </c>
      <c r="BJ153" s="430">
        <v>1489.3114662710821</v>
      </c>
      <c r="BK153" s="430">
        <v>4722.2067609119686</v>
      </c>
      <c r="BL153" s="446">
        <v>4779.9651924868367</v>
      </c>
      <c r="BM153" s="444">
        <v>0</v>
      </c>
      <c r="BN153" s="430">
        <v>2.624200482833094</v>
      </c>
      <c r="BO153" s="430">
        <v>0</v>
      </c>
      <c r="BP153" s="430">
        <v>7.0374514698826145</v>
      </c>
      <c r="BQ153" s="446">
        <v>584.51547259279994</v>
      </c>
      <c r="BR153" s="444">
        <v>1818.6214930985134</v>
      </c>
      <c r="BS153" s="430">
        <v>544.60254572106817</v>
      </c>
      <c r="BT153" s="430">
        <v>1009.5164157834458</v>
      </c>
      <c r="BU153" s="430">
        <v>7954.5352242410199</v>
      </c>
      <c r="BV153" s="431">
        <v>318.31146781230802</v>
      </c>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558" customFormat="true" ht="15" customHeight="true" x14ac:dyDescent="0.2">
      <c r="A154" s="1000"/>
      <c r="B154" s="376" t="s">
        <v>403</v>
      </c>
      <c r="C154" s="119">
        <v>0</v>
      </c>
      <c r="D154" s="118">
        <v>0</v>
      </c>
      <c r="E154" s="118">
        <v>1.2646065129763655</v>
      </c>
      <c r="F154" s="118">
        <v>0.73050853541934557</v>
      </c>
      <c r="G154" s="117">
        <v>0</v>
      </c>
      <c r="H154" s="116">
        <v>0</v>
      </c>
      <c r="I154" s="118">
        <v>0.47390236444502631</v>
      </c>
      <c r="J154" s="118">
        <v>1.6481132767803603</v>
      </c>
      <c r="K154" s="118">
        <v>9.9341452246858988E-2</v>
      </c>
      <c r="L154" s="115">
        <v>0</v>
      </c>
      <c r="M154" s="119">
        <v>0</v>
      </c>
      <c r="N154" s="118">
        <v>0</v>
      </c>
      <c r="O154" s="118">
        <v>0</v>
      </c>
      <c r="P154" s="118">
        <v>0</v>
      </c>
      <c r="Q154" s="117">
        <v>1.1586226028865225</v>
      </c>
      <c r="R154" s="116">
        <v>0.22984027233515478</v>
      </c>
      <c r="S154" s="118">
        <v>0.42074891878492399</v>
      </c>
      <c r="T154" s="118">
        <v>0.10454548939354494</v>
      </c>
      <c r="U154" s="118">
        <v>0.58891659361487259</v>
      </c>
      <c r="V154" s="115">
        <v>7.267420983394271E-2</v>
      </c>
      <c r="W154" s="785"/>
      <c r="X154" s="785"/>
      <c r="Y154" s="785"/>
      <c r="Z154" s="785"/>
      <c r="AA154" s="785"/>
      <c r="AB154" s="785"/>
      <c r="AC154" s="785"/>
      <c r="AD154" s="785"/>
      <c r="AE154" s="785"/>
      <c r="AF154" s="785"/>
      <c r="AG154" s="785"/>
      <c r="AH154" s="785"/>
      <c r="AI154" s="785"/>
      <c r="AJ154" s="785"/>
      <c r="AK154" s="785"/>
      <c r="AL154" s="785"/>
      <c r="AM154" s="785"/>
      <c r="AN154" s="785"/>
      <c r="AO154" s="785"/>
      <c r="AP154" s="785"/>
      <c r="AQ154" s="785"/>
      <c r="AR154" s="785"/>
      <c r="AS154" s="785"/>
      <c r="AT154" s="785"/>
      <c r="AU154" s="785"/>
      <c r="AV154" s="785"/>
      <c r="AW154" s="785"/>
      <c r="AX154" s="785"/>
      <c r="AY154" s="785"/>
      <c r="AZ154" s="344"/>
      <c r="BA154" s="1023"/>
      <c r="BB154" s="594" t="s">
        <v>403</v>
      </c>
      <c r="BC154" s="445">
        <v>0</v>
      </c>
      <c r="BD154" s="432">
        <v>0</v>
      </c>
      <c r="BE154" s="432">
        <v>76.760299954032561</v>
      </c>
      <c r="BF154" s="432">
        <v>44.360008126660894</v>
      </c>
      <c r="BG154" s="449">
        <v>0</v>
      </c>
      <c r="BH154" s="445">
        <v>0</v>
      </c>
      <c r="BI154" s="432">
        <v>22.6492802016121</v>
      </c>
      <c r="BJ154" s="432">
        <v>78.777127732399819</v>
      </c>
      <c r="BK154" s="432">
        <v>4.7446233628340915</v>
      </c>
      <c r="BL154" s="449">
        <v>0</v>
      </c>
      <c r="BM154" s="445">
        <v>0</v>
      </c>
      <c r="BN154" s="432">
        <v>0</v>
      </c>
      <c r="BO154" s="432">
        <v>0</v>
      </c>
      <c r="BP154" s="432">
        <v>0</v>
      </c>
      <c r="BQ154" s="449">
        <v>14.949276783847443</v>
      </c>
      <c r="BR154" s="445">
        <v>11.250567503289686</v>
      </c>
      <c r="BS154" s="432">
        <v>8.4852565936618589</v>
      </c>
      <c r="BT154" s="432">
        <v>4.4961994856182947</v>
      </c>
      <c r="BU154" s="432">
        <v>94.659983405310541</v>
      </c>
      <c r="BV154" s="433">
        <v>2.2283010928130693</v>
      </c>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558" customFormat="true" ht="15" customHeight="true" x14ac:dyDescent="0.2">
      <c r="A155" s="1000"/>
      <c r="B155" s="376" t="s">
        <v>404</v>
      </c>
      <c r="C155" s="119">
        <v>0</v>
      </c>
      <c r="D155" s="118">
        <v>5.7367637341665681E-2</v>
      </c>
      <c r="E155" s="118">
        <v>0.22803742678217487</v>
      </c>
      <c r="F155" s="118">
        <v>0.24136724109947114</v>
      </c>
      <c r="G155" s="117">
        <v>0</v>
      </c>
      <c r="H155" s="116">
        <v>0</v>
      </c>
      <c r="I155" s="118">
        <v>7.2860673601713652E-2</v>
      </c>
      <c r="J155" s="118">
        <v>0.29800055898476602</v>
      </c>
      <c r="K155" s="118">
        <v>3.8041847250959479E-2</v>
      </c>
      <c r="L155" s="115">
        <v>0</v>
      </c>
      <c r="M155" s="119">
        <v>0</v>
      </c>
      <c r="N155" s="118">
        <v>0</v>
      </c>
      <c r="O155" s="118">
        <v>0</v>
      </c>
      <c r="P155" s="118">
        <v>0</v>
      </c>
      <c r="Q155" s="117">
        <v>0.96397191589724285</v>
      </c>
      <c r="R155" s="116">
        <v>0.23059043926179848</v>
      </c>
      <c r="S155" s="118">
        <v>5.7047738180822045E-2</v>
      </c>
      <c r="T155" s="118">
        <v>4.2246677968634044E-2</v>
      </c>
      <c r="U155" s="118">
        <v>0.11028147002160964</v>
      </c>
      <c r="V155" s="115">
        <v>0</v>
      </c>
      <c r="W155" s="785"/>
      <c r="X155" s="785"/>
      <c r="Y155" s="785"/>
      <c r="Z155" s="785"/>
      <c r="AA155" s="785"/>
      <c r="AB155" s="785"/>
      <c r="AC155" s="785"/>
      <c r="AD155" s="785"/>
      <c r="AE155" s="785"/>
      <c r="AF155" s="785"/>
      <c r="AG155" s="785"/>
      <c r="AH155" s="785"/>
      <c r="AI155" s="785"/>
      <c r="AJ155" s="785"/>
      <c r="AK155" s="785"/>
      <c r="AL155" s="785"/>
      <c r="AM155" s="785"/>
      <c r="AN155" s="785"/>
      <c r="AO155" s="785"/>
      <c r="AP155" s="785"/>
      <c r="AQ155" s="785"/>
      <c r="AR155" s="785"/>
      <c r="AS155" s="785"/>
      <c r="AT155" s="785"/>
      <c r="AU155" s="785"/>
      <c r="AV155" s="785"/>
      <c r="AW155" s="785"/>
      <c r="AX155" s="785"/>
      <c r="AY155" s="785"/>
      <c r="AZ155" s="344"/>
      <c r="BA155" s="1023"/>
      <c r="BB155" s="594" t="s">
        <v>404</v>
      </c>
      <c r="BC155" s="445">
        <v>0</v>
      </c>
      <c r="BD155" s="432">
        <v>3.4822400897196752</v>
      </c>
      <c r="BE155" s="432">
        <v>13.84163461197722</v>
      </c>
      <c r="BF155" s="432">
        <v>14.656985178873942</v>
      </c>
      <c r="BG155" s="449">
        <v>0</v>
      </c>
      <c r="BH155" s="445">
        <v>0</v>
      </c>
      <c r="BI155" s="432">
        <v>3.4822400897196752</v>
      </c>
      <c r="BJ155" s="432">
        <v>14.243940893025153</v>
      </c>
      <c r="BK155" s="432">
        <v>1.8169075763433402</v>
      </c>
      <c r="BL155" s="449">
        <v>0</v>
      </c>
      <c r="BM155" s="445">
        <v>0</v>
      </c>
      <c r="BN155" s="432">
        <v>0</v>
      </c>
      <c r="BO155" s="432">
        <v>0</v>
      </c>
      <c r="BP155" s="432">
        <v>0</v>
      </c>
      <c r="BQ155" s="449">
        <v>12.43777132148267</v>
      </c>
      <c r="BR155" s="445">
        <v>11.287287802831592</v>
      </c>
      <c r="BS155" s="432">
        <v>1.1504835186510773</v>
      </c>
      <c r="BT155" s="432">
        <v>1.8169075763433402</v>
      </c>
      <c r="BU155" s="432">
        <v>17.726180982744829</v>
      </c>
      <c r="BV155" s="433">
        <v>0</v>
      </c>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558" customFormat="true" ht="15" customHeight="true" x14ac:dyDescent="0.2">
      <c r="A156" s="1000"/>
      <c r="B156" s="376" t="s">
        <v>405</v>
      </c>
      <c r="C156" s="119">
        <v>0</v>
      </c>
      <c r="D156" s="118">
        <v>0</v>
      </c>
      <c r="E156" s="118">
        <v>0.17225242857348655</v>
      </c>
      <c r="F156" s="118">
        <v>7.98280885341692E-2</v>
      </c>
      <c r="G156" s="117">
        <v>0</v>
      </c>
      <c r="H156" s="116">
        <v>0</v>
      </c>
      <c r="I156" s="118">
        <v>0</v>
      </c>
      <c r="J156" s="118">
        <v>0.25354145436671538</v>
      </c>
      <c r="K156" s="118">
        <v>0</v>
      </c>
      <c r="L156" s="115">
        <v>0</v>
      </c>
      <c r="M156" s="119">
        <v>0</v>
      </c>
      <c r="N156" s="118">
        <v>0</v>
      </c>
      <c r="O156" s="118">
        <v>0</v>
      </c>
      <c r="P156" s="118">
        <v>0</v>
      </c>
      <c r="Q156" s="117">
        <v>0.2467886594730114</v>
      </c>
      <c r="R156" s="116">
        <v>6.5051165636897931E-2</v>
      </c>
      <c r="S156" s="118">
        <v>0</v>
      </c>
      <c r="T156" s="118">
        <v>0</v>
      </c>
      <c r="U156" s="118">
        <v>7.5396194953659942E-2</v>
      </c>
      <c r="V156" s="115">
        <v>0</v>
      </c>
      <c r="W156" s="785"/>
      <c r="X156" s="785"/>
      <c r="Y156" s="785"/>
      <c r="Z156" s="785"/>
      <c r="AA156" s="785"/>
      <c r="AB156" s="785"/>
      <c r="AC156" s="785"/>
      <c r="AD156" s="785"/>
      <c r="AE156" s="785"/>
      <c r="AF156" s="785"/>
      <c r="AG156" s="785"/>
      <c r="AH156" s="785"/>
      <c r="AI156" s="785"/>
      <c r="AJ156" s="785"/>
      <c r="AK156" s="785"/>
      <c r="AL156" s="785"/>
      <c r="AM156" s="785"/>
      <c r="AN156" s="785"/>
      <c r="AO156" s="785"/>
      <c r="AP156" s="785"/>
      <c r="AQ156" s="785"/>
      <c r="AR156" s="785"/>
      <c r="AS156" s="785"/>
      <c r="AT156" s="785"/>
      <c r="AU156" s="785"/>
      <c r="AV156" s="785"/>
      <c r="AW156" s="785"/>
      <c r="AX156" s="785"/>
      <c r="AY156" s="785"/>
      <c r="AZ156" s="344"/>
      <c r="BA156" s="1023"/>
      <c r="BB156" s="594" t="s">
        <v>405</v>
      </c>
      <c r="BC156" s="445">
        <v>0</v>
      </c>
      <c r="BD156" s="432">
        <v>0</v>
      </c>
      <c r="BE156" s="432">
        <v>10.455543245615489</v>
      </c>
      <c r="BF156" s="432">
        <v>4.8475472693536066</v>
      </c>
      <c r="BG156" s="449">
        <v>0</v>
      </c>
      <c r="BH156" s="445">
        <v>0</v>
      </c>
      <c r="BI156" s="432">
        <v>0</v>
      </c>
      <c r="BJ156" s="432">
        <v>12.118868173384017</v>
      </c>
      <c r="BK156" s="432">
        <v>0</v>
      </c>
      <c r="BL156" s="449">
        <v>0</v>
      </c>
      <c r="BM156" s="445">
        <v>0</v>
      </c>
      <c r="BN156" s="432">
        <v>0</v>
      </c>
      <c r="BO156" s="432">
        <v>0</v>
      </c>
      <c r="BP156" s="432">
        <v>0</v>
      </c>
      <c r="BQ156" s="449">
        <v>3.1842223415850786</v>
      </c>
      <c r="BR156" s="445">
        <v>3.1842223415850786</v>
      </c>
      <c r="BS156" s="432">
        <v>0</v>
      </c>
      <c r="BT156" s="432">
        <v>0</v>
      </c>
      <c r="BU156" s="432">
        <v>12.118868173384017</v>
      </c>
      <c r="BV156" s="433">
        <v>0</v>
      </c>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558" customFormat="true" ht="15" customHeight="true" x14ac:dyDescent="0.2">
      <c r="A157" s="1000"/>
      <c r="B157" s="376" t="s">
        <v>406</v>
      </c>
      <c r="C157" s="119">
        <v>4.2274049370498403</v>
      </c>
      <c r="D157" s="118">
        <v>8.4710448016839699</v>
      </c>
      <c r="E157" s="118">
        <v>8.5794315961135315</v>
      </c>
      <c r="F157" s="118">
        <v>2.2632480464700695</v>
      </c>
      <c r="G157" s="117">
        <v>0</v>
      </c>
      <c r="H157" s="116">
        <v>5.9969274263207941</v>
      </c>
      <c r="I157" s="118">
        <v>8.0685959554686324</v>
      </c>
      <c r="J157" s="118">
        <v>7.6750983418434853</v>
      </c>
      <c r="K157" s="118">
        <v>0.25094170475697447</v>
      </c>
      <c r="L157" s="115">
        <v>0</v>
      </c>
      <c r="M157" s="119">
        <v>1.5170063738047392</v>
      </c>
      <c r="N157" s="118">
        <v>6.7188266359645681</v>
      </c>
      <c r="O157" s="118">
        <v>7.5860895388344796</v>
      </c>
      <c r="P157" s="118">
        <v>7.6219127978587515</v>
      </c>
      <c r="Q157" s="117">
        <v>5.8270075613024499</v>
      </c>
      <c r="R157" s="116">
        <v>5.6923482619449768</v>
      </c>
      <c r="S157" s="118">
        <v>4.8745389308251497</v>
      </c>
      <c r="T157" s="118">
        <v>7.3544004435990589</v>
      </c>
      <c r="U157" s="118">
        <v>3.6474797727301929</v>
      </c>
      <c r="V157" s="115">
        <v>4.8771511619740044</v>
      </c>
      <c r="W157" s="785"/>
      <c r="X157" s="785"/>
      <c r="Y157" s="785"/>
      <c r="Z157" s="785"/>
      <c r="AA157" s="785"/>
      <c r="AB157" s="785"/>
      <c r="AC157" s="785"/>
      <c r="AD157" s="785"/>
      <c r="AE157" s="785"/>
      <c r="AF157" s="785"/>
      <c r="AG157" s="785"/>
      <c r="AH157" s="785"/>
      <c r="AI157" s="785"/>
      <c r="AJ157" s="785"/>
      <c r="AK157" s="785"/>
      <c r="AL157" s="785"/>
      <c r="AM157" s="785"/>
      <c r="AN157" s="785"/>
      <c r="AO157" s="785"/>
      <c r="AP157" s="785"/>
      <c r="AQ157" s="785"/>
      <c r="AR157" s="785"/>
      <c r="AS157" s="785"/>
      <c r="AT157" s="785"/>
      <c r="AU157" s="785"/>
      <c r="AV157" s="785"/>
      <c r="AW157" s="785"/>
      <c r="AX157" s="785"/>
      <c r="AY157" s="785"/>
      <c r="AZ157" s="344"/>
      <c r="BA157" s="1023"/>
      <c r="BB157" s="594" t="s">
        <v>406</v>
      </c>
      <c r="BC157" s="445">
        <v>256.66158177150152</v>
      </c>
      <c r="BD157" s="432">
        <v>514.19603764666533</v>
      </c>
      <c r="BE157" s="432">
        <v>520.76257396682172</v>
      </c>
      <c r="BF157" s="432">
        <v>137.43535751629344</v>
      </c>
      <c r="BG157" s="449">
        <v>0</v>
      </c>
      <c r="BH157" s="445">
        <v>286.50054770258288</v>
      </c>
      <c r="BI157" s="432">
        <v>385.62350462845666</v>
      </c>
      <c r="BJ157" s="432">
        <v>366.85718812682711</v>
      </c>
      <c r="BK157" s="432">
        <v>11.985166797649685</v>
      </c>
      <c r="BL157" s="449">
        <v>0</v>
      </c>
      <c r="BM157" s="445">
        <v>19.62427928154904</v>
      </c>
      <c r="BN157" s="432">
        <v>86.659273786199606</v>
      </c>
      <c r="BO157" s="432">
        <v>98.094452182942135</v>
      </c>
      <c r="BP157" s="432">
        <v>98.527425736213544</v>
      </c>
      <c r="BQ157" s="449">
        <v>75.183712658861253</v>
      </c>
      <c r="BR157" s="445">
        <v>278.63762830849311</v>
      </c>
      <c r="BS157" s="432">
        <v>98.304978948712588</v>
      </c>
      <c r="BT157" s="432">
        <v>316.29151753325408</v>
      </c>
      <c r="BU157" s="432">
        <v>586.28060153393915</v>
      </c>
      <c r="BV157" s="433">
        <v>149.54082457688293</v>
      </c>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558" customFormat="true" ht="15" customHeight="true" x14ac:dyDescent="0.2">
      <c r="A158" s="1000"/>
      <c r="B158" s="376" t="s">
        <v>407</v>
      </c>
      <c r="C158" s="119">
        <v>73.796517894665953</v>
      </c>
      <c r="D158" s="118">
        <v>88.244596697513586</v>
      </c>
      <c r="E158" s="118">
        <v>82.410517656799016</v>
      </c>
      <c r="F158" s="118">
        <v>10.915518868772898</v>
      </c>
      <c r="G158" s="117">
        <v>0</v>
      </c>
      <c r="H158" s="116">
        <v>89.553031025679559</v>
      </c>
      <c r="I158" s="118">
        <v>89.349469696494793</v>
      </c>
      <c r="J158" s="118">
        <v>57.836299794789468</v>
      </c>
      <c r="K158" s="118">
        <v>0.69899043562840235</v>
      </c>
      <c r="L158" s="115">
        <v>0</v>
      </c>
      <c r="M158" s="119">
        <v>27.756122841552244</v>
      </c>
      <c r="N158" s="118">
        <v>77.086733874738727</v>
      </c>
      <c r="O158" s="118">
        <v>83.947929749346414</v>
      </c>
      <c r="P158" s="118">
        <v>87.714703794795639</v>
      </c>
      <c r="Q158" s="117">
        <v>45.168824050752981</v>
      </c>
      <c r="R158" s="116">
        <v>55.220582351395976</v>
      </c>
      <c r="S158" s="118">
        <v>66.487667758938557</v>
      </c>
      <c r="T158" s="118">
        <v>63.413025229730316</v>
      </c>
      <c r="U158" s="118">
        <v>45.451725574622024</v>
      </c>
      <c r="V158" s="115">
        <v>46.482169687588332</v>
      </c>
      <c r="W158" s="785"/>
      <c r="X158" s="785"/>
      <c r="Y158" s="785"/>
      <c r="Z158" s="785"/>
      <c r="AA158" s="785"/>
      <c r="AB158" s="785"/>
      <c r="AC158" s="785"/>
      <c r="AD158" s="785"/>
      <c r="AE158" s="785"/>
      <c r="AF158" s="785"/>
      <c r="AG158" s="785"/>
      <c r="AH158" s="785"/>
      <c r="AI158" s="785"/>
      <c r="AJ158" s="785"/>
      <c r="AK158" s="785"/>
      <c r="AL158" s="785"/>
      <c r="AM158" s="785"/>
      <c r="AN158" s="785"/>
      <c r="AO158" s="785"/>
      <c r="AP158" s="785"/>
      <c r="AQ158" s="785"/>
      <c r="AR158" s="785"/>
      <c r="AS158" s="785"/>
      <c r="AT158" s="785"/>
      <c r="AU158" s="785"/>
      <c r="AV158" s="785"/>
      <c r="AW158" s="785"/>
      <c r="AX158" s="785"/>
      <c r="AY158" s="785"/>
      <c r="AZ158" s="344"/>
      <c r="BA158" s="1023"/>
      <c r="BB158" s="594" t="s">
        <v>407</v>
      </c>
      <c r="BC158" s="445">
        <v>4480.4629067051146</v>
      </c>
      <c r="BD158" s="432">
        <v>5356.4847109024076</v>
      </c>
      <c r="BE158" s="432">
        <v>5002.2327022612872</v>
      </c>
      <c r="BF158" s="432">
        <v>662.84305007815658</v>
      </c>
      <c r="BG158" s="449">
        <v>0</v>
      </c>
      <c r="BH158" s="445">
        <v>4278.356333724143</v>
      </c>
      <c r="BI158" s="432">
        <v>4270.2913655880557</v>
      </c>
      <c r="BJ158" s="432">
        <v>2764.4808404214368</v>
      </c>
      <c r="BK158" s="432">
        <v>33.384315170256208</v>
      </c>
      <c r="BL158" s="449">
        <v>0</v>
      </c>
      <c r="BM158" s="445">
        <v>359.05841651111865</v>
      </c>
      <c r="BN158" s="432">
        <v>994.26294769635115</v>
      </c>
      <c r="BO158" s="432">
        <v>1085.5166075352492</v>
      </c>
      <c r="BP158" s="432">
        <v>1133.875995871221</v>
      </c>
      <c r="BQ158" s="449">
        <v>582.7965474291251</v>
      </c>
      <c r="BR158" s="445">
        <v>2703.0201583185449</v>
      </c>
      <c r="BS158" s="432">
        <v>1340.8588734535028</v>
      </c>
      <c r="BT158" s="432">
        <v>2727.2110262560759</v>
      </c>
      <c r="BU158" s="432">
        <v>7305.7197492554988</v>
      </c>
      <c r="BV158" s="433">
        <v>1425.213562663326</v>
      </c>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558" customFormat="true" ht="15" customHeight="true" x14ac:dyDescent="0.2">
      <c r="A159" s="1000"/>
      <c r="B159" s="376" t="s">
        <v>408</v>
      </c>
      <c r="C159" s="119">
        <v>16.223955341075499</v>
      </c>
      <c r="D159" s="118">
        <v>2.6322575499378722</v>
      </c>
      <c r="E159" s="118">
        <v>1.0191114890733366</v>
      </c>
      <c r="F159" s="118">
        <v>7.0705213912333975E-2</v>
      </c>
      <c r="G159" s="117">
        <v>0</v>
      </c>
      <c r="H159" s="116">
        <v>3.4948079006632651</v>
      </c>
      <c r="I159" s="118">
        <v>0.90868662384543997</v>
      </c>
      <c r="J159" s="118">
        <v>0.72602185867363245</v>
      </c>
      <c r="K159" s="118">
        <v>0</v>
      </c>
      <c r="L159" s="115">
        <v>0</v>
      </c>
      <c r="M159" s="119">
        <v>46.415876298209632</v>
      </c>
      <c r="N159" s="118">
        <v>15.906775621567206</v>
      </c>
      <c r="O159" s="118">
        <v>8.1956579254221786</v>
      </c>
      <c r="P159" s="118">
        <v>3.4591848300529691</v>
      </c>
      <c r="Q159" s="117">
        <v>0.74027148511383145</v>
      </c>
      <c r="R159" s="116">
        <v>0.77171858604071586</v>
      </c>
      <c r="S159" s="118">
        <v>0.65295503345610706</v>
      </c>
      <c r="T159" s="118">
        <v>5.0505466689352927</v>
      </c>
      <c r="U159" s="118">
        <v>0.37875439198979882</v>
      </c>
      <c r="V159" s="115">
        <v>28.762984828154288</v>
      </c>
      <c r="W159" s="785"/>
      <c r="X159" s="785"/>
      <c r="Y159" s="785"/>
      <c r="Z159" s="785"/>
      <c r="AA159" s="785"/>
      <c r="AB159" s="785"/>
      <c r="AC159" s="785"/>
      <c r="AD159" s="785"/>
      <c r="AE159" s="785"/>
      <c r="AF159" s="785"/>
      <c r="AG159" s="785"/>
      <c r="AH159" s="785"/>
      <c r="AI159" s="785"/>
      <c r="AJ159" s="785"/>
      <c r="AK159" s="785"/>
      <c r="AL159" s="785"/>
      <c r="AM159" s="785"/>
      <c r="AN159" s="785"/>
      <c r="AO159" s="785"/>
      <c r="AP159" s="785"/>
      <c r="AQ159" s="785"/>
      <c r="AR159" s="785"/>
      <c r="AS159" s="785"/>
      <c r="AT159" s="785"/>
      <c r="AU159" s="785"/>
      <c r="AV159" s="785"/>
      <c r="AW159" s="785"/>
      <c r="AX159" s="785"/>
      <c r="AY159" s="785"/>
      <c r="AZ159" s="344"/>
      <c r="BA159" s="1023"/>
      <c r="BB159" s="594" t="s">
        <v>408</v>
      </c>
      <c r="BC159" s="445">
        <v>985.01707369831365</v>
      </c>
      <c r="BD159" s="432">
        <v>159.77915758095273</v>
      </c>
      <c r="BE159" s="432">
        <v>61.859007355382879</v>
      </c>
      <c r="BF159" s="432">
        <v>4.2935622401016103</v>
      </c>
      <c r="BG159" s="449">
        <v>0</v>
      </c>
      <c r="BH159" s="445">
        <v>166.96289724313544</v>
      </c>
      <c r="BI159" s="432">
        <v>43.428983484887667</v>
      </c>
      <c r="BJ159" s="432">
        <v>34.702661220578925</v>
      </c>
      <c r="BK159" s="432">
        <v>0</v>
      </c>
      <c r="BL159" s="449">
        <v>0</v>
      </c>
      <c r="BM159" s="445">
        <v>600.44449074354497</v>
      </c>
      <c r="BN159" s="432">
        <v>205.16523171863955</v>
      </c>
      <c r="BO159" s="432">
        <v>105.97667880896046</v>
      </c>
      <c r="BP159" s="432">
        <v>44.71640984224188</v>
      </c>
      <c r="BQ159" s="449">
        <v>9.551447812761463</v>
      </c>
      <c r="BR159" s="445">
        <v>37.775242596013769</v>
      </c>
      <c r="BS159" s="432">
        <v>13.168164564744346</v>
      </c>
      <c r="BT159" s="432">
        <v>217.20942210597326</v>
      </c>
      <c r="BU159" s="432">
        <v>60.879392513584293</v>
      </c>
      <c r="BV159" s="433">
        <v>881.91657909443552</v>
      </c>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558" customFormat="true" ht="15" customHeight="true" x14ac:dyDescent="0.2">
      <c r="A160" s="1000"/>
      <c r="B160" s="376" t="s">
        <v>409</v>
      </c>
      <c r="C160" s="119">
        <v>0</v>
      </c>
      <c r="D160" s="118">
        <v>0</v>
      </c>
      <c r="E160" s="118">
        <v>0.22074963459998309</v>
      </c>
      <c r="F160" s="118">
        <v>2.0602536320375828E-2</v>
      </c>
      <c r="G160" s="117">
        <v>0</v>
      </c>
      <c r="H160" s="116">
        <v>0</v>
      </c>
      <c r="I160" s="118">
        <v>5.9852088243402372E-2</v>
      </c>
      <c r="J160" s="118">
        <v>0.24665778009628245</v>
      </c>
      <c r="K160" s="118">
        <v>0</v>
      </c>
      <c r="L160" s="115">
        <v>0</v>
      </c>
      <c r="M160" s="119">
        <v>0</v>
      </c>
      <c r="N160" s="118">
        <v>0</v>
      </c>
      <c r="O160" s="118">
        <v>0</v>
      </c>
      <c r="P160" s="118">
        <v>0</v>
      </c>
      <c r="Q160" s="117">
        <v>0</v>
      </c>
      <c r="R160" s="116">
        <v>0</v>
      </c>
      <c r="S160" s="118">
        <v>0</v>
      </c>
      <c r="T160" s="118">
        <v>0</v>
      </c>
      <c r="U160" s="118">
        <v>9.114558305057012E-2</v>
      </c>
      <c r="V160" s="115">
        <v>0</v>
      </c>
      <c r="W160" s="785"/>
      <c r="X160" s="785"/>
      <c r="Y160" s="785"/>
      <c r="Z160" s="785"/>
      <c r="AA160" s="785"/>
      <c r="AB160" s="785"/>
      <c r="AC160" s="785"/>
      <c r="AD160" s="785"/>
      <c r="AE160" s="785"/>
      <c r="AF160" s="785"/>
      <c r="AG160" s="785"/>
      <c r="AH160" s="785"/>
      <c r="AI160" s="785"/>
      <c r="AJ160" s="785"/>
      <c r="AK160" s="785"/>
      <c r="AL160" s="785"/>
      <c r="AM160" s="785"/>
      <c r="AN160" s="785"/>
      <c r="AO160" s="785"/>
      <c r="AP160" s="785"/>
      <c r="AQ160" s="785"/>
      <c r="AR160" s="785"/>
      <c r="AS160" s="785"/>
      <c r="AT160" s="785"/>
      <c r="AU160" s="785"/>
      <c r="AV160" s="785"/>
      <c r="AW160" s="785"/>
      <c r="AX160" s="785"/>
      <c r="AY160" s="785"/>
      <c r="AZ160" s="344"/>
      <c r="BA160" s="1023"/>
      <c r="BB160" s="594" t="s">
        <v>409</v>
      </c>
      <c r="BC160" s="445">
        <v>0</v>
      </c>
      <c r="BD160" s="432">
        <v>0</v>
      </c>
      <c r="BE160" s="432">
        <v>13.399273206933476</v>
      </c>
      <c r="BF160" s="432">
        <v>1.2510855579217302</v>
      </c>
      <c r="BG160" s="449">
        <v>0</v>
      </c>
      <c r="BH160" s="445">
        <v>0</v>
      </c>
      <c r="BI160" s="432">
        <v>2.8605189992329887</v>
      </c>
      <c r="BJ160" s="432">
        <v>11.789839765622215</v>
      </c>
      <c r="BK160" s="432">
        <v>0</v>
      </c>
      <c r="BL160" s="449">
        <v>0</v>
      </c>
      <c r="BM160" s="445">
        <v>0</v>
      </c>
      <c r="BN160" s="432">
        <v>0</v>
      </c>
      <c r="BO160" s="432">
        <v>0</v>
      </c>
      <c r="BP160" s="432">
        <v>0</v>
      </c>
      <c r="BQ160" s="449">
        <v>0</v>
      </c>
      <c r="BR160" s="445">
        <v>0</v>
      </c>
      <c r="BS160" s="432">
        <v>0</v>
      </c>
      <c r="BT160" s="432">
        <v>0</v>
      </c>
      <c r="BU160" s="432">
        <v>14.650358764855206</v>
      </c>
      <c r="BV160" s="433">
        <v>0</v>
      </c>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558" customFormat="true" ht="15" customHeight="true" x14ac:dyDescent="0.2">
      <c r="A161" s="1000"/>
      <c r="B161" s="376" t="s">
        <v>410</v>
      </c>
      <c r="C161" s="119">
        <v>5.5498180741822667</v>
      </c>
      <c r="D161" s="118">
        <v>0.17543087263605531</v>
      </c>
      <c r="E161" s="118">
        <v>5.6417922695751362E-2</v>
      </c>
      <c r="F161" s="118">
        <v>0</v>
      </c>
      <c r="G161" s="117">
        <v>0</v>
      </c>
      <c r="H161" s="116">
        <v>0.6216346493728645</v>
      </c>
      <c r="I161" s="118">
        <v>0</v>
      </c>
      <c r="J161" s="118">
        <v>7.1644895944208989E-2</v>
      </c>
      <c r="K161" s="118">
        <v>0</v>
      </c>
      <c r="L161" s="115">
        <v>0</v>
      </c>
      <c r="M161" s="119">
        <v>24.310994486433362</v>
      </c>
      <c r="N161" s="118">
        <v>8.4205572594557521E-2</v>
      </c>
      <c r="O161" s="118">
        <v>0.17964605952814672</v>
      </c>
      <c r="P161" s="118">
        <v>0</v>
      </c>
      <c r="Q161" s="117">
        <v>0</v>
      </c>
      <c r="R161" s="116">
        <v>0.33988888975967979</v>
      </c>
      <c r="S161" s="118">
        <v>0.16299807264696356</v>
      </c>
      <c r="T161" s="118">
        <v>0.48021024401431256</v>
      </c>
      <c r="U161" s="118">
        <v>0.13379757333238329</v>
      </c>
      <c r="V161" s="115">
        <v>9.4235530481675234</v>
      </c>
      <c r="W161" s="785"/>
      <c r="X161" s="785"/>
      <c r="Y161" s="785"/>
      <c r="Z161" s="785"/>
      <c r="AA161" s="785"/>
      <c r="AB161" s="785"/>
      <c r="AC161" s="785"/>
      <c r="AD161" s="785"/>
      <c r="AE161" s="785"/>
      <c r="AF161" s="785"/>
      <c r="AG161" s="785"/>
      <c r="AH161" s="785"/>
      <c r="AI161" s="785"/>
      <c r="AJ161" s="785"/>
      <c r="AK161" s="785"/>
      <c r="AL161" s="785"/>
      <c r="AM161" s="785"/>
      <c r="AN161" s="785"/>
      <c r="AO161" s="785"/>
      <c r="AP161" s="785"/>
      <c r="AQ161" s="785"/>
      <c r="AR161" s="785"/>
      <c r="AS161" s="785"/>
      <c r="AT161" s="785"/>
      <c r="AU161" s="785"/>
      <c r="AV161" s="785"/>
      <c r="AW161" s="785"/>
      <c r="AX161" s="785"/>
      <c r="AY161" s="785"/>
      <c r="AZ161" s="344"/>
      <c r="BA161" s="1023"/>
      <c r="BB161" s="594" t="s">
        <v>410</v>
      </c>
      <c r="BC161" s="445">
        <v>336.95023464152592</v>
      </c>
      <c r="BD161" s="432">
        <v>10.648728899701288</v>
      </c>
      <c r="BE161" s="432">
        <v>3.4245092243884656</v>
      </c>
      <c r="BF161" s="432">
        <v>0</v>
      </c>
      <c r="BG161" s="449">
        <v>0</v>
      </c>
      <c r="BH161" s="445">
        <v>29.698319631907733</v>
      </c>
      <c r="BI161" s="432">
        <v>0</v>
      </c>
      <c r="BJ161" s="432">
        <v>3.4245092243884656</v>
      </c>
      <c r="BK161" s="432">
        <v>0</v>
      </c>
      <c r="BL161" s="449">
        <v>0</v>
      </c>
      <c r="BM161" s="445">
        <v>314.49158925905414</v>
      </c>
      <c r="BN161" s="432">
        <v>1.0860815682808382</v>
      </c>
      <c r="BO161" s="432">
        <v>2.3229730819846397</v>
      </c>
      <c r="BP161" s="432">
        <v>0</v>
      </c>
      <c r="BQ161" s="449">
        <v>0</v>
      </c>
      <c r="BR161" s="445">
        <v>16.637392825063149</v>
      </c>
      <c r="BS161" s="432">
        <v>3.2871872248085743</v>
      </c>
      <c r="BT161" s="432">
        <v>20.652455353651067</v>
      </c>
      <c r="BU161" s="432">
        <v>21.506060804930886</v>
      </c>
      <c r="BV161" s="433">
        <v>288.94037655716215</v>
      </c>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558" customFormat="true" ht="15" customHeight="true" x14ac:dyDescent="0.2">
      <c r="A162" s="1001"/>
      <c r="B162" s="377" t="s">
        <v>46</v>
      </c>
      <c r="C162" s="119">
        <v>8.6015424713551072E-2</v>
      </c>
      <c r="D162" s="118">
        <v>0.10299466931041427</v>
      </c>
      <c r="E162" s="118">
        <v>0.27992263483804725</v>
      </c>
      <c r="F162" s="118">
        <v>3.1919905339868007E-2</v>
      </c>
      <c r="G162" s="117">
        <v>0</v>
      </c>
      <c r="H162" s="116">
        <v>0.10931171066682066</v>
      </c>
      <c r="I162" s="118">
        <v>3.6958029639660321E-2</v>
      </c>
      <c r="J162" s="118">
        <v>8.6415697709544353E-2</v>
      </c>
      <c r="K162" s="118">
        <v>4.058417094738731E-2</v>
      </c>
      <c r="L162" s="115">
        <v>0</v>
      </c>
      <c r="M162" s="119">
        <v>0</v>
      </c>
      <c r="N162" s="118">
        <v>0</v>
      </c>
      <c r="O162" s="118">
        <v>9.0676726868792995E-2</v>
      </c>
      <c r="P162" s="118">
        <v>0.65979339242343982</v>
      </c>
      <c r="Q162" s="117">
        <v>0.59246680450778422</v>
      </c>
      <c r="R162" s="116">
        <v>0.29696894097519638</v>
      </c>
      <c r="S162" s="118">
        <v>0.33944683870545633</v>
      </c>
      <c r="T162" s="118">
        <v>8.1781215153530054E-2</v>
      </c>
      <c r="U162" s="118">
        <v>3.4243715198775677E-2</v>
      </c>
      <c r="V162" s="115">
        <v>0</v>
      </c>
      <c r="W162" s="785"/>
      <c r="X162" s="785"/>
      <c r="Y162" s="785"/>
      <c r="Z162" s="785"/>
      <c r="AA162" s="785"/>
      <c r="AB162" s="785"/>
      <c r="AC162" s="785"/>
      <c r="AD162" s="785"/>
      <c r="AE162" s="785"/>
      <c r="AF162" s="785"/>
      <c r="AG162" s="785"/>
      <c r="AH162" s="785"/>
      <c r="AI162" s="785"/>
      <c r="AJ162" s="785"/>
      <c r="AK162" s="785"/>
      <c r="AL162" s="785"/>
      <c r="AM162" s="785"/>
      <c r="AN162" s="785"/>
      <c r="AO162" s="785"/>
      <c r="AP162" s="785"/>
      <c r="AQ162" s="785"/>
      <c r="AR162" s="785"/>
      <c r="AS162" s="785"/>
      <c r="AT162" s="785"/>
      <c r="AU162" s="785"/>
      <c r="AV162" s="785"/>
      <c r="AW162" s="785"/>
      <c r="AX162" s="785"/>
      <c r="AY162" s="785"/>
      <c r="AZ162" s="344"/>
      <c r="BA162" s="1023"/>
      <c r="BB162" s="594" t="s">
        <v>46</v>
      </c>
      <c r="BC162" s="445">
        <v>5.2223184891140786</v>
      </c>
      <c r="BD162" s="432">
        <v>6.2518204186118531</v>
      </c>
      <c r="BE162" s="432">
        <v>16.991012772439522</v>
      </c>
      <c r="BF162" s="432">
        <v>1.9383308909128087</v>
      </c>
      <c r="BG162" s="449">
        <v>0</v>
      </c>
      <c r="BH162" s="445">
        <v>5.2223184891140786</v>
      </c>
      <c r="BI162" s="432">
        <v>1.7663401405232995</v>
      </c>
      <c r="BJ162" s="432">
        <v>4.1305294681249345</v>
      </c>
      <c r="BK162" s="432">
        <v>1.9383308909128087</v>
      </c>
      <c r="BL162" s="449">
        <v>0</v>
      </c>
      <c r="BM162" s="445">
        <v>0</v>
      </c>
      <c r="BN162" s="432">
        <v>0</v>
      </c>
      <c r="BO162" s="432">
        <v>1.1725255551496063</v>
      </c>
      <c r="BP162" s="432">
        <v>8.5290590692021162</v>
      </c>
      <c r="BQ162" s="449">
        <v>7.644378958051421</v>
      </c>
      <c r="BR162" s="445">
        <v>14.53648258800323</v>
      </c>
      <c r="BS162" s="432">
        <v>6.8456350039855458</v>
      </c>
      <c r="BT162" s="432">
        <v>3.5171738124671732</v>
      </c>
      <c r="BU162" s="432">
        <v>5.5041911666223156</v>
      </c>
      <c r="BV162" s="433">
        <v>0</v>
      </c>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70" customFormat="true" ht="15" customHeight="true" x14ac:dyDescent="0.2">
      <c r="A163" s="29"/>
      <c r="B163" s="23"/>
      <c r="C163" s="100"/>
      <c r="D163" s="102"/>
      <c r="E163" s="102"/>
      <c r="F163" s="102"/>
      <c r="G163" s="101"/>
      <c r="H163" s="99"/>
      <c r="I163" s="102"/>
      <c r="J163" s="102"/>
      <c r="K163" s="102"/>
      <c r="L163" s="98"/>
      <c r="M163" s="100"/>
      <c r="N163" s="102"/>
      <c r="O163" s="102"/>
      <c r="P163" s="102"/>
      <c r="Q163" s="101"/>
      <c r="R163" s="99"/>
      <c r="S163" s="102"/>
      <c r="T163" s="102"/>
      <c r="U163" s="102"/>
      <c r="V163" s="98"/>
      <c r="W163" s="785"/>
      <c r="X163" s="785"/>
      <c r="Y163" s="785"/>
      <c r="Z163" s="785"/>
      <c r="AA163" s="785"/>
      <c r="AB163" s="785"/>
      <c r="AC163" s="785"/>
      <c r="AD163" s="785"/>
      <c r="AE163" s="785"/>
      <c r="AF163" s="785"/>
      <c r="AG163" s="785"/>
      <c r="AH163" s="785"/>
      <c r="AI163" s="785"/>
      <c r="AJ163" s="785"/>
      <c r="AK163" s="785"/>
      <c r="AL163" s="785"/>
      <c r="AM163" s="785"/>
      <c r="AN163" s="785"/>
      <c r="AO163" s="785"/>
      <c r="AP163" s="785"/>
      <c r="AQ163" s="785"/>
      <c r="AR163" s="785"/>
      <c r="AS163" s="785"/>
      <c r="AT163" s="785"/>
      <c r="AU163" s="785"/>
      <c r="AV163" s="785"/>
      <c r="AW163" s="785"/>
      <c r="AX163" s="785"/>
      <c r="AY163" s="785"/>
      <c r="AZ163" s="344"/>
      <c r="BA163" s="1024"/>
      <c r="BB163" s="594" t="s">
        <v>188</v>
      </c>
      <c r="BC163" s="445">
        <v>6071.3744151185274</v>
      </c>
      <c r="BD163" s="432">
        <v>6070.0427123753107</v>
      </c>
      <c r="BE163" s="432">
        <v>6069.8959847494589</v>
      </c>
      <c r="BF163" s="432">
        <v>6072.4832053052196</v>
      </c>
      <c r="BG163" s="449">
        <v>6068.3001234086269</v>
      </c>
      <c r="BH163" s="445">
        <v>4777.4556424531438</v>
      </c>
      <c r="BI163" s="432">
        <v>4779.3136099111962</v>
      </c>
      <c r="BJ163" s="432">
        <v>4779.8369712968597</v>
      </c>
      <c r="BK163" s="432">
        <v>4776.0761047099641</v>
      </c>
      <c r="BL163" s="449">
        <v>4779.9651924868367</v>
      </c>
      <c r="BM163" s="445">
        <v>1293.6187757952671</v>
      </c>
      <c r="BN163" s="432">
        <v>1289.7977352523046</v>
      </c>
      <c r="BO163" s="432">
        <v>1293.0832371642859</v>
      </c>
      <c r="BP163" s="432">
        <v>1292.6863419887613</v>
      </c>
      <c r="BQ163" s="449">
        <v>1290.2628298985119</v>
      </c>
      <c r="BR163" s="445">
        <v>4894.9504753823239</v>
      </c>
      <c r="BS163" s="432">
        <v>2016.7031250291352</v>
      </c>
      <c r="BT163" s="432">
        <v>4300.7111179068315</v>
      </c>
      <c r="BU163" s="432">
        <v>16073.580610841864</v>
      </c>
      <c r="BV163" s="433">
        <v>3066.1511117969317</v>
      </c>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70" customFormat="true" ht="15" customHeight="true" x14ac:dyDescent="0.2">
      <c r="A164" s="30"/>
      <c r="B164" s="25"/>
      <c r="C164" s="100"/>
      <c r="D164" s="102"/>
      <c r="E164" s="102"/>
      <c r="F164" s="102"/>
      <c r="G164" s="101"/>
      <c r="H164" s="99"/>
      <c r="I164" s="102"/>
      <c r="J164" s="102"/>
      <c r="K164" s="102"/>
      <c r="L164" s="98"/>
      <c r="M164" s="100"/>
      <c r="N164" s="102"/>
      <c r="O164" s="102"/>
      <c r="P164" s="102"/>
      <c r="Q164" s="101"/>
      <c r="R164" s="99"/>
      <c r="S164" s="102"/>
      <c r="T164" s="102"/>
      <c r="U164" s="102"/>
      <c r="V164" s="98"/>
      <c r="W164" s="785"/>
      <c r="X164" s="785"/>
      <c r="Y164" s="785"/>
      <c r="Z164" s="785"/>
      <c r="AA164" s="785"/>
      <c r="AB164" s="785"/>
      <c r="AC164" s="785"/>
      <c r="AD164" s="785"/>
      <c r="AE164" s="785"/>
      <c r="AF164" s="785"/>
      <c r="AG164" s="785"/>
      <c r="AH164" s="785"/>
      <c r="AI164" s="785"/>
      <c r="AJ164" s="785"/>
      <c r="AK164" s="785"/>
      <c r="AL164" s="785"/>
      <c r="AM164" s="785"/>
      <c r="AN164" s="785"/>
      <c r="AO164" s="785"/>
      <c r="AP164" s="785"/>
      <c r="AQ164" s="785"/>
      <c r="AR164" s="785"/>
      <c r="AS164" s="785"/>
      <c r="AT164" s="785"/>
      <c r="AU164" s="785"/>
      <c r="AV164" s="785"/>
      <c r="AW164" s="785"/>
      <c r="AX164" s="785"/>
      <c r="AY164" s="785"/>
      <c r="AZ164" s="344"/>
      <c r="BA164" s="830"/>
      <c r="BB164" s="594"/>
      <c r="BC164" s="445"/>
      <c r="BD164" s="432"/>
      <c r="BE164" s="432"/>
      <c r="BF164" s="432"/>
      <c r="BG164" s="449"/>
      <c r="BH164" s="445"/>
      <c r="BI164" s="432"/>
      <c r="BJ164" s="432"/>
      <c r="BK164" s="432"/>
      <c r="BL164" s="449"/>
      <c r="BM164" s="445"/>
      <c r="BN164" s="432"/>
      <c r="BO164" s="432"/>
      <c r="BP164" s="432"/>
      <c r="BQ164" s="449"/>
      <c r="BR164" s="445"/>
      <c r="BS164" s="432"/>
      <c r="BT164" s="432"/>
      <c r="BU164" s="432"/>
      <c r="BV164" s="43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70" customFormat="true" ht="15" customHeight="true" x14ac:dyDescent="0.2">
      <c r="A165" s="30"/>
      <c r="B165" s="25"/>
      <c r="C165" s="100"/>
      <c r="D165" s="102"/>
      <c r="E165" s="102"/>
      <c r="F165" s="102"/>
      <c r="G165" s="101"/>
      <c r="H165" s="99"/>
      <c r="I165" s="102"/>
      <c r="J165" s="102"/>
      <c r="K165" s="102"/>
      <c r="L165" s="98"/>
      <c r="M165" s="100"/>
      <c r="N165" s="102"/>
      <c r="O165" s="102"/>
      <c r="P165" s="102"/>
      <c r="Q165" s="101"/>
      <c r="R165" s="99"/>
      <c r="S165" s="102"/>
      <c r="T165" s="102"/>
      <c r="U165" s="102"/>
      <c r="V165" s="98"/>
      <c r="W165" s="785"/>
      <c r="X165" s="785"/>
      <c r="Y165" s="785"/>
      <c r="Z165" s="785"/>
      <c r="AA165" s="785"/>
      <c r="AB165" s="785"/>
      <c r="AC165" s="785"/>
      <c r="AD165" s="785"/>
      <c r="AE165" s="785"/>
      <c r="AF165" s="785"/>
      <c r="AG165" s="785"/>
      <c r="AH165" s="785"/>
      <c r="AI165" s="785"/>
      <c r="AJ165" s="785"/>
      <c r="AK165" s="785"/>
      <c r="AL165" s="785"/>
      <c r="AM165" s="785"/>
      <c r="AN165" s="785"/>
      <c r="AO165" s="785"/>
      <c r="AP165" s="785"/>
      <c r="AQ165" s="785"/>
      <c r="AR165" s="785"/>
      <c r="AS165" s="785"/>
      <c r="AT165" s="785"/>
      <c r="AU165" s="785"/>
      <c r="AV165" s="785"/>
      <c r="AW165" s="785"/>
      <c r="AX165" s="785"/>
      <c r="AY165" s="785"/>
      <c r="AZ165" s="344"/>
      <c r="BA165" s="830"/>
      <c r="BB165" s="594"/>
      <c r="BC165" s="445"/>
      <c r="BD165" s="432"/>
      <c r="BE165" s="432"/>
      <c r="BF165" s="432"/>
      <c r="BG165" s="449"/>
      <c r="BH165" s="445"/>
      <c r="BI165" s="432"/>
      <c r="BJ165" s="432"/>
      <c r="BK165" s="432"/>
      <c r="BL165" s="449"/>
      <c r="BM165" s="445"/>
      <c r="BN165" s="432"/>
      <c r="BO165" s="432"/>
      <c r="BP165" s="432"/>
      <c r="BQ165" s="449"/>
      <c r="BR165" s="445"/>
      <c r="BS165" s="432"/>
      <c r="BT165" s="432"/>
      <c r="BU165" s="432"/>
      <c r="BV165" s="43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70" customFormat="true" ht="15" customHeight="true" x14ac:dyDescent="0.2">
      <c r="A166" s="30"/>
      <c r="B166" s="25"/>
      <c r="C166" s="100"/>
      <c r="D166" s="102"/>
      <c r="E166" s="102"/>
      <c r="F166" s="102"/>
      <c r="G166" s="101"/>
      <c r="H166" s="99"/>
      <c r="I166" s="102"/>
      <c r="J166" s="102"/>
      <c r="K166" s="102"/>
      <c r="L166" s="98"/>
      <c r="M166" s="100"/>
      <c r="N166" s="102"/>
      <c r="O166" s="102"/>
      <c r="P166" s="102"/>
      <c r="Q166" s="101"/>
      <c r="R166" s="99"/>
      <c r="S166" s="102"/>
      <c r="T166" s="102"/>
      <c r="U166" s="102"/>
      <c r="V166" s="98"/>
      <c r="W166" s="785"/>
      <c r="X166" s="785"/>
      <c r="Y166" s="785"/>
      <c r="Z166" s="785"/>
      <c r="AA166" s="785"/>
      <c r="AB166" s="785"/>
      <c r="AC166" s="785"/>
      <c r="AD166" s="785"/>
      <c r="AE166" s="785"/>
      <c r="AF166" s="785"/>
      <c r="AG166" s="785"/>
      <c r="AH166" s="785"/>
      <c r="AI166" s="785"/>
      <c r="AJ166" s="785"/>
      <c r="AK166" s="785"/>
      <c r="AL166" s="785"/>
      <c r="AM166" s="785"/>
      <c r="AN166" s="785"/>
      <c r="AO166" s="785"/>
      <c r="AP166" s="785"/>
      <c r="AQ166" s="785"/>
      <c r="AR166" s="785"/>
      <c r="AS166" s="785"/>
      <c r="AT166" s="785"/>
      <c r="AU166" s="785"/>
      <c r="AV166" s="785"/>
      <c r="AW166" s="785"/>
      <c r="AX166" s="785"/>
      <c r="AY166" s="785"/>
      <c r="AZ166" s="344"/>
      <c r="BA166" s="830"/>
      <c r="BB166" s="594"/>
      <c r="BC166" s="445"/>
      <c r="BD166" s="432"/>
      <c r="BE166" s="432"/>
      <c r="BF166" s="432"/>
      <c r="BG166" s="449"/>
      <c r="BH166" s="445"/>
      <c r="BI166" s="432"/>
      <c r="BJ166" s="432"/>
      <c r="BK166" s="432"/>
      <c r="BL166" s="449"/>
      <c r="BM166" s="445"/>
      <c r="BN166" s="432"/>
      <c r="BO166" s="432"/>
      <c r="BP166" s="432"/>
      <c r="BQ166" s="449"/>
      <c r="BR166" s="445"/>
      <c r="BS166" s="432"/>
      <c r="BT166" s="432"/>
      <c r="BU166" s="432"/>
      <c r="BV166" s="43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70" customFormat="true" ht="15" customHeight="true" x14ac:dyDescent="0.2">
      <c r="A167" s="30"/>
      <c r="B167" s="25"/>
      <c r="C167" s="100"/>
      <c r="D167" s="102"/>
      <c r="E167" s="102"/>
      <c r="F167" s="102"/>
      <c r="G167" s="101"/>
      <c r="H167" s="99"/>
      <c r="I167" s="102"/>
      <c r="J167" s="102"/>
      <c r="K167" s="102"/>
      <c r="L167" s="98"/>
      <c r="M167" s="100"/>
      <c r="N167" s="102"/>
      <c r="O167" s="102"/>
      <c r="P167" s="102"/>
      <c r="Q167" s="101"/>
      <c r="R167" s="99"/>
      <c r="S167" s="102"/>
      <c r="T167" s="102"/>
      <c r="U167" s="102"/>
      <c r="V167" s="98"/>
      <c r="W167" s="785"/>
      <c r="X167" s="785"/>
      <c r="Y167" s="785"/>
      <c r="Z167" s="785"/>
      <c r="AA167" s="785"/>
      <c r="AB167" s="785"/>
      <c r="AC167" s="785"/>
      <c r="AD167" s="785"/>
      <c r="AE167" s="785"/>
      <c r="AF167" s="785"/>
      <c r="AG167" s="785"/>
      <c r="AH167" s="785"/>
      <c r="AI167" s="785"/>
      <c r="AJ167" s="785"/>
      <c r="AK167" s="785"/>
      <c r="AL167" s="785"/>
      <c r="AM167" s="785"/>
      <c r="AN167" s="785"/>
      <c r="AO167" s="785"/>
      <c r="AP167" s="785"/>
      <c r="AQ167" s="785"/>
      <c r="AR167" s="785"/>
      <c r="AS167" s="785"/>
      <c r="AT167" s="785"/>
      <c r="AU167" s="785"/>
      <c r="AV167" s="785"/>
      <c r="AW167" s="785"/>
      <c r="AX167" s="785"/>
      <c r="AY167" s="785"/>
      <c r="AZ167" s="344"/>
      <c r="BA167" s="830"/>
      <c r="BB167" s="594"/>
      <c r="BC167" s="445"/>
      <c r="BD167" s="432"/>
      <c r="BE167" s="432"/>
      <c r="BF167" s="432"/>
      <c r="BG167" s="449"/>
      <c r="BH167" s="445"/>
      <c r="BI167" s="432"/>
      <c r="BJ167" s="432"/>
      <c r="BK167" s="432"/>
      <c r="BL167" s="449"/>
      <c r="BM167" s="445"/>
      <c r="BN167" s="432"/>
      <c r="BO167" s="432"/>
      <c r="BP167" s="432"/>
      <c r="BQ167" s="449"/>
      <c r="BR167" s="445"/>
      <c r="BS167" s="432"/>
      <c r="BT167" s="432"/>
      <c r="BU167" s="432"/>
      <c r="BV167" s="43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558" customFormat="true" ht="15" customHeight="true" x14ac:dyDescent="0.2">
      <c r="A168" s="142"/>
      <c r="B168" s="136"/>
      <c r="C168" s="22"/>
      <c r="D168" s="21"/>
      <c r="E168" s="21"/>
      <c r="F168" s="21"/>
      <c r="G168" s="20"/>
      <c r="H168" s="19"/>
      <c r="I168" s="21"/>
      <c r="J168" s="21"/>
      <c r="K168" s="21"/>
      <c r="L168" s="18"/>
      <c r="M168" s="22"/>
      <c r="N168" s="21"/>
      <c r="O168" s="21"/>
      <c r="P168" s="21"/>
      <c r="Q168" s="20"/>
      <c r="R168" s="19"/>
      <c r="S168" s="21"/>
      <c r="T168" s="21"/>
      <c r="U168" s="21"/>
      <c r="V168" s="18"/>
      <c r="W168" s="785"/>
      <c r="X168" s="785"/>
      <c r="Y168" s="785"/>
      <c r="Z168" s="785"/>
      <c r="AA168" s="785"/>
      <c r="AB168" s="785"/>
      <c r="AC168" s="785"/>
      <c r="AD168" s="785"/>
      <c r="AE168" s="785"/>
      <c r="AF168" s="785"/>
      <c r="AG168" s="785"/>
      <c r="AH168" s="785"/>
      <c r="AI168" s="785"/>
      <c r="AJ168" s="785"/>
      <c r="AK168" s="785"/>
      <c r="AL168" s="785"/>
      <c r="AM168" s="785"/>
      <c r="AN168" s="785"/>
      <c r="AO168" s="785"/>
      <c r="AP168" s="785"/>
      <c r="AQ168" s="785"/>
      <c r="AR168" s="785"/>
      <c r="AS168" s="785"/>
      <c r="AT168" s="785"/>
      <c r="AU168" s="785"/>
      <c r="AV168" s="785"/>
      <c r="AW168" s="785"/>
      <c r="AX168" s="785"/>
      <c r="AY168" s="785"/>
      <c r="AZ168" s="344"/>
      <c r="BA168" s="830"/>
      <c r="BB168" s="594"/>
      <c r="BC168" s="445"/>
      <c r="BD168" s="432"/>
      <c r="BE168" s="432"/>
      <c r="BF168" s="432"/>
      <c r="BG168" s="449"/>
      <c r="BH168" s="445"/>
      <c r="BI168" s="432"/>
      <c r="BJ168" s="432"/>
      <c r="BK168" s="432"/>
      <c r="BL168" s="449"/>
      <c r="BM168" s="445"/>
      <c r="BN168" s="432"/>
      <c r="BO168" s="432"/>
      <c r="BP168" s="432"/>
      <c r="BQ168" s="449"/>
      <c r="BR168" s="445"/>
      <c r="BS168" s="432"/>
      <c r="BT168" s="432"/>
      <c r="BU168" s="432"/>
      <c r="BV168" s="43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558" customFormat="true" ht="15" customHeight="true" x14ac:dyDescent="0.2">
      <c r="A169" s="142"/>
      <c r="B169" s="136"/>
      <c r="C169" s="154"/>
      <c r="D169" s="153"/>
      <c r="E169" s="153"/>
      <c r="F169" s="153"/>
      <c r="G169" s="143"/>
      <c r="H169" s="146"/>
      <c r="I169" s="153"/>
      <c r="J169" s="153"/>
      <c r="K169" s="153"/>
      <c r="L169" s="149"/>
      <c r="M169" s="154"/>
      <c r="N169" s="153"/>
      <c r="O169" s="153"/>
      <c r="P169" s="153"/>
      <c r="Q169" s="143"/>
      <c r="R169" s="146"/>
      <c r="S169" s="153"/>
      <c r="T169" s="153"/>
      <c r="U169" s="153"/>
      <c r="V169" s="149"/>
      <c r="W169" s="785"/>
      <c r="X169" s="785"/>
      <c r="Y169" s="785"/>
      <c r="Z169" s="785"/>
      <c r="AA169" s="785"/>
      <c r="AB169" s="785"/>
      <c r="AC169" s="785"/>
      <c r="AD169" s="785"/>
      <c r="AE169" s="785"/>
      <c r="AF169" s="785"/>
      <c r="AG169" s="785"/>
      <c r="AH169" s="785"/>
      <c r="AI169" s="785"/>
      <c r="AJ169" s="785"/>
      <c r="AK169" s="785"/>
      <c r="AL169" s="785"/>
      <c r="AM169" s="785"/>
      <c r="AN169" s="785"/>
      <c r="AO169" s="785"/>
      <c r="AP169" s="785"/>
      <c r="AQ169" s="785"/>
      <c r="AR169" s="785"/>
      <c r="AS169" s="785"/>
      <c r="AT169" s="785"/>
      <c r="AU169" s="785"/>
      <c r="AV169" s="785"/>
      <c r="AW169" s="785"/>
      <c r="AX169" s="785"/>
      <c r="AY169" s="785"/>
      <c r="AZ169" s="344"/>
      <c r="BA169" s="830"/>
      <c r="BB169" s="594"/>
      <c r="BC169" s="445"/>
      <c r="BD169" s="432"/>
      <c r="BE169" s="432"/>
      <c r="BF169" s="432"/>
      <c r="BG169" s="449"/>
      <c r="BH169" s="445"/>
      <c r="BI169" s="432"/>
      <c r="BJ169" s="432"/>
      <c r="BK169" s="432"/>
      <c r="BL169" s="449"/>
      <c r="BM169" s="445"/>
      <c r="BN169" s="432"/>
      <c r="BO169" s="432"/>
      <c r="BP169" s="432"/>
      <c r="BQ169" s="449"/>
      <c r="BR169" s="445"/>
      <c r="BS169" s="432"/>
      <c r="BT169" s="432"/>
      <c r="BU169" s="432"/>
      <c r="BV169" s="43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558" customFormat="true" ht="15" customHeight="true" x14ac:dyDescent="0.2">
      <c r="A170" s="142"/>
      <c r="B170" s="136"/>
      <c r="C170" s="154"/>
      <c r="D170" s="153"/>
      <c r="E170" s="153"/>
      <c r="F170" s="153"/>
      <c r="G170" s="143"/>
      <c r="H170" s="146"/>
      <c r="I170" s="153"/>
      <c r="J170" s="153"/>
      <c r="K170" s="153"/>
      <c r="L170" s="149"/>
      <c r="M170" s="154"/>
      <c r="N170" s="153"/>
      <c r="O170" s="153"/>
      <c r="P170" s="153"/>
      <c r="Q170" s="143"/>
      <c r="R170" s="146"/>
      <c r="S170" s="153"/>
      <c r="T170" s="153"/>
      <c r="U170" s="153"/>
      <c r="V170" s="149"/>
      <c r="W170" s="785"/>
      <c r="X170" s="785"/>
      <c r="Y170" s="785"/>
      <c r="Z170" s="785"/>
      <c r="AA170" s="785"/>
      <c r="AB170" s="785"/>
      <c r="AC170" s="785"/>
      <c r="AD170" s="785"/>
      <c r="AE170" s="785"/>
      <c r="AF170" s="785"/>
      <c r="AG170" s="785"/>
      <c r="AH170" s="785"/>
      <c r="AI170" s="785"/>
      <c r="AJ170" s="785"/>
      <c r="AK170" s="785"/>
      <c r="AL170" s="785"/>
      <c r="AM170" s="785"/>
      <c r="AN170" s="785"/>
      <c r="AO170" s="785"/>
      <c r="AP170" s="785"/>
      <c r="AQ170" s="785"/>
      <c r="AR170" s="785"/>
      <c r="AS170" s="785"/>
      <c r="AT170" s="785"/>
      <c r="AU170" s="785"/>
      <c r="AV170" s="785"/>
      <c r="AW170" s="785"/>
      <c r="AX170" s="785"/>
      <c r="AY170" s="785"/>
      <c r="AZ170" s="344"/>
      <c r="BA170" s="830"/>
      <c r="BB170" s="594"/>
      <c r="BC170" s="445"/>
      <c r="BD170" s="432"/>
      <c r="BE170" s="432"/>
      <c r="BF170" s="432"/>
      <c r="BG170" s="449"/>
      <c r="BH170" s="445"/>
      <c r="BI170" s="432"/>
      <c r="BJ170" s="432"/>
      <c r="BK170" s="432"/>
      <c r="BL170" s="449"/>
      <c r="BM170" s="445"/>
      <c r="BN170" s="432"/>
      <c r="BO170" s="432"/>
      <c r="BP170" s="432"/>
      <c r="BQ170" s="449"/>
      <c r="BR170" s="445"/>
      <c r="BS170" s="432"/>
      <c r="BT170" s="432"/>
      <c r="BU170" s="432"/>
      <c r="BV170" s="43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558" customFormat="true" ht="15" customHeight="true" x14ac:dyDescent="0.2">
      <c r="A171" s="142"/>
      <c r="B171" s="136"/>
      <c r="C171" s="107"/>
      <c r="D171" s="106"/>
      <c r="E171" s="106"/>
      <c r="F171" s="106"/>
      <c r="G171" s="105"/>
      <c r="H171" s="104"/>
      <c r="I171" s="106"/>
      <c r="J171" s="106"/>
      <c r="K171" s="106"/>
      <c r="L171" s="103"/>
      <c r="M171" s="107"/>
      <c r="N171" s="106"/>
      <c r="O171" s="106"/>
      <c r="P171" s="106"/>
      <c r="Q171" s="105"/>
      <c r="R171" s="104"/>
      <c r="S171" s="106"/>
      <c r="T171" s="106"/>
      <c r="U171" s="106"/>
      <c r="V171" s="103"/>
      <c r="W171" s="785"/>
      <c r="X171" s="785"/>
      <c r="Y171" s="785"/>
      <c r="Z171" s="785"/>
      <c r="AA171" s="785"/>
      <c r="AB171" s="785"/>
      <c r="AC171" s="785"/>
      <c r="AD171" s="785"/>
      <c r="AE171" s="785"/>
      <c r="AF171" s="785"/>
      <c r="AG171" s="785"/>
      <c r="AH171" s="785"/>
      <c r="AI171" s="785"/>
      <c r="AJ171" s="785"/>
      <c r="AK171" s="785"/>
      <c r="AL171" s="785"/>
      <c r="AM171" s="785"/>
      <c r="AN171" s="785"/>
      <c r="AO171" s="785"/>
      <c r="AP171" s="785"/>
      <c r="AQ171" s="785"/>
      <c r="AR171" s="785"/>
      <c r="AS171" s="785"/>
      <c r="AT171" s="785"/>
      <c r="AU171" s="785"/>
      <c r="AV171" s="785"/>
      <c r="AW171" s="785"/>
      <c r="AX171" s="785"/>
      <c r="AY171" s="785"/>
      <c r="AZ171" s="344"/>
      <c r="BA171" s="830"/>
      <c r="BB171" s="594"/>
      <c r="BC171" s="445"/>
      <c r="BD171" s="432"/>
      <c r="BE171" s="432"/>
      <c r="BF171" s="432"/>
      <c r="BG171" s="449"/>
      <c r="BH171" s="445"/>
      <c r="BI171" s="432"/>
      <c r="BJ171" s="432"/>
      <c r="BK171" s="432"/>
      <c r="BL171" s="449"/>
      <c r="BM171" s="445"/>
      <c r="BN171" s="432"/>
      <c r="BO171" s="432"/>
      <c r="BP171" s="432"/>
      <c r="BQ171" s="449"/>
      <c r="BR171" s="445"/>
      <c r="BS171" s="432"/>
      <c r="BT171" s="432"/>
      <c r="BU171" s="432"/>
      <c r="BV171" s="43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558" customFormat="true" ht="15" customHeight="true" x14ac:dyDescent="0.2">
      <c r="A172" s="142"/>
      <c r="B172" s="136"/>
      <c r="C172" s="107"/>
      <c r="D172" s="106"/>
      <c r="E172" s="106"/>
      <c r="F172" s="106"/>
      <c r="G172" s="105"/>
      <c r="H172" s="104"/>
      <c r="I172" s="106"/>
      <c r="J172" s="106"/>
      <c r="K172" s="106"/>
      <c r="L172" s="103"/>
      <c r="M172" s="107"/>
      <c r="N172" s="106"/>
      <c r="O172" s="106"/>
      <c r="P172" s="106"/>
      <c r="Q172" s="105"/>
      <c r="R172" s="104"/>
      <c r="S172" s="106"/>
      <c r="T172" s="106"/>
      <c r="U172" s="106"/>
      <c r="V172" s="103"/>
      <c r="W172" s="785"/>
      <c r="X172" s="785"/>
      <c r="Y172" s="785"/>
      <c r="Z172" s="785"/>
      <c r="AA172" s="785"/>
      <c r="AB172" s="785"/>
      <c r="AC172" s="785"/>
      <c r="AD172" s="785"/>
      <c r="AE172" s="785"/>
      <c r="AF172" s="785"/>
      <c r="AG172" s="785"/>
      <c r="AH172" s="785"/>
      <c r="AI172" s="785"/>
      <c r="AJ172" s="785"/>
      <c r="AK172" s="785"/>
      <c r="AL172" s="785"/>
      <c r="AM172" s="785"/>
      <c r="AN172" s="785"/>
      <c r="AO172" s="785"/>
      <c r="AP172" s="785"/>
      <c r="AQ172" s="785"/>
      <c r="AR172" s="785"/>
      <c r="AS172" s="785"/>
      <c r="AT172" s="785"/>
      <c r="AU172" s="785"/>
      <c r="AV172" s="785"/>
      <c r="AW172" s="785"/>
      <c r="AX172" s="785"/>
      <c r="AY172" s="785"/>
      <c r="AZ172" s="344"/>
      <c r="BA172" s="830"/>
      <c r="BB172" s="594"/>
      <c r="BC172" s="445"/>
      <c r="BD172" s="432"/>
      <c r="BE172" s="432"/>
      <c r="BF172" s="432"/>
      <c r="BG172" s="449"/>
      <c r="BH172" s="445"/>
      <c r="BI172" s="432"/>
      <c r="BJ172" s="432"/>
      <c r="BK172" s="432"/>
      <c r="BL172" s="449"/>
      <c r="BM172" s="445"/>
      <c r="BN172" s="432"/>
      <c r="BO172" s="432"/>
      <c r="BP172" s="432"/>
      <c r="BQ172" s="449"/>
      <c r="BR172" s="445"/>
      <c r="BS172" s="432"/>
      <c r="BT172" s="432"/>
      <c r="BU172" s="432"/>
      <c r="BV172" s="43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558" customFormat="true" ht="15" customHeight="true" x14ac:dyDescent="0.2">
      <c r="A173" s="142"/>
      <c r="B173" s="136"/>
      <c r="C173" s="107"/>
      <c r="D173" s="106"/>
      <c r="E173" s="106"/>
      <c r="F173" s="106"/>
      <c r="G173" s="105"/>
      <c r="H173" s="104"/>
      <c r="I173" s="106"/>
      <c r="J173" s="106"/>
      <c r="K173" s="106"/>
      <c r="L173" s="103"/>
      <c r="M173" s="107"/>
      <c r="N173" s="106"/>
      <c r="O173" s="106"/>
      <c r="P173" s="106"/>
      <c r="Q173" s="105"/>
      <c r="R173" s="104"/>
      <c r="S173" s="106"/>
      <c r="T173" s="106"/>
      <c r="U173" s="106"/>
      <c r="V173" s="103"/>
      <c r="W173" s="785"/>
      <c r="X173" s="785"/>
      <c r="Y173" s="785"/>
      <c r="Z173" s="785"/>
      <c r="AA173" s="785"/>
      <c r="AB173" s="785"/>
      <c r="AC173" s="785"/>
      <c r="AD173" s="785"/>
      <c r="AE173" s="785"/>
      <c r="AF173" s="785"/>
      <c r="AG173" s="785"/>
      <c r="AH173" s="785"/>
      <c r="AI173" s="785"/>
      <c r="AJ173" s="785"/>
      <c r="AK173" s="785"/>
      <c r="AL173" s="785"/>
      <c r="AM173" s="785"/>
      <c r="AN173" s="785"/>
      <c r="AO173" s="785"/>
      <c r="AP173" s="785"/>
      <c r="AQ173" s="785"/>
      <c r="AR173" s="785"/>
      <c r="AS173" s="785"/>
      <c r="AT173" s="785"/>
      <c r="AU173" s="785"/>
      <c r="AV173" s="785"/>
      <c r="AW173" s="785"/>
      <c r="AX173" s="785"/>
      <c r="AY173" s="785"/>
      <c r="AZ173" s="344"/>
      <c r="BA173" s="830"/>
      <c r="BB173" s="594"/>
      <c r="BC173" s="445"/>
      <c r="BD173" s="432"/>
      <c r="BE173" s="432"/>
      <c r="BF173" s="432"/>
      <c r="BG173" s="449"/>
      <c r="BH173" s="445"/>
      <c r="BI173" s="432"/>
      <c r="BJ173" s="432"/>
      <c r="BK173" s="432"/>
      <c r="BL173" s="449"/>
      <c r="BM173" s="445"/>
      <c r="BN173" s="432"/>
      <c r="BO173" s="432"/>
      <c r="BP173" s="432"/>
      <c r="BQ173" s="449"/>
      <c r="BR173" s="445"/>
      <c r="BS173" s="432"/>
      <c r="BT173" s="432"/>
      <c r="BU173" s="432"/>
      <c r="BV173" s="43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558" customFormat="true" ht="15" customHeight="true" x14ac:dyDescent="0.2">
      <c r="A174" s="142"/>
      <c r="B174" s="136"/>
      <c r="C174" s="107"/>
      <c r="D174" s="106"/>
      <c r="E174" s="106"/>
      <c r="F174" s="106"/>
      <c r="G174" s="105"/>
      <c r="H174" s="104"/>
      <c r="I174" s="106"/>
      <c r="J174" s="106"/>
      <c r="K174" s="106"/>
      <c r="L174" s="103"/>
      <c r="M174" s="107"/>
      <c r="N174" s="106"/>
      <c r="O174" s="106"/>
      <c r="P174" s="106"/>
      <c r="Q174" s="105"/>
      <c r="R174" s="104"/>
      <c r="S174" s="106"/>
      <c r="T174" s="106"/>
      <c r="U174" s="106"/>
      <c r="V174" s="103"/>
      <c r="W174" s="785"/>
      <c r="X174" s="785"/>
      <c r="Y174" s="785"/>
      <c r="Z174" s="785"/>
      <c r="AA174" s="785"/>
      <c r="AB174" s="785"/>
      <c r="AC174" s="785"/>
      <c r="AD174" s="785"/>
      <c r="AE174" s="785"/>
      <c r="AF174" s="785"/>
      <c r="AG174" s="785"/>
      <c r="AH174" s="785"/>
      <c r="AI174" s="785"/>
      <c r="AJ174" s="785"/>
      <c r="AK174" s="785"/>
      <c r="AL174" s="785"/>
      <c r="AM174" s="785"/>
      <c r="AN174" s="785"/>
      <c r="AO174" s="785"/>
      <c r="AP174" s="785"/>
      <c r="AQ174" s="785"/>
      <c r="AR174" s="785"/>
      <c r="AS174" s="785"/>
      <c r="AT174" s="785"/>
      <c r="AU174" s="785"/>
      <c r="AV174" s="785"/>
      <c r="AW174" s="785"/>
      <c r="AX174" s="785"/>
      <c r="AY174" s="785"/>
      <c r="AZ174" s="344"/>
      <c r="BA174" s="830"/>
      <c r="BB174" s="594"/>
      <c r="BC174" s="445"/>
      <c r="BD174" s="432"/>
      <c r="BE174" s="432"/>
      <c r="BF174" s="432"/>
      <c r="BG174" s="449"/>
      <c r="BH174" s="445"/>
      <c r="BI174" s="432"/>
      <c r="BJ174" s="432"/>
      <c r="BK174" s="432"/>
      <c r="BL174" s="449"/>
      <c r="BM174" s="445"/>
      <c r="BN174" s="432"/>
      <c r="BO174" s="432"/>
      <c r="BP174" s="432"/>
      <c r="BQ174" s="449"/>
      <c r="BR174" s="445"/>
      <c r="BS174" s="432"/>
      <c r="BT174" s="432"/>
      <c r="BU174" s="432"/>
      <c r="BV174" s="43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558" customFormat="true" ht="15" customHeight="true" x14ac:dyDescent="0.2">
      <c r="A175" s="142"/>
      <c r="B175" s="136"/>
      <c r="C175" s="107"/>
      <c r="D175" s="106"/>
      <c r="E175" s="106"/>
      <c r="F175" s="106"/>
      <c r="G175" s="105"/>
      <c r="H175" s="104"/>
      <c r="I175" s="106"/>
      <c r="J175" s="106"/>
      <c r="K175" s="106"/>
      <c r="L175" s="103"/>
      <c r="M175" s="107"/>
      <c r="N175" s="106"/>
      <c r="O175" s="106"/>
      <c r="P175" s="106"/>
      <c r="Q175" s="105"/>
      <c r="R175" s="104"/>
      <c r="S175" s="106"/>
      <c r="T175" s="106"/>
      <c r="U175" s="106"/>
      <c r="V175" s="103"/>
      <c r="W175" s="785"/>
      <c r="X175" s="785"/>
      <c r="Y175" s="785"/>
      <c r="Z175" s="785"/>
      <c r="AA175" s="785"/>
      <c r="AB175" s="785"/>
      <c r="AC175" s="785"/>
      <c r="AD175" s="785"/>
      <c r="AE175" s="785"/>
      <c r="AF175" s="785"/>
      <c r="AG175" s="785"/>
      <c r="AH175" s="785"/>
      <c r="AI175" s="785"/>
      <c r="AJ175" s="785"/>
      <c r="AK175" s="785"/>
      <c r="AL175" s="785"/>
      <c r="AM175" s="785"/>
      <c r="AN175" s="785"/>
      <c r="AO175" s="785"/>
      <c r="AP175" s="785"/>
      <c r="AQ175" s="785"/>
      <c r="AR175" s="785"/>
      <c r="AS175" s="785"/>
      <c r="AT175" s="785"/>
      <c r="AU175" s="785"/>
      <c r="AV175" s="785"/>
      <c r="AW175" s="785"/>
      <c r="AX175" s="785"/>
      <c r="AY175" s="785"/>
      <c r="AZ175" s="344"/>
      <c r="BA175" s="830"/>
      <c r="BB175" s="594"/>
      <c r="BC175" s="445"/>
      <c r="BD175" s="432"/>
      <c r="BE175" s="432"/>
      <c r="BF175" s="432"/>
      <c r="BG175" s="449"/>
      <c r="BH175" s="445"/>
      <c r="BI175" s="432"/>
      <c r="BJ175" s="432"/>
      <c r="BK175" s="432"/>
      <c r="BL175" s="449"/>
      <c r="BM175" s="445"/>
      <c r="BN175" s="432"/>
      <c r="BO175" s="432"/>
      <c r="BP175" s="432"/>
      <c r="BQ175" s="449"/>
      <c r="BR175" s="445"/>
      <c r="BS175" s="432"/>
      <c r="BT175" s="432"/>
      <c r="BU175" s="432"/>
      <c r="BV175" s="43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558" customFormat="true" ht="15" customHeight="true" x14ac:dyDescent="0.2">
      <c r="A176" s="142"/>
      <c r="B176" s="136"/>
      <c r="C176" s="107"/>
      <c r="D176" s="106"/>
      <c r="E176" s="106"/>
      <c r="F176" s="106"/>
      <c r="G176" s="105"/>
      <c r="H176" s="104"/>
      <c r="I176" s="106"/>
      <c r="J176" s="106"/>
      <c r="K176" s="106"/>
      <c r="L176" s="103"/>
      <c r="M176" s="107"/>
      <c r="N176" s="106"/>
      <c r="O176" s="106"/>
      <c r="P176" s="106"/>
      <c r="Q176" s="105"/>
      <c r="R176" s="104"/>
      <c r="S176" s="106"/>
      <c r="T176" s="106"/>
      <c r="U176" s="106"/>
      <c r="V176" s="103"/>
      <c r="W176" s="785"/>
      <c r="X176" s="785"/>
      <c r="Y176" s="785"/>
      <c r="Z176" s="785"/>
      <c r="AA176" s="785"/>
      <c r="AB176" s="785"/>
      <c r="AC176" s="785"/>
      <c r="AD176" s="785"/>
      <c r="AE176" s="785"/>
      <c r="AF176" s="785"/>
      <c r="AG176" s="785"/>
      <c r="AH176" s="785"/>
      <c r="AI176" s="785"/>
      <c r="AJ176" s="785"/>
      <c r="AK176" s="785"/>
      <c r="AL176" s="785"/>
      <c r="AM176" s="785"/>
      <c r="AN176" s="785"/>
      <c r="AO176" s="785"/>
      <c r="AP176" s="785"/>
      <c r="AQ176" s="785"/>
      <c r="AR176" s="785"/>
      <c r="AS176" s="785"/>
      <c r="AT176" s="785"/>
      <c r="AU176" s="785"/>
      <c r="AV176" s="785"/>
      <c r="AW176" s="785"/>
      <c r="AX176" s="785"/>
      <c r="AY176" s="785"/>
      <c r="AZ176" s="344"/>
      <c r="BA176" s="830"/>
      <c r="BB176" s="594"/>
      <c r="BC176" s="445"/>
      <c r="BD176" s="432"/>
      <c r="BE176" s="432"/>
      <c r="BF176" s="432"/>
      <c r="BG176" s="449"/>
      <c r="BH176" s="445"/>
      <c r="BI176" s="432"/>
      <c r="BJ176" s="432"/>
      <c r="BK176" s="432"/>
      <c r="BL176" s="449"/>
      <c r="BM176" s="445"/>
      <c r="BN176" s="432"/>
      <c r="BO176" s="432"/>
      <c r="BP176" s="432"/>
      <c r="BQ176" s="449"/>
      <c r="BR176" s="445"/>
      <c r="BS176" s="432"/>
      <c r="BT176" s="432"/>
      <c r="BU176" s="432"/>
      <c r="BV176" s="43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558" customFormat="true" ht="15" customHeight="true" x14ac:dyDescent="0.2">
      <c r="A177" s="142"/>
      <c r="B177" s="136"/>
      <c r="C177" s="107"/>
      <c r="D177" s="106"/>
      <c r="E177" s="106"/>
      <c r="F177" s="106"/>
      <c r="G177" s="105"/>
      <c r="H177" s="104"/>
      <c r="I177" s="106"/>
      <c r="J177" s="106"/>
      <c r="K177" s="106"/>
      <c r="L177" s="103"/>
      <c r="M177" s="107"/>
      <c r="N177" s="106"/>
      <c r="O177" s="106"/>
      <c r="P177" s="106"/>
      <c r="Q177" s="105"/>
      <c r="R177" s="104"/>
      <c r="S177" s="106"/>
      <c r="T177" s="106"/>
      <c r="U177" s="106"/>
      <c r="V177" s="103"/>
      <c r="W177" s="785"/>
      <c r="X177" s="785"/>
      <c r="Y177" s="785"/>
      <c r="Z177" s="785"/>
      <c r="AA177" s="785"/>
      <c r="AB177" s="785"/>
      <c r="AC177" s="785"/>
      <c r="AD177" s="785"/>
      <c r="AE177" s="785"/>
      <c r="AF177" s="785"/>
      <c r="AG177" s="785"/>
      <c r="AH177" s="785"/>
      <c r="AI177" s="785"/>
      <c r="AJ177" s="785"/>
      <c r="AK177" s="785"/>
      <c r="AL177" s="785"/>
      <c r="AM177" s="785"/>
      <c r="AN177" s="785"/>
      <c r="AO177" s="785"/>
      <c r="AP177" s="785"/>
      <c r="AQ177" s="785"/>
      <c r="AR177" s="785"/>
      <c r="AS177" s="785"/>
      <c r="AT177" s="785"/>
      <c r="AU177" s="785"/>
      <c r="AV177" s="785"/>
      <c r="AW177" s="785"/>
      <c r="AX177" s="785"/>
      <c r="AY177" s="785"/>
      <c r="AZ177" s="344"/>
      <c r="BA177" s="830"/>
      <c r="BB177" s="594"/>
      <c r="BC177" s="445"/>
      <c r="BD177" s="432"/>
      <c r="BE177" s="432"/>
      <c r="BF177" s="432"/>
      <c r="BG177" s="449"/>
      <c r="BH177" s="445"/>
      <c r="BI177" s="432"/>
      <c r="BJ177" s="432"/>
      <c r="BK177" s="432"/>
      <c r="BL177" s="449"/>
      <c r="BM177" s="445"/>
      <c r="BN177" s="432"/>
      <c r="BO177" s="432"/>
      <c r="BP177" s="432"/>
      <c r="BQ177" s="449"/>
      <c r="BR177" s="445"/>
      <c r="BS177" s="432"/>
      <c r="BT177" s="432"/>
      <c r="BU177" s="432"/>
      <c r="BV177" s="43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558" customFormat="true" ht="15" customHeight="true" x14ac:dyDescent="0.2">
      <c r="A178" s="142"/>
      <c r="B178" s="136"/>
      <c r="C178" s="107"/>
      <c r="D178" s="106"/>
      <c r="E178" s="106"/>
      <c r="F178" s="106"/>
      <c r="G178" s="105"/>
      <c r="H178" s="104"/>
      <c r="I178" s="106"/>
      <c r="J178" s="106"/>
      <c r="K178" s="106"/>
      <c r="L178" s="103"/>
      <c r="M178" s="107"/>
      <c r="N178" s="106"/>
      <c r="O178" s="106"/>
      <c r="P178" s="106"/>
      <c r="Q178" s="105"/>
      <c r="R178" s="104"/>
      <c r="S178" s="106"/>
      <c r="T178" s="106"/>
      <c r="U178" s="106"/>
      <c r="V178" s="103"/>
      <c r="W178" s="785"/>
      <c r="X178" s="785"/>
      <c r="Y178" s="785"/>
      <c r="Z178" s="785"/>
      <c r="AA178" s="785"/>
      <c r="AB178" s="785"/>
      <c r="AC178" s="785"/>
      <c r="AD178" s="785"/>
      <c r="AE178" s="785"/>
      <c r="AF178" s="785"/>
      <c r="AG178" s="785"/>
      <c r="AH178" s="785"/>
      <c r="AI178" s="785"/>
      <c r="AJ178" s="785"/>
      <c r="AK178" s="785"/>
      <c r="AL178" s="785"/>
      <c r="AM178" s="785"/>
      <c r="AN178" s="785"/>
      <c r="AO178" s="785"/>
      <c r="AP178" s="785"/>
      <c r="AQ178" s="785"/>
      <c r="AR178" s="785"/>
      <c r="AS178" s="785"/>
      <c r="AT178" s="785"/>
      <c r="AU178" s="785"/>
      <c r="AV178" s="785"/>
      <c r="AW178" s="785"/>
      <c r="AX178" s="785"/>
      <c r="AY178" s="785"/>
      <c r="AZ178" s="344"/>
      <c r="BA178" s="830"/>
      <c r="BB178" s="594"/>
      <c r="BC178" s="445"/>
      <c r="BD178" s="432"/>
      <c r="BE178" s="432"/>
      <c r="BF178" s="432"/>
      <c r="BG178" s="449"/>
      <c r="BH178" s="445"/>
      <c r="BI178" s="432"/>
      <c r="BJ178" s="432"/>
      <c r="BK178" s="432"/>
      <c r="BL178" s="449"/>
      <c r="BM178" s="445"/>
      <c r="BN178" s="432"/>
      <c r="BO178" s="432"/>
      <c r="BP178" s="432"/>
      <c r="BQ178" s="449"/>
      <c r="BR178" s="445"/>
      <c r="BS178" s="432"/>
      <c r="BT178" s="432"/>
      <c r="BU178" s="432"/>
      <c r="BV178" s="43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558" customFormat="true" ht="15" customHeight="true" x14ac:dyDescent="0.2">
      <c r="A179" s="142"/>
      <c r="B179" s="136"/>
      <c r="C179" s="107"/>
      <c r="D179" s="106"/>
      <c r="E179" s="106"/>
      <c r="F179" s="106"/>
      <c r="G179" s="105"/>
      <c r="H179" s="104"/>
      <c r="I179" s="106"/>
      <c r="J179" s="106"/>
      <c r="K179" s="106"/>
      <c r="L179" s="103"/>
      <c r="M179" s="107"/>
      <c r="N179" s="106"/>
      <c r="O179" s="106"/>
      <c r="P179" s="106"/>
      <c r="Q179" s="105"/>
      <c r="R179" s="104"/>
      <c r="S179" s="106"/>
      <c r="T179" s="106"/>
      <c r="U179" s="106"/>
      <c r="V179" s="103"/>
      <c r="W179" s="785"/>
      <c r="X179" s="785"/>
      <c r="Y179" s="785"/>
      <c r="Z179" s="785"/>
      <c r="AA179" s="785"/>
      <c r="AB179" s="785"/>
      <c r="AC179" s="785"/>
      <c r="AD179" s="785"/>
      <c r="AE179" s="785"/>
      <c r="AF179" s="785"/>
      <c r="AG179" s="785"/>
      <c r="AH179" s="785"/>
      <c r="AI179" s="785"/>
      <c r="AJ179" s="785"/>
      <c r="AK179" s="785"/>
      <c r="AL179" s="785"/>
      <c r="AM179" s="785"/>
      <c r="AN179" s="785"/>
      <c r="AO179" s="785"/>
      <c r="AP179" s="785"/>
      <c r="AQ179" s="785"/>
      <c r="AR179" s="785"/>
      <c r="AS179" s="785"/>
      <c r="AT179" s="785"/>
      <c r="AU179" s="785"/>
      <c r="AV179" s="785"/>
      <c r="AW179" s="785"/>
      <c r="AX179" s="785"/>
      <c r="AY179" s="785"/>
      <c r="AZ179" s="344"/>
      <c r="BA179" s="830"/>
      <c r="BB179" s="594"/>
      <c r="BC179" s="445"/>
      <c r="BD179" s="432"/>
      <c r="BE179" s="432"/>
      <c r="BF179" s="432"/>
      <c r="BG179" s="449"/>
      <c r="BH179" s="445"/>
      <c r="BI179" s="432"/>
      <c r="BJ179" s="432"/>
      <c r="BK179" s="432"/>
      <c r="BL179" s="449"/>
      <c r="BM179" s="445"/>
      <c r="BN179" s="432"/>
      <c r="BO179" s="432"/>
      <c r="BP179" s="432"/>
      <c r="BQ179" s="449"/>
      <c r="BR179" s="445"/>
      <c r="BS179" s="432"/>
      <c r="BT179" s="432"/>
      <c r="BU179" s="432"/>
      <c r="BV179" s="43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558" customFormat="true" ht="15" customHeight="true" x14ac:dyDescent="0.2">
      <c r="A180" s="142"/>
      <c r="B180" s="136"/>
      <c r="C180" s="107"/>
      <c r="D180" s="106"/>
      <c r="E180" s="106"/>
      <c r="F180" s="106"/>
      <c r="G180" s="105"/>
      <c r="H180" s="104"/>
      <c r="I180" s="106"/>
      <c r="J180" s="106"/>
      <c r="K180" s="106"/>
      <c r="L180" s="103"/>
      <c r="M180" s="107"/>
      <c r="N180" s="106"/>
      <c r="O180" s="106"/>
      <c r="P180" s="106"/>
      <c r="Q180" s="105"/>
      <c r="R180" s="104"/>
      <c r="S180" s="106"/>
      <c r="T180" s="106"/>
      <c r="U180" s="106"/>
      <c r="V180" s="103"/>
      <c r="W180" s="785"/>
      <c r="X180" s="785"/>
      <c r="Y180" s="785"/>
      <c r="Z180" s="785"/>
      <c r="AA180" s="785"/>
      <c r="AB180" s="785"/>
      <c r="AC180" s="785"/>
      <c r="AD180" s="785"/>
      <c r="AE180" s="785"/>
      <c r="AF180" s="785"/>
      <c r="AG180" s="785"/>
      <c r="AH180" s="785"/>
      <c r="AI180" s="785"/>
      <c r="AJ180" s="785"/>
      <c r="AK180" s="785"/>
      <c r="AL180" s="785"/>
      <c r="AM180" s="785"/>
      <c r="AN180" s="785"/>
      <c r="AO180" s="785"/>
      <c r="AP180" s="785"/>
      <c r="AQ180" s="785"/>
      <c r="AR180" s="785"/>
      <c r="AS180" s="785"/>
      <c r="AT180" s="785"/>
      <c r="AU180" s="785"/>
      <c r="AV180" s="785"/>
      <c r="AW180" s="785"/>
      <c r="AX180" s="785"/>
      <c r="AY180" s="785"/>
      <c r="AZ180" s="344"/>
      <c r="BA180" s="830"/>
      <c r="BB180" s="594"/>
      <c r="BC180" s="445"/>
      <c r="BD180" s="432"/>
      <c r="BE180" s="432"/>
      <c r="BF180" s="432"/>
      <c r="BG180" s="449"/>
      <c r="BH180" s="445"/>
      <c r="BI180" s="432"/>
      <c r="BJ180" s="432"/>
      <c r="BK180" s="432"/>
      <c r="BL180" s="449"/>
      <c r="BM180" s="445"/>
      <c r="BN180" s="432"/>
      <c r="BO180" s="432"/>
      <c r="BP180" s="432"/>
      <c r="BQ180" s="449"/>
      <c r="BR180" s="445"/>
      <c r="BS180" s="432"/>
      <c r="BT180" s="432"/>
      <c r="BU180" s="432"/>
      <c r="BV180" s="43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558" customFormat="true" ht="15" customHeight="true" x14ac:dyDescent="0.2">
      <c r="A181" s="142"/>
      <c r="B181" s="136"/>
      <c r="C181" s="107"/>
      <c r="D181" s="106"/>
      <c r="E181" s="106"/>
      <c r="F181" s="106"/>
      <c r="G181" s="105"/>
      <c r="H181" s="104"/>
      <c r="I181" s="106"/>
      <c r="J181" s="106"/>
      <c r="K181" s="106"/>
      <c r="L181" s="103"/>
      <c r="M181" s="107"/>
      <c r="N181" s="106"/>
      <c r="O181" s="106"/>
      <c r="P181" s="106"/>
      <c r="Q181" s="105"/>
      <c r="R181" s="104"/>
      <c r="S181" s="106"/>
      <c r="T181" s="106"/>
      <c r="U181" s="106"/>
      <c r="V181" s="103"/>
      <c r="W181" s="785"/>
      <c r="X181" s="785"/>
      <c r="Y181" s="785"/>
      <c r="Z181" s="785"/>
      <c r="AA181" s="785"/>
      <c r="AB181" s="785"/>
      <c r="AC181" s="785"/>
      <c r="AD181" s="785"/>
      <c r="AE181" s="785"/>
      <c r="AF181" s="785"/>
      <c r="AG181" s="785"/>
      <c r="AH181" s="785"/>
      <c r="AI181" s="785"/>
      <c r="AJ181" s="785"/>
      <c r="AK181" s="785"/>
      <c r="AL181" s="785"/>
      <c r="AM181" s="785"/>
      <c r="AN181" s="785"/>
      <c r="AO181" s="785"/>
      <c r="AP181" s="785"/>
      <c r="AQ181" s="785"/>
      <c r="AR181" s="785"/>
      <c r="AS181" s="785"/>
      <c r="AT181" s="785"/>
      <c r="AU181" s="785"/>
      <c r="AV181" s="785"/>
      <c r="AW181" s="785"/>
      <c r="AX181" s="785"/>
      <c r="AY181" s="785"/>
      <c r="AZ181" s="344"/>
      <c r="BA181" s="830"/>
      <c r="BB181" s="594"/>
      <c r="BC181" s="445"/>
      <c r="BD181" s="432"/>
      <c r="BE181" s="432"/>
      <c r="BF181" s="432"/>
      <c r="BG181" s="449"/>
      <c r="BH181" s="445"/>
      <c r="BI181" s="432"/>
      <c r="BJ181" s="432"/>
      <c r="BK181" s="432"/>
      <c r="BL181" s="449"/>
      <c r="BM181" s="445"/>
      <c r="BN181" s="432"/>
      <c r="BO181" s="432"/>
      <c r="BP181" s="432"/>
      <c r="BQ181" s="449"/>
      <c r="BR181" s="445"/>
      <c r="BS181" s="432"/>
      <c r="BT181" s="432"/>
      <c r="BU181" s="432"/>
      <c r="BV181" s="43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558" customFormat="true" ht="15" customHeight="true" x14ac:dyDescent="0.2">
      <c r="A182" s="142"/>
      <c r="B182" s="136"/>
      <c r="C182" s="107"/>
      <c r="D182" s="106"/>
      <c r="E182" s="106"/>
      <c r="F182" s="106"/>
      <c r="G182" s="105"/>
      <c r="H182" s="104"/>
      <c r="I182" s="106"/>
      <c r="J182" s="106"/>
      <c r="K182" s="106"/>
      <c r="L182" s="103"/>
      <c r="M182" s="107"/>
      <c r="N182" s="106"/>
      <c r="O182" s="106"/>
      <c r="P182" s="106"/>
      <c r="Q182" s="105"/>
      <c r="R182" s="104"/>
      <c r="S182" s="106"/>
      <c r="T182" s="106"/>
      <c r="U182" s="106"/>
      <c r="V182" s="103"/>
      <c r="W182" s="785"/>
      <c r="X182" s="785"/>
      <c r="Y182" s="785"/>
      <c r="Z182" s="785"/>
      <c r="AA182" s="785"/>
      <c r="AB182" s="785"/>
      <c r="AC182" s="785"/>
      <c r="AD182" s="785"/>
      <c r="AE182" s="785"/>
      <c r="AF182" s="785"/>
      <c r="AG182" s="785"/>
      <c r="AH182" s="785"/>
      <c r="AI182" s="785"/>
      <c r="AJ182" s="785"/>
      <c r="AK182" s="785"/>
      <c r="AL182" s="785"/>
      <c r="AM182" s="785"/>
      <c r="AN182" s="785"/>
      <c r="AO182" s="785"/>
      <c r="AP182" s="785"/>
      <c r="AQ182" s="785"/>
      <c r="AR182" s="785"/>
      <c r="AS182" s="785"/>
      <c r="AT182" s="785"/>
      <c r="AU182" s="785"/>
      <c r="AV182" s="785"/>
      <c r="AW182" s="785"/>
      <c r="AX182" s="785"/>
      <c r="AY182" s="785"/>
      <c r="AZ182" s="344"/>
      <c r="BA182" s="830"/>
      <c r="BB182" s="594"/>
      <c r="BC182" s="445"/>
      <c r="BD182" s="432"/>
      <c r="BE182" s="432"/>
      <c r="BF182" s="432"/>
      <c r="BG182" s="449"/>
      <c r="BH182" s="445"/>
      <c r="BI182" s="432"/>
      <c r="BJ182" s="432"/>
      <c r="BK182" s="432"/>
      <c r="BL182" s="449"/>
      <c r="BM182" s="445"/>
      <c r="BN182" s="432"/>
      <c r="BO182" s="432"/>
      <c r="BP182" s="432"/>
      <c r="BQ182" s="449"/>
      <c r="BR182" s="445"/>
      <c r="BS182" s="432"/>
      <c r="BT182" s="432"/>
      <c r="BU182" s="432"/>
      <c r="BV182" s="43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558" customFormat="true" ht="15" customHeight="true" x14ac:dyDescent="0.2">
      <c r="A183" s="142"/>
      <c r="B183" s="136"/>
      <c r="C183" s="107"/>
      <c r="D183" s="106"/>
      <c r="E183" s="106"/>
      <c r="F183" s="106"/>
      <c r="G183" s="105"/>
      <c r="H183" s="104"/>
      <c r="I183" s="106"/>
      <c r="J183" s="106"/>
      <c r="K183" s="106"/>
      <c r="L183" s="103"/>
      <c r="M183" s="107"/>
      <c r="N183" s="106"/>
      <c r="O183" s="106"/>
      <c r="P183" s="106"/>
      <c r="Q183" s="105"/>
      <c r="R183" s="104"/>
      <c r="S183" s="106"/>
      <c r="T183" s="106"/>
      <c r="U183" s="106"/>
      <c r="V183" s="103"/>
      <c r="W183" s="785"/>
      <c r="X183" s="785"/>
      <c r="Y183" s="785"/>
      <c r="Z183" s="785"/>
      <c r="AA183" s="785"/>
      <c r="AB183" s="785"/>
      <c r="AC183" s="785"/>
      <c r="AD183" s="785"/>
      <c r="AE183" s="785"/>
      <c r="AF183" s="785"/>
      <c r="AG183" s="785"/>
      <c r="AH183" s="785"/>
      <c r="AI183" s="785"/>
      <c r="AJ183" s="785"/>
      <c r="AK183" s="785"/>
      <c r="AL183" s="785"/>
      <c r="AM183" s="785"/>
      <c r="AN183" s="785"/>
      <c r="AO183" s="785"/>
      <c r="AP183" s="785"/>
      <c r="AQ183" s="785"/>
      <c r="AR183" s="785"/>
      <c r="AS183" s="785"/>
      <c r="AT183" s="785"/>
      <c r="AU183" s="785"/>
      <c r="AV183" s="785"/>
      <c r="AW183" s="785"/>
      <c r="AX183" s="785"/>
      <c r="AY183" s="785"/>
      <c r="AZ183" s="344"/>
      <c r="BA183" s="830"/>
      <c r="BB183" s="594"/>
      <c r="BC183" s="445"/>
      <c r="BD183" s="432"/>
      <c r="BE183" s="432"/>
      <c r="BF183" s="432"/>
      <c r="BG183" s="449"/>
      <c r="BH183" s="445"/>
      <c r="BI183" s="432"/>
      <c r="BJ183" s="432"/>
      <c r="BK183" s="432"/>
      <c r="BL183" s="449"/>
      <c r="BM183" s="445"/>
      <c r="BN183" s="432"/>
      <c r="BO183" s="432"/>
      <c r="BP183" s="432"/>
      <c r="BQ183" s="449"/>
      <c r="BR183" s="445"/>
      <c r="BS183" s="432"/>
      <c r="BT183" s="432"/>
      <c r="BU183" s="432"/>
      <c r="BV183" s="43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558" customFormat="true" ht="15" customHeight="true" x14ac:dyDescent="0.2">
      <c r="A184" s="142"/>
      <c r="B184" s="136"/>
      <c r="C184" s="107"/>
      <c r="D184" s="106"/>
      <c r="E184" s="106"/>
      <c r="F184" s="106"/>
      <c r="G184" s="105"/>
      <c r="H184" s="104"/>
      <c r="I184" s="106"/>
      <c r="J184" s="106"/>
      <c r="K184" s="106"/>
      <c r="L184" s="103"/>
      <c r="M184" s="107"/>
      <c r="N184" s="106"/>
      <c r="O184" s="106"/>
      <c r="P184" s="106"/>
      <c r="Q184" s="105"/>
      <c r="R184" s="104"/>
      <c r="S184" s="106"/>
      <c r="T184" s="106"/>
      <c r="U184" s="106"/>
      <c r="V184" s="103"/>
      <c r="W184" s="785"/>
      <c r="X184" s="785"/>
      <c r="Y184" s="785"/>
      <c r="Z184" s="785"/>
      <c r="AA184" s="785"/>
      <c r="AB184" s="785"/>
      <c r="AC184" s="785"/>
      <c r="AD184" s="785"/>
      <c r="AE184" s="785"/>
      <c r="AF184" s="785"/>
      <c r="AG184" s="785"/>
      <c r="AH184" s="785"/>
      <c r="AI184" s="785"/>
      <c r="AJ184" s="785"/>
      <c r="AK184" s="785"/>
      <c r="AL184" s="785"/>
      <c r="AM184" s="785"/>
      <c r="AN184" s="785"/>
      <c r="AO184" s="785"/>
      <c r="AP184" s="785"/>
      <c r="AQ184" s="785"/>
      <c r="AR184" s="785"/>
      <c r="AS184" s="785"/>
      <c r="AT184" s="785"/>
      <c r="AU184" s="785"/>
      <c r="AV184" s="785"/>
      <c r="AW184" s="785"/>
      <c r="AX184" s="785"/>
      <c r="AY184" s="785"/>
      <c r="AZ184" s="344"/>
      <c r="BA184" s="830"/>
      <c r="BB184" s="594"/>
      <c r="BC184" s="445"/>
      <c r="BD184" s="432"/>
      <c r="BE184" s="432"/>
      <c r="BF184" s="432"/>
      <c r="BG184" s="449"/>
      <c r="BH184" s="445"/>
      <c r="BI184" s="432"/>
      <c r="BJ184" s="432"/>
      <c r="BK184" s="432"/>
      <c r="BL184" s="449"/>
      <c r="BM184" s="445"/>
      <c r="BN184" s="432"/>
      <c r="BO184" s="432"/>
      <c r="BP184" s="432"/>
      <c r="BQ184" s="449"/>
      <c r="BR184" s="445"/>
      <c r="BS184" s="432"/>
      <c r="BT184" s="432"/>
      <c r="BU184" s="432"/>
      <c r="BV184" s="43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558" customFormat="true" ht="15" customHeight="true" x14ac:dyDescent="0.2">
      <c r="A185" s="142"/>
      <c r="B185" s="136"/>
      <c r="C185" s="107"/>
      <c r="D185" s="106"/>
      <c r="E185" s="106"/>
      <c r="F185" s="106"/>
      <c r="G185" s="105"/>
      <c r="H185" s="104"/>
      <c r="I185" s="106"/>
      <c r="J185" s="106"/>
      <c r="K185" s="106"/>
      <c r="L185" s="103"/>
      <c r="M185" s="107"/>
      <c r="N185" s="106"/>
      <c r="O185" s="106"/>
      <c r="P185" s="106"/>
      <c r="Q185" s="105"/>
      <c r="R185" s="104"/>
      <c r="S185" s="106"/>
      <c r="T185" s="106"/>
      <c r="U185" s="106"/>
      <c r="V185" s="103"/>
      <c r="W185" s="785"/>
      <c r="X185" s="785"/>
      <c r="Y185" s="785"/>
      <c r="Z185" s="785"/>
      <c r="AA185" s="785"/>
      <c r="AB185" s="785"/>
      <c r="AC185" s="785"/>
      <c r="AD185" s="785"/>
      <c r="AE185" s="785"/>
      <c r="AF185" s="785"/>
      <c r="AG185" s="785"/>
      <c r="AH185" s="785"/>
      <c r="AI185" s="785"/>
      <c r="AJ185" s="785"/>
      <c r="AK185" s="785"/>
      <c r="AL185" s="785"/>
      <c r="AM185" s="785"/>
      <c r="AN185" s="785"/>
      <c r="AO185" s="785"/>
      <c r="AP185" s="785"/>
      <c r="AQ185" s="785"/>
      <c r="AR185" s="785"/>
      <c r="AS185" s="785"/>
      <c r="AT185" s="785"/>
      <c r="AU185" s="785"/>
      <c r="AV185" s="785"/>
      <c r="AW185" s="785"/>
      <c r="AX185" s="785"/>
      <c r="AY185" s="785"/>
      <c r="AZ185" s="344"/>
      <c r="BA185" s="830"/>
      <c r="BB185" s="594"/>
      <c r="BC185" s="445"/>
      <c r="BD185" s="432"/>
      <c r="BE185" s="432"/>
      <c r="BF185" s="432"/>
      <c r="BG185" s="449"/>
      <c r="BH185" s="445"/>
      <c r="BI185" s="432"/>
      <c r="BJ185" s="432"/>
      <c r="BK185" s="432"/>
      <c r="BL185" s="449"/>
      <c r="BM185" s="445"/>
      <c r="BN185" s="432"/>
      <c r="BO185" s="432"/>
      <c r="BP185" s="432"/>
      <c r="BQ185" s="449"/>
      <c r="BR185" s="445"/>
      <c r="BS185" s="432"/>
      <c r="BT185" s="432"/>
      <c r="BU185" s="432"/>
      <c r="BV185" s="43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558" customFormat="true" ht="15" customHeight="true" x14ac:dyDescent="0.2">
      <c r="A186" s="142"/>
      <c r="B186" s="136"/>
      <c r="C186" s="107"/>
      <c r="D186" s="106"/>
      <c r="E186" s="106"/>
      <c r="F186" s="106"/>
      <c r="G186" s="105"/>
      <c r="H186" s="104"/>
      <c r="I186" s="106"/>
      <c r="J186" s="106"/>
      <c r="K186" s="106"/>
      <c r="L186" s="103"/>
      <c r="M186" s="107"/>
      <c r="N186" s="106"/>
      <c r="O186" s="106"/>
      <c r="P186" s="106"/>
      <c r="Q186" s="105"/>
      <c r="R186" s="104"/>
      <c r="S186" s="106"/>
      <c r="T186" s="106"/>
      <c r="U186" s="106"/>
      <c r="V186" s="103"/>
      <c r="W186" s="785"/>
      <c r="X186" s="785"/>
      <c r="Y186" s="785"/>
      <c r="Z186" s="785"/>
      <c r="AA186" s="785"/>
      <c r="AB186" s="785"/>
      <c r="AC186" s="785"/>
      <c r="AD186" s="785"/>
      <c r="AE186" s="785"/>
      <c r="AF186" s="785"/>
      <c r="AG186" s="785"/>
      <c r="AH186" s="785"/>
      <c r="AI186" s="785"/>
      <c r="AJ186" s="785"/>
      <c r="AK186" s="785"/>
      <c r="AL186" s="785"/>
      <c r="AM186" s="785"/>
      <c r="AN186" s="785"/>
      <c r="AO186" s="785"/>
      <c r="AP186" s="785"/>
      <c r="AQ186" s="785"/>
      <c r="AR186" s="785"/>
      <c r="AS186" s="785"/>
      <c r="AT186" s="785"/>
      <c r="AU186" s="785"/>
      <c r="AV186" s="785"/>
      <c r="AW186" s="785"/>
      <c r="AX186" s="785"/>
      <c r="AY186" s="785"/>
      <c r="AZ186" s="344"/>
      <c r="BA186" s="830"/>
      <c r="BB186" s="594"/>
      <c r="BC186" s="445"/>
      <c r="BD186" s="432"/>
      <c r="BE186" s="432"/>
      <c r="BF186" s="432"/>
      <c r="BG186" s="449"/>
      <c r="BH186" s="445"/>
      <c r="BI186" s="432"/>
      <c r="BJ186" s="432"/>
      <c r="BK186" s="432"/>
      <c r="BL186" s="449"/>
      <c r="BM186" s="445"/>
      <c r="BN186" s="432"/>
      <c r="BO186" s="432"/>
      <c r="BP186" s="432"/>
      <c r="BQ186" s="449"/>
      <c r="BR186" s="445"/>
      <c r="BS186" s="432"/>
      <c r="BT186" s="432"/>
      <c r="BU186" s="432"/>
      <c r="BV186" s="43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558" customFormat="true" ht="15" customHeight="true" x14ac:dyDescent="0.2">
      <c r="A187" s="142"/>
      <c r="B187" s="136"/>
      <c r="C187" s="107"/>
      <c r="D187" s="106"/>
      <c r="E187" s="106"/>
      <c r="F187" s="106"/>
      <c r="G187" s="105"/>
      <c r="H187" s="104"/>
      <c r="I187" s="106"/>
      <c r="J187" s="106"/>
      <c r="K187" s="106"/>
      <c r="L187" s="103"/>
      <c r="M187" s="107"/>
      <c r="N187" s="106"/>
      <c r="O187" s="106"/>
      <c r="P187" s="106"/>
      <c r="Q187" s="105"/>
      <c r="R187" s="104"/>
      <c r="S187" s="106"/>
      <c r="T187" s="106"/>
      <c r="U187" s="106"/>
      <c r="V187" s="103"/>
      <c r="W187" s="785"/>
      <c r="X187" s="785"/>
      <c r="Y187" s="785"/>
      <c r="Z187" s="785"/>
      <c r="AA187" s="785"/>
      <c r="AB187" s="785"/>
      <c r="AC187" s="785"/>
      <c r="AD187" s="785"/>
      <c r="AE187" s="785"/>
      <c r="AF187" s="785"/>
      <c r="AG187" s="785"/>
      <c r="AH187" s="785"/>
      <c r="AI187" s="785"/>
      <c r="AJ187" s="785"/>
      <c r="AK187" s="785"/>
      <c r="AL187" s="785"/>
      <c r="AM187" s="785"/>
      <c r="AN187" s="785"/>
      <c r="AO187" s="785"/>
      <c r="AP187" s="785"/>
      <c r="AQ187" s="785"/>
      <c r="AR187" s="785"/>
      <c r="AS187" s="785"/>
      <c r="AT187" s="785"/>
      <c r="AU187" s="785"/>
      <c r="AV187" s="785"/>
      <c r="AW187" s="785"/>
      <c r="AX187" s="785"/>
      <c r="AY187" s="785"/>
      <c r="AZ187" s="344"/>
      <c r="BA187" s="830"/>
      <c r="BB187" s="594"/>
      <c r="BC187" s="445"/>
      <c r="BD187" s="432"/>
      <c r="BE187" s="432"/>
      <c r="BF187" s="432"/>
      <c r="BG187" s="449"/>
      <c r="BH187" s="445"/>
      <c r="BI187" s="432"/>
      <c r="BJ187" s="432"/>
      <c r="BK187" s="432"/>
      <c r="BL187" s="449"/>
      <c r="BM187" s="445"/>
      <c r="BN187" s="432"/>
      <c r="BO187" s="432"/>
      <c r="BP187" s="432"/>
      <c r="BQ187" s="449"/>
      <c r="BR187" s="445"/>
      <c r="BS187" s="432"/>
      <c r="BT187" s="432"/>
      <c r="BU187" s="432"/>
      <c r="BV187" s="43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558" customFormat="true" ht="15" customHeight="true" x14ac:dyDescent="0.2">
      <c r="A188" s="142"/>
      <c r="B188" s="136"/>
      <c r="C188" s="83"/>
      <c r="D188" s="82"/>
      <c r="E188" s="82"/>
      <c r="F188" s="82"/>
      <c r="G188" s="81"/>
      <c r="H188" s="80"/>
      <c r="I188" s="82"/>
      <c r="J188" s="82"/>
      <c r="K188" s="82"/>
      <c r="L188" s="79"/>
      <c r="M188" s="83"/>
      <c r="N188" s="82"/>
      <c r="O188" s="82"/>
      <c r="P188" s="82"/>
      <c r="Q188" s="81"/>
      <c r="R188" s="80"/>
      <c r="S188" s="82"/>
      <c r="T188" s="82"/>
      <c r="U188" s="82"/>
      <c r="V188" s="79"/>
      <c r="W188" s="785"/>
      <c r="X188" s="785"/>
      <c r="Y188" s="785"/>
      <c r="Z188" s="785"/>
      <c r="AA188" s="785"/>
      <c r="AB188" s="785"/>
      <c r="AC188" s="785"/>
      <c r="AD188" s="785"/>
      <c r="AE188" s="785"/>
      <c r="AF188" s="785"/>
      <c r="AG188" s="785"/>
      <c r="AH188" s="785"/>
      <c r="AI188" s="785"/>
      <c r="AJ188" s="785"/>
      <c r="AK188" s="785"/>
      <c r="AL188" s="785"/>
      <c r="AM188" s="785"/>
      <c r="AN188" s="785"/>
      <c r="AO188" s="785"/>
      <c r="AP188" s="785"/>
      <c r="AQ188" s="785"/>
      <c r="AR188" s="785"/>
      <c r="AS188" s="785"/>
      <c r="AT188" s="785"/>
      <c r="AU188" s="785"/>
      <c r="AV188" s="785"/>
      <c r="AW188" s="785"/>
      <c r="AX188" s="785"/>
      <c r="AY188" s="785"/>
      <c r="AZ188" s="344"/>
      <c r="BA188" s="830"/>
      <c r="BB188" s="594"/>
      <c r="BC188" s="445"/>
      <c r="BD188" s="432"/>
      <c r="BE188" s="432"/>
      <c r="BF188" s="432"/>
      <c r="BG188" s="449"/>
      <c r="BH188" s="445"/>
      <c r="BI188" s="432"/>
      <c r="BJ188" s="432"/>
      <c r="BK188" s="432"/>
      <c r="BL188" s="449"/>
      <c r="BM188" s="445"/>
      <c r="BN188" s="432"/>
      <c r="BO188" s="432"/>
      <c r="BP188" s="432"/>
      <c r="BQ188" s="449"/>
      <c r="BR188" s="445"/>
      <c r="BS188" s="432"/>
      <c r="BT188" s="432"/>
      <c r="BU188" s="432"/>
      <c r="BV188" s="43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558" customFormat="true" ht="15" customHeight="true" x14ac:dyDescent="0.2">
      <c r="A189" s="142"/>
      <c r="B189" s="136"/>
      <c r="C189" s="83"/>
      <c r="D189" s="82"/>
      <c r="E189" s="82"/>
      <c r="F189" s="82"/>
      <c r="G189" s="81"/>
      <c r="H189" s="80"/>
      <c r="I189" s="82"/>
      <c r="J189" s="82"/>
      <c r="K189" s="82"/>
      <c r="L189" s="79"/>
      <c r="M189" s="83"/>
      <c r="N189" s="82"/>
      <c r="O189" s="82"/>
      <c r="P189" s="82"/>
      <c r="Q189" s="81"/>
      <c r="R189" s="80"/>
      <c r="S189" s="82"/>
      <c r="T189" s="82"/>
      <c r="U189" s="82"/>
      <c r="V189" s="79"/>
      <c r="W189" s="785"/>
      <c r="X189" s="785"/>
      <c r="Y189" s="785"/>
      <c r="Z189" s="785"/>
      <c r="AA189" s="785"/>
      <c r="AB189" s="785"/>
      <c r="AC189" s="785"/>
      <c r="AD189" s="785"/>
      <c r="AE189" s="785"/>
      <c r="AF189" s="785"/>
      <c r="AG189" s="785"/>
      <c r="AH189" s="785"/>
      <c r="AI189" s="785"/>
      <c r="AJ189" s="785"/>
      <c r="AK189" s="785"/>
      <c r="AL189" s="785"/>
      <c r="AM189" s="785"/>
      <c r="AN189" s="785"/>
      <c r="AO189" s="785"/>
      <c r="AP189" s="785"/>
      <c r="AQ189" s="785"/>
      <c r="AR189" s="785"/>
      <c r="AS189" s="785"/>
      <c r="AT189" s="785"/>
      <c r="AU189" s="785"/>
      <c r="AV189" s="785"/>
      <c r="AW189" s="785"/>
      <c r="AX189" s="785"/>
      <c r="AY189" s="785"/>
      <c r="AZ189" s="344"/>
      <c r="BA189" s="830"/>
      <c r="BB189" s="594"/>
      <c r="BC189" s="445"/>
      <c r="BD189" s="432"/>
      <c r="BE189" s="432"/>
      <c r="BF189" s="432"/>
      <c r="BG189" s="449"/>
      <c r="BH189" s="445"/>
      <c r="BI189" s="432"/>
      <c r="BJ189" s="432"/>
      <c r="BK189" s="432"/>
      <c r="BL189" s="449"/>
      <c r="BM189" s="445"/>
      <c r="BN189" s="432"/>
      <c r="BO189" s="432"/>
      <c r="BP189" s="432"/>
      <c r="BQ189" s="449"/>
      <c r="BR189" s="445"/>
      <c r="BS189" s="432"/>
      <c r="BT189" s="432"/>
      <c r="BU189" s="432"/>
      <c r="BV189" s="43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558" customFormat="true" ht="15" customHeight="true" x14ac:dyDescent="0.2">
      <c r="A190" s="142"/>
      <c r="B190" s="136"/>
      <c r="C190" s="83"/>
      <c r="D190" s="82"/>
      <c r="E190" s="82"/>
      <c r="F190" s="82"/>
      <c r="G190" s="81"/>
      <c r="H190" s="80"/>
      <c r="I190" s="82"/>
      <c r="J190" s="82"/>
      <c r="K190" s="82"/>
      <c r="L190" s="79"/>
      <c r="M190" s="83"/>
      <c r="N190" s="82"/>
      <c r="O190" s="82"/>
      <c r="P190" s="82"/>
      <c r="Q190" s="81"/>
      <c r="R190" s="80"/>
      <c r="S190" s="82"/>
      <c r="T190" s="82"/>
      <c r="U190" s="82"/>
      <c r="V190" s="79"/>
      <c r="W190" s="785"/>
      <c r="X190" s="785"/>
      <c r="Y190" s="785"/>
      <c r="Z190" s="785"/>
      <c r="AA190" s="785"/>
      <c r="AB190" s="785"/>
      <c r="AC190" s="785"/>
      <c r="AD190" s="785"/>
      <c r="AE190" s="785"/>
      <c r="AF190" s="785"/>
      <c r="AG190" s="785"/>
      <c r="AH190" s="785"/>
      <c r="AI190" s="785"/>
      <c r="AJ190" s="785"/>
      <c r="AK190" s="785"/>
      <c r="AL190" s="785"/>
      <c r="AM190" s="785"/>
      <c r="AN190" s="785"/>
      <c r="AO190" s="785"/>
      <c r="AP190" s="785"/>
      <c r="AQ190" s="785"/>
      <c r="AR190" s="785"/>
      <c r="AS190" s="785"/>
      <c r="AT190" s="785"/>
      <c r="AU190" s="785"/>
      <c r="AV190" s="785"/>
      <c r="AW190" s="785"/>
      <c r="AX190" s="785"/>
      <c r="AY190" s="785"/>
      <c r="AZ190" s="344"/>
      <c r="BA190" s="830"/>
      <c r="BB190" s="594"/>
      <c r="BC190" s="445"/>
      <c r="BD190" s="432"/>
      <c r="BE190" s="432"/>
      <c r="BF190" s="432"/>
      <c r="BG190" s="449"/>
      <c r="BH190" s="445"/>
      <c r="BI190" s="432"/>
      <c r="BJ190" s="432"/>
      <c r="BK190" s="432"/>
      <c r="BL190" s="449"/>
      <c r="BM190" s="445"/>
      <c r="BN190" s="432"/>
      <c r="BO190" s="432"/>
      <c r="BP190" s="432"/>
      <c r="BQ190" s="449"/>
      <c r="BR190" s="445"/>
      <c r="BS190" s="432"/>
      <c r="BT190" s="432"/>
      <c r="BU190" s="432"/>
      <c r="BV190" s="43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558" customFormat="true" ht="15" customHeight="true" x14ac:dyDescent="0.2">
      <c r="A191" s="142"/>
      <c r="B191" s="136"/>
      <c r="C191" s="83"/>
      <c r="D191" s="82"/>
      <c r="E191" s="82"/>
      <c r="F191" s="82"/>
      <c r="G191" s="81"/>
      <c r="H191" s="80"/>
      <c r="I191" s="82"/>
      <c r="J191" s="82"/>
      <c r="K191" s="82"/>
      <c r="L191" s="79"/>
      <c r="M191" s="83"/>
      <c r="N191" s="82"/>
      <c r="O191" s="82"/>
      <c r="P191" s="82"/>
      <c r="Q191" s="81"/>
      <c r="R191" s="80"/>
      <c r="S191" s="82"/>
      <c r="T191" s="82"/>
      <c r="U191" s="82"/>
      <c r="V191" s="79"/>
      <c r="W191" s="785"/>
      <c r="X191" s="785"/>
      <c r="Y191" s="785"/>
      <c r="Z191" s="785"/>
      <c r="AA191" s="785"/>
      <c r="AB191" s="785"/>
      <c r="AC191" s="785"/>
      <c r="AD191" s="785"/>
      <c r="AE191" s="785"/>
      <c r="AF191" s="785"/>
      <c r="AG191" s="785"/>
      <c r="AH191" s="785"/>
      <c r="AI191" s="785"/>
      <c r="AJ191" s="785"/>
      <c r="AK191" s="785"/>
      <c r="AL191" s="785"/>
      <c r="AM191" s="785"/>
      <c r="AN191" s="785"/>
      <c r="AO191" s="785"/>
      <c r="AP191" s="785"/>
      <c r="AQ191" s="785"/>
      <c r="AR191" s="785"/>
      <c r="AS191" s="785"/>
      <c r="AT191" s="785"/>
      <c r="AU191" s="785"/>
      <c r="AV191" s="785"/>
      <c r="AW191" s="785"/>
      <c r="AX191" s="785"/>
      <c r="AY191" s="785"/>
      <c r="AZ191" s="344"/>
      <c r="BA191" s="830"/>
      <c r="BB191" s="594"/>
      <c r="BC191" s="445"/>
      <c r="BD191" s="432"/>
      <c r="BE191" s="432"/>
      <c r="BF191" s="432"/>
      <c r="BG191" s="449"/>
      <c r="BH191" s="445"/>
      <c r="BI191" s="432"/>
      <c r="BJ191" s="432"/>
      <c r="BK191" s="432"/>
      <c r="BL191" s="449"/>
      <c r="BM191" s="445"/>
      <c r="BN191" s="432"/>
      <c r="BO191" s="432"/>
      <c r="BP191" s="432"/>
      <c r="BQ191" s="449"/>
      <c r="BR191" s="445"/>
      <c r="BS191" s="432"/>
      <c r="BT191" s="432"/>
      <c r="BU191" s="432"/>
      <c r="BV191" s="43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558" customFormat="true" ht="15" customHeight="true" x14ac:dyDescent="0.2">
      <c r="A192" s="142"/>
      <c r="B192" s="136"/>
      <c r="C192" s="83"/>
      <c r="D192" s="82"/>
      <c r="E192" s="82"/>
      <c r="F192" s="82"/>
      <c r="G192" s="81"/>
      <c r="H192" s="80"/>
      <c r="I192" s="82"/>
      <c r="J192" s="82"/>
      <c r="K192" s="82"/>
      <c r="L192" s="79"/>
      <c r="M192" s="83"/>
      <c r="N192" s="82"/>
      <c r="O192" s="82"/>
      <c r="P192" s="82"/>
      <c r="Q192" s="81"/>
      <c r="R192" s="80"/>
      <c r="S192" s="82"/>
      <c r="T192" s="82"/>
      <c r="U192" s="82"/>
      <c r="V192" s="79"/>
      <c r="W192" s="785"/>
      <c r="X192" s="785"/>
      <c r="Y192" s="785"/>
      <c r="Z192" s="785"/>
      <c r="AA192" s="785"/>
      <c r="AB192" s="785"/>
      <c r="AC192" s="785"/>
      <c r="AD192" s="785"/>
      <c r="AE192" s="785"/>
      <c r="AF192" s="785"/>
      <c r="AG192" s="785"/>
      <c r="AH192" s="785"/>
      <c r="AI192" s="785"/>
      <c r="AJ192" s="785"/>
      <c r="AK192" s="785"/>
      <c r="AL192" s="785"/>
      <c r="AM192" s="785"/>
      <c r="AN192" s="785"/>
      <c r="AO192" s="785"/>
      <c r="AP192" s="785"/>
      <c r="AQ192" s="785"/>
      <c r="AR192" s="785"/>
      <c r="AS192" s="785"/>
      <c r="AT192" s="785"/>
      <c r="AU192" s="785"/>
      <c r="AV192" s="785"/>
      <c r="AW192" s="785"/>
      <c r="AX192" s="785"/>
      <c r="AY192" s="785"/>
      <c r="AZ192" s="344"/>
      <c r="BA192" s="830"/>
      <c r="BB192" s="594"/>
      <c r="BC192" s="445"/>
      <c r="BD192" s="432"/>
      <c r="BE192" s="432"/>
      <c r="BF192" s="432"/>
      <c r="BG192" s="449"/>
      <c r="BH192" s="445"/>
      <c r="BI192" s="432"/>
      <c r="BJ192" s="432"/>
      <c r="BK192" s="432"/>
      <c r="BL192" s="449"/>
      <c r="BM192" s="445"/>
      <c r="BN192" s="432"/>
      <c r="BO192" s="432"/>
      <c r="BP192" s="432"/>
      <c r="BQ192" s="449"/>
      <c r="BR192" s="445"/>
      <c r="BS192" s="432"/>
      <c r="BT192" s="432"/>
      <c r="BU192" s="432"/>
      <c r="BV192" s="43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558" customFormat="true" ht="15" customHeight="true" x14ac:dyDescent="0.2">
      <c r="A193" s="142"/>
      <c r="B193" s="136"/>
      <c r="C193" s="83"/>
      <c r="D193" s="82"/>
      <c r="E193" s="82"/>
      <c r="F193" s="82"/>
      <c r="G193" s="81"/>
      <c r="H193" s="80"/>
      <c r="I193" s="82"/>
      <c r="J193" s="82"/>
      <c r="K193" s="82"/>
      <c r="L193" s="79"/>
      <c r="M193" s="83"/>
      <c r="N193" s="82"/>
      <c r="O193" s="82"/>
      <c r="P193" s="82"/>
      <c r="Q193" s="81"/>
      <c r="R193" s="80"/>
      <c r="S193" s="82"/>
      <c r="T193" s="82"/>
      <c r="U193" s="82"/>
      <c r="V193" s="79"/>
      <c r="W193" s="785"/>
      <c r="X193" s="785"/>
      <c r="Y193" s="785"/>
      <c r="Z193" s="785"/>
      <c r="AA193" s="785"/>
      <c r="AB193" s="785"/>
      <c r="AC193" s="785"/>
      <c r="AD193" s="785"/>
      <c r="AE193" s="785"/>
      <c r="AF193" s="785"/>
      <c r="AG193" s="785"/>
      <c r="AH193" s="785"/>
      <c r="AI193" s="785"/>
      <c r="AJ193" s="785"/>
      <c r="AK193" s="785"/>
      <c r="AL193" s="785"/>
      <c r="AM193" s="785"/>
      <c r="AN193" s="785"/>
      <c r="AO193" s="785"/>
      <c r="AP193" s="785"/>
      <c r="AQ193" s="785"/>
      <c r="AR193" s="785"/>
      <c r="AS193" s="785"/>
      <c r="AT193" s="785"/>
      <c r="AU193" s="785"/>
      <c r="AV193" s="785"/>
      <c r="AW193" s="785"/>
      <c r="AX193" s="785"/>
      <c r="AY193" s="785"/>
      <c r="AZ193" s="344"/>
      <c r="BA193" s="830"/>
      <c r="BB193" s="594"/>
      <c r="BC193" s="445"/>
      <c r="BD193" s="432"/>
      <c r="BE193" s="432"/>
      <c r="BF193" s="432"/>
      <c r="BG193" s="449"/>
      <c r="BH193" s="445"/>
      <c r="BI193" s="432"/>
      <c r="BJ193" s="432"/>
      <c r="BK193" s="432"/>
      <c r="BL193" s="449"/>
      <c r="BM193" s="445"/>
      <c r="BN193" s="432"/>
      <c r="BO193" s="432"/>
      <c r="BP193" s="432"/>
      <c r="BQ193" s="449"/>
      <c r="BR193" s="445"/>
      <c r="BS193" s="432"/>
      <c r="BT193" s="432"/>
      <c r="BU193" s="432"/>
      <c r="BV193" s="43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558" customFormat="true" ht="15" customHeight="true" x14ac:dyDescent="0.2">
      <c r="A194" s="164"/>
      <c r="B194" s="135"/>
      <c r="C194" s="100"/>
      <c r="D194" s="102"/>
      <c r="E194" s="102"/>
      <c r="F194" s="102"/>
      <c r="G194" s="101"/>
      <c r="H194" s="99"/>
      <c r="I194" s="102"/>
      <c r="J194" s="102"/>
      <c r="K194" s="102"/>
      <c r="L194" s="98"/>
      <c r="M194" s="100"/>
      <c r="N194" s="102"/>
      <c r="O194" s="102"/>
      <c r="P194" s="102"/>
      <c r="Q194" s="101"/>
      <c r="R194" s="99"/>
      <c r="S194" s="102"/>
      <c r="T194" s="102"/>
      <c r="U194" s="102"/>
      <c r="V194" s="98"/>
      <c r="W194" s="785"/>
      <c r="X194" s="785"/>
      <c r="Y194" s="785"/>
      <c r="Z194" s="785"/>
      <c r="AA194" s="785"/>
      <c r="AB194" s="785"/>
      <c r="AC194" s="785"/>
      <c r="AD194" s="785"/>
      <c r="AE194" s="785"/>
      <c r="AF194" s="785"/>
      <c r="AG194" s="785"/>
      <c r="AH194" s="785"/>
      <c r="AI194" s="785"/>
      <c r="AJ194" s="785"/>
      <c r="AK194" s="785"/>
      <c r="AL194" s="785"/>
      <c r="AM194" s="785"/>
      <c r="AN194" s="785"/>
      <c r="AO194" s="785"/>
      <c r="AP194" s="785"/>
      <c r="AQ194" s="785"/>
      <c r="AR194" s="785"/>
      <c r="AS194" s="785"/>
      <c r="AT194" s="785"/>
      <c r="AU194" s="785"/>
      <c r="AV194" s="785"/>
      <c r="AW194" s="785"/>
      <c r="AX194" s="785"/>
      <c r="AY194" s="785"/>
      <c r="AZ194" s="344"/>
      <c r="BA194" s="830"/>
      <c r="BB194" s="594"/>
      <c r="BC194" s="445"/>
      <c r="BD194" s="432"/>
      <c r="BE194" s="432"/>
      <c r="BF194" s="432"/>
      <c r="BG194" s="449"/>
      <c r="BH194" s="445"/>
      <c r="BI194" s="432"/>
      <c r="BJ194" s="432"/>
      <c r="BK194" s="432"/>
      <c r="BL194" s="449"/>
      <c r="BM194" s="445"/>
      <c r="BN194" s="432"/>
      <c r="BO194" s="432"/>
      <c r="BP194" s="432"/>
      <c r="BQ194" s="449"/>
      <c r="BR194" s="445"/>
      <c r="BS194" s="432"/>
      <c r="BT194" s="432"/>
      <c r="BU194" s="432"/>
      <c r="BV194" s="43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7" customFormat="true" ht="15" customHeight="true" x14ac:dyDescent="0.2">
      <c r="A195" s="164"/>
      <c r="B195" s="135"/>
      <c r="C195" s="100"/>
      <c r="D195" s="102"/>
      <c r="E195" s="102"/>
      <c r="F195" s="102"/>
      <c r="G195" s="101"/>
      <c r="H195" s="99"/>
      <c r="I195" s="102"/>
      <c r="J195" s="102"/>
      <c r="K195" s="102"/>
      <c r="L195" s="98"/>
      <c r="M195" s="100"/>
      <c r="N195" s="102"/>
      <c r="O195" s="102"/>
      <c r="P195" s="102"/>
      <c r="Q195" s="101"/>
      <c r="R195" s="99"/>
      <c r="S195" s="102"/>
      <c r="T195" s="102"/>
      <c r="U195" s="102"/>
      <c r="V195" s="98"/>
      <c r="W195" s="785"/>
      <c r="X195" s="785"/>
      <c r="Y195" s="785"/>
      <c r="Z195" s="785"/>
      <c r="AA195" s="785"/>
      <c r="AB195" s="785"/>
      <c r="AC195" s="785"/>
      <c r="AD195" s="785"/>
      <c r="AE195" s="785"/>
      <c r="AF195" s="785"/>
      <c r="AG195" s="785"/>
      <c r="AH195" s="785"/>
      <c r="AI195" s="785"/>
      <c r="AJ195" s="785"/>
      <c r="AK195" s="785"/>
      <c r="AL195" s="785"/>
      <c r="AM195" s="785"/>
      <c r="AN195" s="785"/>
      <c r="AO195" s="785"/>
      <c r="AP195" s="785"/>
      <c r="AQ195" s="785"/>
      <c r="AR195" s="785"/>
      <c r="AS195" s="785"/>
      <c r="AT195" s="785"/>
      <c r="AU195" s="785"/>
      <c r="AV195" s="785"/>
      <c r="AW195" s="785"/>
      <c r="AX195" s="785"/>
      <c r="AY195" s="785"/>
      <c r="AZ195" s="344"/>
      <c r="BA195" s="830"/>
      <c r="BB195" s="594"/>
      <c r="BC195" s="445"/>
      <c r="BD195" s="432"/>
      <c r="BE195" s="432"/>
      <c r="BF195" s="432"/>
      <c r="BG195" s="449"/>
      <c r="BH195" s="445"/>
      <c r="BI195" s="432"/>
      <c r="BJ195" s="432"/>
      <c r="BK195" s="432"/>
      <c r="BL195" s="449"/>
      <c r="BM195" s="445"/>
      <c r="BN195" s="432"/>
      <c r="BO195" s="432"/>
      <c r="BP195" s="432"/>
      <c r="BQ195" s="449"/>
      <c r="BR195" s="445"/>
      <c r="BS195" s="432"/>
      <c r="BT195" s="432"/>
      <c r="BU195" s="432"/>
      <c r="BV195" s="43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7" customFormat="true" ht="15" customHeight="true" x14ac:dyDescent="0.2">
      <c r="A196" s="164"/>
      <c r="B196" s="135"/>
      <c r="C196" s="100"/>
      <c r="D196" s="102"/>
      <c r="E196" s="102"/>
      <c r="F196" s="102"/>
      <c r="G196" s="101"/>
      <c r="H196" s="99"/>
      <c r="I196" s="102"/>
      <c r="J196" s="102"/>
      <c r="K196" s="102"/>
      <c r="L196" s="98"/>
      <c r="M196" s="100"/>
      <c r="N196" s="102"/>
      <c r="O196" s="102"/>
      <c r="P196" s="102"/>
      <c r="Q196" s="101"/>
      <c r="R196" s="99"/>
      <c r="S196" s="102"/>
      <c r="T196" s="102"/>
      <c r="U196" s="102"/>
      <c r="V196" s="98"/>
      <c r="W196" s="785"/>
      <c r="X196" s="785"/>
      <c r="Y196" s="785"/>
      <c r="Z196" s="785"/>
      <c r="AA196" s="785"/>
      <c r="AB196" s="785"/>
      <c r="AC196" s="785"/>
      <c r="AD196" s="785"/>
      <c r="AE196" s="785"/>
      <c r="AF196" s="785"/>
      <c r="AG196" s="785"/>
      <c r="AH196" s="785"/>
      <c r="AI196" s="785"/>
      <c r="AJ196" s="785"/>
      <c r="AK196" s="785"/>
      <c r="AL196" s="785"/>
      <c r="AM196" s="785"/>
      <c r="AN196" s="785"/>
      <c r="AO196" s="785"/>
      <c r="AP196" s="785"/>
      <c r="AQ196" s="785"/>
      <c r="AR196" s="785"/>
      <c r="AS196" s="785"/>
      <c r="AT196" s="785"/>
      <c r="AU196" s="785"/>
      <c r="AV196" s="785"/>
      <c r="AW196" s="785"/>
      <c r="AX196" s="785"/>
      <c r="AY196" s="785"/>
      <c r="AZ196" s="344"/>
      <c r="BA196" s="830"/>
      <c r="BB196" s="594"/>
      <c r="BC196" s="445"/>
      <c r="BD196" s="432"/>
      <c r="BE196" s="432"/>
      <c r="BF196" s="432"/>
      <c r="BG196" s="449"/>
      <c r="BH196" s="445"/>
      <c r="BI196" s="432"/>
      <c r="BJ196" s="432"/>
      <c r="BK196" s="432"/>
      <c r="BL196" s="449"/>
      <c r="BM196" s="445"/>
      <c r="BN196" s="432"/>
      <c r="BO196" s="432"/>
      <c r="BP196" s="432"/>
      <c r="BQ196" s="449"/>
      <c r="BR196" s="445"/>
      <c r="BS196" s="432"/>
      <c r="BT196" s="432"/>
      <c r="BU196" s="432"/>
      <c r="BV196" s="43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7" customFormat="true" ht="15" customHeight="true" x14ac:dyDescent="0.2">
      <c r="A197" s="164"/>
      <c r="B197" s="135"/>
      <c r="C197" s="100"/>
      <c r="D197" s="102"/>
      <c r="E197" s="102"/>
      <c r="F197" s="102"/>
      <c r="G197" s="101"/>
      <c r="H197" s="99"/>
      <c r="I197" s="102"/>
      <c r="J197" s="102"/>
      <c r="K197" s="102"/>
      <c r="L197" s="98"/>
      <c r="M197" s="100"/>
      <c r="N197" s="102"/>
      <c r="O197" s="102"/>
      <c r="P197" s="102"/>
      <c r="Q197" s="101"/>
      <c r="R197" s="99"/>
      <c r="S197" s="102"/>
      <c r="T197" s="102"/>
      <c r="U197" s="102"/>
      <c r="V197" s="98"/>
      <c r="W197" s="785"/>
      <c r="X197" s="785"/>
      <c r="Y197" s="785"/>
      <c r="Z197" s="785"/>
      <c r="AA197" s="785"/>
      <c r="AB197" s="785"/>
      <c r="AC197" s="785"/>
      <c r="AD197" s="785"/>
      <c r="AE197" s="785"/>
      <c r="AF197" s="785"/>
      <c r="AG197" s="785"/>
      <c r="AH197" s="785"/>
      <c r="AI197" s="785"/>
      <c r="AJ197" s="785"/>
      <c r="AK197" s="785"/>
      <c r="AL197" s="785"/>
      <c r="AM197" s="785"/>
      <c r="AN197" s="785"/>
      <c r="AO197" s="785"/>
      <c r="AP197" s="785"/>
      <c r="AQ197" s="785"/>
      <c r="AR197" s="785"/>
      <c r="AS197" s="785"/>
      <c r="AT197" s="785"/>
      <c r="AU197" s="785"/>
      <c r="AV197" s="785"/>
      <c r="AW197" s="785"/>
      <c r="AX197" s="785"/>
      <c r="AY197" s="785"/>
      <c r="AZ197" s="344"/>
      <c r="BA197" s="830"/>
      <c r="BB197" s="594"/>
      <c r="BC197" s="445"/>
      <c r="BD197" s="432"/>
      <c r="BE197" s="432"/>
      <c r="BF197" s="432"/>
      <c r="BG197" s="449"/>
      <c r="BH197" s="445"/>
      <c r="BI197" s="432"/>
      <c r="BJ197" s="432"/>
      <c r="BK197" s="432"/>
      <c r="BL197" s="449"/>
      <c r="BM197" s="445"/>
      <c r="BN197" s="432"/>
      <c r="BO197" s="432"/>
      <c r="BP197" s="432"/>
      <c r="BQ197" s="449"/>
      <c r="BR197" s="445"/>
      <c r="BS197" s="432"/>
      <c r="BT197" s="432"/>
      <c r="BU197" s="432"/>
      <c r="BV197" s="43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7" customFormat="true" ht="15" customHeight="true" x14ac:dyDescent="0.2">
      <c r="A198" s="164"/>
      <c r="B198" s="135"/>
      <c r="C198" s="100"/>
      <c r="D198" s="102"/>
      <c r="E198" s="102"/>
      <c r="F198" s="102"/>
      <c r="G198" s="101"/>
      <c r="H198" s="99"/>
      <c r="I198" s="102"/>
      <c r="J198" s="102"/>
      <c r="K198" s="102"/>
      <c r="L198" s="98"/>
      <c r="M198" s="100"/>
      <c r="N198" s="102"/>
      <c r="O198" s="102"/>
      <c r="P198" s="102"/>
      <c r="Q198" s="101"/>
      <c r="R198" s="99"/>
      <c r="S198" s="102"/>
      <c r="T198" s="102"/>
      <c r="U198" s="102"/>
      <c r="V198" s="98"/>
      <c r="W198" s="785"/>
      <c r="X198" s="785"/>
      <c r="Y198" s="785"/>
      <c r="Z198" s="785"/>
      <c r="AA198" s="785"/>
      <c r="AB198" s="785"/>
      <c r="AC198" s="785"/>
      <c r="AD198" s="785"/>
      <c r="AE198" s="785"/>
      <c r="AF198" s="785"/>
      <c r="AG198" s="785"/>
      <c r="AH198" s="785"/>
      <c r="AI198" s="785"/>
      <c r="AJ198" s="785"/>
      <c r="AK198" s="785"/>
      <c r="AL198" s="785"/>
      <c r="AM198" s="785"/>
      <c r="AN198" s="785"/>
      <c r="AO198" s="785"/>
      <c r="AP198" s="785"/>
      <c r="AQ198" s="785"/>
      <c r="AR198" s="785"/>
      <c r="AS198" s="785"/>
      <c r="AT198" s="785"/>
      <c r="AU198" s="785"/>
      <c r="AV198" s="785"/>
      <c r="AW198" s="785"/>
      <c r="AX198" s="785"/>
      <c r="AY198" s="785"/>
      <c r="AZ198" s="344"/>
      <c r="BA198" s="830"/>
      <c r="BB198" s="594"/>
      <c r="BC198" s="445"/>
      <c r="BD198" s="432"/>
      <c r="BE198" s="432"/>
      <c r="BF198" s="432"/>
      <c r="BG198" s="449"/>
      <c r="BH198" s="445"/>
      <c r="BI198" s="432"/>
      <c r="BJ198" s="432"/>
      <c r="BK198" s="432"/>
      <c r="BL198" s="449"/>
      <c r="BM198" s="445"/>
      <c r="BN198" s="432"/>
      <c r="BO198" s="432"/>
      <c r="BP198" s="432"/>
      <c r="BQ198" s="449"/>
      <c r="BR198" s="445"/>
      <c r="BS198" s="432"/>
      <c r="BT198" s="432"/>
      <c r="BU198" s="432"/>
      <c r="BV198" s="43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7" customFormat="true" ht="15" customHeight="true" x14ac:dyDescent="0.2">
      <c r="A199" s="164"/>
      <c r="B199" s="135"/>
      <c r="C199" s="100"/>
      <c r="D199" s="102"/>
      <c r="E199" s="102"/>
      <c r="F199" s="102"/>
      <c r="G199" s="101"/>
      <c r="H199" s="99"/>
      <c r="I199" s="102"/>
      <c r="J199" s="102"/>
      <c r="K199" s="102"/>
      <c r="L199" s="98"/>
      <c r="M199" s="100"/>
      <c r="N199" s="102"/>
      <c r="O199" s="102"/>
      <c r="P199" s="102"/>
      <c r="Q199" s="101"/>
      <c r="R199" s="99"/>
      <c r="S199" s="102"/>
      <c r="T199" s="102"/>
      <c r="U199" s="102"/>
      <c r="V199" s="98"/>
      <c r="W199" s="785"/>
      <c r="X199" s="785"/>
      <c r="Y199" s="785"/>
      <c r="Z199" s="785"/>
      <c r="AA199" s="785"/>
      <c r="AB199" s="785"/>
      <c r="AC199" s="785"/>
      <c r="AD199" s="785"/>
      <c r="AE199" s="785"/>
      <c r="AF199" s="785"/>
      <c r="AG199" s="785"/>
      <c r="AH199" s="785"/>
      <c r="AI199" s="785"/>
      <c r="AJ199" s="785"/>
      <c r="AK199" s="785"/>
      <c r="AL199" s="785"/>
      <c r="AM199" s="785"/>
      <c r="AN199" s="785"/>
      <c r="AO199" s="785"/>
      <c r="AP199" s="785"/>
      <c r="AQ199" s="785"/>
      <c r="AR199" s="785"/>
      <c r="AS199" s="785"/>
      <c r="AT199" s="785"/>
      <c r="AU199" s="785"/>
      <c r="AV199" s="785"/>
      <c r="AW199" s="785"/>
      <c r="AX199" s="785"/>
      <c r="AY199" s="785"/>
      <c r="AZ199" s="344"/>
      <c r="BA199" s="830"/>
      <c r="BB199" s="594"/>
      <c r="BC199" s="445"/>
      <c r="BD199" s="432"/>
      <c r="BE199" s="432"/>
      <c r="BF199" s="432"/>
      <c r="BG199" s="449"/>
      <c r="BH199" s="445"/>
      <c r="BI199" s="432"/>
      <c r="BJ199" s="432"/>
      <c r="BK199" s="432"/>
      <c r="BL199" s="449"/>
      <c r="BM199" s="445"/>
      <c r="BN199" s="432"/>
      <c r="BO199" s="432"/>
      <c r="BP199" s="432"/>
      <c r="BQ199" s="449"/>
      <c r="BR199" s="445"/>
      <c r="BS199" s="432"/>
      <c r="BT199" s="432"/>
      <c r="BU199" s="432"/>
      <c r="BV199" s="43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7" customFormat="true" ht="15" customHeight="true" x14ac:dyDescent="0.2">
      <c r="A200" s="164"/>
      <c r="B200" s="135"/>
      <c r="C200" s="100"/>
      <c r="D200" s="102"/>
      <c r="E200" s="102"/>
      <c r="F200" s="102"/>
      <c r="G200" s="101"/>
      <c r="H200" s="99"/>
      <c r="I200" s="102"/>
      <c r="J200" s="102"/>
      <c r="K200" s="102"/>
      <c r="L200" s="98"/>
      <c r="M200" s="100"/>
      <c r="N200" s="102"/>
      <c r="O200" s="102"/>
      <c r="P200" s="102"/>
      <c r="Q200" s="101"/>
      <c r="R200" s="99"/>
      <c r="S200" s="102"/>
      <c r="T200" s="102"/>
      <c r="U200" s="102"/>
      <c r="V200" s="98"/>
      <c r="W200" s="785"/>
      <c r="X200" s="785"/>
      <c r="Y200" s="785"/>
      <c r="Z200" s="785"/>
      <c r="AA200" s="785"/>
      <c r="AB200" s="785"/>
      <c r="AC200" s="785"/>
      <c r="AD200" s="785"/>
      <c r="AE200" s="785"/>
      <c r="AF200" s="785"/>
      <c r="AG200" s="785"/>
      <c r="AH200" s="785"/>
      <c r="AI200" s="785"/>
      <c r="AJ200" s="785"/>
      <c r="AK200" s="785"/>
      <c r="AL200" s="785"/>
      <c r="AM200" s="785"/>
      <c r="AN200" s="785"/>
      <c r="AO200" s="785"/>
      <c r="AP200" s="785"/>
      <c r="AQ200" s="785"/>
      <c r="AR200" s="785"/>
      <c r="AS200" s="785"/>
      <c r="AT200" s="785"/>
      <c r="AU200" s="785"/>
      <c r="AV200" s="785"/>
      <c r="AW200" s="785"/>
      <c r="AX200" s="785"/>
      <c r="AY200" s="785"/>
      <c r="AZ200" s="344"/>
      <c r="BA200" s="830"/>
      <c r="BB200" s="594"/>
      <c r="BC200" s="445"/>
      <c r="BD200" s="432"/>
      <c r="BE200" s="432"/>
      <c r="BF200" s="432"/>
      <c r="BG200" s="449"/>
      <c r="BH200" s="445"/>
      <c r="BI200" s="432"/>
      <c r="BJ200" s="432"/>
      <c r="BK200" s="432"/>
      <c r="BL200" s="449"/>
      <c r="BM200" s="445"/>
      <c r="BN200" s="432"/>
      <c r="BO200" s="432"/>
      <c r="BP200" s="432"/>
      <c r="BQ200" s="449"/>
      <c r="BR200" s="445"/>
      <c r="BS200" s="432"/>
      <c r="BT200" s="432"/>
      <c r="BU200" s="432"/>
      <c r="BV200" s="43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7" customFormat="true" ht="15" customHeight="true" x14ac:dyDescent="0.2">
      <c r="A201" s="164"/>
      <c r="B201" s="135"/>
      <c r="C201" s="100"/>
      <c r="D201" s="102"/>
      <c r="E201" s="102"/>
      <c r="F201" s="102"/>
      <c r="G201" s="101"/>
      <c r="H201" s="99"/>
      <c r="I201" s="102"/>
      <c r="J201" s="102"/>
      <c r="K201" s="102"/>
      <c r="L201" s="98"/>
      <c r="M201" s="100"/>
      <c r="N201" s="102"/>
      <c r="O201" s="102"/>
      <c r="P201" s="102"/>
      <c r="Q201" s="101"/>
      <c r="R201" s="99"/>
      <c r="S201" s="102"/>
      <c r="T201" s="102"/>
      <c r="U201" s="102"/>
      <c r="V201" s="98"/>
      <c r="W201" s="785"/>
      <c r="X201" s="785"/>
      <c r="Y201" s="785"/>
      <c r="Z201" s="785"/>
      <c r="AA201" s="785"/>
      <c r="AB201" s="785"/>
      <c r="AC201" s="785"/>
      <c r="AD201" s="785"/>
      <c r="AE201" s="785"/>
      <c r="AF201" s="785"/>
      <c r="AG201" s="785"/>
      <c r="AH201" s="785"/>
      <c r="AI201" s="785"/>
      <c r="AJ201" s="785"/>
      <c r="AK201" s="785"/>
      <c r="AL201" s="785"/>
      <c r="AM201" s="785"/>
      <c r="AN201" s="785"/>
      <c r="AO201" s="785"/>
      <c r="AP201" s="785"/>
      <c r="AQ201" s="785"/>
      <c r="AR201" s="785"/>
      <c r="AS201" s="785"/>
      <c r="AT201" s="785"/>
      <c r="AU201" s="785"/>
      <c r="AV201" s="785"/>
      <c r="AW201" s="785"/>
      <c r="AX201" s="785"/>
      <c r="AY201" s="785"/>
      <c r="AZ201" s="344"/>
      <c r="BA201" s="830"/>
      <c r="BB201" s="594"/>
      <c r="BC201" s="445"/>
      <c r="BD201" s="432"/>
      <c r="BE201" s="432"/>
      <c r="BF201" s="432"/>
      <c r="BG201" s="449"/>
      <c r="BH201" s="445"/>
      <c r="BI201" s="432"/>
      <c r="BJ201" s="432"/>
      <c r="BK201" s="432"/>
      <c r="BL201" s="449"/>
      <c r="BM201" s="445"/>
      <c r="BN201" s="432"/>
      <c r="BO201" s="432"/>
      <c r="BP201" s="432"/>
      <c r="BQ201" s="449"/>
      <c r="BR201" s="445"/>
      <c r="BS201" s="432"/>
      <c r="BT201" s="432"/>
      <c r="BU201" s="432"/>
      <c r="BV201" s="43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7" customFormat="true" ht="15" customHeight="true" x14ac:dyDescent="0.2">
      <c r="A202" s="164"/>
      <c r="B202" s="135"/>
      <c r="C202" s="100"/>
      <c r="D202" s="102"/>
      <c r="E202" s="102"/>
      <c r="F202" s="102"/>
      <c r="G202" s="101"/>
      <c r="H202" s="99"/>
      <c r="I202" s="102"/>
      <c r="J202" s="102"/>
      <c r="K202" s="102"/>
      <c r="L202" s="98"/>
      <c r="M202" s="100"/>
      <c r="N202" s="102"/>
      <c r="O202" s="102"/>
      <c r="P202" s="102"/>
      <c r="Q202" s="101"/>
      <c r="R202" s="99"/>
      <c r="S202" s="102"/>
      <c r="T202" s="102"/>
      <c r="U202" s="102"/>
      <c r="V202" s="98"/>
      <c r="W202" s="785"/>
      <c r="X202" s="785"/>
      <c r="Y202" s="785"/>
      <c r="Z202" s="785"/>
      <c r="AA202" s="785"/>
      <c r="AB202" s="785"/>
      <c r="AC202" s="785"/>
      <c r="AD202" s="785"/>
      <c r="AE202" s="785"/>
      <c r="AF202" s="785"/>
      <c r="AG202" s="785"/>
      <c r="AH202" s="785"/>
      <c r="AI202" s="785"/>
      <c r="AJ202" s="785"/>
      <c r="AK202" s="785"/>
      <c r="AL202" s="785"/>
      <c r="AM202" s="785"/>
      <c r="AN202" s="785"/>
      <c r="AO202" s="785"/>
      <c r="AP202" s="785"/>
      <c r="AQ202" s="785"/>
      <c r="AR202" s="785"/>
      <c r="AS202" s="785"/>
      <c r="AT202" s="785"/>
      <c r="AU202" s="785"/>
      <c r="AV202" s="785"/>
      <c r="AW202" s="785"/>
      <c r="AX202" s="785"/>
      <c r="AY202" s="785"/>
      <c r="AZ202" s="344"/>
      <c r="BA202" s="830"/>
      <c r="BB202" s="594"/>
      <c r="BC202" s="445"/>
      <c r="BD202" s="432"/>
      <c r="BE202" s="432"/>
      <c r="BF202" s="432"/>
      <c r="BG202" s="449"/>
      <c r="BH202" s="445"/>
      <c r="BI202" s="432"/>
      <c r="BJ202" s="432"/>
      <c r="BK202" s="432"/>
      <c r="BL202" s="449"/>
      <c r="BM202" s="445"/>
      <c r="BN202" s="432"/>
      <c r="BO202" s="432"/>
      <c r="BP202" s="432"/>
      <c r="BQ202" s="449"/>
      <c r="BR202" s="445"/>
      <c r="BS202" s="432"/>
      <c r="BT202" s="432"/>
      <c r="BU202" s="432"/>
      <c r="BV202" s="43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558" customFormat="true" ht="15" customHeight="true" x14ac:dyDescent="0.2">
      <c r="A203" s="142"/>
      <c r="B203" s="136"/>
      <c r="C203" s="119"/>
      <c r="D203" s="118"/>
      <c r="E203" s="118"/>
      <c r="F203" s="118"/>
      <c r="G203" s="117"/>
      <c r="H203" s="116"/>
      <c r="I203" s="118"/>
      <c r="J203" s="118"/>
      <c r="K203" s="118"/>
      <c r="L203" s="115"/>
      <c r="M203" s="119"/>
      <c r="N203" s="118"/>
      <c r="O203" s="118"/>
      <c r="P203" s="118"/>
      <c r="Q203" s="117"/>
      <c r="R203" s="116"/>
      <c r="S203" s="118"/>
      <c r="T203" s="118"/>
      <c r="U203" s="118"/>
      <c r="V203" s="115"/>
      <c r="W203" s="785"/>
      <c r="X203" s="785"/>
      <c r="Y203" s="785"/>
      <c r="Z203" s="785"/>
      <c r="AA203" s="785"/>
      <c r="AB203" s="785"/>
      <c r="AC203" s="785"/>
      <c r="AD203" s="785"/>
      <c r="AE203" s="785"/>
      <c r="AF203" s="785"/>
      <c r="AG203" s="785"/>
      <c r="AH203" s="785"/>
      <c r="AI203" s="785"/>
      <c r="AJ203" s="785"/>
      <c r="AK203" s="785"/>
      <c r="AL203" s="785"/>
      <c r="AM203" s="785"/>
      <c r="AN203" s="785"/>
      <c r="AO203" s="785"/>
      <c r="AP203" s="785"/>
      <c r="AQ203" s="785"/>
      <c r="AR203" s="785"/>
      <c r="AS203" s="785"/>
      <c r="AT203" s="785"/>
      <c r="AU203" s="785"/>
      <c r="AV203" s="785"/>
      <c r="AW203" s="785"/>
      <c r="AX203" s="785"/>
      <c r="AY203" s="785"/>
      <c r="AZ203" s="344"/>
      <c r="BA203" s="830"/>
      <c r="BB203" s="594"/>
      <c r="BC203" s="445"/>
      <c r="BD203" s="432"/>
      <c r="BE203" s="432"/>
      <c r="BF203" s="432"/>
      <c r="BG203" s="449"/>
      <c r="BH203" s="445"/>
      <c r="BI203" s="432"/>
      <c r="BJ203" s="432"/>
      <c r="BK203" s="432"/>
      <c r="BL203" s="449"/>
      <c r="BM203" s="445"/>
      <c r="BN203" s="432"/>
      <c r="BO203" s="432"/>
      <c r="BP203" s="432"/>
      <c r="BQ203" s="449"/>
      <c r="BR203" s="445"/>
      <c r="BS203" s="432"/>
      <c r="BT203" s="432"/>
      <c r="BU203" s="432"/>
      <c r="BV203" s="43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558" customFormat="true" ht="15" customHeight="true" x14ac:dyDescent="0.2">
      <c r="A204" s="142"/>
      <c r="B204" s="136"/>
      <c r="C204" s="119"/>
      <c r="D204" s="118"/>
      <c r="E204" s="118"/>
      <c r="F204" s="118"/>
      <c r="G204" s="117"/>
      <c r="H204" s="116"/>
      <c r="I204" s="118"/>
      <c r="J204" s="118"/>
      <c r="K204" s="118"/>
      <c r="L204" s="115"/>
      <c r="M204" s="119"/>
      <c r="N204" s="118"/>
      <c r="O204" s="118"/>
      <c r="P204" s="118"/>
      <c r="Q204" s="117"/>
      <c r="R204" s="116"/>
      <c r="S204" s="118"/>
      <c r="T204" s="118"/>
      <c r="U204" s="118"/>
      <c r="V204" s="115"/>
      <c r="W204" s="785"/>
      <c r="X204" s="785"/>
      <c r="Y204" s="785"/>
      <c r="Z204" s="785"/>
      <c r="AA204" s="785"/>
      <c r="AB204" s="785"/>
      <c r="AC204" s="785"/>
      <c r="AD204" s="785"/>
      <c r="AE204" s="785"/>
      <c r="AF204" s="785"/>
      <c r="AG204" s="785"/>
      <c r="AH204" s="785"/>
      <c r="AI204" s="785"/>
      <c r="AJ204" s="785"/>
      <c r="AK204" s="785"/>
      <c r="AL204" s="785"/>
      <c r="AM204" s="785"/>
      <c r="AN204" s="785"/>
      <c r="AO204" s="785"/>
      <c r="AP204" s="785"/>
      <c r="AQ204" s="785"/>
      <c r="AR204" s="785"/>
      <c r="AS204" s="785"/>
      <c r="AT204" s="785"/>
      <c r="AU204" s="785"/>
      <c r="AV204" s="785"/>
      <c r="AW204" s="785"/>
      <c r="AX204" s="785"/>
      <c r="AY204" s="785"/>
      <c r="AZ204" s="344"/>
      <c r="BA204" s="830"/>
      <c r="BB204" s="594"/>
      <c r="BC204" s="445"/>
      <c r="BD204" s="432"/>
      <c r="BE204" s="432"/>
      <c r="BF204" s="432"/>
      <c r="BG204" s="449"/>
      <c r="BH204" s="445"/>
      <c r="BI204" s="432"/>
      <c r="BJ204" s="432"/>
      <c r="BK204" s="432"/>
      <c r="BL204" s="449"/>
      <c r="BM204" s="445"/>
      <c r="BN204" s="432"/>
      <c r="BO204" s="432"/>
      <c r="BP204" s="432"/>
      <c r="BQ204" s="449"/>
      <c r="BR204" s="445"/>
      <c r="BS204" s="432"/>
      <c r="BT204" s="432"/>
      <c r="BU204" s="432"/>
      <c r="BV204" s="43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558" customFormat="true" ht="15" customHeight="true" x14ac:dyDescent="0.2">
      <c r="A205" s="27"/>
      <c r="B205" s="24"/>
      <c r="C205" s="114"/>
      <c r="D205" s="113"/>
      <c r="E205" s="113"/>
      <c r="F205" s="113"/>
      <c r="G205" s="112"/>
      <c r="H205" s="111"/>
      <c r="I205" s="113"/>
      <c r="J205" s="113"/>
      <c r="K205" s="113"/>
      <c r="L205" s="110"/>
      <c r="M205" s="114"/>
      <c r="N205" s="113"/>
      <c r="O205" s="113"/>
      <c r="P205" s="113"/>
      <c r="Q205" s="112"/>
      <c r="R205" s="111"/>
      <c r="S205" s="113"/>
      <c r="T205" s="113"/>
      <c r="U205" s="113"/>
      <c r="V205" s="110"/>
      <c r="W205" s="785"/>
      <c r="X205" s="785"/>
      <c r="Y205" s="785"/>
      <c r="Z205" s="785"/>
      <c r="AA205" s="785"/>
      <c r="AB205" s="785"/>
      <c r="AC205" s="785"/>
      <c r="AD205" s="785"/>
      <c r="AE205" s="785"/>
      <c r="AF205" s="785"/>
      <c r="AG205" s="785"/>
      <c r="AH205" s="785"/>
      <c r="AI205" s="785"/>
      <c r="AJ205" s="785"/>
      <c r="AK205" s="785"/>
      <c r="AL205" s="785"/>
      <c r="AM205" s="785"/>
      <c r="AN205" s="785"/>
      <c r="AO205" s="785"/>
      <c r="AP205" s="785"/>
      <c r="AQ205" s="785"/>
      <c r="AR205" s="785"/>
      <c r="AS205" s="785"/>
      <c r="AT205" s="785"/>
      <c r="AU205" s="785"/>
      <c r="AV205" s="785"/>
      <c r="AW205" s="785"/>
      <c r="AX205" s="785"/>
      <c r="AY205" s="785"/>
      <c r="AZ205" s="344"/>
      <c r="BA205" s="830"/>
      <c r="BB205" s="594"/>
      <c r="BC205" s="448"/>
      <c r="BD205" s="447"/>
      <c r="BE205" s="447"/>
      <c r="BF205" s="447"/>
      <c r="BG205" s="451"/>
      <c r="BH205" s="448"/>
      <c r="BI205" s="447"/>
      <c r="BJ205" s="447"/>
      <c r="BK205" s="447"/>
      <c r="BL205" s="451"/>
      <c r="BM205" s="448"/>
      <c r="BN205" s="447"/>
      <c r="BO205" s="447"/>
      <c r="BP205" s="447"/>
      <c r="BQ205" s="451"/>
      <c r="BR205" s="448"/>
      <c r="BS205" s="447"/>
      <c r="BT205" s="447"/>
      <c r="BU205" s="447"/>
      <c r="BV205" s="450"/>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558" customFormat="true" ht="250.15" customHeight="true" x14ac:dyDescent="0.2">
      <c r="B206" s="557"/>
      <c r="W206" s="344"/>
      <c r="X206" s="344"/>
      <c r="Y206" s="344"/>
      <c r="Z206" s="344"/>
      <c r="AA206" s="344"/>
      <c r="AB206" s="344"/>
      <c r="AC206" s="344"/>
      <c r="AD206" s="344"/>
      <c r="AE206" s="344"/>
      <c r="AF206" s="344"/>
      <c r="AG206" s="344"/>
      <c r="AH206" s="344"/>
      <c r="AI206" s="344"/>
      <c r="AJ206" s="344"/>
      <c r="AK206" s="344"/>
      <c r="AL206" s="344"/>
      <c r="AM206" s="344"/>
      <c r="AN206" s="344"/>
      <c r="AO206" s="344"/>
      <c r="AP206" s="344"/>
      <c r="AQ206" s="344"/>
      <c r="AR206" s="344"/>
      <c r="AS206" s="344"/>
      <c r="AT206" s="344"/>
      <c r="AU206" s="344"/>
      <c r="AV206" s="344"/>
      <c r="AW206" s="344"/>
      <c r="AX206" s="344"/>
      <c r="AY206" s="344"/>
      <c r="AZ206" s="344"/>
      <c r="BA206" s="308"/>
      <c r="BB206" s="306"/>
      <c r="BC206" s="306"/>
      <c r="BD206" s="306"/>
      <c r="BE206" s="306"/>
      <c r="BF206" s="306"/>
      <c r="BG206" s="306"/>
      <c r="BH206" s="306"/>
      <c r="BI206" s="306"/>
      <c r="BJ206" s="306"/>
      <c r="BK206" s="306"/>
      <c r="BL206" s="306"/>
      <c r="BM206" s="306"/>
      <c r="BN206" s="306"/>
      <c r="BO206" s="306"/>
      <c r="BP206" s="306"/>
      <c r="BQ206" s="306"/>
      <c r="BR206" s="306"/>
      <c r="BS206" s="306"/>
      <c r="BT206" s="306"/>
      <c r="BU206" s="306"/>
      <c r="BV206" s="308"/>
      <c r="BW206" s="343"/>
      <c r="BX206" s="343"/>
      <c r="BY206" s="343"/>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87" customFormat="true" ht="18" customHeight="true" x14ac:dyDescent="0.2">
      <c r="W207" s="339"/>
      <c r="X207" s="339"/>
      <c r="Y207" s="339"/>
      <c r="Z207" s="339"/>
      <c r="AA207" s="339"/>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AZ207" s="339"/>
      <c r="BB207" s="310"/>
      <c r="BW207" s="339"/>
      <c r="BX207" s="339"/>
      <c r="BY207" s="33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87" customFormat="true" ht="22.5" customHeight="true" x14ac:dyDescent="0.35">
      <c r="A208" s="1002" t="str">
        <f>A1026</f>
        <v>Mongolia</v>
      </c>
      <c r="B208" s="1003"/>
      <c r="W208" s="339"/>
      <c r="X208" s="339"/>
      <c r="Y208" s="339"/>
      <c r="Z208" s="339"/>
      <c r="AA208" s="339"/>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AZ208" s="339"/>
      <c r="BB208" s="310"/>
      <c r="BW208" s="339"/>
      <c r="BX208" s="339"/>
      <c r="BY208" s="33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87" customFormat="true" ht="22.5" customHeight="true" x14ac:dyDescent="0.35">
      <c r="A209" s="314" t="str">
        <f>A1034</f>
        <v>2014</v>
      </c>
      <c r="B209" s="315"/>
      <c r="W209" s="339"/>
      <c r="X209" s="339"/>
      <c r="Y209" s="339"/>
      <c r="Z209" s="339"/>
      <c r="AA209" s="339"/>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AZ209" s="339"/>
      <c r="BB209" s="310"/>
      <c r="BW209" s="339"/>
      <c r="BX209" s="339"/>
      <c r="BY209" s="33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87" customFormat="true" ht="22.5" customHeight="true" x14ac:dyDescent="0.35">
      <c r="A210" s="587" t="s">
        <v>112</v>
      </c>
      <c r="B210" s="317"/>
      <c r="W210" s="339"/>
      <c r="X210" s="339"/>
      <c r="Y210" s="339"/>
      <c r="Z210" s="339"/>
      <c r="AA210" s="339"/>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AZ210" s="339"/>
      <c r="BB210" s="310"/>
      <c r="BW210" s="339"/>
      <c r="BX210" s="339"/>
      <c r="BY210" s="33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87" customFormat="true" ht="20.1" customHeight="true" x14ac:dyDescent="0.35">
      <c r="A211" s="319" t="s">
        <v>97</v>
      </c>
      <c r="B211" s="315"/>
      <c r="W211" s="339"/>
      <c r="X211" s="339"/>
      <c r="Y211" s="339"/>
      <c r="Z211" s="339"/>
      <c r="AA211" s="339"/>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AZ211" s="339"/>
      <c r="BB211" s="310"/>
      <c r="BW211" s="339"/>
      <c r="BX211" s="339"/>
      <c r="BY211" s="33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87" customFormat="true" ht="15" customHeight="true" x14ac:dyDescent="0.2">
      <c r="A212" s="591" t="s">
        <v>98</v>
      </c>
      <c r="B212" s="352"/>
      <c r="W212" s="339"/>
      <c r="X212" s="339"/>
      <c r="Y212" s="339"/>
      <c r="Z212" s="339"/>
      <c r="AA212" s="339"/>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AZ212" s="339"/>
      <c r="BB212" s="310"/>
      <c r="BW212" s="339"/>
      <c r="BX212" s="339"/>
      <c r="BY212" s="33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87" customFormat="true" ht="15" customHeight="true" x14ac:dyDescent="0.2">
      <c r="A213" s="328" t="s">
        <v>40</v>
      </c>
      <c r="B213" s="327"/>
      <c r="W213" s="339"/>
      <c r="X213" s="339"/>
      <c r="Y213" s="339"/>
      <c r="Z213" s="339"/>
      <c r="AA213" s="339"/>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AZ213" s="339"/>
      <c r="BB213" s="310"/>
      <c r="BW213" s="339"/>
      <c r="BX213" s="339"/>
      <c r="BY213" s="33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87" customFormat="true" ht="15" customHeight="true" x14ac:dyDescent="0.2">
      <c r="A214" s="326" t="s">
        <v>39</v>
      </c>
      <c r="B214" s="327"/>
      <c r="W214" s="339"/>
      <c r="X214" s="339"/>
      <c r="Y214" s="339"/>
      <c r="Z214" s="339"/>
      <c r="AA214" s="339"/>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AZ214" s="339"/>
      <c r="BB214" s="310"/>
      <c r="BW214" s="339"/>
      <c r="BX214" s="339"/>
      <c r="BY214" s="33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87" customFormat="true" ht="15" customHeight="true" x14ac:dyDescent="0.2">
      <c r="A215" s="326" t="s">
        <v>136</v>
      </c>
      <c r="B215" s="351" t="str">
        <f>A1025</f>
        <v>MICS14</v>
      </c>
      <c r="W215" s="339"/>
      <c r="X215" s="339"/>
      <c r="Y215" s="339"/>
      <c r="Z215" s="339"/>
      <c r="AA215" s="339"/>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AZ215" s="339"/>
      <c r="BB215" s="310"/>
      <c r="BW215" s="339"/>
      <c r="BX215" s="339"/>
      <c r="BY215" s="33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87" customFormat="true" ht="15" customHeight="true" x14ac:dyDescent="0.2">
      <c r="A216" s="173"/>
      <c r="B216" s="175"/>
      <c r="W216" s="339"/>
      <c r="X216" s="339"/>
      <c r="Y216" s="339"/>
      <c r="Z216" s="339"/>
      <c r="AA216" s="339"/>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AZ216" s="339"/>
      <c r="BB216" s="310"/>
      <c r="BW216" s="339"/>
      <c r="BX216" s="339"/>
      <c r="BY216" s="33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87" customFormat="true" ht="15" customHeight="true" x14ac:dyDescent="0.2">
      <c r="A217" s="173"/>
      <c r="B217" s="174"/>
      <c r="W217" s="339"/>
      <c r="X217" s="339"/>
      <c r="Y217" s="339"/>
      <c r="Z217" s="339"/>
      <c r="AA217" s="339"/>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AZ217" s="339"/>
      <c r="BB217" s="310"/>
      <c r="BW217" s="339"/>
      <c r="BX217" s="339"/>
      <c r="BY217" s="33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87" customFormat="true" ht="18" customHeight="true" x14ac:dyDescent="0.2">
      <c r="A218" s="173"/>
      <c r="B218" s="175"/>
      <c r="W218" s="339"/>
      <c r="X218" s="339"/>
      <c r="Y218" s="339"/>
      <c r="Z218" s="339"/>
      <c r="AA218" s="339"/>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AZ218" s="339"/>
      <c r="BB218" s="310"/>
      <c r="BW218" s="339"/>
      <c r="BX218" s="339"/>
      <c r="BY218" s="33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87" customFormat="true" ht="18" customHeight="true" x14ac:dyDescent="0.2">
      <c r="A219" s="172"/>
      <c r="B219" s="171"/>
      <c r="W219" s="339"/>
      <c r="X219" s="339"/>
      <c r="Y219" s="339"/>
      <c r="Z219" s="339"/>
      <c r="AA219" s="339"/>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AZ219" s="339"/>
      <c r="BB219" s="310"/>
      <c r="BW219" s="339"/>
      <c r="BX219" s="339"/>
      <c r="BY219" s="33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558" customFormat="true" ht="15" customHeight="true" x14ac:dyDescent="0.2">
      <c r="A220" s="290" t="s">
        <v>86</v>
      </c>
      <c r="B220" s="334"/>
      <c r="C220" s="1004" t="s">
        <v>115</v>
      </c>
      <c r="D220" s="1005"/>
      <c r="E220" s="1005"/>
      <c r="F220" s="1005"/>
      <c r="G220" s="1006"/>
      <c r="H220" s="993" t="s">
        <v>38</v>
      </c>
      <c r="I220" s="994"/>
      <c r="J220" s="994"/>
      <c r="K220" s="994"/>
      <c r="L220" s="995"/>
      <c r="M220" s="996" t="s">
        <v>37</v>
      </c>
      <c r="N220" s="997"/>
      <c r="O220" s="997"/>
      <c r="P220" s="997"/>
      <c r="Q220" s="998"/>
      <c r="R220" s="17" t="s">
        <v>143</v>
      </c>
      <c r="S220" s="424"/>
      <c r="T220" s="424"/>
      <c r="U220" s="424"/>
      <c r="V220" s="424"/>
      <c r="W220" s="435"/>
      <c r="X220" s="785"/>
      <c r="Y220" s="785"/>
      <c r="Z220" s="785"/>
      <c r="AA220" s="785"/>
      <c r="AB220" s="785"/>
      <c r="AC220" s="785"/>
      <c r="AD220" s="785"/>
      <c r="AE220" s="785"/>
      <c r="AF220" s="785"/>
      <c r="AG220" s="785"/>
      <c r="AH220" s="785"/>
      <c r="AI220" s="785"/>
      <c r="AJ220" s="785"/>
      <c r="AK220" s="785"/>
      <c r="AL220" s="785"/>
      <c r="AM220" s="785"/>
      <c r="AN220" s="785"/>
      <c r="AO220" s="785"/>
      <c r="AP220" s="785"/>
      <c r="AQ220" s="785"/>
      <c r="AR220" s="785"/>
      <c r="AS220" s="785"/>
      <c r="AT220" s="785"/>
      <c r="AU220" s="785"/>
      <c r="AV220" s="785"/>
      <c r="AW220" s="785"/>
      <c r="AX220" s="785"/>
      <c r="AY220" s="785"/>
      <c r="AZ220" s="344"/>
      <c r="BA220" s="345" t="s">
        <v>131</v>
      </c>
      <c r="BB220" s="290" t="s">
        <v>86</v>
      </c>
      <c r="BC220" s="996" t="s">
        <v>115</v>
      </c>
      <c r="BD220" s="997"/>
      <c r="BE220" s="997"/>
      <c r="BF220" s="997"/>
      <c r="BG220" s="1026"/>
      <c r="BH220" s="996" t="s">
        <v>38</v>
      </c>
      <c r="BI220" s="997"/>
      <c r="BJ220" s="997"/>
      <c r="BK220" s="997"/>
      <c r="BL220" s="1026"/>
      <c r="BM220" s="996" t="s">
        <v>37</v>
      </c>
      <c r="BN220" s="997"/>
      <c r="BO220" s="997"/>
      <c r="BP220" s="997"/>
      <c r="BQ220" s="998"/>
      <c r="BR220" s="16" t="s">
        <v>143</v>
      </c>
      <c r="BS220" s="424"/>
      <c r="BT220" s="424"/>
      <c r="BU220" s="424"/>
      <c r="BV220" s="424"/>
      <c r="BW220" s="5"/>
      <c r="BX220" s="5"/>
      <c r="BY220" s="5"/>
      <c r="BZ220" s="343"/>
      <c r="CA220" s="343"/>
      <c r="CB220" s="343"/>
      <c r="CC220" s="343"/>
      <c r="CD220" s="343"/>
      <c r="CE220" s="343"/>
      <c r="CF220" s="343"/>
      <c r="CG220" s="343"/>
      <c r="CH220" s="343"/>
      <c r="CI220" s="343"/>
      <c r="CJ220" s="343"/>
      <c r="CK220" s="343"/>
      <c r="CL220" s="343"/>
      <c r="CM220" s="343"/>
      <c r="CN220" s="343"/>
      <c r="CO220" s="343"/>
      <c r="CP220" s="343"/>
      <c r="CQ220" s="343"/>
      <c r="CR220" s="343"/>
      <c r="CS220" s="343"/>
      <c r="CT220" s="343"/>
      <c r="CU220" s="343"/>
      <c r="CV220" s="343"/>
      <c r="CW220" s="343"/>
      <c r="CX220" s="343"/>
      <c r="CY220" s="343"/>
      <c r="CZ220" s="343"/>
    </row>
    <row r="221" s="558" customFormat="true" ht="12.75" x14ac:dyDescent="0.2">
      <c r="A221" s="331" t="s">
        <v>87</v>
      </c>
      <c r="B221" s="373"/>
      <c r="C221" s="415" t="s">
        <v>0</v>
      </c>
      <c r="D221" s="585" t="s">
        <v>1</v>
      </c>
      <c r="E221" s="585" t="s">
        <v>2</v>
      </c>
      <c r="F221" s="585" t="s">
        <v>3</v>
      </c>
      <c r="G221" s="586" t="s">
        <v>4</v>
      </c>
      <c r="H221" s="378" t="s">
        <v>0</v>
      </c>
      <c r="I221" s="589" t="s">
        <v>1</v>
      </c>
      <c r="J221" s="589" t="s">
        <v>2</v>
      </c>
      <c r="K221" s="589" t="s">
        <v>3</v>
      </c>
      <c r="L221" s="590" t="s">
        <v>4</v>
      </c>
      <c r="M221" s="379" t="s">
        <v>0</v>
      </c>
      <c r="N221" s="589" t="s">
        <v>1</v>
      </c>
      <c r="O221" s="589" t="s">
        <v>2</v>
      </c>
      <c r="P221" s="589" t="s">
        <v>3</v>
      </c>
      <c r="Q221" s="583" t="s">
        <v>4</v>
      </c>
      <c r="R221" s="378" t="s">
        <v>259</v>
      </c>
      <c r="S221" s="589" t="s">
        <v>160</v>
      </c>
      <c r="T221" s="589" t="s">
        <v>260</v>
      </c>
      <c r="U221" s="589" t="s">
        <v>261</v>
      </c>
      <c r="V221" s="590" t="s">
        <v>163</v>
      </c>
      <c r="W221" s="785"/>
      <c r="X221" s="785"/>
      <c r="Y221" s="785"/>
      <c r="Z221" s="785"/>
      <c r="AA221" s="785"/>
      <c r="AB221" s="785"/>
      <c r="AC221" s="785"/>
      <c r="AD221" s="785"/>
      <c r="AE221" s="785"/>
      <c r="AF221" s="785"/>
      <c r="AG221" s="785"/>
      <c r="AH221" s="785"/>
      <c r="AI221" s="785"/>
      <c r="AJ221" s="785"/>
      <c r="AK221" s="785"/>
      <c r="AL221" s="785"/>
      <c r="AM221" s="785"/>
      <c r="AN221" s="785"/>
      <c r="AO221" s="785"/>
      <c r="AP221" s="785"/>
      <c r="AQ221" s="785"/>
      <c r="AR221" s="785"/>
      <c r="AS221" s="785"/>
      <c r="AT221" s="785"/>
      <c r="AU221" s="785"/>
      <c r="AV221" s="785"/>
      <c r="AW221" s="785"/>
      <c r="AX221" s="785"/>
      <c r="AY221" s="785"/>
      <c r="AZ221" s="344"/>
      <c r="BA221" s="331" t="s">
        <v>118</v>
      </c>
      <c r="BB221" s="330"/>
      <c r="BC221" s="453" t="s">
        <v>0</v>
      </c>
      <c r="BD221" s="559" t="s">
        <v>1</v>
      </c>
      <c r="BE221" s="559" t="s">
        <v>2</v>
      </c>
      <c r="BF221" s="559" t="s">
        <v>3</v>
      </c>
      <c r="BG221" s="454" t="s">
        <v>4</v>
      </c>
      <c r="BH221" s="453" t="s">
        <v>0</v>
      </c>
      <c r="BI221" s="559" t="s">
        <v>1</v>
      </c>
      <c r="BJ221" s="559" t="s">
        <v>2</v>
      </c>
      <c r="BK221" s="559" t="s">
        <v>3</v>
      </c>
      <c r="BL221" s="454" t="s">
        <v>4</v>
      </c>
      <c r="BM221" s="453" t="s">
        <v>0</v>
      </c>
      <c r="BN221" s="559" t="s">
        <v>1</v>
      </c>
      <c r="BO221" s="559" t="s">
        <v>2</v>
      </c>
      <c r="BP221" s="559" t="s">
        <v>3</v>
      </c>
      <c r="BQ221" s="454" t="s">
        <v>4</v>
      </c>
      <c r="BR221" s="453" t="s">
        <v>259</v>
      </c>
      <c r="BS221" s="559" t="s">
        <v>160</v>
      </c>
      <c r="BT221" s="559" t="s">
        <v>260</v>
      </c>
      <c r="BU221" s="559" t="s">
        <v>261</v>
      </c>
      <c r="BV221" s="560" t="s">
        <v>163</v>
      </c>
      <c r="BW221" s="831"/>
      <c r="BX221" s="831"/>
      <c r="BY221" s="831"/>
      <c r="BZ221" s="831"/>
      <c r="CA221" s="831"/>
      <c r="CB221" s="831"/>
      <c r="CC221" s="831"/>
      <c r="CD221" s="831"/>
      <c r="CE221" s="831"/>
      <c r="CF221" s="831"/>
      <c r="CG221" s="831"/>
      <c r="CH221" s="831"/>
      <c r="CI221" s="831"/>
      <c r="CJ221" s="831"/>
      <c r="CK221" s="831"/>
      <c r="CL221" s="831"/>
      <c r="CM221" s="831"/>
      <c r="CN221" s="831"/>
      <c r="CO221" s="831"/>
      <c r="CP221" s="831"/>
      <c r="CQ221" s="831"/>
      <c r="CR221" s="831"/>
      <c r="CS221" s="831"/>
      <c r="CT221" s="831"/>
      <c r="CU221" s="831"/>
      <c r="CV221" s="831"/>
      <c r="CW221" s="831"/>
      <c r="CX221" s="831"/>
      <c r="CY221" s="831"/>
      <c r="CZ221" s="831"/>
    </row>
    <row r="222" s="558" customFormat="true" ht="15" customHeight="true" x14ac:dyDescent="0.2">
      <c r="A222" s="999" t="s">
        <v>36</v>
      </c>
      <c r="B222" s="375" t="s">
        <v>15</v>
      </c>
      <c r="C222" s="124">
        <v>70.061952140210991</v>
      </c>
      <c r="D222" s="123">
        <v>81.207657556576223</v>
      </c>
      <c r="E222" s="123">
        <v>87.284296596776954</v>
      </c>
      <c r="F222" s="123">
        <v>96.631056999194158</v>
      </c>
      <c r="G222" s="122">
        <v>99.117810427313231</v>
      </c>
      <c r="H222" s="121">
        <v>77.411772364761887</v>
      </c>
      <c r="I222" s="123">
        <v>86.814651311391771</v>
      </c>
      <c r="J222" s="123">
        <v>90.517800866053008</v>
      </c>
      <c r="K222" s="123">
        <v>97.813077137770449</v>
      </c>
      <c r="L222" s="120">
        <v>99.235685271519031</v>
      </c>
      <c r="M222" s="124">
        <v>55.32505962926615</v>
      </c>
      <c r="N222" s="123">
        <v>74.164237357928585</v>
      </c>
      <c r="O222" s="123">
        <v>74.83500821742382</v>
      </c>
      <c r="P222" s="123">
        <v>75.337263876856937</v>
      </c>
      <c r="Q222" s="122">
        <v>89.942037398262158</v>
      </c>
      <c r="R222" s="121">
        <v>78.536441246393736</v>
      </c>
      <c r="S222" s="123">
        <v>82.099459289175002</v>
      </c>
      <c r="T222" s="123">
        <v>83.501568614534705</v>
      </c>
      <c r="U222" s="123">
        <v>93.150238752456346</v>
      </c>
      <c r="V222" s="120">
        <v>74.950937770877317</v>
      </c>
      <c r="W222" s="785"/>
      <c r="X222" s="785"/>
      <c r="Y222" s="785"/>
      <c r="Z222" s="785"/>
      <c r="AA222" s="785"/>
      <c r="AB222" s="785"/>
      <c r="AC222" s="785"/>
      <c r="AD222" s="785"/>
      <c r="AE222" s="785"/>
      <c r="AF222" s="785"/>
      <c r="AG222" s="785"/>
      <c r="AH222" s="785"/>
      <c r="AI222" s="785"/>
      <c r="AJ222" s="785"/>
      <c r="AK222" s="785"/>
      <c r="AL222" s="785"/>
      <c r="AM222" s="785"/>
      <c r="AN222" s="785"/>
      <c r="AO222" s="785"/>
      <c r="AP222" s="785"/>
      <c r="AQ222" s="785"/>
      <c r="AR222" s="785"/>
      <c r="AS222" s="785"/>
      <c r="AT222" s="785"/>
      <c r="AU222" s="785"/>
      <c r="AV222" s="785"/>
      <c r="AW222" s="785"/>
      <c r="AX222" s="785"/>
      <c r="AY222" s="785"/>
      <c r="AZ222" s="344"/>
      <c r="BA222" s="1025" t="s">
        <v>36</v>
      </c>
      <c r="BB222" s="595" t="s">
        <v>15</v>
      </c>
      <c r="BC222" s="481">
        <v>4246.2537690277695</v>
      </c>
      <c r="BD222" s="477">
        <v>4922.6161394386918</v>
      </c>
      <c r="BE222" s="477">
        <v>5286.6289412340557</v>
      </c>
      <c r="BF222" s="477">
        <v>5845.6907077325495</v>
      </c>
      <c r="BG222" s="490">
        <v>5997.6735743321478</v>
      </c>
      <c r="BH222" s="481">
        <v>3691.4131190286162</v>
      </c>
      <c r="BI222" s="477">
        <v>4136.6366014612331</v>
      </c>
      <c r="BJ222" s="477">
        <v>4314.4909868480818</v>
      </c>
      <c r="BK222" s="477">
        <v>4662.22979304606</v>
      </c>
      <c r="BL222" s="490">
        <v>4726.3182491105363</v>
      </c>
      <c r="BM222" s="481">
        <v>715.69535908411433</v>
      </c>
      <c r="BN222" s="477">
        <v>955.69377742189022</v>
      </c>
      <c r="BO222" s="477">
        <v>963.78278368204235</v>
      </c>
      <c r="BP222" s="477">
        <v>972.1137850794496</v>
      </c>
      <c r="BQ222" s="490">
        <v>1160.4886770031951</v>
      </c>
      <c r="BR222" s="481">
        <v>3836.1830167152443</v>
      </c>
      <c r="BS222" s="477">
        <v>1644.4899103834637</v>
      </c>
      <c r="BT222" s="477">
        <v>3589.6451268384963</v>
      </c>
      <c r="BU222" s="477">
        <v>14935.047786500643</v>
      </c>
      <c r="BV222" s="485">
        <v>2293.4972913273732</v>
      </c>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558" customFormat="true" ht="15" customHeight="true" x14ac:dyDescent="0.2">
      <c r="A223" s="1000"/>
      <c r="B223" s="376" t="s">
        <v>16</v>
      </c>
      <c r="C223" s="119">
        <v>14.481879131342479</v>
      </c>
      <c r="D223" s="118">
        <v>10.447477251506895</v>
      </c>
      <c r="E223" s="118">
        <v>6.2372045724184728</v>
      </c>
      <c r="F223" s="118">
        <v>1.2866231728010502</v>
      </c>
      <c r="G223" s="117">
        <v>0.29336143455970093</v>
      </c>
      <c r="H223" s="116">
        <v>13.255647218410205</v>
      </c>
      <c r="I223" s="118">
        <v>6.8814193901876708</v>
      </c>
      <c r="J223" s="118">
        <v>4.0864376767666428</v>
      </c>
      <c r="K223" s="118">
        <v>0.5140464345696576</v>
      </c>
      <c r="L223" s="115">
        <v>0.37271687640361356</v>
      </c>
      <c r="M223" s="119">
        <v>18.124981676121745</v>
      </c>
      <c r="N223" s="118">
        <v>12.498739771502997</v>
      </c>
      <c r="O223" s="118">
        <v>12.470608063520377</v>
      </c>
      <c r="P223" s="118">
        <v>12.704958383605494</v>
      </c>
      <c r="Q223" s="117">
        <v>5.2134501182230304</v>
      </c>
      <c r="R223" s="116">
        <v>10.631333285308095</v>
      </c>
      <c r="S223" s="118">
        <v>10.148984480100895</v>
      </c>
      <c r="T223" s="118">
        <v>9.1505202811574069</v>
      </c>
      <c r="U223" s="118">
        <v>3.3340281405910166</v>
      </c>
      <c r="V223" s="115">
        <v>10.910305782822684</v>
      </c>
      <c r="W223" s="785"/>
      <c r="X223" s="785"/>
      <c r="Y223" s="785"/>
      <c r="Z223" s="785"/>
      <c r="AA223" s="785"/>
      <c r="AB223" s="785"/>
      <c r="AC223" s="785"/>
      <c r="AD223" s="785"/>
      <c r="AE223" s="785"/>
      <c r="AF223" s="785"/>
      <c r="AG223" s="785"/>
      <c r="AH223" s="785"/>
      <c r="AI223" s="785"/>
      <c r="AJ223" s="785"/>
      <c r="AK223" s="785"/>
      <c r="AL223" s="785"/>
      <c r="AM223" s="785"/>
      <c r="AN223" s="785"/>
      <c r="AO223" s="785"/>
      <c r="AP223" s="785"/>
      <c r="AQ223" s="785"/>
      <c r="AR223" s="785"/>
      <c r="AS223" s="785"/>
      <c r="AT223" s="785"/>
      <c r="AU223" s="785"/>
      <c r="AV223" s="785"/>
      <c r="AW223" s="785"/>
      <c r="AX223" s="785"/>
      <c r="AY223" s="785"/>
      <c r="AZ223" s="344"/>
      <c r="BA223" s="1023"/>
      <c r="BB223" s="594" t="s">
        <v>16</v>
      </c>
      <c r="BC223" s="482">
        <v>877.70511619493118</v>
      </c>
      <c r="BD223" s="478">
        <v>633.30136199109813</v>
      </c>
      <c r="BE223" s="478">
        <v>377.77455384984415</v>
      </c>
      <c r="BF223" s="478">
        <v>77.834201127068212</v>
      </c>
      <c r="BG223" s="491">
        <v>17.751462791615889</v>
      </c>
      <c r="BH223" s="482">
        <v>632.10114622732328</v>
      </c>
      <c r="BI223" s="478">
        <v>327.89317113481371</v>
      </c>
      <c r="BJ223" s="478">
        <v>194.77824644476348</v>
      </c>
      <c r="BK223" s="478">
        <v>24.501862863225611</v>
      </c>
      <c r="BL223" s="491">
        <v>17.751462791615889</v>
      </c>
      <c r="BM223" s="482">
        <v>234.46816607176262</v>
      </c>
      <c r="BN223" s="478">
        <v>161.0610214676997</v>
      </c>
      <c r="BO223" s="478">
        <v>160.60608049574611</v>
      </c>
      <c r="BP223" s="478">
        <v>163.93832942687553</v>
      </c>
      <c r="BQ223" s="491">
        <v>67.267209030731777</v>
      </c>
      <c r="BR223" s="482">
        <v>519.29702373687735</v>
      </c>
      <c r="BS223" s="478">
        <v>203.28882458748282</v>
      </c>
      <c r="BT223" s="478">
        <v>393.37129924977211</v>
      </c>
      <c r="BU223" s="478">
        <v>534.55439586784382</v>
      </c>
      <c r="BV223" s="486">
        <v>333.85515251258084</v>
      </c>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558" customFormat="true" ht="15" customHeight="true" x14ac:dyDescent="0.2">
      <c r="A224" s="1001"/>
      <c r="B224" s="377" t="s">
        <v>20</v>
      </c>
      <c r="C224" s="119">
        <v>15.456168728446334</v>
      </c>
      <c r="D224" s="118">
        <v>8.344865191916762</v>
      </c>
      <c r="E224" s="118">
        <v>6.4784988308046101</v>
      </c>
      <c r="F224" s="118">
        <v>2.0823198280047581</v>
      </c>
      <c r="G224" s="117">
        <v>0.58882813812705526</v>
      </c>
      <c r="H224" s="116">
        <v>9.3325804168277315</v>
      </c>
      <c r="I224" s="118">
        <v>6.3039292984205533</v>
      </c>
      <c r="J224" s="118">
        <v>5.3957614571805337</v>
      </c>
      <c r="K224" s="118">
        <v>1.6728764276599348</v>
      </c>
      <c r="L224" s="115">
        <v>0.39159785207733172</v>
      </c>
      <c r="M224" s="119">
        <v>26.549958694612069</v>
      </c>
      <c r="N224" s="118">
        <v>13.337022870568388</v>
      </c>
      <c r="O224" s="118">
        <v>12.694383719055786</v>
      </c>
      <c r="P224" s="118">
        <v>11.957777739537519</v>
      </c>
      <c r="Q224" s="117">
        <v>4.844512483514908</v>
      </c>
      <c r="R224" s="116">
        <v>10.832225468298654</v>
      </c>
      <c r="S224" s="118">
        <v>7.7515562307241259</v>
      </c>
      <c r="T224" s="118">
        <v>7.3479111043077792</v>
      </c>
      <c r="U224" s="118">
        <v>3.5157331069528048</v>
      </c>
      <c r="V224" s="115">
        <v>14.138756446299864</v>
      </c>
      <c r="W224" s="785"/>
      <c r="X224" s="785"/>
      <c r="Y224" s="785"/>
      <c r="Z224" s="785"/>
      <c r="AA224" s="785"/>
      <c r="AB224" s="785"/>
      <c r="AC224" s="785"/>
      <c r="AD224" s="785"/>
      <c r="AE224" s="785"/>
      <c r="AF224" s="785"/>
      <c r="AG224" s="785"/>
      <c r="AH224" s="785"/>
      <c r="AI224" s="785"/>
      <c r="AJ224" s="785"/>
      <c r="AK224" s="785"/>
      <c r="AL224" s="785"/>
      <c r="AM224" s="785"/>
      <c r="AN224" s="785"/>
      <c r="AO224" s="785"/>
      <c r="AP224" s="785"/>
      <c r="AQ224" s="785"/>
      <c r="AR224" s="785"/>
      <c r="AS224" s="785"/>
      <c r="AT224" s="785"/>
      <c r="AU224" s="785"/>
      <c r="AV224" s="785"/>
      <c r="AW224" s="785"/>
      <c r="AX224" s="785"/>
      <c r="AY224" s="785"/>
      <c r="AZ224" s="344"/>
      <c r="BA224" s="1023"/>
      <c r="BB224" s="594" t="s">
        <v>20</v>
      </c>
      <c r="BC224" s="482">
        <v>936.75401145761941</v>
      </c>
      <c r="BD224" s="478">
        <v>505.84599175946857</v>
      </c>
      <c r="BE224" s="478">
        <v>392.38924697878974</v>
      </c>
      <c r="BF224" s="478">
        <v>125.96982840823283</v>
      </c>
      <c r="BG224" s="491">
        <v>35.630316576229177</v>
      </c>
      <c r="BH224" s="482">
        <v>445.02804589899023</v>
      </c>
      <c r="BI224" s="478">
        <v>300.37631062221953</v>
      </c>
      <c r="BJ224" s="478">
        <v>257.18658596928418</v>
      </c>
      <c r="BK224" s="478">
        <v>79.737132798053054</v>
      </c>
      <c r="BL224" s="491">
        <v>18.650710876047849</v>
      </c>
      <c r="BM224" s="482">
        <v>343.4552506393897</v>
      </c>
      <c r="BN224" s="478">
        <v>171.86328911090746</v>
      </c>
      <c r="BO224" s="478">
        <v>163.488035470423</v>
      </c>
      <c r="BP224" s="478">
        <v>154.29708993043894</v>
      </c>
      <c r="BQ224" s="491">
        <v>62.506943864586134</v>
      </c>
      <c r="BR224" s="482">
        <v>529.10978286306988</v>
      </c>
      <c r="BS224" s="478">
        <v>155.26723466346462</v>
      </c>
      <c r="BT224" s="478">
        <v>315.87901551623884</v>
      </c>
      <c r="BU224" s="478">
        <v>563.6876798186189</v>
      </c>
      <c r="BV224" s="486">
        <v>432.64568231894725</v>
      </c>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558" customFormat="true" ht="15" customHeight="true" x14ac:dyDescent="0.2">
      <c r="A225" s="999" t="s">
        <v>411</v>
      </c>
      <c r="B225" s="375" t="s">
        <v>333</v>
      </c>
      <c r="C225" s="119">
        <v>84.395369728201359</v>
      </c>
      <c r="D225" s="118">
        <v>91.530122022084896</v>
      </c>
      <c r="E225" s="118">
        <v>93.3196138667886</v>
      </c>
      <c r="F225" s="118">
        <v>97.54699533272543</v>
      </c>
      <c r="G225" s="117">
        <v>99.128667250967112</v>
      </c>
      <c r="H225" s="116">
        <v>90.498260765345265</v>
      </c>
      <c r="I225" s="118">
        <v>93.413618293171723</v>
      </c>
      <c r="J225" s="118">
        <v>94.33939400802177</v>
      </c>
      <c r="K225" s="118">
        <v>98.129333644567154</v>
      </c>
      <c r="L225" s="115">
        <v>99.249043054934688</v>
      </c>
      <c r="M225" s="119">
        <v>73.450041305387941</v>
      </c>
      <c r="N225" s="118">
        <v>86.583715288594163</v>
      </c>
      <c r="O225" s="118">
        <v>86.954097915889633</v>
      </c>
      <c r="P225" s="118">
        <v>87.88304460295771</v>
      </c>
      <c r="Q225" s="117">
        <v>95.155487516485167</v>
      </c>
      <c r="R225" s="116">
        <v>88.979042022114086</v>
      </c>
      <c r="S225" s="118">
        <v>91.623735394581274</v>
      </c>
      <c r="T225" s="118">
        <v>92.61297299193663</v>
      </c>
      <c r="U225" s="118">
        <v>96.242415158785548</v>
      </c>
      <c r="V225" s="115">
        <v>85.688941870193162</v>
      </c>
      <c r="W225" s="785"/>
      <c r="X225" s="785"/>
      <c r="Y225" s="785"/>
      <c r="Z225" s="785"/>
      <c r="AA225" s="785"/>
      <c r="AB225" s="785"/>
      <c r="AC225" s="785"/>
      <c r="AD225" s="785"/>
      <c r="AE225" s="785"/>
      <c r="AF225" s="785"/>
      <c r="AG225" s="785"/>
      <c r="AH225" s="785"/>
      <c r="AI225" s="785"/>
      <c r="AJ225" s="785"/>
      <c r="AK225" s="785"/>
      <c r="AL225" s="785"/>
      <c r="AM225" s="785"/>
      <c r="AN225" s="785"/>
      <c r="AO225" s="785"/>
      <c r="AP225" s="785"/>
      <c r="AQ225" s="785"/>
      <c r="AR225" s="785"/>
      <c r="AS225" s="785"/>
      <c r="AT225" s="785"/>
      <c r="AU225" s="785"/>
      <c r="AV225" s="785"/>
      <c r="AW225" s="785"/>
      <c r="AX225" s="785"/>
      <c r="AY225" s="785"/>
      <c r="AZ225" s="344"/>
      <c r="BA225" s="1023" t="s">
        <v>70</v>
      </c>
      <c r="BB225" s="594" t="s">
        <v>71</v>
      </c>
      <c r="BC225" s="47" t="s">
        <v>35</v>
      </c>
      <c r="BD225" s="43" t="s">
        <v>35</v>
      </c>
      <c r="BE225" s="43" t="s">
        <v>35</v>
      </c>
      <c r="BF225" s="43" t="s">
        <v>35</v>
      </c>
      <c r="BG225" s="38" t="s">
        <v>35</v>
      </c>
      <c r="BH225" s="47" t="s">
        <v>35</v>
      </c>
      <c r="BI225" s="43" t="s">
        <v>35</v>
      </c>
      <c r="BJ225" s="43" t="s">
        <v>35</v>
      </c>
      <c r="BK225" s="43" t="s">
        <v>35</v>
      </c>
      <c r="BL225" s="38" t="s">
        <v>35</v>
      </c>
      <c r="BM225" s="47" t="s">
        <v>35</v>
      </c>
      <c r="BN225" s="43" t="s">
        <v>35</v>
      </c>
      <c r="BO225" s="43" t="s">
        <v>35</v>
      </c>
      <c r="BP225" s="43" t="s">
        <v>35</v>
      </c>
      <c r="BQ225" s="38" t="s">
        <v>35</v>
      </c>
      <c r="BR225" s="47" t="s">
        <v>35</v>
      </c>
      <c r="BS225" s="43" t="s">
        <v>35</v>
      </c>
      <c r="BT225" s="43" t="s">
        <v>35</v>
      </c>
      <c r="BU225" s="43" t="s">
        <v>35</v>
      </c>
      <c r="BV225" s="33" t="s">
        <v>35</v>
      </c>
      <c r="BW225" s="4"/>
      <c r="BX225" s="4"/>
      <c r="BY225" s="4"/>
      <c r="BZ225" s="4"/>
      <c r="CA225" s="4"/>
      <c r="CB225" s="4"/>
      <c r="CC225" s="4"/>
      <c r="CD225" s="4"/>
      <c r="CE225" s="4"/>
      <c r="CF225" s="4"/>
      <c r="CG225" s="4"/>
      <c r="CH225" s="4"/>
      <c r="CI225" s="4"/>
      <c r="CJ225" s="4"/>
      <c r="CK225" s="4"/>
      <c r="CL225" s="4"/>
      <c r="CM225" s="4"/>
      <c r="CN225" s="4"/>
      <c r="CO225" s="4"/>
      <c r="CP225" s="4"/>
      <c r="CQ225" s="4"/>
      <c r="CR225" s="4"/>
      <c r="CS225" s="4"/>
      <c r="CT225" s="4"/>
      <c r="CU225" s="4"/>
      <c r="CV225" s="4"/>
      <c r="CW225" s="4"/>
      <c r="CX225" s="4"/>
      <c r="CY225" s="4"/>
      <c r="CZ225" s="4"/>
    </row>
    <row r="226" s="558" customFormat="true" ht="15" customHeight="true" x14ac:dyDescent="0.2">
      <c r="A226" s="1000"/>
      <c r="B226" s="376" t="s">
        <v>412</v>
      </c>
      <c r="C226" s="119">
        <v>12.9424766437653</v>
      </c>
      <c r="D226" s="118">
        <v>5.9795497036643299</v>
      </c>
      <c r="E226" s="118">
        <v>4.2700898937104386</v>
      </c>
      <c r="F226" s="118">
        <v>0.83727493922735174</v>
      </c>
      <c r="G226" s="117">
        <v>0.41590957825080827</v>
      </c>
      <c r="H226" s="116">
        <v>8.2375393680597675</v>
      </c>
      <c r="I226" s="118">
        <v>4.9667662568445801</v>
      </c>
      <c r="J226" s="118">
        <v>3.530302013686125</v>
      </c>
      <c r="K226" s="118">
        <v>0.73640094965424796</v>
      </c>
      <c r="L226" s="115">
        <v>0.2936885776773675</v>
      </c>
      <c r="M226" s="119">
        <v>23.949077845333132</v>
      </c>
      <c r="N226" s="118">
        <v>9.9880752443958229</v>
      </c>
      <c r="O226" s="118">
        <v>6.8475799263756079</v>
      </c>
      <c r="P226" s="118">
        <v>6.1754667402742722</v>
      </c>
      <c r="Q226" s="117">
        <v>2.180588780035793</v>
      </c>
      <c r="R226" s="116">
        <v>6.944290919210486</v>
      </c>
      <c r="S226" s="118">
        <v>5.5588519098741198</v>
      </c>
      <c r="T226" s="118">
        <v>5.6144842570504139</v>
      </c>
      <c r="U226" s="118">
        <v>2.6778088333760364</v>
      </c>
      <c r="V226" s="115">
        <v>11.74475126651237</v>
      </c>
      <c r="W226" s="785"/>
      <c r="X226" s="785"/>
      <c r="Y226" s="785"/>
      <c r="Z226" s="785"/>
      <c r="AA226" s="785"/>
      <c r="AB226" s="785"/>
      <c r="AC226" s="785"/>
      <c r="AD226" s="785"/>
      <c r="AE226" s="785"/>
      <c r="AF226" s="785"/>
      <c r="AG226" s="785"/>
      <c r="AH226" s="785"/>
      <c r="AI226" s="785"/>
      <c r="AJ226" s="785"/>
      <c r="AK226" s="785"/>
      <c r="AL226" s="785"/>
      <c r="AM226" s="785"/>
      <c r="AN226" s="785"/>
      <c r="AO226" s="785"/>
      <c r="AP226" s="785"/>
      <c r="AQ226" s="785"/>
      <c r="AR226" s="785"/>
      <c r="AS226" s="785"/>
      <c r="AT226" s="785"/>
      <c r="AU226" s="785"/>
      <c r="AV226" s="785"/>
      <c r="AW226" s="785"/>
      <c r="AX226" s="785"/>
      <c r="AY226" s="785"/>
      <c r="AZ226" s="344"/>
      <c r="BA226" s="1023"/>
      <c r="BB226" s="594" t="s">
        <v>72</v>
      </c>
      <c r="BC226" s="47" t="s">
        <v>35</v>
      </c>
      <c r="BD226" s="43" t="s">
        <v>35</v>
      </c>
      <c r="BE226" s="43" t="s">
        <v>35</v>
      </c>
      <c r="BF226" s="43" t="s">
        <v>35</v>
      </c>
      <c r="BG226" s="38" t="s">
        <v>35</v>
      </c>
      <c r="BH226" s="47" t="s">
        <v>35</v>
      </c>
      <c r="BI226" s="43" t="s">
        <v>35</v>
      </c>
      <c r="BJ226" s="43" t="s">
        <v>35</v>
      </c>
      <c r="BK226" s="43" t="s">
        <v>35</v>
      </c>
      <c r="BL226" s="38" t="s">
        <v>35</v>
      </c>
      <c r="BM226" s="47" t="s">
        <v>35</v>
      </c>
      <c r="BN226" s="43" t="s">
        <v>35</v>
      </c>
      <c r="BO226" s="43" t="s">
        <v>35</v>
      </c>
      <c r="BP226" s="43" t="s">
        <v>35</v>
      </c>
      <c r="BQ226" s="38" t="s">
        <v>35</v>
      </c>
      <c r="BR226" s="47" t="s">
        <v>35</v>
      </c>
      <c r="BS226" s="43" t="s">
        <v>35</v>
      </c>
      <c r="BT226" s="43" t="s">
        <v>35</v>
      </c>
      <c r="BU226" s="43" t="s">
        <v>35</v>
      </c>
      <c r="BV226" s="33" t="s">
        <v>35</v>
      </c>
      <c r="BW226" s="4"/>
      <c r="BX226" s="4"/>
      <c r="BY226" s="4"/>
      <c r="BZ226" s="4"/>
      <c r="CA226" s="4"/>
      <c r="CB226" s="4"/>
      <c r="CC226" s="4"/>
      <c r="CD226" s="4"/>
      <c r="CE226" s="4"/>
      <c r="CF226" s="4"/>
      <c r="CG226" s="4"/>
      <c r="CH226" s="4"/>
      <c r="CI226" s="4"/>
      <c r="CJ226" s="4"/>
      <c r="CK226" s="4"/>
      <c r="CL226" s="4"/>
      <c r="CM226" s="4"/>
      <c r="CN226" s="4"/>
      <c r="CO226" s="4"/>
      <c r="CP226" s="4"/>
      <c r="CQ226" s="4"/>
      <c r="CR226" s="4"/>
      <c r="CS226" s="4"/>
      <c r="CT226" s="4"/>
      <c r="CU226" s="4"/>
      <c r="CV226" s="4"/>
      <c r="CW226" s="4"/>
      <c r="CX226" s="4"/>
      <c r="CY226" s="4"/>
      <c r="CZ226" s="4"/>
    </row>
    <row r="227" s="558" customFormat="true" ht="15" customHeight="true" x14ac:dyDescent="0.2">
      <c r="A227" s="1000"/>
      <c r="B227" s="376" t="s">
        <v>413</v>
      </c>
      <c r="C227" s="119">
        <v>0.17560304651359032</v>
      </c>
      <c r="D227" s="118">
        <v>0.13639474346970079</v>
      </c>
      <c r="E227" s="118">
        <v>0.2158726067084582</v>
      </c>
      <c r="F227" s="118">
        <v>0.37856783230430208</v>
      </c>
      <c r="G227" s="117">
        <v>0.28417793052310897</v>
      </c>
      <c r="H227" s="116">
        <v>0.18657067621935614</v>
      </c>
      <c r="I227" s="118">
        <v>0.30145598026985387</v>
      </c>
      <c r="J227" s="118">
        <v>0.27994996722885823</v>
      </c>
      <c r="K227" s="118">
        <v>0.20115500239106396</v>
      </c>
      <c r="L227" s="115">
        <v>0.36077186787341636</v>
      </c>
      <c r="M227" s="119">
        <v>0</v>
      </c>
      <c r="N227" s="118">
        <v>9.1459863788347501E-2</v>
      </c>
      <c r="O227" s="118">
        <v>0.40262972764938693</v>
      </c>
      <c r="P227" s="118">
        <v>0.18079695561733256</v>
      </c>
      <c r="Q227" s="117">
        <v>0</v>
      </c>
      <c r="R227" s="116">
        <v>0.21165999777243996</v>
      </c>
      <c r="S227" s="118">
        <v>0.67720207427791612</v>
      </c>
      <c r="T227" s="118">
        <v>4.2218048423663869E-2</v>
      </c>
      <c r="U227" s="118">
        <v>0.25066442649130471</v>
      </c>
      <c r="V227" s="115">
        <v>0.20067457257253452</v>
      </c>
      <c r="W227" s="785"/>
      <c r="X227" s="785"/>
      <c r="Y227" s="785"/>
      <c r="Z227" s="785"/>
      <c r="AA227" s="785"/>
      <c r="AB227" s="785"/>
      <c r="AC227" s="785"/>
      <c r="AD227" s="785"/>
      <c r="AE227" s="785"/>
      <c r="AF227" s="785"/>
      <c r="AG227" s="785"/>
      <c r="AH227" s="785"/>
      <c r="AI227" s="785"/>
      <c r="AJ227" s="785"/>
      <c r="AK227" s="785"/>
      <c r="AL227" s="785"/>
      <c r="AM227" s="785"/>
      <c r="AN227" s="785"/>
      <c r="AO227" s="785"/>
      <c r="AP227" s="785"/>
      <c r="AQ227" s="785"/>
      <c r="AR227" s="785"/>
      <c r="AS227" s="785"/>
      <c r="AT227" s="785"/>
      <c r="AU227" s="785"/>
      <c r="AV227" s="785"/>
      <c r="AW227" s="785"/>
      <c r="AX227" s="785"/>
      <c r="AY227" s="785"/>
      <c r="AZ227" s="344"/>
      <c r="BA227" s="1023" t="s">
        <v>95</v>
      </c>
      <c r="BB227" s="594" t="s">
        <v>61</v>
      </c>
      <c r="BC227" s="47" t="s">
        <v>35</v>
      </c>
      <c r="BD227" s="43" t="s">
        <v>35</v>
      </c>
      <c r="BE227" s="43" t="s">
        <v>35</v>
      </c>
      <c r="BF227" s="43" t="s">
        <v>35</v>
      </c>
      <c r="BG227" s="38" t="s">
        <v>35</v>
      </c>
      <c r="BH227" s="47" t="s">
        <v>35</v>
      </c>
      <c r="BI227" s="43" t="s">
        <v>35</v>
      </c>
      <c r="BJ227" s="43" t="s">
        <v>35</v>
      </c>
      <c r="BK227" s="43" t="s">
        <v>35</v>
      </c>
      <c r="BL227" s="38" t="s">
        <v>35</v>
      </c>
      <c r="BM227" s="47" t="s">
        <v>35</v>
      </c>
      <c r="BN227" s="43" t="s">
        <v>35</v>
      </c>
      <c r="BO227" s="43" t="s">
        <v>35</v>
      </c>
      <c r="BP227" s="43" t="s">
        <v>35</v>
      </c>
      <c r="BQ227" s="38" t="s">
        <v>35</v>
      </c>
      <c r="BR227" s="47" t="s">
        <v>35</v>
      </c>
      <c r="BS227" s="43" t="s">
        <v>35</v>
      </c>
      <c r="BT227" s="43" t="s">
        <v>35</v>
      </c>
      <c r="BU227" s="43" t="s">
        <v>35</v>
      </c>
      <c r="BV227" s="33" t="s">
        <v>35</v>
      </c>
      <c r="BW227" s="4"/>
      <c r="BX227" s="4"/>
      <c r="BY227" s="4"/>
      <c r="BZ227" s="4"/>
      <c r="CA227" s="4"/>
      <c r="CB227" s="4"/>
      <c r="CC227" s="4"/>
      <c r="CD227" s="4"/>
      <c r="CE227" s="4"/>
      <c r="CF227" s="4"/>
      <c r="CG227" s="4"/>
      <c r="CH227" s="4"/>
      <c r="CI227" s="4"/>
      <c r="CJ227" s="4"/>
      <c r="CK227" s="4"/>
      <c r="CL227" s="4"/>
      <c r="CM227" s="4"/>
      <c r="CN227" s="4"/>
      <c r="CO227" s="4"/>
      <c r="CP227" s="4"/>
      <c r="CQ227" s="4"/>
      <c r="CR227" s="4"/>
      <c r="CS227" s="4"/>
      <c r="CT227" s="4"/>
      <c r="CU227" s="4"/>
      <c r="CV227" s="4"/>
      <c r="CW227" s="4"/>
      <c r="CX227" s="4"/>
      <c r="CY227" s="4"/>
      <c r="CZ227" s="4"/>
    </row>
    <row r="228" s="558" customFormat="true" ht="15" customHeight="true" x14ac:dyDescent="0.2">
      <c r="A228" s="1000"/>
      <c r="B228" s="376" t="s">
        <v>336</v>
      </c>
      <c r="C228" s="119">
        <v>2.4865505815195954</v>
      </c>
      <c r="D228" s="118">
        <v>2.3539335307810232</v>
      </c>
      <c r="E228" s="118">
        <v>2.1944236327925375</v>
      </c>
      <c r="F228" s="118">
        <v>1.237161895742886</v>
      </c>
      <c r="G228" s="117">
        <v>0.17124524025898</v>
      </c>
      <c r="H228" s="116">
        <v>1.0776291903755717</v>
      </c>
      <c r="I228" s="118">
        <v>1.318159469713901</v>
      </c>
      <c r="J228" s="118">
        <v>1.8503540110632839</v>
      </c>
      <c r="K228" s="118">
        <v>0.93311040338762785</v>
      </c>
      <c r="L228" s="115">
        <v>9.649649951447252E-2</v>
      </c>
      <c r="M228" s="119">
        <v>2.6008808492789406</v>
      </c>
      <c r="N228" s="118">
        <v>3.3367496032217234</v>
      </c>
      <c r="O228" s="118">
        <v>5.7956924300853743</v>
      </c>
      <c r="P228" s="118">
        <v>5.7606917011506757</v>
      </c>
      <c r="Q228" s="117">
        <v>2.6639237034791132</v>
      </c>
      <c r="R228" s="116">
        <v>3.8650070609032645</v>
      </c>
      <c r="S228" s="118">
        <v>2.1402106212667249</v>
      </c>
      <c r="T228" s="118">
        <v>1.730324702589223</v>
      </c>
      <c r="U228" s="118">
        <v>0.82911158134726015</v>
      </c>
      <c r="V228" s="115">
        <v>2.3656322907218166</v>
      </c>
      <c r="W228" s="785"/>
      <c r="X228" s="785"/>
      <c r="Y228" s="785"/>
      <c r="Z228" s="785"/>
      <c r="AA228" s="785"/>
      <c r="AB228" s="785"/>
      <c r="AC228" s="785"/>
      <c r="AD228" s="785"/>
      <c r="AE228" s="785"/>
      <c r="AF228" s="785"/>
      <c r="AG228" s="785"/>
      <c r="AH228" s="785"/>
      <c r="AI228" s="785"/>
      <c r="AJ228" s="785"/>
      <c r="AK228" s="785"/>
      <c r="AL228" s="785"/>
      <c r="AM228" s="785"/>
      <c r="AN228" s="785"/>
      <c r="AO228" s="785"/>
      <c r="AP228" s="785"/>
      <c r="AQ228" s="785"/>
      <c r="AR228" s="785"/>
      <c r="AS228" s="785"/>
      <c r="AT228" s="785"/>
      <c r="AU228" s="785"/>
      <c r="AV228" s="785"/>
      <c r="AW228" s="785"/>
      <c r="AX228" s="785"/>
      <c r="AY228" s="785"/>
      <c r="AZ228" s="344"/>
      <c r="BA228" s="1023"/>
      <c r="BB228" s="594" t="s">
        <v>92</v>
      </c>
      <c r="BC228" s="47" t="s">
        <v>35</v>
      </c>
      <c r="BD228" s="43" t="s">
        <v>35</v>
      </c>
      <c r="BE228" s="43" t="s">
        <v>35</v>
      </c>
      <c r="BF228" s="43" t="s">
        <v>35</v>
      </c>
      <c r="BG228" s="38" t="s">
        <v>35</v>
      </c>
      <c r="BH228" s="47" t="s">
        <v>35</v>
      </c>
      <c r="BI228" s="43" t="s">
        <v>35</v>
      </c>
      <c r="BJ228" s="43" t="s">
        <v>35</v>
      </c>
      <c r="BK228" s="43" t="s">
        <v>35</v>
      </c>
      <c r="BL228" s="38" t="s">
        <v>35</v>
      </c>
      <c r="BM228" s="47" t="s">
        <v>35</v>
      </c>
      <c r="BN228" s="43" t="s">
        <v>35</v>
      </c>
      <c r="BO228" s="43" t="s">
        <v>35</v>
      </c>
      <c r="BP228" s="43" t="s">
        <v>35</v>
      </c>
      <c r="BQ228" s="38" t="s">
        <v>35</v>
      </c>
      <c r="BR228" s="47" t="s">
        <v>35</v>
      </c>
      <c r="BS228" s="43" t="s">
        <v>35</v>
      </c>
      <c r="BT228" s="43" t="s">
        <v>35</v>
      </c>
      <c r="BU228" s="43" t="s">
        <v>35</v>
      </c>
      <c r="BV228" s="33" t="s">
        <v>35</v>
      </c>
      <c r="BW228" s="4"/>
      <c r="BX228" s="4"/>
      <c r="BY228" s="4"/>
      <c r="BZ228" s="4"/>
      <c r="CA228" s="4"/>
      <c r="CB228" s="4"/>
      <c r="CC228" s="4"/>
      <c r="CD228" s="4"/>
      <c r="CE228" s="4"/>
      <c r="CF228" s="4"/>
      <c r="CG228" s="4"/>
      <c r="CH228" s="4"/>
      <c r="CI228" s="4"/>
      <c r="CJ228" s="4"/>
      <c r="CK228" s="4"/>
      <c r="CL228" s="4"/>
      <c r="CM228" s="4"/>
      <c r="CN228" s="4"/>
      <c r="CO228" s="4"/>
      <c r="CP228" s="4"/>
      <c r="CQ228" s="4"/>
      <c r="CR228" s="4"/>
      <c r="CS228" s="4"/>
      <c r="CT228" s="4"/>
      <c r="CU228" s="4"/>
      <c r="CV228" s="4"/>
      <c r="CW228" s="4"/>
      <c r="CX228" s="4"/>
      <c r="CY228" s="4"/>
      <c r="CZ228" s="4"/>
    </row>
    <row r="229" s="558" customFormat="true" ht="15" customHeight="true" x14ac:dyDescent="0.2">
      <c r="A229" s="142"/>
      <c r="B229" s="136"/>
      <c r="C229" s="22"/>
      <c r="D229" s="21"/>
      <c r="E229" s="21"/>
      <c r="F229" s="21"/>
      <c r="G229" s="20"/>
      <c r="H229" s="19"/>
      <c r="I229" s="21"/>
      <c r="J229" s="21"/>
      <c r="K229" s="21"/>
      <c r="L229" s="18"/>
      <c r="M229" s="22"/>
      <c r="N229" s="21"/>
      <c r="O229" s="21"/>
      <c r="P229" s="21"/>
      <c r="Q229" s="20"/>
      <c r="R229" s="19"/>
      <c r="S229" s="21"/>
      <c r="T229" s="21"/>
      <c r="U229" s="21"/>
      <c r="V229" s="18"/>
      <c r="W229" s="785"/>
      <c r="X229" s="785"/>
      <c r="Y229" s="785"/>
      <c r="Z229" s="785"/>
      <c r="AA229" s="785"/>
      <c r="AB229" s="785"/>
      <c r="AC229" s="785"/>
      <c r="AD229" s="785"/>
      <c r="AE229" s="785"/>
      <c r="AF229" s="785"/>
      <c r="AG229" s="785"/>
      <c r="AH229" s="785"/>
      <c r="AI229" s="785"/>
      <c r="AJ229" s="785"/>
      <c r="AK229" s="785"/>
      <c r="AL229" s="785"/>
      <c r="AM229" s="785"/>
      <c r="AN229" s="785"/>
      <c r="AO229" s="785"/>
      <c r="AP229" s="785"/>
      <c r="AQ229" s="785"/>
      <c r="AR229" s="785"/>
      <c r="AS229" s="785"/>
      <c r="AT229" s="785"/>
      <c r="AU229" s="785"/>
      <c r="AV229" s="785"/>
      <c r="AW229" s="785"/>
      <c r="AX229" s="785"/>
      <c r="AY229" s="785"/>
      <c r="AZ229" s="344"/>
      <c r="BA229" s="1023"/>
      <c r="BB229" s="594" t="s">
        <v>93</v>
      </c>
      <c r="BC229" s="47" t="s">
        <v>35</v>
      </c>
      <c r="BD229" s="43" t="s">
        <v>35</v>
      </c>
      <c r="BE229" s="43" t="s">
        <v>35</v>
      </c>
      <c r="BF229" s="43" t="s">
        <v>35</v>
      </c>
      <c r="BG229" s="38" t="s">
        <v>35</v>
      </c>
      <c r="BH229" s="47" t="s">
        <v>35</v>
      </c>
      <c r="BI229" s="43" t="s">
        <v>35</v>
      </c>
      <c r="BJ229" s="43" t="s">
        <v>35</v>
      </c>
      <c r="BK229" s="43" t="s">
        <v>35</v>
      </c>
      <c r="BL229" s="38" t="s">
        <v>35</v>
      </c>
      <c r="BM229" s="47" t="s">
        <v>35</v>
      </c>
      <c r="BN229" s="43" t="s">
        <v>35</v>
      </c>
      <c r="BO229" s="43" t="s">
        <v>35</v>
      </c>
      <c r="BP229" s="43" t="s">
        <v>35</v>
      </c>
      <c r="BQ229" s="38" t="s">
        <v>35</v>
      </c>
      <c r="BR229" s="47" t="s">
        <v>35</v>
      </c>
      <c r="BS229" s="43" t="s">
        <v>35</v>
      </c>
      <c r="BT229" s="43" t="s">
        <v>35</v>
      </c>
      <c r="BU229" s="43" t="s">
        <v>35</v>
      </c>
      <c r="BV229" s="33" t="s">
        <v>35</v>
      </c>
      <c r="BW229" s="4"/>
      <c r="BX229" s="4"/>
      <c r="BY229" s="4"/>
      <c r="BZ229" s="4"/>
      <c r="CA229" s="4"/>
      <c r="CB229" s="4"/>
      <c r="CC229" s="4"/>
      <c r="CD229" s="4"/>
      <c r="CE229" s="4"/>
      <c r="CF229" s="4"/>
      <c r="CG229" s="4"/>
      <c r="CH229" s="4"/>
      <c r="CI229" s="4"/>
      <c r="CJ229" s="4"/>
      <c r="CK229" s="4"/>
      <c r="CL229" s="4"/>
      <c r="CM229" s="4"/>
      <c r="CN229" s="4"/>
      <c r="CO229" s="4"/>
      <c r="CP229" s="4"/>
      <c r="CQ229" s="4"/>
      <c r="CR229" s="4"/>
      <c r="CS229" s="4"/>
      <c r="CT229" s="4"/>
      <c r="CU229" s="4"/>
      <c r="CV229" s="4"/>
      <c r="CW229" s="4"/>
      <c r="CX229" s="4"/>
      <c r="CY229" s="4"/>
      <c r="CZ229" s="4"/>
    </row>
    <row r="230" s="558" customFormat="true" ht="15" customHeight="true" x14ac:dyDescent="0.2">
      <c r="A230" s="142"/>
      <c r="B230" s="136"/>
      <c r="C230" s="154"/>
      <c r="D230" s="153"/>
      <c r="E230" s="153"/>
      <c r="F230" s="153"/>
      <c r="G230" s="143"/>
      <c r="H230" s="146"/>
      <c r="I230" s="153"/>
      <c r="J230" s="153"/>
      <c r="K230" s="153"/>
      <c r="L230" s="149"/>
      <c r="M230" s="154"/>
      <c r="N230" s="153"/>
      <c r="O230" s="153"/>
      <c r="P230" s="153"/>
      <c r="Q230" s="143"/>
      <c r="R230" s="146"/>
      <c r="S230" s="153"/>
      <c r="T230" s="153"/>
      <c r="U230" s="153"/>
      <c r="V230" s="149"/>
      <c r="W230" s="785"/>
      <c r="X230" s="785"/>
      <c r="Y230" s="785"/>
      <c r="Z230" s="785"/>
      <c r="AA230" s="785"/>
      <c r="AB230" s="785"/>
      <c r="AC230" s="785"/>
      <c r="AD230" s="785"/>
      <c r="AE230" s="785"/>
      <c r="AF230" s="785"/>
      <c r="AG230" s="785"/>
      <c r="AH230" s="785"/>
      <c r="AI230" s="785"/>
      <c r="AJ230" s="785"/>
      <c r="AK230" s="785"/>
      <c r="AL230" s="785"/>
      <c r="AM230" s="785"/>
      <c r="AN230" s="785"/>
      <c r="AO230" s="785"/>
      <c r="AP230" s="785"/>
      <c r="AQ230" s="785"/>
      <c r="AR230" s="785"/>
      <c r="AS230" s="785"/>
      <c r="AT230" s="785"/>
      <c r="AU230" s="785"/>
      <c r="AV230" s="785"/>
      <c r="AW230" s="785"/>
      <c r="AX230" s="785"/>
      <c r="AY230" s="785"/>
      <c r="AZ230" s="344"/>
      <c r="BA230" s="1023"/>
      <c r="BB230" s="594" t="s">
        <v>94</v>
      </c>
      <c r="BC230" s="47" t="s">
        <v>35</v>
      </c>
      <c r="BD230" s="43" t="s">
        <v>35</v>
      </c>
      <c r="BE230" s="43" t="s">
        <v>35</v>
      </c>
      <c r="BF230" s="43" t="s">
        <v>35</v>
      </c>
      <c r="BG230" s="38" t="s">
        <v>35</v>
      </c>
      <c r="BH230" s="47" t="s">
        <v>35</v>
      </c>
      <c r="BI230" s="43" t="s">
        <v>35</v>
      </c>
      <c r="BJ230" s="43" t="s">
        <v>35</v>
      </c>
      <c r="BK230" s="43" t="s">
        <v>35</v>
      </c>
      <c r="BL230" s="38" t="s">
        <v>35</v>
      </c>
      <c r="BM230" s="47" t="s">
        <v>35</v>
      </c>
      <c r="BN230" s="43" t="s">
        <v>35</v>
      </c>
      <c r="BO230" s="43" t="s">
        <v>35</v>
      </c>
      <c r="BP230" s="43" t="s">
        <v>35</v>
      </c>
      <c r="BQ230" s="38" t="s">
        <v>35</v>
      </c>
      <c r="BR230" s="47" t="s">
        <v>35</v>
      </c>
      <c r="BS230" s="43" t="s">
        <v>35</v>
      </c>
      <c r="BT230" s="43" t="s">
        <v>35</v>
      </c>
      <c r="BU230" s="43" t="s">
        <v>35</v>
      </c>
      <c r="BV230" s="33" t="s">
        <v>35</v>
      </c>
      <c r="BW230" s="4"/>
      <c r="BX230" s="4"/>
      <c r="BY230" s="4"/>
      <c r="BZ230" s="4"/>
      <c r="CA230" s="4"/>
      <c r="CB230" s="4"/>
      <c r="CC230" s="4"/>
      <c r="CD230" s="4"/>
      <c r="CE230" s="4"/>
      <c r="CF230" s="4"/>
      <c r="CG230" s="4"/>
      <c r="CH230" s="4"/>
      <c r="CI230" s="4"/>
      <c r="CJ230" s="4"/>
      <c r="CK230" s="4"/>
      <c r="CL230" s="4"/>
      <c r="CM230" s="4"/>
      <c r="CN230" s="4"/>
      <c r="CO230" s="4"/>
      <c r="CP230" s="4"/>
      <c r="CQ230" s="4"/>
      <c r="CR230" s="4"/>
      <c r="CS230" s="4"/>
      <c r="CT230" s="4"/>
      <c r="CU230" s="4"/>
      <c r="CV230" s="4"/>
      <c r="CW230" s="4"/>
      <c r="CX230" s="4"/>
      <c r="CY230" s="4"/>
      <c r="CZ230" s="4"/>
    </row>
    <row r="231" s="558" customFormat="true" ht="15" customHeight="true" x14ac:dyDescent="0.2">
      <c r="A231" s="142"/>
      <c r="B231" s="136"/>
      <c r="C231" s="154"/>
      <c r="D231" s="153"/>
      <c r="E231" s="153"/>
      <c r="F231" s="153"/>
      <c r="G231" s="143"/>
      <c r="H231" s="146"/>
      <c r="I231" s="153"/>
      <c r="J231" s="153"/>
      <c r="K231" s="153"/>
      <c r="L231" s="149"/>
      <c r="M231" s="154"/>
      <c r="N231" s="153"/>
      <c r="O231" s="153"/>
      <c r="P231" s="153"/>
      <c r="Q231" s="143"/>
      <c r="R231" s="146"/>
      <c r="S231" s="153"/>
      <c r="T231" s="153"/>
      <c r="U231" s="153"/>
      <c r="V231" s="149"/>
      <c r="W231" s="785"/>
      <c r="X231" s="785"/>
      <c r="Y231" s="785"/>
      <c r="Z231" s="785"/>
      <c r="AA231" s="785"/>
      <c r="AB231" s="785"/>
      <c r="AC231" s="785"/>
      <c r="AD231" s="785"/>
      <c r="AE231" s="785"/>
      <c r="AF231" s="785"/>
      <c r="AG231" s="785"/>
      <c r="AH231" s="785"/>
      <c r="AI231" s="785"/>
      <c r="AJ231" s="785"/>
      <c r="AK231" s="785"/>
      <c r="AL231" s="785"/>
      <c r="AM231" s="785"/>
      <c r="AN231" s="785"/>
      <c r="AO231" s="785"/>
      <c r="AP231" s="785"/>
      <c r="AQ231" s="785"/>
      <c r="AR231" s="785"/>
      <c r="AS231" s="785"/>
      <c r="AT231" s="785"/>
      <c r="AU231" s="785"/>
      <c r="AV231" s="785"/>
      <c r="AW231" s="785"/>
      <c r="AX231" s="785"/>
      <c r="AY231" s="785"/>
      <c r="AZ231" s="344"/>
      <c r="BA231" s="1023" t="s">
        <v>411</v>
      </c>
      <c r="BB231" s="594" t="s">
        <v>333</v>
      </c>
      <c r="BC231" s="445">
        <v>5123.9588852227034</v>
      </c>
      <c r="BD231" s="432">
        <v>5555.9175014297934</v>
      </c>
      <c r="BE231" s="432">
        <v>5664.4034950839005</v>
      </c>
      <c r="BF231" s="432">
        <v>5923.5249088596183</v>
      </c>
      <c r="BG231" s="449">
        <v>6015.425037123764</v>
      </c>
      <c r="BH231" s="445">
        <v>4323.5142652559471</v>
      </c>
      <c r="BI231" s="432">
        <v>4464.5297725960509</v>
      </c>
      <c r="BJ231" s="432">
        <v>4509.2692332928391</v>
      </c>
      <c r="BK231" s="432">
        <v>4686.7316559092869</v>
      </c>
      <c r="BL231" s="449">
        <v>4744.0697119021524</v>
      </c>
      <c r="BM231" s="445">
        <v>950.16352515587755</v>
      </c>
      <c r="BN231" s="432">
        <v>1116.754798889591</v>
      </c>
      <c r="BO231" s="432">
        <v>1124.3888641777885</v>
      </c>
      <c r="BP231" s="432">
        <v>1136.0521145063256</v>
      </c>
      <c r="BQ231" s="449">
        <v>1227.7558860339268</v>
      </c>
      <c r="BR231" s="445">
        <v>4355.4800404521111</v>
      </c>
      <c r="BS231" s="432">
        <v>1847.7787349709463</v>
      </c>
      <c r="BT231" s="432">
        <v>3983.0164260882698</v>
      </c>
      <c r="BU231" s="432">
        <v>15469.602182368486</v>
      </c>
      <c r="BV231" s="433">
        <v>2627.352443839954</v>
      </c>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558" customFormat="true" ht="15" customHeight="true" x14ac:dyDescent="0.2">
      <c r="A232" s="142"/>
      <c r="B232" s="136"/>
      <c r="C232" s="107"/>
      <c r="D232" s="106"/>
      <c r="E232" s="106"/>
      <c r="F232" s="106"/>
      <c r="G232" s="105"/>
      <c r="H232" s="104"/>
      <c r="I232" s="106"/>
      <c r="J232" s="106"/>
      <c r="K232" s="106"/>
      <c r="L232" s="103"/>
      <c r="M232" s="107"/>
      <c r="N232" s="106"/>
      <c r="O232" s="106"/>
      <c r="P232" s="106"/>
      <c r="Q232" s="105"/>
      <c r="R232" s="104"/>
      <c r="S232" s="106"/>
      <c r="T232" s="106"/>
      <c r="U232" s="106"/>
      <c r="V232" s="103"/>
      <c r="W232" s="785"/>
      <c r="X232" s="785"/>
      <c r="Y232" s="785"/>
      <c r="Z232" s="785"/>
      <c r="AA232" s="785"/>
      <c r="AB232" s="785"/>
      <c r="AC232" s="785"/>
      <c r="AD232" s="785"/>
      <c r="AE232" s="785"/>
      <c r="AF232" s="785"/>
      <c r="AG232" s="785"/>
      <c r="AH232" s="785"/>
      <c r="AI232" s="785"/>
      <c r="AJ232" s="785"/>
      <c r="AK232" s="785"/>
      <c r="AL232" s="785"/>
      <c r="AM232" s="785"/>
      <c r="AN232" s="785"/>
      <c r="AO232" s="785"/>
      <c r="AP232" s="785"/>
      <c r="AQ232" s="785"/>
      <c r="AR232" s="785"/>
      <c r="AS232" s="785"/>
      <c r="AT232" s="785"/>
      <c r="AU232" s="785"/>
      <c r="AV232" s="785"/>
      <c r="AW232" s="785"/>
      <c r="AX232" s="785"/>
      <c r="AY232" s="785"/>
      <c r="AZ232" s="344"/>
      <c r="BA232" s="1023"/>
      <c r="BB232" s="594" t="s">
        <v>412</v>
      </c>
      <c r="BC232" s="445">
        <v>785.78621563225749</v>
      </c>
      <c r="BD232" s="432">
        <v>362.96122102013618</v>
      </c>
      <c r="BE232" s="432">
        <v>259.19001500352238</v>
      </c>
      <c r="BF232" s="432">
        <v>50.843380066810418</v>
      </c>
      <c r="BG232" s="449">
        <v>25.238641450262094</v>
      </c>
      <c r="BH232" s="445">
        <v>393.54478933867045</v>
      </c>
      <c r="BI232" s="432">
        <v>237.37733568584989</v>
      </c>
      <c r="BJ232" s="432">
        <v>168.74268084860694</v>
      </c>
      <c r="BK232" s="432">
        <v>35.171069791293789</v>
      </c>
      <c r="BL232" s="449">
        <v>14.038211787287834</v>
      </c>
      <c r="BM232" s="445">
        <v>309.80976763705399</v>
      </c>
      <c r="BN232" s="432">
        <v>128.82596829751341</v>
      </c>
      <c r="BO232" s="432">
        <v>88.544908179389537</v>
      </c>
      <c r="BP232" s="432">
        <v>79.82941510558409</v>
      </c>
      <c r="BQ232" s="449">
        <v>28.135326501739261</v>
      </c>
      <c r="BR232" s="445">
        <v>339.91960136182524</v>
      </c>
      <c r="BS232" s="432">
        <v>112.10554018217314</v>
      </c>
      <c r="BT232" s="432">
        <v>241.46274865609593</v>
      </c>
      <c r="BU232" s="432">
        <v>430.41976143694131</v>
      </c>
      <c r="BV232" s="433">
        <v>360.11182153595325</v>
      </c>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558" customFormat="true" ht="15" customHeight="true" x14ac:dyDescent="0.2">
      <c r="A233" s="142"/>
      <c r="B233" s="136"/>
      <c r="C233" s="107"/>
      <c r="D233" s="106"/>
      <c r="E233" s="106"/>
      <c r="F233" s="106"/>
      <c r="G233" s="105"/>
      <c r="H233" s="104"/>
      <c r="I233" s="106"/>
      <c r="J233" s="106"/>
      <c r="K233" s="106"/>
      <c r="L233" s="103"/>
      <c r="M233" s="107"/>
      <c r="N233" s="106"/>
      <c r="O233" s="106"/>
      <c r="P233" s="106"/>
      <c r="Q233" s="105"/>
      <c r="R233" s="104"/>
      <c r="S233" s="106"/>
      <c r="T233" s="106"/>
      <c r="U233" s="106"/>
      <c r="V233" s="103"/>
      <c r="W233" s="785"/>
      <c r="X233" s="785"/>
      <c r="Y233" s="785"/>
      <c r="Z233" s="785"/>
      <c r="AA233" s="785"/>
      <c r="AB233" s="785"/>
      <c r="AC233" s="785"/>
      <c r="AD233" s="785"/>
      <c r="AE233" s="785"/>
      <c r="AF233" s="785"/>
      <c r="AG233" s="785"/>
      <c r="AH233" s="785"/>
      <c r="AI233" s="785"/>
      <c r="AJ233" s="785"/>
      <c r="AK233" s="785"/>
      <c r="AL233" s="785"/>
      <c r="AM233" s="785"/>
      <c r="AN233" s="785"/>
      <c r="AO233" s="785"/>
      <c r="AP233" s="785"/>
      <c r="AQ233" s="785"/>
      <c r="AR233" s="785"/>
      <c r="AS233" s="785"/>
      <c r="AT233" s="785"/>
      <c r="AU233" s="785"/>
      <c r="AV233" s="785"/>
      <c r="AW233" s="785"/>
      <c r="AX233" s="785"/>
      <c r="AY233" s="785"/>
      <c r="AZ233" s="344"/>
      <c r="BA233" s="1023"/>
      <c r="BB233" s="594" t="s">
        <v>413</v>
      </c>
      <c r="BC233" s="445">
        <v>10.661518438194811</v>
      </c>
      <c r="BD233" s="432">
        <v>8.2792191860455731</v>
      </c>
      <c r="BE233" s="432">
        <v>13.103242686770695</v>
      </c>
      <c r="BF233" s="432">
        <v>22.988468037366772</v>
      </c>
      <c r="BG233" s="449">
        <v>17.244769708633903</v>
      </c>
      <c r="BH233" s="445">
        <v>8.913331298204616</v>
      </c>
      <c r="BI233" s="432">
        <v>14.407526692928336</v>
      </c>
      <c r="BJ233" s="432">
        <v>13.38115203473841</v>
      </c>
      <c r="BK233" s="432">
        <v>9.6073160026283624</v>
      </c>
      <c r="BL233" s="449">
        <v>17.244769708633903</v>
      </c>
      <c r="BM233" s="445">
        <v>0</v>
      </c>
      <c r="BN233" s="432">
        <v>1.1796472518069487</v>
      </c>
      <c r="BO233" s="432">
        <v>5.2063375160744405</v>
      </c>
      <c r="BP233" s="432">
        <v>2.3371375519967406</v>
      </c>
      <c r="BQ233" s="449">
        <v>0</v>
      </c>
      <c r="BR233" s="445">
        <v>10.360652067156266</v>
      </c>
      <c r="BS233" s="432">
        <v>13.65715539472486</v>
      </c>
      <c r="BT233" s="432">
        <v>1.8156763023198017</v>
      </c>
      <c r="BU233" s="432">
        <v>40.290748654784316</v>
      </c>
      <c r="BV233" s="433">
        <v>6.1529856380265073</v>
      </c>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558" customFormat="true" ht="15" customHeight="true" x14ac:dyDescent="0.2">
      <c r="A234" s="142"/>
      <c r="B234" s="136"/>
      <c r="C234" s="107"/>
      <c r="D234" s="106"/>
      <c r="E234" s="106"/>
      <c r="F234" s="106"/>
      <c r="G234" s="105"/>
      <c r="H234" s="104"/>
      <c r="I234" s="106"/>
      <c r="J234" s="106"/>
      <c r="K234" s="106"/>
      <c r="L234" s="103"/>
      <c r="M234" s="107"/>
      <c r="N234" s="106"/>
      <c r="O234" s="106"/>
      <c r="P234" s="106"/>
      <c r="Q234" s="105"/>
      <c r="R234" s="104"/>
      <c r="S234" s="106"/>
      <c r="T234" s="106"/>
      <c r="U234" s="106"/>
      <c r="V234" s="103"/>
      <c r="W234" s="785"/>
      <c r="X234" s="785"/>
      <c r="Y234" s="785"/>
      <c r="Z234" s="785"/>
      <c r="AA234" s="785"/>
      <c r="AB234" s="785"/>
      <c r="AC234" s="785"/>
      <c r="AD234" s="785"/>
      <c r="AE234" s="785"/>
      <c r="AF234" s="785"/>
      <c r="AG234" s="785"/>
      <c r="AH234" s="785"/>
      <c r="AI234" s="785"/>
      <c r="AJ234" s="785"/>
      <c r="AK234" s="785"/>
      <c r="AL234" s="785"/>
      <c r="AM234" s="785"/>
      <c r="AN234" s="785"/>
      <c r="AO234" s="785"/>
      <c r="AP234" s="785"/>
      <c r="AQ234" s="785"/>
      <c r="AR234" s="785"/>
      <c r="AS234" s="785"/>
      <c r="AT234" s="785"/>
      <c r="AU234" s="785"/>
      <c r="AV234" s="785"/>
      <c r="AW234" s="785"/>
      <c r="AX234" s="785"/>
      <c r="AY234" s="785"/>
      <c r="AZ234" s="344"/>
      <c r="BA234" s="1023"/>
      <c r="BB234" s="594" t="s">
        <v>336</v>
      </c>
      <c r="BC234" s="445">
        <v>150.96779582536169</v>
      </c>
      <c r="BD234" s="432">
        <v>142.88477073933234</v>
      </c>
      <c r="BE234" s="432">
        <v>133.19923197526745</v>
      </c>
      <c r="BF234" s="432">
        <v>75.126448341422417</v>
      </c>
      <c r="BG234" s="449">
        <v>10.391675125967083</v>
      </c>
      <c r="BH234" s="445">
        <v>51.48325656031988</v>
      </c>
      <c r="BI234" s="432">
        <v>62.99897493636972</v>
      </c>
      <c r="BJ234" s="432">
        <v>88.443905120677229</v>
      </c>
      <c r="BK234" s="432">
        <v>44.566063006759251</v>
      </c>
      <c r="BL234" s="449">
        <v>4.6124990887600159</v>
      </c>
      <c r="BM234" s="445">
        <v>33.64548300233578</v>
      </c>
      <c r="BN234" s="432">
        <v>43.037320813394047</v>
      </c>
      <c r="BO234" s="432">
        <v>74.943127291033434</v>
      </c>
      <c r="BP234" s="432">
        <v>74.467674824854825</v>
      </c>
      <c r="BQ234" s="449">
        <v>34.371617362846848</v>
      </c>
      <c r="BR234" s="445">
        <v>189.19018150124472</v>
      </c>
      <c r="BS234" s="432">
        <v>43.161694481291512</v>
      </c>
      <c r="BT234" s="432">
        <v>74.416266860143025</v>
      </c>
      <c r="BU234" s="432">
        <v>133.26791838167759</v>
      </c>
      <c r="BV234" s="433">
        <v>72.533860782994196</v>
      </c>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558" customFormat="true" ht="15" customHeight="true" x14ac:dyDescent="0.2">
      <c r="A235" s="142"/>
      <c r="B235" s="136"/>
      <c r="C235" s="107"/>
      <c r="D235" s="106"/>
      <c r="E235" s="106"/>
      <c r="F235" s="106"/>
      <c r="G235" s="105"/>
      <c r="H235" s="104"/>
      <c r="I235" s="106"/>
      <c r="J235" s="106"/>
      <c r="K235" s="106"/>
      <c r="L235" s="103"/>
      <c r="M235" s="107"/>
      <c r="N235" s="106"/>
      <c r="O235" s="106"/>
      <c r="P235" s="106"/>
      <c r="Q235" s="105"/>
      <c r="R235" s="104"/>
      <c r="S235" s="106"/>
      <c r="T235" s="106"/>
      <c r="U235" s="106"/>
      <c r="V235" s="103"/>
      <c r="W235" s="785"/>
      <c r="X235" s="785"/>
      <c r="Y235" s="785"/>
      <c r="Z235" s="785"/>
      <c r="AA235" s="785"/>
      <c r="AB235" s="785"/>
      <c r="AC235" s="785"/>
      <c r="AD235" s="785"/>
      <c r="AE235" s="785"/>
      <c r="AF235" s="785"/>
      <c r="AG235" s="785"/>
      <c r="AH235" s="785"/>
      <c r="AI235" s="785"/>
      <c r="AJ235" s="785"/>
      <c r="AK235" s="785"/>
      <c r="AL235" s="785"/>
      <c r="AM235" s="785"/>
      <c r="AN235" s="785"/>
      <c r="AO235" s="785"/>
      <c r="AP235" s="785"/>
      <c r="AQ235" s="785"/>
      <c r="AR235" s="785"/>
      <c r="AS235" s="785"/>
      <c r="AT235" s="785"/>
      <c r="AU235" s="785"/>
      <c r="AV235" s="785"/>
      <c r="AW235" s="785"/>
      <c r="AX235" s="785"/>
      <c r="AY235" s="785"/>
      <c r="AZ235" s="344"/>
      <c r="BA235" s="1024"/>
      <c r="BB235" s="594" t="s">
        <v>188</v>
      </c>
      <c r="BC235" s="445">
        <v>6071.3744151185274</v>
      </c>
      <c r="BD235" s="432">
        <v>6070.0427123753107</v>
      </c>
      <c r="BE235" s="432">
        <v>6069.8959847494589</v>
      </c>
      <c r="BF235" s="432">
        <v>6072.4832053052196</v>
      </c>
      <c r="BG235" s="449">
        <v>6068.3001234086269</v>
      </c>
      <c r="BH235" s="445">
        <v>4777.4556424531438</v>
      </c>
      <c r="BI235" s="432">
        <v>4779.3136099111962</v>
      </c>
      <c r="BJ235" s="432">
        <v>4779.8369712968597</v>
      </c>
      <c r="BK235" s="432">
        <v>4776.0761047099641</v>
      </c>
      <c r="BL235" s="449">
        <v>4779.9651924868367</v>
      </c>
      <c r="BM235" s="445">
        <v>1293.6187757952671</v>
      </c>
      <c r="BN235" s="432">
        <v>1289.7977352523046</v>
      </c>
      <c r="BO235" s="432">
        <v>1293.0832371642859</v>
      </c>
      <c r="BP235" s="432">
        <v>1292.6863419887613</v>
      </c>
      <c r="BQ235" s="449">
        <v>1290.2628298985119</v>
      </c>
      <c r="BR235" s="445">
        <v>4894.9504753823239</v>
      </c>
      <c r="BS235" s="432">
        <v>2016.7031250291352</v>
      </c>
      <c r="BT235" s="432">
        <v>4300.7111179068315</v>
      </c>
      <c r="BU235" s="432">
        <v>16073.580610841864</v>
      </c>
      <c r="BV235" s="433">
        <v>3066.1511117969317</v>
      </c>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558" customFormat="true" ht="15" customHeight="true" x14ac:dyDescent="0.2">
      <c r="A236" s="142"/>
      <c r="B236" s="136"/>
      <c r="C236" s="107"/>
      <c r="D236" s="106"/>
      <c r="E236" s="106"/>
      <c r="F236" s="106"/>
      <c r="G236" s="105"/>
      <c r="H236" s="104"/>
      <c r="I236" s="106"/>
      <c r="J236" s="106"/>
      <c r="K236" s="106"/>
      <c r="L236" s="103"/>
      <c r="M236" s="107"/>
      <c r="N236" s="106"/>
      <c r="O236" s="106"/>
      <c r="P236" s="106"/>
      <c r="Q236" s="105"/>
      <c r="R236" s="104"/>
      <c r="S236" s="106"/>
      <c r="T236" s="106"/>
      <c r="U236" s="106"/>
      <c r="V236" s="103"/>
      <c r="W236" s="785"/>
      <c r="X236" s="785"/>
      <c r="Y236" s="785"/>
      <c r="Z236" s="785"/>
      <c r="AA236" s="785"/>
      <c r="AB236" s="785"/>
      <c r="AC236" s="785"/>
      <c r="AD236" s="785"/>
      <c r="AE236" s="785"/>
      <c r="AF236" s="785"/>
      <c r="AG236" s="785"/>
      <c r="AH236" s="785"/>
      <c r="AI236" s="785"/>
      <c r="AJ236" s="785"/>
      <c r="AK236" s="785"/>
      <c r="AL236" s="785"/>
      <c r="AM236" s="785"/>
      <c r="AN236" s="785"/>
      <c r="AO236" s="785"/>
      <c r="AP236" s="785"/>
      <c r="AQ236" s="785"/>
      <c r="AR236" s="785"/>
      <c r="AS236" s="785"/>
      <c r="AT236" s="785"/>
      <c r="AU236" s="785"/>
      <c r="AV236" s="785"/>
      <c r="AW236" s="785"/>
      <c r="AX236" s="785"/>
      <c r="AY236" s="785"/>
      <c r="AZ236" s="344"/>
      <c r="BA236" s="830"/>
      <c r="BB236" s="594"/>
      <c r="BC236" s="445"/>
      <c r="BD236" s="432"/>
      <c r="BE236" s="432"/>
      <c r="BF236" s="432"/>
      <c r="BG236" s="449"/>
      <c r="BH236" s="445"/>
      <c r="BI236" s="432"/>
      <c r="BJ236" s="432"/>
      <c r="BK236" s="432"/>
      <c r="BL236" s="449"/>
      <c r="BM236" s="445"/>
      <c r="BN236" s="432"/>
      <c r="BO236" s="432"/>
      <c r="BP236" s="432"/>
      <c r="BQ236" s="449"/>
      <c r="BR236" s="445"/>
      <c r="BS236" s="432"/>
      <c r="BT236" s="432"/>
      <c r="BU236" s="432"/>
      <c r="BV236" s="43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558" customFormat="true" ht="15" customHeight="true" x14ac:dyDescent="0.2">
      <c r="A237" s="142"/>
      <c r="B237" s="136"/>
      <c r="C237" s="107"/>
      <c r="D237" s="106"/>
      <c r="E237" s="106"/>
      <c r="F237" s="106"/>
      <c r="G237" s="105"/>
      <c r="H237" s="104"/>
      <c r="I237" s="106"/>
      <c r="J237" s="106"/>
      <c r="K237" s="106"/>
      <c r="L237" s="103"/>
      <c r="M237" s="107"/>
      <c r="N237" s="106"/>
      <c r="O237" s="106"/>
      <c r="P237" s="106"/>
      <c r="Q237" s="105"/>
      <c r="R237" s="104"/>
      <c r="S237" s="106"/>
      <c r="T237" s="106"/>
      <c r="U237" s="106"/>
      <c r="V237" s="103"/>
      <c r="W237" s="785"/>
      <c r="X237" s="785"/>
      <c r="Y237" s="785"/>
      <c r="Z237" s="785"/>
      <c r="AA237" s="785"/>
      <c r="AB237" s="785"/>
      <c r="AC237" s="785"/>
      <c r="AD237" s="785"/>
      <c r="AE237" s="785"/>
      <c r="AF237" s="785"/>
      <c r="AG237" s="785"/>
      <c r="AH237" s="785"/>
      <c r="AI237" s="785"/>
      <c r="AJ237" s="785"/>
      <c r="AK237" s="785"/>
      <c r="AL237" s="785"/>
      <c r="AM237" s="785"/>
      <c r="AN237" s="785"/>
      <c r="AO237" s="785"/>
      <c r="AP237" s="785"/>
      <c r="AQ237" s="785"/>
      <c r="AR237" s="785"/>
      <c r="AS237" s="785"/>
      <c r="AT237" s="785"/>
      <c r="AU237" s="785"/>
      <c r="AV237" s="785"/>
      <c r="AW237" s="785"/>
      <c r="AX237" s="785"/>
      <c r="AY237" s="785"/>
      <c r="AZ237" s="344"/>
      <c r="BA237" s="830"/>
      <c r="BB237" s="594"/>
      <c r="BC237" s="445"/>
      <c r="BD237" s="432"/>
      <c r="BE237" s="432"/>
      <c r="BF237" s="432"/>
      <c r="BG237" s="449"/>
      <c r="BH237" s="445"/>
      <c r="BI237" s="432"/>
      <c r="BJ237" s="432"/>
      <c r="BK237" s="432"/>
      <c r="BL237" s="449"/>
      <c r="BM237" s="445"/>
      <c r="BN237" s="432"/>
      <c r="BO237" s="432"/>
      <c r="BP237" s="432"/>
      <c r="BQ237" s="449"/>
      <c r="BR237" s="445"/>
      <c r="BS237" s="432"/>
      <c r="BT237" s="432"/>
      <c r="BU237" s="432"/>
      <c r="BV237" s="43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558" customFormat="true" ht="15" customHeight="true" x14ac:dyDescent="0.2">
      <c r="A238" s="142"/>
      <c r="B238" s="136"/>
      <c r="C238" s="107"/>
      <c r="D238" s="106"/>
      <c r="E238" s="106"/>
      <c r="F238" s="106"/>
      <c r="G238" s="105"/>
      <c r="H238" s="104"/>
      <c r="I238" s="106"/>
      <c r="J238" s="106"/>
      <c r="K238" s="106"/>
      <c r="L238" s="103"/>
      <c r="M238" s="107"/>
      <c r="N238" s="106"/>
      <c r="O238" s="106"/>
      <c r="P238" s="106"/>
      <c r="Q238" s="105"/>
      <c r="R238" s="104"/>
      <c r="S238" s="106"/>
      <c r="T238" s="106"/>
      <c r="U238" s="106"/>
      <c r="V238" s="103"/>
      <c r="W238" s="785"/>
      <c r="X238" s="785"/>
      <c r="Y238" s="785"/>
      <c r="Z238" s="785"/>
      <c r="AA238" s="785"/>
      <c r="AB238" s="785"/>
      <c r="AC238" s="785"/>
      <c r="AD238" s="785"/>
      <c r="AE238" s="785"/>
      <c r="AF238" s="785"/>
      <c r="AG238" s="785"/>
      <c r="AH238" s="785"/>
      <c r="AI238" s="785"/>
      <c r="AJ238" s="785"/>
      <c r="AK238" s="785"/>
      <c r="AL238" s="785"/>
      <c r="AM238" s="785"/>
      <c r="AN238" s="785"/>
      <c r="AO238" s="785"/>
      <c r="AP238" s="785"/>
      <c r="AQ238" s="785"/>
      <c r="AR238" s="785"/>
      <c r="AS238" s="785"/>
      <c r="AT238" s="785"/>
      <c r="AU238" s="785"/>
      <c r="AV238" s="785"/>
      <c r="AW238" s="785"/>
      <c r="AX238" s="785"/>
      <c r="AY238" s="785"/>
      <c r="AZ238" s="344"/>
      <c r="BA238" s="830"/>
      <c r="BB238" s="594"/>
      <c r="BC238" s="445"/>
      <c r="BD238" s="432"/>
      <c r="BE238" s="432"/>
      <c r="BF238" s="432"/>
      <c r="BG238" s="449"/>
      <c r="BH238" s="445"/>
      <c r="BI238" s="432"/>
      <c r="BJ238" s="432"/>
      <c r="BK238" s="432"/>
      <c r="BL238" s="449"/>
      <c r="BM238" s="445"/>
      <c r="BN238" s="432"/>
      <c r="BO238" s="432"/>
      <c r="BP238" s="432"/>
      <c r="BQ238" s="449"/>
      <c r="BR238" s="445"/>
      <c r="BS238" s="432"/>
      <c r="BT238" s="432"/>
      <c r="BU238" s="432"/>
      <c r="BV238" s="43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558" customFormat="true" ht="15" customHeight="true" x14ac:dyDescent="0.2">
      <c r="A239" s="142"/>
      <c r="B239" s="136"/>
      <c r="C239" s="107"/>
      <c r="D239" s="106"/>
      <c r="E239" s="106"/>
      <c r="F239" s="106"/>
      <c r="G239" s="105"/>
      <c r="H239" s="104"/>
      <c r="I239" s="106"/>
      <c r="J239" s="106"/>
      <c r="K239" s="106"/>
      <c r="L239" s="103"/>
      <c r="M239" s="107"/>
      <c r="N239" s="106"/>
      <c r="O239" s="106"/>
      <c r="P239" s="106"/>
      <c r="Q239" s="105"/>
      <c r="R239" s="104"/>
      <c r="S239" s="106"/>
      <c r="T239" s="106"/>
      <c r="U239" s="106"/>
      <c r="V239" s="103"/>
      <c r="W239" s="785"/>
      <c r="X239" s="785"/>
      <c r="Y239" s="785"/>
      <c r="Z239" s="785"/>
      <c r="AA239" s="785"/>
      <c r="AB239" s="785"/>
      <c r="AC239" s="785"/>
      <c r="AD239" s="785"/>
      <c r="AE239" s="785"/>
      <c r="AF239" s="785"/>
      <c r="AG239" s="785"/>
      <c r="AH239" s="785"/>
      <c r="AI239" s="785"/>
      <c r="AJ239" s="785"/>
      <c r="AK239" s="785"/>
      <c r="AL239" s="785"/>
      <c r="AM239" s="785"/>
      <c r="AN239" s="785"/>
      <c r="AO239" s="785"/>
      <c r="AP239" s="785"/>
      <c r="AQ239" s="785"/>
      <c r="AR239" s="785"/>
      <c r="AS239" s="785"/>
      <c r="AT239" s="785"/>
      <c r="AU239" s="785"/>
      <c r="AV239" s="785"/>
      <c r="AW239" s="785"/>
      <c r="AX239" s="785"/>
      <c r="AY239" s="785"/>
      <c r="AZ239" s="344"/>
      <c r="BA239" s="830"/>
      <c r="BB239" s="594"/>
      <c r="BC239" s="445"/>
      <c r="BD239" s="432"/>
      <c r="BE239" s="432"/>
      <c r="BF239" s="432"/>
      <c r="BG239" s="449"/>
      <c r="BH239" s="445"/>
      <c r="BI239" s="432"/>
      <c r="BJ239" s="432"/>
      <c r="BK239" s="432"/>
      <c r="BL239" s="449"/>
      <c r="BM239" s="445"/>
      <c r="BN239" s="432"/>
      <c r="BO239" s="432"/>
      <c r="BP239" s="432"/>
      <c r="BQ239" s="449"/>
      <c r="BR239" s="445"/>
      <c r="BS239" s="432"/>
      <c r="BT239" s="432"/>
      <c r="BU239" s="432"/>
      <c r="BV239" s="43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558" customFormat="true" ht="15" customHeight="true" x14ac:dyDescent="0.2">
      <c r="A240" s="142"/>
      <c r="B240" s="136"/>
      <c r="C240" s="83"/>
      <c r="D240" s="82"/>
      <c r="E240" s="82"/>
      <c r="F240" s="82"/>
      <c r="G240" s="81"/>
      <c r="H240" s="80"/>
      <c r="I240" s="82"/>
      <c r="J240" s="82"/>
      <c r="K240" s="82"/>
      <c r="L240" s="79"/>
      <c r="M240" s="83"/>
      <c r="N240" s="82"/>
      <c r="O240" s="82"/>
      <c r="P240" s="82"/>
      <c r="Q240" s="81"/>
      <c r="R240" s="80"/>
      <c r="S240" s="82"/>
      <c r="T240" s="82"/>
      <c r="U240" s="82"/>
      <c r="V240" s="79"/>
      <c r="W240" s="785"/>
      <c r="X240" s="785"/>
      <c r="Y240" s="785"/>
      <c r="Z240" s="785"/>
      <c r="AA240" s="785"/>
      <c r="AB240" s="785"/>
      <c r="AC240" s="785"/>
      <c r="AD240" s="785"/>
      <c r="AE240" s="785"/>
      <c r="AF240" s="785"/>
      <c r="AG240" s="785"/>
      <c r="AH240" s="785"/>
      <c r="AI240" s="785"/>
      <c r="AJ240" s="785"/>
      <c r="AK240" s="785"/>
      <c r="AL240" s="785"/>
      <c r="AM240" s="785"/>
      <c r="AN240" s="785"/>
      <c r="AO240" s="785"/>
      <c r="AP240" s="785"/>
      <c r="AQ240" s="785"/>
      <c r="AR240" s="785"/>
      <c r="AS240" s="785"/>
      <c r="AT240" s="785"/>
      <c r="AU240" s="785"/>
      <c r="AV240" s="785"/>
      <c r="AW240" s="785"/>
      <c r="AX240" s="785"/>
      <c r="AY240" s="785"/>
      <c r="AZ240" s="344"/>
      <c r="BA240" s="830"/>
      <c r="BB240" s="594"/>
      <c r="BC240" s="445"/>
      <c r="BD240" s="432"/>
      <c r="BE240" s="432"/>
      <c r="BF240" s="432"/>
      <c r="BG240" s="449"/>
      <c r="BH240" s="445"/>
      <c r="BI240" s="432"/>
      <c r="BJ240" s="432"/>
      <c r="BK240" s="432"/>
      <c r="BL240" s="449"/>
      <c r="BM240" s="445"/>
      <c r="BN240" s="432"/>
      <c r="BO240" s="432"/>
      <c r="BP240" s="432"/>
      <c r="BQ240" s="449"/>
      <c r="BR240" s="445"/>
      <c r="BS240" s="432"/>
      <c r="BT240" s="432"/>
      <c r="BU240" s="432"/>
      <c r="BV240" s="43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558" customFormat="true" ht="15" customHeight="true" x14ac:dyDescent="0.2">
      <c r="A241" s="142"/>
      <c r="B241" s="136"/>
      <c r="C241" s="83"/>
      <c r="D241" s="82"/>
      <c r="E241" s="82"/>
      <c r="F241" s="82"/>
      <c r="G241" s="81"/>
      <c r="H241" s="80"/>
      <c r="I241" s="82"/>
      <c r="J241" s="82"/>
      <c r="K241" s="82"/>
      <c r="L241" s="79"/>
      <c r="M241" s="83"/>
      <c r="N241" s="82"/>
      <c r="O241" s="82"/>
      <c r="P241" s="82"/>
      <c r="Q241" s="81"/>
      <c r="R241" s="80"/>
      <c r="S241" s="82"/>
      <c r="T241" s="82"/>
      <c r="U241" s="82"/>
      <c r="V241" s="79"/>
      <c r="W241" s="785"/>
      <c r="X241" s="785"/>
      <c r="Y241" s="785"/>
      <c r="Z241" s="785"/>
      <c r="AA241" s="785"/>
      <c r="AB241" s="785"/>
      <c r="AC241" s="785"/>
      <c r="AD241" s="785"/>
      <c r="AE241" s="785"/>
      <c r="AF241" s="785"/>
      <c r="AG241" s="785"/>
      <c r="AH241" s="785"/>
      <c r="AI241" s="785"/>
      <c r="AJ241" s="785"/>
      <c r="AK241" s="785"/>
      <c r="AL241" s="785"/>
      <c r="AM241" s="785"/>
      <c r="AN241" s="785"/>
      <c r="AO241" s="785"/>
      <c r="AP241" s="785"/>
      <c r="AQ241" s="785"/>
      <c r="AR241" s="785"/>
      <c r="AS241" s="785"/>
      <c r="AT241" s="785"/>
      <c r="AU241" s="785"/>
      <c r="AV241" s="785"/>
      <c r="AW241" s="785"/>
      <c r="AX241" s="785"/>
      <c r="AY241" s="785"/>
      <c r="AZ241" s="344"/>
      <c r="BA241" s="830"/>
      <c r="BB241" s="594"/>
      <c r="BC241" s="445"/>
      <c r="BD241" s="432"/>
      <c r="BE241" s="432"/>
      <c r="BF241" s="432"/>
      <c r="BG241" s="449"/>
      <c r="BH241" s="445"/>
      <c r="BI241" s="432"/>
      <c r="BJ241" s="432"/>
      <c r="BK241" s="432"/>
      <c r="BL241" s="449"/>
      <c r="BM241" s="445"/>
      <c r="BN241" s="432"/>
      <c r="BO241" s="432"/>
      <c r="BP241" s="432"/>
      <c r="BQ241" s="449"/>
      <c r="BR241" s="445"/>
      <c r="BS241" s="432"/>
      <c r="BT241" s="432"/>
      <c r="BU241" s="432"/>
      <c r="BV241" s="43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558" customFormat="true" ht="15" customHeight="true" x14ac:dyDescent="0.2">
      <c r="A242" s="164"/>
      <c r="B242" s="135"/>
      <c r="C242" s="100"/>
      <c r="D242" s="102"/>
      <c r="E242" s="102"/>
      <c r="F242" s="102"/>
      <c r="G242" s="101"/>
      <c r="H242" s="99"/>
      <c r="I242" s="102"/>
      <c r="J242" s="102"/>
      <c r="K242" s="102"/>
      <c r="L242" s="98"/>
      <c r="M242" s="100"/>
      <c r="N242" s="102"/>
      <c r="O242" s="102"/>
      <c r="P242" s="102"/>
      <c r="Q242" s="101"/>
      <c r="R242" s="99"/>
      <c r="S242" s="102"/>
      <c r="T242" s="102"/>
      <c r="U242" s="102"/>
      <c r="V242" s="98"/>
      <c r="W242" s="785"/>
      <c r="X242" s="785"/>
      <c r="Y242" s="785"/>
      <c r="Z242" s="785"/>
      <c r="AA242" s="785"/>
      <c r="AB242" s="785"/>
      <c r="AC242" s="785"/>
      <c r="AD242" s="785"/>
      <c r="AE242" s="785"/>
      <c r="AF242" s="785"/>
      <c r="AG242" s="785"/>
      <c r="AH242" s="785"/>
      <c r="AI242" s="785"/>
      <c r="AJ242" s="785"/>
      <c r="AK242" s="785"/>
      <c r="AL242" s="785"/>
      <c r="AM242" s="785"/>
      <c r="AN242" s="785"/>
      <c r="AO242" s="785"/>
      <c r="AP242" s="785"/>
      <c r="AQ242" s="785"/>
      <c r="AR242" s="785"/>
      <c r="AS242" s="785"/>
      <c r="AT242" s="785"/>
      <c r="AU242" s="785"/>
      <c r="AV242" s="785"/>
      <c r="AW242" s="785"/>
      <c r="AX242" s="785"/>
      <c r="AY242" s="785"/>
      <c r="AZ242" s="344"/>
      <c r="BA242" s="830"/>
      <c r="BB242" s="594"/>
      <c r="BC242" s="445"/>
      <c r="BD242" s="432"/>
      <c r="BE242" s="432"/>
      <c r="BF242" s="432"/>
      <c r="BG242" s="449"/>
      <c r="BH242" s="445"/>
      <c r="BI242" s="432"/>
      <c r="BJ242" s="432"/>
      <c r="BK242" s="432"/>
      <c r="BL242" s="449"/>
      <c r="BM242" s="445"/>
      <c r="BN242" s="432"/>
      <c r="BO242" s="432"/>
      <c r="BP242" s="432"/>
      <c r="BQ242" s="449"/>
      <c r="BR242" s="445"/>
      <c r="BS242" s="432"/>
      <c r="BT242" s="432"/>
      <c r="BU242" s="432"/>
      <c r="BV242" s="43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558" customFormat="true" ht="15" customHeight="true" x14ac:dyDescent="0.2">
      <c r="A243" s="164"/>
      <c r="B243" s="135"/>
      <c r="C243" s="100"/>
      <c r="D243" s="102"/>
      <c r="E243" s="102"/>
      <c r="F243" s="102"/>
      <c r="G243" s="101"/>
      <c r="H243" s="99"/>
      <c r="I243" s="102"/>
      <c r="J243" s="102"/>
      <c r="K243" s="102"/>
      <c r="L243" s="98"/>
      <c r="M243" s="100"/>
      <c r="N243" s="102"/>
      <c r="O243" s="102"/>
      <c r="P243" s="102"/>
      <c r="Q243" s="101"/>
      <c r="R243" s="99"/>
      <c r="S243" s="102"/>
      <c r="T243" s="102"/>
      <c r="U243" s="102"/>
      <c r="V243" s="98"/>
      <c r="W243" s="785"/>
      <c r="X243" s="785"/>
      <c r="Y243" s="785"/>
      <c r="Z243" s="785"/>
      <c r="AA243" s="785"/>
      <c r="AB243" s="785"/>
      <c r="AC243" s="785"/>
      <c r="AD243" s="785"/>
      <c r="AE243" s="785"/>
      <c r="AF243" s="785"/>
      <c r="AG243" s="785"/>
      <c r="AH243" s="785"/>
      <c r="AI243" s="785"/>
      <c r="AJ243" s="785"/>
      <c r="AK243" s="785"/>
      <c r="AL243" s="785"/>
      <c r="AM243" s="785"/>
      <c r="AN243" s="785"/>
      <c r="AO243" s="785"/>
      <c r="AP243" s="785"/>
      <c r="AQ243" s="785"/>
      <c r="AR243" s="785"/>
      <c r="AS243" s="785"/>
      <c r="AT243" s="785"/>
      <c r="AU243" s="785"/>
      <c r="AV243" s="785"/>
      <c r="AW243" s="785"/>
      <c r="AX243" s="785"/>
      <c r="AY243" s="785"/>
      <c r="AZ243" s="344"/>
      <c r="BA243" s="830"/>
      <c r="BB243" s="594"/>
      <c r="BC243" s="445"/>
      <c r="BD243" s="432"/>
      <c r="BE243" s="432"/>
      <c r="BF243" s="432"/>
      <c r="BG243" s="449"/>
      <c r="BH243" s="445"/>
      <c r="BI243" s="432"/>
      <c r="BJ243" s="432"/>
      <c r="BK243" s="432"/>
      <c r="BL243" s="449"/>
      <c r="BM243" s="445"/>
      <c r="BN243" s="432"/>
      <c r="BO243" s="432"/>
      <c r="BP243" s="432"/>
      <c r="BQ243" s="449"/>
      <c r="BR243" s="445"/>
      <c r="BS243" s="432"/>
      <c r="BT243" s="432"/>
      <c r="BU243" s="432"/>
      <c r="BV243" s="43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558" customFormat="true" ht="15" customHeight="true" x14ac:dyDescent="0.2">
      <c r="A244" s="164"/>
      <c r="B244" s="135"/>
      <c r="C244" s="100"/>
      <c r="D244" s="102"/>
      <c r="E244" s="102"/>
      <c r="F244" s="102"/>
      <c r="G244" s="101"/>
      <c r="H244" s="99"/>
      <c r="I244" s="102"/>
      <c r="J244" s="102"/>
      <c r="K244" s="102"/>
      <c r="L244" s="98"/>
      <c r="M244" s="100"/>
      <c r="N244" s="102"/>
      <c r="O244" s="102"/>
      <c r="P244" s="102"/>
      <c r="Q244" s="101"/>
      <c r="R244" s="99"/>
      <c r="S244" s="102"/>
      <c r="T244" s="102"/>
      <c r="U244" s="102"/>
      <c r="V244" s="98"/>
      <c r="W244" s="785"/>
      <c r="X244" s="785"/>
      <c r="Y244" s="785"/>
      <c r="Z244" s="785"/>
      <c r="AA244" s="785"/>
      <c r="AB244" s="785"/>
      <c r="AC244" s="785"/>
      <c r="AD244" s="785"/>
      <c r="AE244" s="785"/>
      <c r="AF244" s="785"/>
      <c r="AG244" s="785"/>
      <c r="AH244" s="785"/>
      <c r="AI244" s="785"/>
      <c r="AJ244" s="785"/>
      <c r="AK244" s="785"/>
      <c r="AL244" s="785"/>
      <c r="AM244" s="785"/>
      <c r="AN244" s="785"/>
      <c r="AO244" s="785"/>
      <c r="AP244" s="785"/>
      <c r="AQ244" s="785"/>
      <c r="AR244" s="785"/>
      <c r="AS244" s="785"/>
      <c r="AT244" s="785"/>
      <c r="AU244" s="785"/>
      <c r="AV244" s="785"/>
      <c r="AW244" s="785"/>
      <c r="AX244" s="785"/>
      <c r="AY244" s="785"/>
      <c r="AZ244" s="344"/>
      <c r="BA244" s="830"/>
      <c r="BB244" s="594"/>
      <c r="BC244" s="445"/>
      <c r="BD244" s="432"/>
      <c r="BE244" s="432"/>
      <c r="BF244" s="432"/>
      <c r="BG244" s="449"/>
      <c r="BH244" s="445"/>
      <c r="BI244" s="432"/>
      <c r="BJ244" s="432"/>
      <c r="BK244" s="432"/>
      <c r="BL244" s="449"/>
      <c r="BM244" s="445"/>
      <c r="BN244" s="432"/>
      <c r="BO244" s="432"/>
      <c r="BP244" s="432"/>
      <c r="BQ244" s="449"/>
      <c r="BR244" s="445"/>
      <c r="BS244" s="432"/>
      <c r="BT244" s="432"/>
      <c r="BU244" s="432"/>
      <c r="BV244" s="43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558" customFormat="true" ht="15" customHeight="true" x14ac:dyDescent="0.2">
      <c r="A245" s="164"/>
      <c r="B245" s="135"/>
      <c r="C245" s="100"/>
      <c r="D245" s="102"/>
      <c r="E245" s="102"/>
      <c r="F245" s="102"/>
      <c r="G245" s="101"/>
      <c r="H245" s="99"/>
      <c r="I245" s="102"/>
      <c r="J245" s="102"/>
      <c r="K245" s="102"/>
      <c r="L245" s="98"/>
      <c r="M245" s="100"/>
      <c r="N245" s="102"/>
      <c r="O245" s="102"/>
      <c r="P245" s="102"/>
      <c r="Q245" s="101"/>
      <c r="R245" s="99"/>
      <c r="S245" s="102"/>
      <c r="T245" s="102"/>
      <c r="U245" s="102"/>
      <c r="V245" s="98"/>
      <c r="W245" s="785"/>
      <c r="X245" s="785"/>
      <c r="Y245" s="785"/>
      <c r="Z245" s="785"/>
      <c r="AA245" s="785"/>
      <c r="AB245" s="785"/>
      <c r="AC245" s="785"/>
      <c r="AD245" s="785"/>
      <c r="AE245" s="785"/>
      <c r="AF245" s="785"/>
      <c r="AG245" s="785"/>
      <c r="AH245" s="785"/>
      <c r="AI245" s="785"/>
      <c r="AJ245" s="785"/>
      <c r="AK245" s="785"/>
      <c r="AL245" s="785"/>
      <c r="AM245" s="785"/>
      <c r="AN245" s="785"/>
      <c r="AO245" s="785"/>
      <c r="AP245" s="785"/>
      <c r="AQ245" s="785"/>
      <c r="AR245" s="785"/>
      <c r="AS245" s="785"/>
      <c r="AT245" s="785"/>
      <c r="AU245" s="785"/>
      <c r="AV245" s="785"/>
      <c r="AW245" s="785"/>
      <c r="AX245" s="785"/>
      <c r="AY245" s="785"/>
      <c r="AZ245" s="344"/>
      <c r="BA245" s="830"/>
      <c r="BB245" s="594"/>
      <c r="BC245" s="445"/>
      <c r="BD245" s="432"/>
      <c r="BE245" s="432"/>
      <c r="BF245" s="432"/>
      <c r="BG245" s="449"/>
      <c r="BH245" s="445"/>
      <c r="BI245" s="432"/>
      <c r="BJ245" s="432"/>
      <c r="BK245" s="432"/>
      <c r="BL245" s="449"/>
      <c r="BM245" s="445"/>
      <c r="BN245" s="432"/>
      <c r="BO245" s="432"/>
      <c r="BP245" s="432"/>
      <c r="BQ245" s="449"/>
      <c r="BR245" s="445"/>
      <c r="BS245" s="432"/>
      <c r="BT245" s="432"/>
      <c r="BU245" s="432"/>
      <c r="BV245" s="43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558" customFormat="true" ht="15" customHeight="true" x14ac:dyDescent="0.2">
      <c r="A246" s="164"/>
      <c r="B246" s="135"/>
      <c r="C246" s="100"/>
      <c r="D246" s="102"/>
      <c r="E246" s="102"/>
      <c r="F246" s="102"/>
      <c r="G246" s="101"/>
      <c r="H246" s="99"/>
      <c r="I246" s="102"/>
      <c r="J246" s="102"/>
      <c r="K246" s="102"/>
      <c r="L246" s="98"/>
      <c r="M246" s="100"/>
      <c r="N246" s="102"/>
      <c r="O246" s="102"/>
      <c r="P246" s="102"/>
      <c r="Q246" s="101"/>
      <c r="R246" s="99"/>
      <c r="S246" s="102"/>
      <c r="T246" s="102"/>
      <c r="U246" s="102"/>
      <c r="V246" s="98"/>
      <c r="W246" s="785"/>
      <c r="X246" s="785"/>
      <c r="Y246" s="785"/>
      <c r="Z246" s="785"/>
      <c r="AA246" s="785"/>
      <c r="AB246" s="785"/>
      <c r="AC246" s="785"/>
      <c r="AD246" s="785"/>
      <c r="AE246" s="785"/>
      <c r="AF246" s="785"/>
      <c r="AG246" s="785"/>
      <c r="AH246" s="785"/>
      <c r="AI246" s="785"/>
      <c r="AJ246" s="785"/>
      <c r="AK246" s="785"/>
      <c r="AL246" s="785"/>
      <c r="AM246" s="785"/>
      <c r="AN246" s="785"/>
      <c r="AO246" s="785"/>
      <c r="AP246" s="785"/>
      <c r="AQ246" s="785"/>
      <c r="AR246" s="785"/>
      <c r="AS246" s="785"/>
      <c r="AT246" s="785"/>
      <c r="AU246" s="785"/>
      <c r="AV246" s="785"/>
      <c r="AW246" s="785"/>
      <c r="AX246" s="785"/>
      <c r="AY246" s="785"/>
      <c r="AZ246" s="344"/>
      <c r="BA246" s="830"/>
      <c r="BB246" s="594"/>
      <c r="BC246" s="445"/>
      <c r="BD246" s="432"/>
      <c r="BE246" s="432"/>
      <c r="BF246" s="432"/>
      <c r="BG246" s="449"/>
      <c r="BH246" s="445"/>
      <c r="BI246" s="432"/>
      <c r="BJ246" s="432"/>
      <c r="BK246" s="432"/>
      <c r="BL246" s="449"/>
      <c r="BM246" s="445"/>
      <c r="BN246" s="432"/>
      <c r="BO246" s="432"/>
      <c r="BP246" s="432"/>
      <c r="BQ246" s="449"/>
      <c r="BR246" s="445"/>
      <c r="BS246" s="432"/>
      <c r="BT246" s="432"/>
      <c r="BU246" s="432"/>
      <c r="BV246" s="43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558" customFormat="true" ht="15" customHeight="true" x14ac:dyDescent="0.2">
      <c r="A247" s="164"/>
      <c r="B247" s="135"/>
      <c r="C247" s="100"/>
      <c r="D247" s="102"/>
      <c r="E247" s="102"/>
      <c r="F247" s="102"/>
      <c r="G247" s="101"/>
      <c r="H247" s="99"/>
      <c r="I247" s="102"/>
      <c r="J247" s="102"/>
      <c r="K247" s="102"/>
      <c r="L247" s="98"/>
      <c r="M247" s="100"/>
      <c r="N247" s="102"/>
      <c r="O247" s="102"/>
      <c r="P247" s="102"/>
      <c r="Q247" s="101"/>
      <c r="R247" s="99"/>
      <c r="S247" s="102"/>
      <c r="T247" s="102"/>
      <c r="U247" s="102"/>
      <c r="V247" s="98"/>
      <c r="W247" s="785"/>
      <c r="X247" s="785"/>
      <c r="Y247" s="785"/>
      <c r="Z247" s="785"/>
      <c r="AA247" s="785"/>
      <c r="AB247" s="785"/>
      <c r="AC247" s="785"/>
      <c r="AD247" s="785"/>
      <c r="AE247" s="785"/>
      <c r="AF247" s="785"/>
      <c r="AG247" s="785"/>
      <c r="AH247" s="785"/>
      <c r="AI247" s="785"/>
      <c r="AJ247" s="785"/>
      <c r="AK247" s="785"/>
      <c r="AL247" s="785"/>
      <c r="AM247" s="785"/>
      <c r="AN247" s="785"/>
      <c r="AO247" s="785"/>
      <c r="AP247" s="785"/>
      <c r="AQ247" s="785"/>
      <c r="AR247" s="785"/>
      <c r="AS247" s="785"/>
      <c r="AT247" s="785"/>
      <c r="AU247" s="785"/>
      <c r="AV247" s="785"/>
      <c r="AW247" s="785"/>
      <c r="AX247" s="785"/>
      <c r="AY247" s="785"/>
      <c r="AZ247" s="344"/>
      <c r="BA247" s="830"/>
      <c r="BB247" s="594"/>
      <c r="BC247" s="445"/>
      <c r="BD247" s="432"/>
      <c r="BE247" s="432"/>
      <c r="BF247" s="432"/>
      <c r="BG247" s="449"/>
      <c r="BH247" s="445"/>
      <c r="BI247" s="432"/>
      <c r="BJ247" s="432"/>
      <c r="BK247" s="432"/>
      <c r="BL247" s="449"/>
      <c r="BM247" s="445"/>
      <c r="BN247" s="432"/>
      <c r="BO247" s="432"/>
      <c r="BP247" s="432"/>
      <c r="BQ247" s="449"/>
      <c r="BR247" s="445"/>
      <c r="BS247" s="432"/>
      <c r="BT247" s="432"/>
      <c r="BU247" s="432"/>
      <c r="BV247" s="43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558" customFormat="true" ht="15" customHeight="true" x14ac:dyDescent="0.2">
      <c r="A248" s="66"/>
      <c r="B248" s="125"/>
      <c r="C248" s="73"/>
      <c r="D248" s="87"/>
      <c r="E248" s="87"/>
      <c r="F248" s="87"/>
      <c r="G248" s="86"/>
      <c r="H248" s="72"/>
      <c r="I248" s="87"/>
      <c r="J248" s="87"/>
      <c r="K248" s="87"/>
      <c r="L248" s="71"/>
      <c r="M248" s="73"/>
      <c r="N248" s="87"/>
      <c r="O248" s="87"/>
      <c r="P248" s="87"/>
      <c r="Q248" s="86"/>
      <c r="R248" s="72"/>
      <c r="S248" s="87"/>
      <c r="T248" s="87"/>
      <c r="U248" s="87"/>
      <c r="V248" s="71"/>
      <c r="W248" s="785"/>
      <c r="X248" s="785"/>
      <c r="Y248" s="785"/>
      <c r="Z248" s="785"/>
      <c r="AA248" s="785"/>
      <c r="AB248" s="785"/>
      <c r="AC248" s="785"/>
      <c r="AD248" s="785"/>
      <c r="AE248" s="785"/>
      <c r="AF248" s="785"/>
      <c r="AG248" s="785"/>
      <c r="AH248" s="785"/>
      <c r="AI248" s="785"/>
      <c r="AJ248" s="785"/>
      <c r="AK248" s="785"/>
      <c r="AL248" s="785"/>
      <c r="AM248" s="785"/>
      <c r="AN248" s="785"/>
      <c r="AO248" s="785"/>
      <c r="AP248" s="785"/>
      <c r="AQ248" s="785"/>
      <c r="AR248" s="785"/>
      <c r="AS248" s="785"/>
      <c r="AT248" s="785"/>
      <c r="AU248" s="785"/>
      <c r="AV248" s="785"/>
      <c r="AW248" s="785"/>
      <c r="AX248" s="785"/>
      <c r="AY248" s="785"/>
      <c r="AZ248" s="344"/>
      <c r="BA248" s="830"/>
      <c r="BB248" s="594"/>
      <c r="BC248" s="448"/>
      <c r="BD248" s="447"/>
      <c r="BE248" s="447"/>
      <c r="BF248" s="447"/>
      <c r="BG248" s="451"/>
      <c r="BH248" s="448"/>
      <c r="BI248" s="447"/>
      <c r="BJ248" s="447"/>
      <c r="BK248" s="447"/>
      <c r="BL248" s="451"/>
      <c r="BM248" s="448"/>
      <c r="BN248" s="447"/>
      <c r="BO248" s="447"/>
      <c r="BP248" s="447"/>
      <c r="BQ248" s="451"/>
      <c r="BR248" s="448"/>
      <c r="BS248" s="447"/>
      <c r="BT248" s="447"/>
      <c r="BU248" s="447"/>
      <c r="BV248" s="450"/>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558" customFormat="true" ht="250.15" customHeight="true" x14ac:dyDescent="0.2">
      <c r="B249" s="557"/>
      <c r="W249" s="344"/>
      <c r="X249" s="344"/>
      <c r="Y249" s="344"/>
      <c r="Z249" s="344"/>
      <c r="AA249" s="344"/>
      <c r="AB249" s="344"/>
      <c r="AC249" s="344"/>
      <c r="AD249" s="344"/>
      <c r="AE249" s="344"/>
      <c r="AF249" s="344"/>
      <c r="AG249" s="344"/>
      <c r="AH249" s="344"/>
      <c r="AI249" s="344"/>
      <c r="AJ249" s="344"/>
      <c r="AK249" s="344"/>
      <c r="AL249" s="344"/>
      <c r="AM249" s="344"/>
      <c r="AN249" s="344"/>
      <c r="AO249" s="344"/>
      <c r="AP249" s="344"/>
      <c r="AQ249" s="344"/>
      <c r="AR249" s="344"/>
      <c r="AS249" s="344"/>
      <c r="AT249" s="344"/>
      <c r="AU249" s="344"/>
      <c r="AV249" s="344"/>
      <c r="AW249" s="344"/>
      <c r="AX249" s="344"/>
      <c r="AY249" s="344"/>
      <c r="AZ249" s="344"/>
      <c r="BA249" s="308"/>
      <c r="BB249" s="306"/>
      <c r="BC249" s="306"/>
      <c r="BD249" s="306"/>
      <c r="BE249" s="306"/>
      <c r="BF249" s="306"/>
      <c r="BG249" s="306"/>
      <c r="BH249" s="306"/>
      <c r="BI249" s="306"/>
      <c r="BJ249" s="306"/>
      <c r="BK249" s="306"/>
      <c r="BL249" s="306"/>
      <c r="BM249" s="306"/>
      <c r="BN249" s="306"/>
      <c r="BO249" s="306"/>
      <c r="BP249" s="306"/>
      <c r="BQ249" s="306"/>
      <c r="BR249" s="306"/>
      <c r="BS249" s="306"/>
      <c r="BT249" s="306"/>
      <c r="BU249" s="306"/>
      <c r="BV249" s="308"/>
      <c r="BW249" s="343"/>
      <c r="BX249" s="343"/>
      <c r="BY249" s="343"/>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s="346" customFormat="true" ht="19.15" customHeight="true" x14ac:dyDescent="0.2">
      <c r="B250" s="507"/>
      <c r="W250" s="339"/>
      <c r="X250" s="339"/>
      <c r="Y250" s="339"/>
      <c r="Z250" s="339"/>
      <c r="AA250" s="339"/>
      <c r="AB250" s="339"/>
      <c r="AC250" s="339"/>
      <c r="AD250" s="339"/>
      <c r="AE250" s="339"/>
      <c r="AF250" s="339"/>
      <c r="AG250" s="339"/>
      <c r="AH250" s="339"/>
      <c r="AI250" s="339"/>
      <c r="AJ250" s="339"/>
      <c r="AK250" s="339"/>
      <c r="AL250" s="339"/>
      <c r="AM250" s="339"/>
      <c r="AN250" s="339"/>
      <c r="AO250" s="339"/>
      <c r="AP250" s="339"/>
      <c r="AQ250" s="339"/>
      <c r="AR250" s="339"/>
      <c r="AS250" s="339"/>
      <c r="AT250" s="339"/>
      <c r="AU250" s="339"/>
      <c r="AV250" s="339"/>
      <c r="AW250" s="339"/>
      <c r="AX250" s="339"/>
      <c r="AY250" s="339"/>
      <c r="AZ250" s="339"/>
      <c r="BA250" s="505"/>
      <c r="BB250" s="366"/>
      <c r="BC250" s="505"/>
      <c r="BD250" s="505"/>
      <c r="BE250" s="505"/>
      <c r="BF250" s="505"/>
      <c r="BG250" s="505"/>
      <c r="BH250" s="505"/>
      <c r="BI250" s="505"/>
      <c r="BJ250" s="505"/>
      <c r="BK250" s="505"/>
      <c r="BL250" s="505"/>
      <c r="BM250" s="505"/>
      <c r="BN250" s="505"/>
      <c r="BO250" s="505"/>
      <c r="BP250" s="505"/>
      <c r="BQ250" s="505"/>
      <c r="BR250" s="505"/>
      <c r="BS250" s="505"/>
      <c r="BT250" s="505"/>
      <c r="BU250" s="505"/>
      <c r="BV250" s="505"/>
      <c r="BW250" s="339"/>
      <c r="BX250" s="339"/>
      <c r="BY250" s="339"/>
      <c r="BZ250" s="339"/>
      <c r="CA250" s="339"/>
      <c r="CB250" s="339"/>
      <c r="CC250" s="339"/>
      <c r="CD250" s="339"/>
      <c r="CE250" s="339"/>
      <c r="CF250" s="339"/>
      <c r="CG250" s="339"/>
      <c r="CH250" s="339"/>
      <c r="CI250" s="339"/>
      <c r="CJ250" s="339"/>
      <c r="CK250" s="339"/>
      <c r="CL250" s="339"/>
      <c r="CM250" s="339"/>
      <c r="CN250" s="339"/>
      <c r="CO250" s="339"/>
      <c r="CP250" s="339"/>
      <c r="CQ250" s="339"/>
      <c r="CR250" s="339"/>
      <c r="CS250" s="339"/>
      <c r="CT250" s="339"/>
      <c r="CU250" s="339"/>
      <c r="CV250" s="339"/>
      <c r="CW250" s="339"/>
      <c r="CX250" s="339"/>
      <c r="CY250" s="339"/>
      <c r="CZ250" s="339"/>
    </row>
    <row r="251" s="346" customFormat="true" ht="15" customHeight="true" x14ac:dyDescent="0.2">
      <c r="B251" s="507"/>
      <c r="W251" s="339"/>
      <c r="X251" s="339"/>
      <c r="Y251" s="339"/>
      <c r="Z251" s="339"/>
      <c r="AA251" s="339"/>
      <c r="AB251" s="339"/>
      <c r="AC251" s="339"/>
      <c r="AD251" s="339"/>
      <c r="AE251" s="339"/>
      <c r="AF251" s="339"/>
      <c r="AG251" s="339"/>
      <c r="AH251" s="339"/>
      <c r="AI251" s="339"/>
      <c r="AJ251" s="339"/>
      <c r="AK251" s="339"/>
      <c r="AL251" s="339"/>
      <c r="AM251" s="339"/>
      <c r="AN251" s="339"/>
      <c r="AO251" s="339"/>
      <c r="AP251" s="339"/>
      <c r="AQ251" s="339"/>
      <c r="AR251" s="339"/>
      <c r="AS251" s="339"/>
      <c r="AT251" s="339"/>
      <c r="AU251" s="339"/>
      <c r="AV251" s="339"/>
      <c r="AW251" s="339"/>
      <c r="AX251" s="339"/>
      <c r="AY251" s="339"/>
      <c r="AZ251" s="339"/>
      <c r="BA251" s="505"/>
      <c r="BB251" s="366"/>
      <c r="BC251" s="505"/>
      <c r="BD251" s="505"/>
      <c r="BE251" s="505"/>
      <c r="BF251" s="505"/>
      <c r="BG251" s="505"/>
      <c r="BH251" s="505"/>
      <c r="BI251" s="505"/>
      <c r="BJ251" s="505"/>
      <c r="BK251" s="505"/>
      <c r="BL251" s="505"/>
      <c r="BM251" s="505"/>
      <c r="BN251" s="505"/>
      <c r="BO251" s="505"/>
      <c r="BP251" s="505"/>
      <c r="BQ251" s="505"/>
      <c r="BR251" s="505"/>
      <c r="BS251" s="505"/>
      <c r="BT251" s="505"/>
      <c r="BU251" s="505"/>
      <c r="BV251" s="505"/>
      <c r="BW251" s="339"/>
      <c r="BX251" s="339"/>
      <c r="BY251" s="339"/>
      <c r="BZ251" s="339"/>
      <c r="CA251" s="339"/>
      <c r="CB251" s="339"/>
      <c r="CC251" s="339"/>
      <c r="CD251" s="339"/>
      <c r="CE251" s="339"/>
      <c r="CF251" s="339"/>
      <c r="CG251" s="339"/>
      <c r="CH251" s="339"/>
      <c r="CI251" s="339"/>
      <c r="CJ251" s="339"/>
      <c r="CK251" s="339"/>
      <c r="CL251" s="339"/>
      <c r="CM251" s="339"/>
      <c r="CN251" s="339"/>
      <c r="CO251" s="339"/>
      <c r="CP251" s="339"/>
      <c r="CQ251" s="339"/>
      <c r="CR251" s="339"/>
      <c r="CS251" s="339"/>
      <c r="CT251" s="339"/>
      <c r="CU251" s="339"/>
      <c r="CV251" s="339"/>
      <c r="CW251" s="339"/>
      <c r="CX251" s="339"/>
      <c r="CY251" s="339"/>
      <c r="CZ251" s="339"/>
    </row>
    <row r="252" s="346" customFormat="true" ht="15" customHeight="true" x14ac:dyDescent="0.2">
      <c r="B252" s="507"/>
      <c r="W252" s="339"/>
      <c r="X252" s="339"/>
      <c r="Y252" s="339"/>
      <c r="Z252" s="339"/>
      <c r="AA252" s="339"/>
      <c r="AB252" s="339"/>
      <c r="AC252" s="339"/>
      <c r="AD252" s="339"/>
      <c r="AE252" s="339"/>
      <c r="AF252" s="339"/>
      <c r="AG252" s="339"/>
      <c r="AH252" s="339"/>
      <c r="AI252" s="339"/>
      <c r="AJ252" s="339"/>
      <c r="AK252" s="339"/>
      <c r="AL252" s="339"/>
      <c r="AM252" s="339"/>
      <c r="AN252" s="339"/>
      <c r="AO252" s="339"/>
      <c r="AP252" s="339"/>
      <c r="AQ252" s="339"/>
      <c r="AR252" s="339"/>
      <c r="AS252" s="339"/>
      <c r="AT252" s="339"/>
      <c r="AU252" s="339"/>
      <c r="AV252" s="339"/>
      <c r="AW252" s="339"/>
      <c r="AX252" s="339"/>
      <c r="AY252" s="339"/>
      <c r="AZ252" s="339"/>
      <c r="BA252" s="505"/>
      <c r="BB252" s="366"/>
      <c r="BC252" s="505"/>
      <c r="BD252" s="505"/>
      <c r="BE252" s="505"/>
      <c r="BF252" s="505"/>
      <c r="BG252" s="505"/>
      <c r="BH252" s="505"/>
      <c r="BI252" s="505"/>
      <c r="BJ252" s="505"/>
      <c r="BK252" s="505"/>
      <c r="BL252" s="505"/>
      <c r="BM252" s="505"/>
      <c r="BN252" s="505"/>
      <c r="BO252" s="505"/>
      <c r="BP252" s="505"/>
      <c r="BQ252" s="505"/>
      <c r="BR252" s="505"/>
      <c r="BS252" s="505"/>
      <c r="BT252" s="505"/>
      <c r="BU252" s="505"/>
      <c r="BV252" s="505"/>
      <c r="BW252" s="339"/>
      <c r="BX252" s="339"/>
      <c r="BY252" s="339"/>
      <c r="BZ252" s="339"/>
      <c r="CA252" s="339"/>
      <c r="CB252" s="339"/>
      <c r="CC252" s="339"/>
      <c r="CD252" s="339"/>
      <c r="CE252" s="339"/>
      <c r="CF252" s="339"/>
      <c r="CG252" s="339"/>
      <c r="CH252" s="339"/>
      <c r="CI252" s="339"/>
      <c r="CJ252" s="339"/>
      <c r="CK252" s="339"/>
      <c r="CL252" s="339"/>
      <c r="CM252" s="339"/>
      <c r="CN252" s="339"/>
      <c r="CO252" s="339"/>
      <c r="CP252" s="339"/>
      <c r="CQ252" s="339"/>
      <c r="CR252" s="339"/>
      <c r="CS252" s="339"/>
      <c r="CT252" s="339"/>
      <c r="CU252" s="339"/>
      <c r="CV252" s="339"/>
      <c r="CW252" s="339"/>
      <c r="CX252" s="339"/>
      <c r="CY252" s="339"/>
      <c r="CZ252" s="339"/>
    </row>
    <row r="253" s="346" customFormat="true" ht="15" customHeight="true" x14ac:dyDescent="0.2">
      <c r="B253" s="507"/>
      <c r="W253" s="339"/>
      <c r="X253" s="339"/>
      <c r="Y253" s="339"/>
      <c r="Z253" s="339"/>
      <c r="AA253" s="339"/>
      <c r="AB253" s="339"/>
      <c r="AC253" s="339"/>
      <c r="AD253" s="339"/>
      <c r="AE253" s="339"/>
      <c r="AF253" s="339"/>
      <c r="AG253" s="339"/>
      <c r="AH253" s="339"/>
      <c r="AI253" s="339"/>
      <c r="AJ253" s="339"/>
      <c r="AK253" s="339"/>
      <c r="AL253" s="339"/>
      <c r="AM253" s="339"/>
      <c r="AN253" s="339"/>
      <c r="AO253" s="339"/>
      <c r="AP253" s="339"/>
      <c r="AQ253" s="339"/>
      <c r="AR253" s="339"/>
      <c r="AS253" s="339"/>
      <c r="AT253" s="339"/>
      <c r="AU253" s="339"/>
      <c r="AV253" s="339"/>
      <c r="AW253" s="339"/>
      <c r="AX253" s="339"/>
      <c r="AY253" s="339"/>
      <c r="AZ253" s="339"/>
      <c r="BA253" s="505"/>
      <c r="BB253" s="366"/>
      <c r="BC253" s="505"/>
      <c r="BD253" s="505"/>
      <c r="BE253" s="505"/>
      <c r="BF253" s="505"/>
      <c r="BG253" s="505"/>
      <c r="BH253" s="505"/>
      <c r="BI253" s="505"/>
      <c r="BJ253" s="505"/>
      <c r="BK253" s="505"/>
      <c r="BL253" s="505"/>
      <c r="BM253" s="505"/>
      <c r="BN253" s="505"/>
      <c r="BO253" s="505"/>
      <c r="BP253" s="505"/>
      <c r="BQ253" s="505"/>
      <c r="BR253" s="505"/>
      <c r="BS253" s="505"/>
      <c r="BT253" s="505"/>
      <c r="BU253" s="505"/>
      <c r="BV253" s="505"/>
      <c r="BW253" s="339"/>
      <c r="BX253" s="339"/>
      <c r="BY253" s="339"/>
      <c r="BZ253" s="339"/>
      <c r="CA253" s="339"/>
      <c r="CB253" s="339"/>
      <c r="CC253" s="339"/>
      <c r="CD253" s="339"/>
      <c r="CE253" s="339"/>
      <c r="CF253" s="339"/>
      <c r="CG253" s="339"/>
      <c r="CH253" s="339"/>
      <c r="CI253" s="339"/>
      <c r="CJ253" s="339"/>
      <c r="CK253" s="339"/>
      <c r="CL253" s="339"/>
      <c r="CM253" s="339"/>
      <c r="CN253" s="339"/>
      <c r="CO253" s="339"/>
      <c r="CP253" s="339"/>
      <c r="CQ253" s="339"/>
      <c r="CR253" s="339"/>
      <c r="CS253" s="339"/>
      <c r="CT253" s="339"/>
      <c r="CU253" s="339"/>
      <c r="CV253" s="339"/>
      <c r="CW253" s="339"/>
      <c r="CX253" s="339"/>
      <c r="CY253" s="339"/>
      <c r="CZ253" s="339"/>
    </row>
    <row r="254" s="346" customFormat="true" ht="15" customHeight="true" x14ac:dyDescent="0.2">
      <c r="B254" s="507"/>
      <c r="W254" s="339"/>
      <c r="X254" s="339"/>
      <c r="Y254" s="339"/>
      <c r="Z254" s="339"/>
      <c r="AA254" s="339"/>
      <c r="AB254" s="339"/>
      <c r="AC254" s="339"/>
      <c r="AD254" s="339"/>
      <c r="AE254" s="339"/>
      <c r="AF254" s="339"/>
      <c r="AG254" s="339"/>
      <c r="AH254" s="339"/>
      <c r="AI254" s="339"/>
      <c r="AJ254" s="339"/>
      <c r="AK254" s="339"/>
      <c r="AL254" s="339"/>
      <c r="AM254" s="339"/>
      <c r="AN254" s="339"/>
      <c r="AO254" s="339"/>
      <c r="AP254" s="339"/>
      <c r="AQ254" s="339"/>
      <c r="AR254" s="339"/>
      <c r="AS254" s="339"/>
      <c r="AT254" s="339"/>
      <c r="AU254" s="339"/>
      <c r="AV254" s="339"/>
      <c r="AW254" s="339"/>
      <c r="AX254" s="339"/>
      <c r="AY254" s="339"/>
      <c r="AZ254" s="339"/>
      <c r="BA254" s="505"/>
      <c r="BB254" s="366"/>
      <c r="BC254" s="505"/>
      <c r="BD254" s="505"/>
      <c r="BE254" s="505"/>
      <c r="BF254" s="505"/>
      <c r="BG254" s="505"/>
      <c r="BH254" s="505"/>
      <c r="BI254" s="505"/>
      <c r="BJ254" s="505"/>
      <c r="BK254" s="505"/>
      <c r="BL254" s="505"/>
      <c r="BM254" s="505"/>
      <c r="BN254" s="505"/>
      <c r="BO254" s="505"/>
      <c r="BP254" s="505"/>
      <c r="BQ254" s="505"/>
      <c r="BR254" s="505"/>
      <c r="BS254" s="505"/>
      <c r="BT254" s="505"/>
      <c r="BU254" s="505"/>
      <c r="BV254" s="505"/>
      <c r="BW254" s="339"/>
      <c r="BX254" s="339"/>
      <c r="BY254" s="339"/>
      <c r="BZ254" s="339"/>
      <c r="CA254" s="339"/>
      <c r="CB254" s="339"/>
      <c r="CC254" s="339"/>
      <c r="CD254" s="339"/>
      <c r="CE254" s="339"/>
      <c r="CF254" s="339"/>
      <c r="CG254" s="339"/>
      <c r="CH254" s="339"/>
      <c r="CI254" s="339"/>
      <c r="CJ254" s="339"/>
      <c r="CK254" s="339"/>
      <c r="CL254" s="339"/>
      <c r="CM254" s="339"/>
      <c r="CN254" s="339"/>
      <c r="CO254" s="339"/>
      <c r="CP254" s="339"/>
      <c r="CQ254" s="339"/>
      <c r="CR254" s="339"/>
      <c r="CS254" s="339"/>
      <c r="CT254" s="339"/>
      <c r="CU254" s="339"/>
      <c r="CV254" s="339"/>
      <c r="CW254" s="339"/>
      <c r="CX254" s="339"/>
      <c r="CY254" s="339"/>
      <c r="CZ254" s="339"/>
    </row>
    <row r="255" s="346" customFormat="true" ht="15" customHeight="true" x14ac:dyDescent="0.2">
      <c r="B255" s="507"/>
      <c r="W255" s="339"/>
      <c r="X255" s="339"/>
      <c r="Y255" s="339"/>
      <c r="Z255" s="339"/>
      <c r="AA255" s="339"/>
      <c r="AB255" s="339"/>
      <c r="AC255" s="339"/>
      <c r="AD255" s="339"/>
      <c r="AE255" s="339"/>
      <c r="AF255" s="339"/>
      <c r="AG255" s="339"/>
      <c r="AH255" s="339"/>
      <c r="AI255" s="339"/>
      <c r="AJ255" s="339"/>
      <c r="AK255" s="339"/>
      <c r="AL255" s="339"/>
      <c r="AM255" s="339"/>
      <c r="AN255" s="339"/>
      <c r="AO255" s="339"/>
      <c r="AP255" s="339"/>
      <c r="AQ255" s="339"/>
      <c r="AR255" s="339"/>
      <c r="AS255" s="339"/>
      <c r="AT255" s="339"/>
      <c r="AU255" s="339"/>
      <c r="AV255" s="339"/>
      <c r="AW255" s="339"/>
      <c r="AX255" s="339"/>
      <c r="AY255" s="339"/>
      <c r="AZ255" s="339"/>
      <c r="BA255" s="505"/>
      <c r="BB255" s="366"/>
      <c r="BC255" s="505"/>
      <c r="BD255" s="505"/>
      <c r="BE255" s="505"/>
      <c r="BF255" s="505"/>
      <c r="BG255" s="505"/>
      <c r="BH255" s="505"/>
      <c r="BI255" s="505"/>
      <c r="BJ255" s="505"/>
      <c r="BK255" s="505"/>
      <c r="BL255" s="505"/>
      <c r="BM255" s="505"/>
      <c r="BN255" s="505"/>
      <c r="BO255" s="505"/>
      <c r="BP255" s="505"/>
      <c r="BQ255" s="505"/>
      <c r="BR255" s="505"/>
      <c r="BS255" s="505"/>
      <c r="BT255" s="505"/>
      <c r="BU255" s="505"/>
      <c r="BV255" s="505"/>
      <c r="BW255" s="339"/>
      <c r="BX255" s="339"/>
      <c r="BY255" s="339"/>
      <c r="BZ255" s="339"/>
      <c r="CA255" s="339"/>
      <c r="CB255" s="339"/>
      <c r="CC255" s="339"/>
      <c r="CD255" s="339"/>
      <c r="CE255" s="339"/>
      <c r="CF255" s="339"/>
      <c r="CG255" s="339"/>
      <c r="CH255" s="339"/>
      <c r="CI255" s="339"/>
      <c r="CJ255" s="339"/>
      <c r="CK255" s="339"/>
      <c r="CL255" s="339"/>
      <c r="CM255" s="339"/>
      <c r="CN255" s="339"/>
      <c r="CO255" s="339"/>
      <c r="CP255" s="339"/>
      <c r="CQ255" s="339"/>
      <c r="CR255" s="339"/>
      <c r="CS255" s="339"/>
      <c r="CT255" s="339"/>
      <c r="CU255" s="339"/>
      <c r="CV255" s="339"/>
      <c r="CW255" s="339"/>
      <c r="CX255" s="339"/>
      <c r="CY255" s="339"/>
      <c r="CZ255" s="339"/>
    </row>
    <row r="256" s="346" customFormat="true" ht="15" customHeight="true" x14ac:dyDescent="0.2">
      <c r="B256" s="507"/>
      <c r="W256" s="339"/>
      <c r="X256" s="339"/>
      <c r="Y256" s="339"/>
      <c r="Z256" s="339"/>
      <c r="AA256" s="339"/>
      <c r="AB256" s="339"/>
      <c r="AC256" s="339"/>
      <c r="AD256" s="339"/>
      <c r="AE256" s="339"/>
      <c r="AF256" s="339"/>
      <c r="AG256" s="339"/>
      <c r="AH256" s="339"/>
      <c r="AI256" s="339"/>
      <c r="AJ256" s="339"/>
      <c r="AK256" s="339"/>
      <c r="AL256" s="339"/>
      <c r="AM256" s="339"/>
      <c r="AN256" s="339"/>
      <c r="AO256" s="339"/>
      <c r="AP256" s="339"/>
      <c r="AQ256" s="339"/>
      <c r="AR256" s="339"/>
      <c r="AS256" s="339"/>
      <c r="AT256" s="339"/>
      <c r="AU256" s="339"/>
      <c r="AV256" s="339"/>
      <c r="AW256" s="339"/>
      <c r="AX256" s="339"/>
      <c r="AY256" s="339"/>
      <c r="AZ256" s="339"/>
      <c r="BA256" s="505"/>
      <c r="BB256" s="366"/>
      <c r="BC256" s="505"/>
      <c r="BD256" s="505"/>
      <c r="BE256" s="505"/>
      <c r="BF256" s="505"/>
      <c r="BG256" s="505"/>
      <c r="BH256" s="505"/>
      <c r="BI256" s="505"/>
      <c r="BJ256" s="505"/>
      <c r="BK256" s="505"/>
      <c r="BL256" s="505"/>
      <c r="BM256" s="505"/>
      <c r="BN256" s="505"/>
      <c r="BO256" s="505"/>
      <c r="BP256" s="505"/>
      <c r="BQ256" s="505"/>
      <c r="BR256" s="505"/>
      <c r="BS256" s="505"/>
      <c r="BT256" s="505"/>
      <c r="BU256" s="505"/>
      <c r="BV256" s="505"/>
      <c r="BW256" s="339"/>
      <c r="BX256" s="339"/>
      <c r="BY256" s="339"/>
      <c r="BZ256" s="339"/>
      <c r="CA256" s="339"/>
      <c r="CB256" s="339"/>
      <c r="CC256" s="339"/>
      <c r="CD256" s="339"/>
      <c r="CE256" s="339"/>
      <c r="CF256" s="339"/>
      <c r="CG256" s="339"/>
      <c r="CH256" s="339"/>
      <c r="CI256" s="339"/>
      <c r="CJ256" s="339"/>
      <c r="CK256" s="339"/>
      <c r="CL256" s="339"/>
      <c r="CM256" s="339"/>
      <c r="CN256" s="339"/>
      <c r="CO256" s="339"/>
      <c r="CP256" s="339"/>
      <c r="CQ256" s="339"/>
      <c r="CR256" s="339"/>
      <c r="CS256" s="339"/>
      <c r="CT256" s="339"/>
      <c r="CU256" s="339"/>
      <c r="CV256" s="339"/>
      <c r="CW256" s="339"/>
      <c r="CX256" s="339"/>
      <c r="CY256" s="339"/>
      <c r="CZ256" s="339"/>
    </row>
    <row r="257" s="346" customFormat="true" ht="18" customHeight="true" x14ac:dyDescent="0.2">
      <c r="B257" s="507"/>
      <c r="W257" s="339"/>
      <c r="X257" s="339"/>
      <c r="Y257" s="339"/>
      <c r="Z257" s="339"/>
      <c r="AA257" s="339"/>
      <c r="AB257" s="339"/>
      <c r="AC257" s="339"/>
      <c r="AD257" s="339"/>
      <c r="AE257" s="339"/>
      <c r="AF257" s="339"/>
      <c r="AG257" s="339"/>
      <c r="AH257" s="339"/>
      <c r="AI257" s="339"/>
      <c r="AJ257" s="339"/>
      <c r="AK257" s="339"/>
      <c r="AL257" s="339"/>
      <c r="AM257" s="339"/>
      <c r="AN257" s="339"/>
      <c r="AO257" s="339"/>
      <c r="AP257" s="339"/>
      <c r="AQ257" s="339"/>
      <c r="AR257" s="339"/>
      <c r="AS257" s="339"/>
      <c r="AT257" s="339"/>
      <c r="AU257" s="339"/>
      <c r="AV257" s="339"/>
      <c r="AW257" s="339"/>
      <c r="AX257" s="339"/>
      <c r="AY257" s="339"/>
      <c r="AZ257" s="339"/>
      <c r="BA257" s="505"/>
      <c r="BB257" s="366"/>
      <c r="BC257" s="505"/>
      <c r="BD257" s="505"/>
      <c r="BE257" s="505"/>
      <c r="BF257" s="505"/>
      <c r="BG257" s="505"/>
      <c r="BH257" s="505"/>
      <c r="BI257" s="505"/>
      <c r="BJ257" s="505"/>
      <c r="BK257" s="505"/>
      <c r="BL257" s="505"/>
      <c r="BM257" s="505"/>
      <c r="BN257" s="505"/>
      <c r="BO257" s="505"/>
      <c r="BP257" s="505"/>
      <c r="BQ257" s="505"/>
      <c r="BR257" s="505"/>
      <c r="BS257" s="505"/>
      <c r="BT257" s="505"/>
      <c r="BU257" s="505"/>
      <c r="BV257" s="505"/>
      <c r="BW257" s="339"/>
      <c r="BX257" s="339"/>
      <c r="BY257" s="339"/>
      <c r="BZ257" s="339"/>
      <c r="CA257" s="339"/>
      <c r="CB257" s="339"/>
      <c r="CC257" s="339"/>
      <c r="CD257" s="339"/>
      <c r="CE257" s="339"/>
      <c r="CF257" s="339"/>
      <c r="CG257" s="339"/>
      <c r="CH257" s="339"/>
      <c r="CI257" s="339"/>
      <c r="CJ257" s="339"/>
      <c r="CK257" s="339"/>
      <c r="CL257" s="339"/>
      <c r="CM257" s="339"/>
      <c r="CN257" s="339"/>
      <c r="CO257" s="339"/>
      <c r="CP257" s="339"/>
      <c r="CQ257" s="339"/>
      <c r="CR257" s="339"/>
      <c r="CS257" s="339"/>
      <c r="CT257" s="339"/>
      <c r="CU257" s="339"/>
      <c r="CV257" s="339"/>
      <c r="CW257" s="339"/>
      <c r="CX257" s="339"/>
      <c r="CY257" s="339"/>
      <c r="CZ257" s="339"/>
    </row>
    <row r="258" s="346" customFormat="true" ht="18" customHeight="true" x14ac:dyDescent="0.2">
      <c r="B258" s="507"/>
      <c r="W258" s="339"/>
      <c r="X258" s="339"/>
      <c r="Y258" s="339"/>
      <c r="Z258" s="339"/>
      <c r="AA258" s="339"/>
      <c r="AB258" s="339"/>
      <c r="AC258" s="339"/>
      <c r="AD258" s="339"/>
      <c r="AE258" s="339"/>
      <c r="AF258" s="339"/>
      <c r="AG258" s="339"/>
      <c r="AH258" s="339"/>
      <c r="AI258" s="339"/>
      <c r="AJ258" s="339"/>
      <c r="AK258" s="339"/>
      <c r="AL258" s="339"/>
      <c r="AM258" s="339"/>
      <c r="AN258" s="339"/>
      <c r="AO258" s="339"/>
      <c r="AP258" s="339"/>
      <c r="AQ258" s="339"/>
      <c r="AR258" s="339"/>
      <c r="AS258" s="339"/>
      <c r="AT258" s="339"/>
      <c r="AU258" s="339"/>
      <c r="AV258" s="339"/>
      <c r="AW258" s="339"/>
      <c r="AX258" s="339"/>
      <c r="AY258" s="339"/>
      <c r="AZ258" s="339"/>
      <c r="BA258" s="505"/>
      <c r="BB258" s="366"/>
      <c r="BC258" s="505"/>
      <c r="BD258" s="505"/>
      <c r="BE258" s="505"/>
      <c r="BF258" s="505"/>
      <c r="BG258" s="505"/>
      <c r="BH258" s="505"/>
      <c r="BI258" s="505"/>
      <c r="BJ258" s="505"/>
      <c r="BK258" s="505"/>
      <c r="BL258" s="505"/>
      <c r="BM258" s="505"/>
      <c r="BN258" s="505"/>
      <c r="BO258" s="505"/>
      <c r="BP258" s="505"/>
      <c r="BQ258" s="505"/>
      <c r="BR258" s="505"/>
      <c r="BS258" s="505"/>
      <c r="BT258" s="505"/>
      <c r="BU258" s="505"/>
      <c r="BV258" s="505"/>
      <c r="BW258" s="339"/>
      <c r="BX258" s="339"/>
      <c r="BY258" s="339"/>
      <c r="BZ258" s="339"/>
      <c r="CA258" s="339"/>
      <c r="CB258" s="339"/>
      <c r="CC258" s="339"/>
      <c r="CD258" s="339"/>
      <c r="CE258" s="339"/>
      <c r="CF258" s="339"/>
      <c r="CG258" s="339"/>
      <c r="CH258" s="339"/>
      <c r="CI258" s="339"/>
      <c r="CJ258" s="339"/>
      <c r="CK258" s="339"/>
      <c r="CL258" s="339"/>
      <c r="CM258" s="339"/>
      <c r="CN258" s="339"/>
      <c r="CO258" s="339"/>
      <c r="CP258" s="339"/>
      <c r="CQ258" s="339"/>
      <c r="CR258" s="339"/>
      <c r="CS258" s="339"/>
      <c r="CT258" s="339"/>
      <c r="CU258" s="339"/>
      <c r="CV258" s="339"/>
      <c r="CW258" s="339"/>
      <c r="CX258" s="339"/>
      <c r="CY258" s="339"/>
      <c r="CZ258" s="339"/>
    </row>
    <row r="259" s="558" customFormat="true" ht="15" customHeight="true" x14ac:dyDescent="0.2">
      <c r="B259" s="557"/>
      <c r="W259" s="344"/>
      <c r="X259" s="344"/>
      <c r="Y259" s="344"/>
      <c r="Z259" s="344"/>
      <c r="AA259" s="344"/>
      <c r="AB259" s="344"/>
      <c r="AC259" s="344"/>
      <c r="AD259" s="344"/>
      <c r="AE259" s="344"/>
      <c r="AF259" s="344"/>
      <c r="AG259" s="344"/>
      <c r="AH259" s="344"/>
      <c r="AI259" s="344"/>
      <c r="AJ259" s="344"/>
      <c r="AK259" s="344"/>
      <c r="AL259" s="344"/>
      <c r="AM259" s="344"/>
      <c r="AN259" s="344"/>
      <c r="AO259" s="344"/>
      <c r="AP259" s="344"/>
      <c r="AQ259" s="344"/>
      <c r="AR259" s="344"/>
      <c r="AS259" s="344"/>
      <c r="AT259" s="344"/>
      <c r="AU259" s="344"/>
      <c r="AV259" s="344"/>
      <c r="AW259" s="344"/>
      <c r="AX259" s="344"/>
      <c r="AY259" s="344"/>
      <c r="AZ259" s="344"/>
      <c r="BA259" s="345" t="s">
        <v>131</v>
      </c>
      <c r="BB259" s="313" t="s">
        <v>85</v>
      </c>
      <c r="BC259" s="996" t="s">
        <v>115</v>
      </c>
      <c r="BD259" s="997"/>
      <c r="BE259" s="997"/>
      <c r="BF259" s="997"/>
      <c r="BG259" s="1026"/>
      <c r="BH259" s="996" t="s">
        <v>38</v>
      </c>
      <c r="BI259" s="997"/>
      <c r="BJ259" s="997"/>
      <c r="BK259" s="997"/>
      <c r="BL259" s="1026"/>
      <c r="BM259" s="996" t="s">
        <v>37</v>
      </c>
      <c r="BN259" s="997"/>
      <c r="BO259" s="997"/>
      <c r="BP259" s="997"/>
      <c r="BQ259" s="998"/>
      <c r="BR259" s="16" t="s">
        <v>143</v>
      </c>
      <c r="BS259" s="424"/>
      <c r="BT259" s="424"/>
      <c r="BU259" s="424"/>
      <c r="BV259" s="424"/>
      <c r="BW259" s="5"/>
      <c r="BX259" s="5"/>
      <c r="BY259" s="5"/>
      <c r="BZ259" s="343"/>
      <c r="CA259" s="343"/>
      <c r="CB259" s="343"/>
      <c r="CC259" s="343"/>
      <c r="CD259" s="343"/>
      <c r="CE259" s="343"/>
      <c r="CF259" s="343"/>
      <c r="CG259" s="343"/>
      <c r="CH259" s="343"/>
      <c r="CI259" s="343"/>
      <c r="CJ259" s="343"/>
      <c r="CK259" s="343"/>
      <c r="CL259" s="343"/>
      <c r="CM259" s="343"/>
      <c r="CN259" s="343"/>
      <c r="CO259" s="343"/>
      <c r="CP259" s="343"/>
      <c r="CQ259" s="343"/>
      <c r="CR259" s="343"/>
      <c r="CS259" s="343"/>
      <c r="CT259" s="343"/>
      <c r="CU259" s="343"/>
      <c r="CV259" s="343"/>
      <c r="CW259" s="343"/>
      <c r="CX259" s="343"/>
      <c r="CY259" s="343"/>
      <c r="CZ259" s="343"/>
    </row>
    <row r="260" s="558" customFormat="true" ht="12.75" x14ac:dyDescent="0.2">
      <c r="B260" s="557"/>
      <c r="W260" s="344"/>
      <c r="X260" s="344"/>
      <c r="Y260" s="344"/>
      <c r="Z260" s="344"/>
      <c r="AA260" s="344"/>
      <c r="AB260" s="344"/>
      <c r="AC260" s="344"/>
      <c r="AD260" s="344"/>
      <c r="AE260" s="344"/>
      <c r="AF260" s="344"/>
      <c r="AG260" s="344"/>
      <c r="AH260" s="344"/>
      <c r="AI260" s="344"/>
      <c r="AJ260" s="344"/>
      <c r="AK260" s="344"/>
      <c r="AL260" s="344"/>
      <c r="AM260" s="344"/>
      <c r="AN260" s="344"/>
      <c r="AO260" s="344"/>
      <c r="AP260" s="344"/>
      <c r="AQ260" s="344"/>
      <c r="AR260" s="344"/>
      <c r="AS260" s="344"/>
      <c r="AT260" s="344"/>
      <c r="AU260" s="344"/>
      <c r="AV260" s="344"/>
      <c r="AW260" s="344"/>
      <c r="AX260" s="344"/>
      <c r="AY260" s="344"/>
      <c r="AZ260" s="344"/>
      <c r="BA260" s="331" t="s">
        <v>119</v>
      </c>
      <c r="BB260" s="330"/>
      <c r="BC260" s="453" t="s">
        <v>0</v>
      </c>
      <c r="BD260" s="559" t="s">
        <v>1</v>
      </c>
      <c r="BE260" s="559" t="s">
        <v>2</v>
      </c>
      <c r="BF260" s="559" t="s">
        <v>3</v>
      </c>
      <c r="BG260" s="454" t="s">
        <v>4</v>
      </c>
      <c r="BH260" s="453" t="s">
        <v>0</v>
      </c>
      <c r="BI260" s="559" t="s">
        <v>1</v>
      </c>
      <c r="BJ260" s="559" t="s">
        <v>2</v>
      </c>
      <c r="BK260" s="559" t="s">
        <v>3</v>
      </c>
      <c r="BL260" s="454" t="s">
        <v>4</v>
      </c>
      <c r="BM260" s="453" t="s">
        <v>0</v>
      </c>
      <c r="BN260" s="559" t="s">
        <v>1</v>
      </c>
      <c r="BO260" s="559" t="s">
        <v>2</v>
      </c>
      <c r="BP260" s="559" t="s">
        <v>3</v>
      </c>
      <c r="BQ260" s="454" t="s">
        <v>4</v>
      </c>
      <c r="BR260" s="453" t="s">
        <v>259</v>
      </c>
      <c r="BS260" s="559" t="s">
        <v>160</v>
      </c>
      <c r="BT260" s="559" t="s">
        <v>260</v>
      </c>
      <c r="BU260" s="559" t="s">
        <v>261</v>
      </c>
      <c r="BV260" s="560" t="s">
        <v>163</v>
      </c>
      <c r="BW260" s="831"/>
      <c r="BX260" s="831"/>
      <c r="BY260" s="831"/>
      <c r="BZ260" s="831"/>
      <c r="CA260" s="831"/>
      <c r="CB260" s="831"/>
      <c r="CC260" s="831"/>
      <c r="CD260" s="831"/>
      <c r="CE260" s="831"/>
      <c r="CF260" s="831"/>
      <c r="CG260" s="831"/>
      <c r="CH260" s="831"/>
      <c r="CI260" s="831"/>
      <c r="CJ260" s="831"/>
      <c r="CK260" s="831"/>
      <c r="CL260" s="831"/>
      <c r="CM260" s="831"/>
      <c r="CN260" s="831"/>
      <c r="CO260" s="831"/>
      <c r="CP260" s="831"/>
      <c r="CQ260" s="831"/>
      <c r="CR260" s="831"/>
      <c r="CS260" s="831"/>
      <c r="CT260" s="831"/>
      <c r="CU260" s="831"/>
      <c r="CV260" s="831"/>
      <c r="CW260" s="831"/>
      <c r="CX260" s="831"/>
      <c r="CY260" s="831"/>
      <c r="CZ260" s="831"/>
    </row>
    <row r="261" s="558" customFormat="true" ht="15" customHeight="true" x14ac:dyDescent="0.2">
      <c r="B261" s="557"/>
      <c r="W261" s="344"/>
      <c r="X261" s="344"/>
      <c r="Y261" s="344"/>
      <c r="Z261" s="344"/>
      <c r="AA261" s="344"/>
      <c r="AB261" s="344"/>
      <c r="AC261" s="344"/>
      <c r="AD261" s="344"/>
      <c r="AE261" s="344"/>
      <c r="AF261" s="344"/>
      <c r="AG261" s="344"/>
      <c r="AH261" s="344"/>
      <c r="AI261" s="344"/>
      <c r="AJ261" s="344"/>
      <c r="AK261" s="344"/>
      <c r="AL261" s="344"/>
      <c r="AM261" s="344"/>
      <c r="AN261" s="344"/>
      <c r="AO261" s="344"/>
      <c r="AP261" s="344"/>
      <c r="AQ261" s="344"/>
      <c r="AR261" s="344"/>
      <c r="AS261" s="344"/>
      <c r="AT261" s="344"/>
      <c r="AU261" s="344"/>
      <c r="AV261" s="344"/>
      <c r="AW261" s="344"/>
      <c r="AX261" s="344"/>
      <c r="AY261" s="344"/>
      <c r="AZ261" s="344"/>
      <c r="BA261" s="1025" t="s">
        <v>73</v>
      </c>
      <c r="BB261" s="595" t="s">
        <v>49</v>
      </c>
      <c r="BC261" s="48" t="s">
        <v>35</v>
      </c>
      <c r="BD261" s="44" t="s">
        <v>35</v>
      </c>
      <c r="BE261" s="44" t="s">
        <v>35</v>
      </c>
      <c r="BF261" s="44" t="s">
        <v>35</v>
      </c>
      <c r="BG261" s="39" t="s">
        <v>35</v>
      </c>
      <c r="BH261" s="48" t="s">
        <v>35</v>
      </c>
      <c r="BI261" s="44" t="s">
        <v>35</v>
      </c>
      <c r="BJ261" s="44" t="s">
        <v>35</v>
      </c>
      <c r="BK261" s="44" t="s">
        <v>35</v>
      </c>
      <c r="BL261" s="39" t="s">
        <v>35</v>
      </c>
      <c r="BM261" s="48" t="s">
        <v>35</v>
      </c>
      <c r="BN261" s="44" t="s">
        <v>35</v>
      </c>
      <c r="BO261" s="44" t="s">
        <v>35</v>
      </c>
      <c r="BP261" s="44" t="s">
        <v>35</v>
      </c>
      <c r="BQ261" s="39" t="s">
        <v>35</v>
      </c>
      <c r="BR261" s="48" t="s">
        <v>35</v>
      </c>
      <c r="BS261" s="44" t="s">
        <v>35</v>
      </c>
      <c r="BT261" s="44" t="s">
        <v>35</v>
      </c>
      <c r="BU261" s="44" t="s">
        <v>35</v>
      </c>
      <c r="BV261" s="34" t="s">
        <v>35</v>
      </c>
      <c r="BW261" s="4"/>
      <c r="BX261" s="4"/>
      <c r="BY261" s="4"/>
      <c r="BZ261" s="4"/>
      <c r="CA261" s="4"/>
      <c r="CB261" s="4"/>
      <c r="CC261" s="4"/>
      <c r="CD261" s="4"/>
      <c r="CE261" s="4"/>
      <c r="CF261" s="4"/>
      <c r="CG261" s="4"/>
      <c r="CH261" s="4"/>
      <c r="CI261" s="4"/>
      <c r="CJ261" s="4"/>
      <c r="CK261" s="4"/>
      <c r="CL261" s="4"/>
      <c r="CM261" s="4"/>
      <c r="CN261" s="4"/>
      <c r="CO261" s="4"/>
      <c r="CP261" s="4"/>
      <c r="CQ261" s="4"/>
      <c r="CR261" s="4"/>
      <c r="CS261" s="4"/>
      <c r="CT261" s="4"/>
      <c r="CU261" s="4"/>
      <c r="CV261" s="4"/>
      <c r="CW261" s="4"/>
      <c r="CX261" s="4"/>
      <c r="CY261" s="4"/>
      <c r="CZ261" s="4"/>
    </row>
    <row r="262" s="558" customFormat="true" ht="15" customHeight="true" x14ac:dyDescent="0.2">
      <c r="B262" s="557"/>
      <c r="W262" s="344"/>
      <c r="X262" s="344"/>
      <c r="Y262" s="344"/>
      <c r="Z262" s="344"/>
      <c r="AA262" s="344"/>
      <c r="AB262" s="344"/>
      <c r="AC262" s="344"/>
      <c r="AD262" s="344"/>
      <c r="AE262" s="344"/>
      <c r="AF262" s="344"/>
      <c r="AG262" s="344"/>
      <c r="AH262" s="344"/>
      <c r="AI262" s="344"/>
      <c r="AJ262" s="344"/>
      <c r="AK262" s="344"/>
      <c r="AL262" s="344"/>
      <c r="AM262" s="344"/>
      <c r="AN262" s="344"/>
      <c r="AO262" s="344"/>
      <c r="AP262" s="344"/>
      <c r="AQ262" s="344"/>
      <c r="AR262" s="344"/>
      <c r="AS262" s="344"/>
      <c r="AT262" s="344"/>
      <c r="AU262" s="344"/>
      <c r="AV262" s="344"/>
      <c r="AW262" s="344"/>
      <c r="AX262" s="344"/>
      <c r="AY262" s="344"/>
      <c r="AZ262" s="344"/>
      <c r="BA262" s="1023"/>
      <c r="BB262" s="594" t="s">
        <v>48</v>
      </c>
      <c r="BC262" s="47" t="s">
        <v>35</v>
      </c>
      <c r="BD262" s="43" t="s">
        <v>35</v>
      </c>
      <c r="BE262" s="43" t="s">
        <v>35</v>
      </c>
      <c r="BF262" s="43" t="s">
        <v>35</v>
      </c>
      <c r="BG262" s="38" t="s">
        <v>35</v>
      </c>
      <c r="BH262" s="47" t="s">
        <v>35</v>
      </c>
      <c r="BI262" s="43" t="s">
        <v>35</v>
      </c>
      <c r="BJ262" s="43" t="s">
        <v>35</v>
      </c>
      <c r="BK262" s="43" t="s">
        <v>35</v>
      </c>
      <c r="BL262" s="38" t="s">
        <v>35</v>
      </c>
      <c r="BM262" s="47" t="s">
        <v>35</v>
      </c>
      <c r="BN262" s="43" t="s">
        <v>35</v>
      </c>
      <c r="BO262" s="43" t="s">
        <v>35</v>
      </c>
      <c r="BP262" s="43" t="s">
        <v>35</v>
      </c>
      <c r="BQ262" s="38" t="s">
        <v>35</v>
      </c>
      <c r="BR262" s="47" t="s">
        <v>35</v>
      </c>
      <c r="BS262" s="43" t="s">
        <v>35</v>
      </c>
      <c r="BT262" s="43" t="s">
        <v>35</v>
      </c>
      <c r="BU262" s="43" t="s">
        <v>35</v>
      </c>
      <c r="BV262" s="33" t="s">
        <v>35</v>
      </c>
      <c r="BW262" s="4"/>
      <c r="BX262" s="4"/>
      <c r="BY262" s="4"/>
      <c r="BZ262" s="4"/>
      <c r="CA262" s="4"/>
      <c r="CB262" s="4"/>
      <c r="CC262" s="4"/>
      <c r="CD262" s="4"/>
      <c r="CE262" s="4"/>
      <c r="CF262" s="4"/>
      <c r="CG262" s="4"/>
      <c r="CH262" s="4"/>
      <c r="CI262" s="4"/>
      <c r="CJ262" s="4"/>
      <c r="CK262" s="4"/>
      <c r="CL262" s="4"/>
      <c r="CM262" s="4"/>
      <c r="CN262" s="4"/>
      <c r="CO262" s="4"/>
      <c r="CP262" s="4"/>
      <c r="CQ262" s="4"/>
      <c r="CR262" s="4"/>
      <c r="CS262" s="4"/>
      <c r="CT262" s="4"/>
      <c r="CU262" s="4"/>
      <c r="CV262" s="4"/>
      <c r="CW262" s="4"/>
      <c r="CX262" s="4"/>
      <c r="CY262" s="4"/>
      <c r="CZ262" s="4"/>
    </row>
    <row r="263" s="558" customFormat="true" ht="15" customHeight="true" x14ac:dyDescent="0.2">
      <c r="B263" s="557"/>
      <c r="W263" s="344"/>
      <c r="X263" s="344"/>
      <c r="Y263" s="344"/>
      <c r="Z263" s="344"/>
      <c r="AA263" s="344"/>
      <c r="AB263" s="344"/>
      <c r="AC263" s="344"/>
      <c r="AD263" s="344"/>
      <c r="AE263" s="344"/>
      <c r="AF263" s="344"/>
      <c r="AG263" s="344"/>
      <c r="AH263" s="344"/>
      <c r="AI263" s="344"/>
      <c r="AJ263" s="344"/>
      <c r="AK263" s="344"/>
      <c r="AL263" s="344"/>
      <c r="AM263" s="344"/>
      <c r="AN263" s="344"/>
      <c r="AO263" s="344"/>
      <c r="AP263" s="344"/>
      <c r="AQ263" s="344"/>
      <c r="AR263" s="344"/>
      <c r="AS263" s="344"/>
      <c r="AT263" s="344"/>
      <c r="AU263" s="344"/>
      <c r="AV263" s="344"/>
      <c r="AW263" s="344"/>
      <c r="AX263" s="344"/>
      <c r="AY263" s="344"/>
      <c r="AZ263" s="344"/>
      <c r="BA263" s="1023"/>
      <c r="BB263" s="594" t="s">
        <v>113</v>
      </c>
      <c r="BC263" s="47" t="s">
        <v>35</v>
      </c>
      <c r="BD263" s="43" t="s">
        <v>35</v>
      </c>
      <c r="BE263" s="43" t="s">
        <v>35</v>
      </c>
      <c r="BF263" s="43" t="s">
        <v>35</v>
      </c>
      <c r="BG263" s="38" t="s">
        <v>35</v>
      </c>
      <c r="BH263" s="47" t="s">
        <v>35</v>
      </c>
      <c r="BI263" s="43" t="s">
        <v>35</v>
      </c>
      <c r="BJ263" s="43" t="s">
        <v>35</v>
      </c>
      <c r="BK263" s="43" t="s">
        <v>35</v>
      </c>
      <c r="BL263" s="38" t="s">
        <v>35</v>
      </c>
      <c r="BM263" s="47" t="s">
        <v>35</v>
      </c>
      <c r="BN263" s="43" t="s">
        <v>35</v>
      </c>
      <c r="BO263" s="43" t="s">
        <v>35</v>
      </c>
      <c r="BP263" s="43" t="s">
        <v>35</v>
      </c>
      <c r="BQ263" s="38" t="s">
        <v>35</v>
      </c>
      <c r="BR263" s="47" t="s">
        <v>35</v>
      </c>
      <c r="BS263" s="43" t="s">
        <v>35</v>
      </c>
      <c r="BT263" s="43" t="s">
        <v>35</v>
      </c>
      <c r="BU263" s="43" t="s">
        <v>35</v>
      </c>
      <c r="BV263" s="33" t="s">
        <v>35</v>
      </c>
      <c r="BW263" s="4"/>
      <c r="BX263" s="4"/>
      <c r="BY263" s="4"/>
      <c r="BZ263" s="4"/>
      <c r="CA263" s="4"/>
      <c r="CB263" s="4"/>
      <c r="CC263" s="4"/>
      <c r="CD263" s="4"/>
      <c r="CE263" s="4"/>
      <c r="CF263" s="4"/>
      <c r="CG263" s="4"/>
      <c r="CH263" s="4"/>
      <c r="CI263" s="4"/>
      <c r="CJ263" s="4"/>
      <c r="CK263" s="4"/>
      <c r="CL263" s="4"/>
      <c r="CM263" s="4"/>
      <c r="CN263" s="4"/>
      <c r="CO263" s="4"/>
      <c r="CP263" s="4"/>
      <c r="CQ263" s="4"/>
      <c r="CR263" s="4"/>
      <c r="CS263" s="4"/>
      <c r="CT263" s="4"/>
      <c r="CU263" s="4"/>
      <c r="CV263" s="4"/>
      <c r="CW263" s="4"/>
      <c r="CX263" s="4"/>
      <c r="CY263" s="4"/>
      <c r="CZ263" s="4"/>
    </row>
    <row r="264" s="558" customFormat="true" ht="15" customHeight="true" x14ac:dyDescent="0.2">
      <c r="B264" s="557"/>
      <c r="W264" s="344"/>
      <c r="X264" s="344"/>
      <c r="Y264" s="344"/>
      <c r="Z264" s="344"/>
      <c r="AA264" s="344"/>
      <c r="AB264" s="344"/>
      <c r="AC264" s="344"/>
      <c r="AD264" s="344"/>
      <c r="AE264" s="344"/>
      <c r="AF264" s="344"/>
      <c r="AG264" s="344"/>
      <c r="AH264" s="344"/>
      <c r="AI264" s="344"/>
      <c r="AJ264" s="344"/>
      <c r="AK264" s="344"/>
      <c r="AL264" s="344"/>
      <c r="AM264" s="344"/>
      <c r="AN264" s="344"/>
      <c r="AO264" s="344"/>
      <c r="AP264" s="344"/>
      <c r="AQ264" s="344"/>
      <c r="AR264" s="344"/>
      <c r="AS264" s="344"/>
      <c r="AT264" s="344"/>
      <c r="AU264" s="344"/>
      <c r="AV264" s="344"/>
      <c r="AW264" s="344"/>
      <c r="AX264" s="344"/>
      <c r="AY264" s="344"/>
      <c r="AZ264" s="344"/>
      <c r="BA264" s="1023" t="s">
        <v>74</v>
      </c>
      <c r="BB264" s="594" t="s">
        <v>89</v>
      </c>
      <c r="BC264" s="47" t="s">
        <v>35</v>
      </c>
      <c r="BD264" s="43" t="s">
        <v>35</v>
      </c>
      <c r="BE264" s="43" t="s">
        <v>35</v>
      </c>
      <c r="BF264" s="43" t="s">
        <v>35</v>
      </c>
      <c r="BG264" s="38" t="s">
        <v>35</v>
      </c>
      <c r="BH264" s="47" t="s">
        <v>35</v>
      </c>
      <c r="BI264" s="43" t="s">
        <v>35</v>
      </c>
      <c r="BJ264" s="43" t="s">
        <v>35</v>
      </c>
      <c r="BK264" s="43" t="s">
        <v>35</v>
      </c>
      <c r="BL264" s="38" t="s">
        <v>35</v>
      </c>
      <c r="BM264" s="47" t="s">
        <v>35</v>
      </c>
      <c r="BN264" s="43" t="s">
        <v>35</v>
      </c>
      <c r="BO264" s="43" t="s">
        <v>35</v>
      </c>
      <c r="BP264" s="43" t="s">
        <v>35</v>
      </c>
      <c r="BQ264" s="38" t="s">
        <v>35</v>
      </c>
      <c r="BR264" s="47" t="s">
        <v>35</v>
      </c>
      <c r="BS264" s="43" t="s">
        <v>35</v>
      </c>
      <c r="BT264" s="43" t="s">
        <v>35</v>
      </c>
      <c r="BU264" s="43" t="s">
        <v>35</v>
      </c>
      <c r="BV264" s="33" t="s">
        <v>35</v>
      </c>
      <c r="BW264" s="4"/>
      <c r="BX264" s="4"/>
      <c r="BY264" s="4"/>
      <c r="BZ264" s="4"/>
      <c r="CA264" s="4"/>
      <c r="CB264" s="4"/>
      <c r="CC264" s="4"/>
      <c r="CD264" s="4"/>
      <c r="CE264" s="4"/>
      <c r="CF264" s="4"/>
      <c r="CG264" s="4"/>
      <c r="CH264" s="4"/>
      <c r="CI264" s="4"/>
      <c r="CJ264" s="4"/>
      <c r="CK264" s="4"/>
      <c r="CL264" s="4"/>
      <c r="CM264" s="4"/>
      <c r="CN264" s="4"/>
      <c r="CO264" s="4"/>
      <c r="CP264" s="4"/>
      <c r="CQ264" s="4"/>
      <c r="CR264" s="4"/>
      <c r="CS264" s="4"/>
      <c r="CT264" s="4"/>
      <c r="CU264" s="4"/>
      <c r="CV264" s="4"/>
      <c r="CW264" s="4"/>
      <c r="CX264" s="4"/>
      <c r="CY264" s="4"/>
      <c r="CZ264" s="4"/>
    </row>
    <row r="265" s="558" customFormat="true" ht="15" customHeight="true" x14ac:dyDescent="0.2">
      <c r="B265" s="557"/>
      <c r="W265" s="344"/>
      <c r="X265" s="344"/>
      <c r="Y265" s="344"/>
      <c r="Z265" s="344"/>
      <c r="AA265" s="344"/>
      <c r="AB265" s="344"/>
      <c r="AC265" s="344"/>
      <c r="AD265" s="344"/>
      <c r="AE265" s="344"/>
      <c r="AF265" s="344"/>
      <c r="AG265" s="344"/>
      <c r="AH265" s="344"/>
      <c r="AI265" s="344"/>
      <c r="AJ265" s="344"/>
      <c r="AK265" s="344"/>
      <c r="AL265" s="344"/>
      <c r="AM265" s="344"/>
      <c r="AN265" s="344"/>
      <c r="AO265" s="344"/>
      <c r="AP265" s="344"/>
      <c r="AQ265" s="344"/>
      <c r="AR265" s="344"/>
      <c r="AS265" s="344"/>
      <c r="AT265" s="344"/>
      <c r="AU265" s="344"/>
      <c r="AV265" s="344"/>
      <c r="AW265" s="344"/>
      <c r="AX265" s="344"/>
      <c r="AY265" s="344"/>
      <c r="AZ265" s="344"/>
      <c r="BA265" s="1023"/>
      <c r="BB265" s="594" t="s">
        <v>90</v>
      </c>
      <c r="BC265" s="47" t="s">
        <v>35</v>
      </c>
      <c r="BD265" s="43" t="s">
        <v>35</v>
      </c>
      <c r="BE265" s="43" t="s">
        <v>35</v>
      </c>
      <c r="BF265" s="43" t="s">
        <v>35</v>
      </c>
      <c r="BG265" s="38" t="s">
        <v>35</v>
      </c>
      <c r="BH265" s="47" t="s">
        <v>35</v>
      </c>
      <c r="BI265" s="43" t="s">
        <v>35</v>
      </c>
      <c r="BJ265" s="43" t="s">
        <v>35</v>
      </c>
      <c r="BK265" s="43" t="s">
        <v>35</v>
      </c>
      <c r="BL265" s="38" t="s">
        <v>35</v>
      </c>
      <c r="BM265" s="47" t="s">
        <v>35</v>
      </c>
      <c r="BN265" s="43" t="s">
        <v>35</v>
      </c>
      <c r="BO265" s="43" t="s">
        <v>35</v>
      </c>
      <c r="BP265" s="43" t="s">
        <v>35</v>
      </c>
      <c r="BQ265" s="38" t="s">
        <v>35</v>
      </c>
      <c r="BR265" s="47" t="s">
        <v>35</v>
      </c>
      <c r="BS265" s="43" t="s">
        <v>35</v>
      </c>
      <c r="BT265" s="43" t="s">
        <v>35</v>
      </c>
      <c r="BU265" s="43" t="s">
        <v>35</v>
      </c>
      <c r="BV265" s="33" t="s">
        <v>35</v>
      </c>
      <c r="BW265" s="4"/>
      <c r="BX265" s="4"/>
      <c r="BY265" s="4"/>
      <c r="BZ265" s="4"/>
      <c r="CA265" s="4"/>
      <c r="CB265" s="4"/>
      <c r="CC265" s="4"/>
      <c r="CD265" s="4"/>
      <c r="CE265" s="4"/>
      <c r="CF265" s="4"/>
      <c r="CG265" s="4"/>
      <c r="CH265" s="4"/>
      <c r="CI265" s="4"/>
      <c r="CJ265" s="4"/>
      <c r="CK265" s="4"/>
      <c r="CL265" s="4"/>
      <c r="CM265" s="4"/>
      <c r="CN265" s="4"/>
      <c r="CO265" s="4"/>
      <c r="CP265" s="4"/>
      <c r="CQ265" s="4"/>
      <c r="CR265" s="4"/>
      <c r="CS265" s="4"/>
      <c r="CT265" s="4"/>
      <c r="CU265" s="4"/>
      <c r="CV265" s="4"/>
      <c r="CW265" s="4"/>
      <c r="CX265" s="4"/>
      <c r="CY265" s="4"/>
      <c r="CZ265" s="4"/>
    </row>
    <row r="266" s="558" customFormat="true" ht="15" customHeight="true" x14ac:dyDescent="0.2">
      <c r="B266" s="557"/>
      <c r="W266" s="344"/>
      <c r="X266" s="344"/>
      <c r="Y266" s="344"/>
      <c r="Z266" s="344"/>
      <c r="AA266" s="344"/>
      <c r="AB266" s="344"/>
      <c r="AC266" s="344"/>
      <c r="AD266" s="344"/>
      <c r="AE266" s="344"/>
      <c r="AF266" s="344"/>
      <c r="AG266" s="344"/>
      <c r="AH266" s="344"/>
      <c r="AI266" s="344"/>
      <c r="AJ266" s="344"/>
      <c r="AK266" s="344"/>
      <c r="AL266" s="344"/>
      <c r="AM266" s="344"/>
      <c r="AN266" s="344"/>
      <c r="AO266" s="344"/>
      <c r="AP266" s="344"/>
      <c r="AQ266" s="344"/>
      <c r="AR266" s="344"/>
      <c r="AS266" s="344"/>
      <c r="AT266" s="344"/>
      <c r="AU266" s="344"/>
      <c r="AV266" s="344"/>
      <c r="AW266" s="344"/>
      <c r="AX266" s="344"/>
      <c r="AY266" s="344"/>
      <c r="AZ266" s="344"/>
      <c r="BA266" s="1023"/>
      <c r="BB266" s="594" t="s">
        <v>91</v>
      </c>
      <c r="BC266" s="47" t="s">
        <v>35</v>
      </c>
      <c r="BD266" s="43" t="s">
        <v>35</v>
      </c>
      <c r="BE266" s="43" t="s">
        <v>35</v>
      </c>
      <c r="BF266" s="43" t="s">
        <v>35</v>
      </c>
      <c r="BG266" s="38" t="s">
        <v>35</v>
      </c>
      <c r="BH266" s="47" t="s">
        <v>35</v>
      </c>
      <c r="BI266" s="43" t="s">
        <v>35</v>
      </c>
      <c r="BJ266" s="43" t="s">
        <v>35</v>
      </c>
      <c r="BK266" s="43" t="s">
        <v>35</v>
      </c>
      <c r="BL266" s="38" t="s">
        <v>35</v>
      </c>
      <c r="BM266" s="47" t="s">
        <v>35</v>
      </c>
      <c r="BN266" s="43" t="s">
        <v>35</v>
      </c>
      <c r="BO266" s="43" t="s">
        <v>35</v>
      </c>
      <c r="BP266" s="43" t="s">
        <v>35</v>
      </c>
      <c r="BQ266" s="38" t="s">
        <v>35</v>
      </c>
      <c r="BR266" s="47" t="s">
        <v>35</v>
      </c>
      <c r="BS266" s="43" t="s">
        <v>35</v>
      </c>
      <c r="BT266" s="43" t="s">
        <v>35</v>
      </c>
      <c r="BU266" s="43" t="s">
        <v>35</v>
      </c>
      <c r="BV266" s="33" t="s">
        <v>35</v>
      </c>
      <c r="BW266" s="4"/>
      <c r="BX266" s="4"/>
      <c r="BY266" s="4"/>
      <c r="BZ266" s="4"/>
      <c r="CA266" s="4"/>
      <c r="CB266" s="4"/>
      <c r="CC266" s="4"/>
      <c r="CD266" s="4"/>
      <c r="CE266" s="4"/>
      <c r="CF266" s="4"/>
      <c r="CG266" s="4"/>
      <c r="CH266" s="4"/>
      <c r="CI266" s="4"/>
      <c r="CJ266" s="4"/>
      <c r="CK266" s="4"/>
      <c r="CL266" s="4"/>
      <c r="CM266" s="4"/>
      <c r="CN266" s="4"/>
      <c r="CO266" s="4"/>
      <c r="CP266" s="4"/>
      <c r="CQ266" s="4"/>
      <c r="CR266" s="4"/>
      <c r="CS266" s="4"/>
      <c r="CT266" s="4"/>
      <c r="CU266" s="4"/>
      <c r="CV266" s="4"/>
      <c r="CW266" s="4"/>
      <c r="CX266" s="4"/>
      <c r="CY266" s="4"/>
      <c r="CZ266" s="4"/>
    </row>
    <row r="267" s="558" customFormat="true" ht="15" customHeight="true" x14ac:dyDescent="0.2">
      <c r="B267" s="557"/>
      <c r="W267" s="344"/>
      <c r="X267" s="344"/>
      <c r="Y267" s="344"/>
      <c r="Z267" s="344"/>
      <c r="AA267" s="344"/>
      <c r="AB267" s="344"/>
      <c r="AC267" s="344"/>
      <c r="AD267" s="344"/>
      <c r="AE267" s="344"/>
      <c r="AF267" s="344"/>
      <c r="AG267" s="344"/>
      <c r="AH267" s="344"/>
      <c r="AI267" s="344"/>
      <c r="AJ267" s="344"/>
      <c r="AK267" s="344"/>
      <c r="AL267" s="344"/>
      <c r="AM267" s="344"/>
      <c r="AN267" s="344"/>
      <c r="AO267" s="344"/>
      <c r="AP267" s="344"/>
      <c r="AQ267" s="344"/>
      <c r="AR267" s="344"/>
      <c r="AS267" s="344"/>
      <c r="AT267" s="344"/>
      <c r="AU267" s="344"/>
      <c r="AV267" s="344"/>
      <c r="AW267" s="344"/>
      <c r="AX267" s="344"/>
      <c r="AY267" s="344"/>
      <c r="AZ267" s="344"/>
      <c r="BA267" s="1023"/>
      <c r="BB267" s="594" t="s">
        <v>113</v>
      </c>
      <c r="BC267" s="47" t="s">
        <v>35</v>
      </c>
      <c r="BD267" s="43" t="s">
        <v>35</v>
      </c>
      <c r="BE267" s="43" t="s">
        <v>35</v>
      </c>
      <c r="BF267" s="43" t="s">
        <v>35</v>
      </c>
      <c r="BG267" s="38" t="s">
        <v>35</v>
      </c>
      <c r="BH267" s="47" t="s">
        <v>35</v>
      </c>
      <c r="BI267" s="43" t="s">
        <v>35</v>
      </c>
      <c r="BJ267" s="43" t="s">
        <v>35</v>
      </c>
      <c r="BK267" s="43" t="s">
        <v>35</v>
      </c>
      <c r="BL267" s="38" t="s">
        <v>35</v>
      </c>
      <c r="BM267" s="47" t="s">
        <v>35</v>
      </c>
      <c r="BN267" s="43" t="s">
        <v>35</v>
      </c>
      <c r="BO267" s="43" t="s">
        <v>35</v>
      </c>
      <c r="BP267" s="43" t="s">
        <v>35</v>
      </c>
      <c r="BQ267" s="38" t="s">
        <v>35</v>
      </c>
      <c r="BR267" s="47" t="s">
        <v>35</v>
      </c>
      <c r="BS267" s="43" t="s">
        <v>35</v>
      </c>
      <c r="BT267" s="43" t="s">
        <v>35</v>
      </c>
      <c r="BU267" s="43" t="s">
        <v>35</v>
      </c>
      <c r="BV267" s="33" t="s">
        <v>35</v>
      </c>
      <c r="BW267" s="4"/>
      <c r="BX267" s="4"/>
      <c r="BY267" s="4"/>
      <c r="BZ267" s="4"/>
      <c r="CA267" s="4"/>
      <c r="CB267" s="4"/>
      <c r="CC267" s="4"/>
      <c r="CD267" s="4"/>
      <c r="CE267" s="4"/>
      <c r="CF267" s="4"/>
      <c r="CG267" s="4"/>
      <c r="CH267" s="4"/>
      <c r="CI267" s="4"/>
      <c r="CJ267" s="4"/>
      <c r="CK267" s="4"/>
      <c r="CL267" s="4"/>
      <c r="CM267" s="4"/>
      <c r="CN267" s="4"/>
      <c r="CO267" s="4"/>
      <c r="CP267" s="4"/>
      <c r="CQ267" s="4"/>
      <c r="CR267" s="4"/>
      <c r="CS267" s="4"/>
      <c r="CT267" s="4"/>
      <c r="CU267" s="4"/>
      <c r="CV267" s="4"/>
      <c r="CW267" s="4"/>
      <c r="CX267" s="4"/>
      <c r="CY267" s="4"/>
      <c r="CZ267" s="4"/>
    </row>
    <row r="268" s="558" customFormat="true" ht="15" customHeight="true" x14ac:dyDescent="0.2">
      <c r="B268" s="557"/>
      <c r="W268" s="344"/>
      <c r="X268" s="344"/>
      <c r="Y268" s="344"/>
      <c r="Z268" s="344"/>
      <c r="AA268" s="344"/>
      <c r="AB268" s="344"/>
      <c r="AC268" s="344"/>
      <c r="AD268" s="344"/>
      <c r="AE268" s="344"/>
      <c r="AF268" s="344"/>
      <c r="AG268" s="344"/>
      <c r="AH268" s="344"/>
      <c r="AI268" s="344"/>
      <c r="AJ268" s="344"/>
      <c r="AK268" s="344"/>
      <c r="AL268" s="344"/>
      <c r="AM268" s="344"/>
      <c r="AN268" s="344"/>
      <c r="AO268" s="344"/>
      <c r="AP268" s="344"/>
      <c r="AQ268" s="344"/>
      <c r="AR268" s="344"/>
      <c r="AS268" s="344"/>
      <c r="AT268" s="344"/>
      <c r="AU268" s="344"/>
      <c r="AV268" s="344"/>
      <c r="AW268" s="344"/>
      <c r="AX268" s="344"/>
      <c r="AY268" s="344"/>
      <c r="AZ268" s="344"/>
      <c r="BA268" s="1023" t="s">
        <v>116</v>
      </c>
      <c r="BB268" s="594" t="s">
        <v>89</v>
      </c>
      <c r="BC268" s="47" t="s">
        <v>35</v>
      </c>
      <c r="BD268" s="43" t="s">
        <v>35</v>
      </c>
      <c r="BE268" s="43" t="s">
        <v>35</v>
      </c>
      <c r="BF268" s="43" t="s">
        <v>35</v>
      </c>
      <c r="BG268" s="38" t="s">
        <v>35</v>
      </c>
      <c r="BH268" s="47" t="s">
        <v>35</v>
      </c>
      <c r="BI268" s="43" t="s">
        <v>35</v>
      </c>
      <c r="BJ268" s="43" t="s">
        <v>35</v>
      </c>
      <c r="BK268" s="43" t="s">
        <v>35</v>
      </c>
      <c r="BL268" s="38" t="s">
        <v>35</v>
      </c>
      <c r="BM268" s="47" t="s">
        <v>35</v>
      </c>
      <c r="BN268" s="43" t="s">
        <v>35</v>
      </c>
      <c r="BO268" s="43" t="s">
        <v>35</v>
      </c>
      <c r="BP268" s="43" t="s">
        <v>35</v>
      </c>
      <c r="BQ268" s="38" t="s">
        <v>35</v>
      </c>
      <c r="BR268" s="47" t="s">
        <v>35</v>
      </c>
      <c r="BS268" s="43" t="s">
        <v>35</v>
      </c>
      <c r="BT268" s="43" t="s">
        <v>35</v>
      </c>
      <c r="BU268" s="43" t="s">
        <v>35</v>
      </c>
      <c r="BV268" s="33" t="s">
        <v>35</v>
      </c>
      <c r="BW268" s="4"/>
      <c r="BX268" s="4"/>
      <c r="BY268" s="4"/>
      <c r="BZ268" s="4"/>
      <c r="CA268" s="4"/>
      <c r="CB268" s="4"/>
      <c r="CC268" s="4"/>
      <c r="CD268" s="4"/>
      <c r="CE268" s="4"/>
      <c r="CF268" s="4"/>
      <c r="CG268" s="4"/>
      <c r="CH268" s="4"/>
      <c r="CI268" s="4"/>
      <c r="CJ268" s="4"/>
      <c r="CK268" s="4"/>
      <c r="CL268" s="4"/>
      <c r="CM268" s="4"/>
      <c r="CN268" s="4"/>
      <c r="CO268" s="4"/>
      <c r="CP268" s="4"/>
      <c r="CQ268" s="4"/>
      <c r="CR268" s="4"/>
      <c r="CS268" s="4"/>
      <c r="CT268" s="4"/>
      <c r="CU268" s="4"/>
      <c r="CV268" s="4"/>
      <c r="CW268" s="4"/>
      <c r="CX268" s="4"/>
      <c r="CY268" s="4"/>
      <c r="CZ268" s="4"/>
    </row>
    <row r="269" s="558" customFormat="true" ht="15" customHeight="true" x14ac:dyDescent="0.2">
      <c r="B269" s="557"/>
      <c r="W269" s="344"/>
      <c r="X269" s="344"/>
      <c r="Y269" s="344"/>
      <c r="Z269" s="344"/>
      <c r="AA269" s="344"/>
      <c r="AB269" s="344"/>
      <c r="AC269" s="344"/>
      <c r="AD269" s="344"/>
      <c r="AE269" s="344"/>
      <c r="AF269" s="344"/>
      <c r="AG269" s="344"/>
      <c r="AH269" s="344"/>
      <c r="AI269" s="344"/>
      <c r="AJ269" s="344"/>
      <c r="AK269" s="344"/>
      <c r="AL269" s="344"/>
      <c r="AM269" s="344"/>
      <c r="AN269" s="344"/>
      <c r="AO269" s="344"/>
      <c r="AP269" s="344"/>
      <c r="AQ269" s="344"/>
      <c r="AR269" s="344"/>
      <c r="AS269" s="344"/>
      <c r="AT269" s="344"/>
      <c r="AU269" s="344"/>
      <c r="AV269" s="344"/>
      <c r="AW269" s="344"/>
      <c r="AX269" s="344"/>
      <c r="AY269" s="344"/>
      <c r="AZ269" s="344"/>
      <c r="BA269" s="1023"/>
      <c r="BB269" s="594" t="s">
        <v>90</v>
      </c>
      <c r="BC269" s="47" t="s">
        <v>35</v>
      </c>
      <c r="BD269" s="43" t="s">
        <v>35</v>
      </c>
      <c r="BE269" s="43" t="s">
        <v>35</v>
      </c>
      <c r="BF269" s="43" t="s">
        <v>35</v>
      </c>
      <c r="BG269" s="38" t="s">
        <v>35</v>
      </c>
      <c r="BH269" s="47" t="s">
        <v>35</v>
      </c>
      <c r="BI269" s="43" t="s">
        <v>35</v>
      </c>
      <c r="BJ269" s="43" t="s">
        <v>35</v>
      </c>
      <c r="BK269" s="43" t="s">
        <v>35</v>
      </c>
      <c r="BL269" s="38" t="s">
        <v>35</v>
      </c>
      <c r="BM269" s="47" t="s">
        <v>35</v>
      </c>
      <c r="BN269" s="43" t="s">
        <v>35</v>
      </c>
      <c r="BO269" s="43" t="s">
        <v>35</v>
      </c>
      <c r="BP269" s="43" t="s">
        <v>35</v>
      </c>
      <c r="BQ269" s="38" t="s">
        <v>35</v>
      </c>
      <c r="BR269" s="47" t="s">
        <v>35</v>
      </c>
      <c r="BS269" s="43" t="s">
        <v>35</v>
      </c>
      <c r="BT269" s="43" t="s">
        <v>35</v>
      </c>
      <c r="BU269" s="43" t="s">
        <v>35</v>
      </c>
      <c r="BV269" s="33" t="s">
        <v>35</v>
      </c>
      <c r="BW269" s="4"/>
      <c r="BX269" s="4"/>
      <c r="BY269" s="4"/>
      <c r="BZ269" s="4"/>
      <c r="CA269" s="4"/>
      <c r="CB269" s="4"/>
      <c r="CC269" s="4"/>
      <c r="CD269" s="4"/>
      <c r="CE269" s="4"/>
      <c r="CF269" s="4"/>
      <c r="CG269" s="4"/>
      <c r="CH269" s="4"/>
      <c r="CI269" s="4"/>
      <c r="CJ269" s="4"/>
      <c r="CK269" s="4"/>
      <c r="CL269" s="4"/>
      <c r="CM269" s="4"/>
      <c r="CN269" s="4"/>
      <c r="CO269" s="4"/>
      <c r="CP269" s="4"/>
      <c r="CQ269" s="4"/>
      <c r="CR269" s="4"/>
      <c r="CS269" s="4"/>
      <c r="CT269" s="4"/>
      <c r="CU269" s="4"/>
      <c r="CV269" s="4"/>
      <c r="CW269" s="4"/>
      <c r="CX269" s="4"/>
      <c r="CY269" s="4"/>
      <c r="CZ269" s="4"/>
    </row>
    <row r="270" s="558" customFormat="true" ht="15" customHeight="true" x14ac:dyDescent="0.2">
      <c r="B270" s="557"/>
      <c r="W270" s="344"/>
      <c r="X270" s="344"/>
      <c r="Y270" s="344"/>
      <c r="Z270" s="344"/>
      <c r="AA270" s="344"/>
      <c r="AB270" s="344"/>
      <c r="AC270" s="344"/>
      <c r="AD270" s="344"/>
      <c r="AE270" s="344"/>
      <c r="AF270" s="344"/>
      <c r="AG270" s="344"/>
      <c r="AH270" s="344"/>
      <c r="AI270" s="344"/>
      <c r="AJ270" s="344"/>
      <c r="AK270" s="344"/>
      <c r="AL270" s="344"/>
      <c r="AM270" s="344"/>
      <c r="AN270" s="344"/>
      <c r="AO270" s="344"/>
      <c r="AP270" s="344"/>
      <c r="AQ270" s="344"/>
      <c r="AR270" s="344"/>
      <c r="AS270" s="344"/>
      <c r="AT270" s="344"/>
      <c r="AU270" s="344"/>
      <c r="AV270" s="344"/>
      <c r="AW270" s="344"/>
      <c r="AX270" s="344"/>
      <c r="AY270" s="344"/>
      <c r="AZ270" s="344"/>
      <c r="BA270" s="1023"/>
      <c r="BB270" s="594" t="s">
        <v>91</v>
      </c>
      <c r="BC270" s="47" t="s">
        <v>35</v>
      </c>
      <c r="BD270" s="43" t="s">
        <v>35</v>
      </c>
      <c r="BE270" s="43" t="s">
        <v>35</v>
      </c>
      <c r="BF270" s="43" t="s">
        <v>35</v>
      </c>
      <c r="BG270" s="38" t="s">
        <v>35</v>
      </c>
      <c r="BH270" s="47" t="s">
        <v>35</v>
      </c>
      <c r="BI270" s="43" t="s">
        <v>35</v>
      </c>
      <c r="BJ270" s="43" t="s">
        <v>35</v>
      </c>
      <c r="BK270" s="43" t="s">
        <v>35</v>
      </c>
      <c r="BL270" s="38" t="s">
        <v>35</v>
      </c>
      <c r="BM270" s="47" t="s">
        <v>35</v>
      </c>
      <c r="BN270" s="43" t="s">
        <v>35</v>
      </c>
      <c r="BO270" s="43" t="s">
        <v>35</v>
      </c>
      <c r="BP270" s="43" t="s">
        <v>35</v>
      </c>
      <c r="BQ270" s="38" t="s">
        <v>35</v>
      </c>
      <c r="BR270" s="47" t="s">
        <v>35</v>
      </c>
      <c r="BS270" s="43" t="s">
        <v>35</v>
      </c>
      <c r="BT270" s="43" t="s">
        <v>35</v>
      </c>
      <c r="BU270" s="43" t="s">
        <v>35</v>
      </c>
      <c r="BV270" s="33" t="s">
        <v>35</v>
      </c>
      <c r="BW270" s="4"/>
      <c r="BX270" s="4"/>
      <c r="BY270" s="4"/>
      <c r="BZ270" s="4"/>
      <c r="CA270" s="4"/>
      <c r="CB270" s="4"/>
      <c r="CC270" s="4"/>
      <c r="CD270" s="4"/>
      <c r="CE270" s="4"/>
      <c r="CF270" s="4"/>
      <c r="CG270" s="4"/>
      <c r="CH270" s="4"/>
      <c r="CI270" s="4"/>
      <c r="CJ270" s="4"/>
      <c r="CK270" s="4"/>
      <c r="CL270" s="4"/>
      <c r="CM270" s="4"/>
      <c r="CN270" s="4"/>
      <c r="CO270" s="4"/>
      <c r="CP270" s="4"/>
      <c r="CQ270" s="4"/>
      <c r="CR270" s="4"/>
      <c r="CS270" s="4"/>
      <c r="CT270" s="4"/>
      <c r="CU270" s="4"/>
      <c r="CV270" s="4"/>
      <c r="CW270" s="4"/>
      <c r="CX270" s="4"/>
      <c r="CY270" s="4"/>
      <c r="CZ270" s="4"/>
    </row>
    <row r="271" s="558" customFormat="true" ht="15" customHeight="true" x14ac:dyDescent="0.2">
      <c r="B271" s="557"/>
      <c r="W271" s="344"/>
      <c r="X271" s="344"/>
      <c r="Y271" s="344"/>
      <c r="Z271" s="344"/>
      <c r="AA271" s="344"/>
      <c r="AB271" s="344"/>
      <c r="AC271" s="344"/>
      <c r="AD271" s="344"/>
      <c r="AE271" s="344"/>
      <c r="AF271" s="344"/>
      <c r="AG271" s="344"/>
      <c r="AH271" s="344"/>
      <c r="AI271" s="344"/>
      <c r="AJ271" s="344"/>
      <c r="AK271" s="344"/>
      <c r="AL271" s="344"/>
      <c r="AM271" s="344"/>
      <c r="AN271" s="344"/>
      <c r="AO271" s="344"/>
      <c r="AP271" s="344"/>
      <c r="AQ271" s="344"/>
      <c r="AR271" s="344"/>
      <c r="AS271" s="344"/>
      <c r="AT271" s="344"/>
      <c r="AU271" s="344"/>
      <c r="AV271" s="344"/>
      <c r="AW271" s="344"/>
      <c r="AX271" s="344"/>
      <c r="AY271" s="344"/>
      <c r="AZ271" s="344"/>
      <c r="BA271" s="1023" t="s">
        <v>75</v>
      </c>
      <c r="BB271" s="594"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31" t="s">
        <v>35</v>
      </c>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558" customFormat="true" ht="15" customHeight="true" x14ac:dyDescent="0.2">
      <c r="B272" s="557"/>
      <c r="W272" s="344"/>
      <c r="X272" s="344"/>
      <c r="Y272" s="344"/>
      <c r="Z272" s="344"/>
      <c r="AA272" s="344"/>
      <c r="AB272" s="344"/>
      <c r="AC272" s="344"/>
      <c r="AD272" s="344"/>
      <c r="AE272" s="344"/>
      <c r="AF272" s="344"/>
      <c r="AG272" s="344"/>
      <c r="AH272" s="344"/>
      <c r="AI272" s="344"/>
      <c r="AJ272" s="344"/>
      <c r="AK272" s="344"/>
      <c r="AL272" s="344"/>
      <c r="AM272" s="344"/>
      <c r="AN272" s="344"/>
      <c r="AO272" s="344"/>
      <c r="AP272" s="344"/>
      <c r="AQ272" s="344"/>
      <c r="AR272" s="344"/>
      <c r="AS272" s="344"/>
      <c r="AT272" s="344"/>
      <c r="AU272" s="344"/>
      <c r="AV272" s="344"/>
      <c r="AW272" s="344"/>
      <c r="AX272" s="344"/>
      <c r="AY272" s="344"/>
      <c r="AZ272" s="344"/>
      <c r="BA272" s="1023"/>
      <c r="BB272" s="594"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31" t="s">
        <v>35</v>
      </c>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558" customFormat="true" ht="15" customHeight="true" x14ac:dyDescent="0.2">
      <c r="B273" s="557"/>
      <c r="W273" s="344"/>
      <c r="X273" s="344"/>
      <c r="Y273" s="344"/>
      <c r="Z273" s="344"/>
      <c r="AA273" s="344"/>
      <c r="AB273" s="344"/>
      <c r="AC273" s="344"/>
      <c r="AD273" s="344"/>
      <c r="AE273" s="344"/>
      <c r="AF273" s="344"/>
      <c r="AG273" s="344"/>
      <c r="AH273" s="344"/>
      <c r="AI273" s="344"/>
      <c r="AJ273" s="344"/>
      <c r="AK273" s="344"/>
      <c r="AL273" s="344"/>
      <c r="AM273" s="344"/>
      <c r="AN273" s="344"/>
      <c r="AO273" s="344"/>
      <c r="AP273" s="344"/>
      <c r="AQ273" s="344"/>
      <c r="AR273" s="344"/>
      <c r="AS273" s="344"/>
      <c r="AT273" s="344"/>
      <c r="AU273" s="344"/>
      <c r="AV273" s="344"/>
      <c r="AW273" s="344"/>
      <c r="AX273" s="344"/>
      <c r="AY273" s="344"/>
      <c r="AZ273" s="344"/>
      <c r="BA273" s="1023"/>
      <c r="BB273" s="594" t="s">
        <v>113</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31" t="s">
        <v>35</v>
      </c>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558" customFormat="true" ht="15" customHeight="true" x14ac:dyDescent="0.2">
      <c r="B274" s="557"/>
      <c r="W274" s="344"/>
      <c r="X274" s="344"/>
      <c r="Y274" s="344"/>
      <c r="Z274" s="344"/>
      <c r="AA274" s="344"/>
      <c r="AB274" s="344"/>
      <c r="AC274" s="344"/>
      <c r="AD274" s="344"/>
      <c r="AE274" s="344"/>
      <c r="AF274" s="344"/>
      <c r="AG274" s="344"/>
      <c r="AH274" s="344"/>
      <c r="AI274" s="344"/>
      <c r="AJ274" s="344"/>
      <c r="AK274" s="344"/>
      <c r="AL274" s="344"/>
      <c r="AM274" s="344"/>
      <c r="AN274" s="344"/>
      <c r="AO274" s="344"/>
      <c r="AP274" s="344"/>
      <c r="AQ274" s="344"/>
      <c r="AR274" s="344"/>
      <c r="AS274" s="344"/>
      <c r="AT274" s="344"/>
      <c r="AU274" s="344"/>
      <c r="AV274" s="344"/>
      <c r="AW274" s="344"/>
      <c r="AX274" s="344"/>
      <c r="AY274" s="344"/>
      <c r="AZ274" s="344"/>
      <c r="BA274" s="1023" t="s">
        <v>76</v>
      </c>
      <c r="BB274" s="594" t="s">
        <v>49</v>
      </c>
      <c r="BC274" s="47" t="s">
        <v>35</v>
      </c>
      <c r="BD274" s="43" t="s">
        <v>35</v>
      </c>
      <c r="BE274" s="43" t="s">
        <v>35</v>
      </c>
      <c r="BF274" s="43" t="s">
        <v>35</v>
      </c>
      <c r="BG274" s="38" t="s">
        <v>35</v>
      </c>
      <c r="BH274" s="47" t="s">
        <v>35</v>
      </c>
      <c r="BI274" s="43" t="s">
        <v>35</v>
      </c>
      <c r="BJ274" s="43" t="s">
        <v>35</v>
      </c>
      <c r="BK274" s="43" t="s">
        <v>35</v>
      </c>
      <c r="BL274" s="38" t="s">
        <v>35</v>
      </c>
      <c r="BM274" s="47" t="s">
        <v>35</v>
      </c>
      <c r="BN274" s="43" t="s">
        <v>35</v>
      </c>
      <c r="BO274" s="43" t="s">
        <v>35</v>
      </c>
      <c r="BP274" s="43" t="s">
        <v>35</v>
      </c>
      <c r="BQ274" s="38" t="s">
        <v>35</v>
      </c>
      <c r="BR274" s="47" t="s">
        <v>35</v>
      </c>
      <c r="BS274" s="43" t="s">
        <v>35</v>
      </c>
      <c r="BT274" s="43" t="s">
        <v>35</v>
      </c>
      <c r="BU274" s="43" t="s">
        <v>35</v>
      </c>
      <c r="BV274" s="33" t="s">
        <v>35</v>
      </c>
      <c r="BW274" s="4"/>
      <c r="BX274" s="4"/>
      <c r="BY274" s="4"/>
      <c r="BZ274" s="4"/>
      <c r="CA274" s="4"/>
      <c r="CB274" s="4"/>
      <c r="CC274" s="4"/>
      <c r="CD274" s="4"/>
      <c r="CE274" s="4"/>
      <c r="CF274" s="4"/>
      <c r="CG274" s="4"/>
      <c r="CH274" s="4"/>
      <c r="CI274" s="4"/>
      <c r="CJ274" s="4"/>
      <c r="CK274" s="4"/>
      <c r="CL274" s="4"/>
      <c r="CM274" s="4"/>
      <c r="CN274" s="4"/>
      <c r="CO274" s="4"/>
      <c r="CP274" s="4"/>
      <c r="CQ274" s="4"/>
      <c r="CR274" s="4"/>
      <c r="CS274" s="4"/>
      <c r="CT274" s="4"/>
      <c r="CU274" s="4"/>
      <c r="CV274" s="4"/>
      <c r="CW274" s="4"/>
      <c r="CX274" s="4"/>
      <c r="CY274" s="4"/>
      <c r="CZ274" s="4"/>
    </row>
    <row r="275" s="558" customFormat="true" ht="15" customHeight="true" x14ac:dyDescent="0.2">
      <c r="B275" s="557"/>
      <c r="W275" s="344"/>
      <c r="X275" s="344"/>
      <c r="Y275" s="344"/>
      <c r="Z275" s="344"/>
      <c r="AA275" s="344"/>
      <c r="AB275" s="344"/>
      <c r="AC275" s="344"/>
      <c r="AD275" s="344"/>
      <c r="AE275" s="344"/>
      <c r="AF275" s="344"/>
      <c r="AG275" s="344"/>
      <c r="AH275" s="344"/>
      <c r="AI275" s="344"/>
      <c r="AJ275" s="344"/>
      <c r="AK275" s="344"/>
      <c r="AL275" s="344"/>
      <c r="AM275" s="344"/>
      <c r="AN275" s="344"/>
      <c r="AO275" s="344"/>
      <c r="AP275" s="344"/>
      <c r="AQ275" s="344"/>
      <c r="AR275" s="344"/>
      <c r="AS275" s="344"/>
      <c r="AT275" s="344"/>
      <c r="AU275" s="344"/>
      <c r="AV275" s="344"/>
      <c r="AW275" s="344"/>
      <c r="AX275" s="344"/>
      <c r="AY275" s="344"/>
      <c r="AZ275" s="344"/>
      <c r="BA275" s="1023"/>
      <c r="BB275" s="594" t="s">
        <v>48</v>
      </c>
      <c r="BC275" s="47" t="s">
        <v>35</v>
      </c>
      <c r="BD275" s="43" t="s">
        <v>35</v>
      </c>
      <c r="BE275" s="43" t="s">
        <v>35</v>
      </c>
      <c r="BF275" s="43" t="s">
        <v>35</v>
      </c>
      <c r="BG275" s="38" t="s">
        <v>35</v>
      </c>
      <c r="BH275" s="47" t="s">
        <v>35</v>
      </c>
      <c r="BI275" s="43" t="s">
        <v>35</v>
      </c>
      <c r="BJ275" s="43" t="s">
        <v>35</v>
      </c>
      <c r="BK275" s="43" t="s">
        <v>35</v>
      </c>
      <c r="BL275" s="38" t="s">
        <v>35</v>
      </c>
      <c r="BM275" s="47" t="s">
        <v>35</v>
      </c>
      <c r="BN275" s="43" t="s">
        <v>35</v>
      </c>
      <c r="BO275" s="43" t="s">
        <v>35</v>
      </c>
      <c r="BP275" s="43" t="s">
        <v>35</v>
      </c>
      <c r="BQ275" s="38" t="s">
        <v>35</v>
      </c>
      <c r="BR275" s="47" t="s">
        <v>35</v>
      </c>
      <c r="BS275" s="43" t="s">
        <v>35</v>
      </c>
      <c r="BT275" s="43" t="s">
        <v>35</v>
      </c>
      <c r="BU275" s="43" t="s">
        <v>35</v>
      </c>
      <c r="BV275" s="33" t="s">
        <v>35</v>
      </c>
      <c r="BW275" s="4"/>
      <c r="BX275" s="4"/>
      <c r="BY275" s="4"/>
      <c r="BZ275" s="4"/>
      <c r="CA275" s="4"/>
      <c r="CB275" s="4"/>
      <c r="CC275" s="4"/>
      <c r="CD275" s="4"/>
      <c r="CE275" s="4"/>
      <c r="CF275" s="4"/>
      <c r="CG275" s="4"/>
      <c r="CH275" s="4"/>
      <c r="CI275" s="4"/>
      <c r="CJ275" s="4"/>
      <c r="CK275" s="4"/>
      <c r="CL275" s="4"/>
      <c r="CM275" s="4"/>
      <c r="CN275" s="4"/>
      <c r="CO275" s="4"/>
      <c r="CP275" s="4"/>
      <c r="CQ275" s="4"/>
      <c r="CR275" s="4"/>
      <c r="CS275" s="4"/>
      <c r="CT275" s="4"/>
      <c r="CU275" s="4"/>
      <c r="CV275" s="4"/>
      <c r="CW275" s="4"/>
      <c r="CX275" s="4"/>
      <c r="CY275" s="4"/>
      <c r="CZ275" s="4"/>
    </row>
    <row r="276" s="558" customFormat="true" ht="15" customHeight="true" x14ac:dyDescent="0.2">
      <c r="B276" s="557"/>
      <c r="W276" s="344"/>
      <c r="X276" s="344"/>
      <c r="Y276" s="344"/>
      <c r="Z276" s="344"/>
      <c r="AA276" s="344"/>
      <c r="AB276" s="344"/>
      <c r="AC276" s="344"/>
      <c r="AD276" s="344"/>
      <c r="AE276" s="344"/>
      <c r="AF276" s="344"/>
      <c r="AG276" s="344"/>
      <c r="AH276" s="344"/>
      <c r="AI276" s="344"/>
      <c r="AJ276" s="344"/>
      <c r="AK276" s="344"/>
      <c r="AL276" s="344"/>
      <c r="AM276" s="344"/>
      <c r="AN276" s="344"/>
      <c r="AO276" s="344"/>
      <c r="AP276" s="344"/>
      <c r="AQ276" s="344"/>
      <c r="AR276" s="344"/>
      <c r="AS276" s="344"/>
      <c r="AT276" s="344"/>
      <c r="AU276" s="344"/>
      <c r="AV276" s="344"/>
      <c r="AW276" s="344"/>
      <c r="AX276" s="344"/>
      <c r="AY276" s="344"/>
      <c r="AZ276" s="344"/>
      <c r="BA276" s="1023"/>
      <c r="BB276" s="594" t="s">
        <v>114</v>
      </c>
      <c r="BC276" s="47" t="s">
        <v>35</v>
      </c>
      <c r="BD276" s="43" t="s">
        <v>35</v>
      </c>
      <c r="BE276" s="43" t="s">
        <v>35</v>
      </c>
      <c r="BF276" s="43" t="s">
        <v>35</v>
      </c>
      <c r="BG276" s="38" t="s">
        <v>35</v>
      </c>
      <c r="BH276" s="47" t="s">
        <v>35</v>
      </c>
      <c r="BI276" s="43" t="s">
        <v>35</v>
      </c>
      <c r="BJ276" s="43" t="s">
        <v>35</v>
      </c>
      <c r="BK276" s="43" t="s">
        <v>35</v>
      </c>
      <c r="BL276" s="38" t="s">
        <v>35</v>
      </c>
      <c r="BM276" s="47" t="s">
        <v>35</v>
      </c>
      <c r="BN276" s="43" t="s">
        <v>35</v>
      </c>
      <c r="BO276" s="43" t="s">
        <v>35</v>
      </c>
      <c r="BP276" s="43" t="s">
        <v>35</v>
      </c>
      <c r="BQ276" s="38" t="s">
        <v>35</v>
      </c>
      <c r="BR276" s="47" t="s">
        <v>35</v>
      </c>
      <c r="BS276" s="43" t="s">
        <v>35</v>
      </c>
      <c r="BT276" s="43" t="s">
        <v>35</v>
      </c>
      <c r="BU276" s="43" t="s">
        <v>35</v>
      </c>
      <c r="BV276" s="33" t="s">
        <v>35</v>
      </c>
      <c r="BW276" s="4"/>
      <c r="BX276" s="4"/>
      <c r="BY276" s="4"/>
      <c r="BZ276" s="4"/>
      <c r="CA276" s="4"/>
      <c r="CB276" s="4"/>
      <c r="CC276" s="4"/>
      <c r="CD276" s="4"/>
      <c r="CE276" s="4"/>
      <c r="CF276" s="4"/>
      <c r="CG276" s="4"/>
      <c r="CH276" s="4"/>
      <c r="CI276" s="4"/>
      <c r="CJ276" s="4"/>
      <c r="CK276" s="4"/>
      <c r="CL276" s="4"/>
      <c r="CM276" s="4"/>
      <c r="CN276" s="4"/>
      <c r="CO276" s="4"/>
      <c r="CP276" s="4"/>
      <c r="CQ276" s="4"/>
      <c r="CR276" s="4"/>
      <c r="CS276" s="4"/>
      <c r="CT276" s="4"/>
      <c r="CU276" s="4"/>
      <c r="CV276" s="4"/>
      <c r="CW276" s="4"/>
      <c r="CX276" s="4"/>
      <c r="CY276" s="4"/>
      <c r="CZ276" s="4"/>
    </row>
    <row r="277" s="558" customFormat="true" ht="15" customHeight="true" x14ac:dyDescent="0.2">
      <c r="B277" s="557"/>
      <c r="W277" s="344"/>
      <c r="X277" s="344"/>
      <c r="Y277" s="344"/>
      <c r="Z277" s="344"/>
      <c r="AA277" s="344"/>
      <c r="AB277" s="344"/>
      <c r="AC277" s="344"/>
      <c r="AD277" s="344"/>
      <c r="AE277" s="344"/>
      <c r="AF277" s="344"/>
      <c r="AG277" s="344"/>
      <c r="AH277" s="344"/>
      <c r="AI277" s="344"/>
      <c r="AJ277" s="344"/>
      <c r="AK277" s="344"/>
      <c r="AL277" s="344"/>
      <c r="AM277" s="344"/>
      <c r="AN277" s="344"/>
      <c r="AO277" s="344"/>
      <c r="AP277" s="344"/>
      <c r="AQ277" s="344"/>
      <c r="AR277" s="344"/>
      <c r="AS277" s="344"/>
      <c r="AT277" s="344"/>
      <c r="AU277" s="344"/>
      <c r="AV277" s="344"/>
      <c r="AW277" s="344"/>
      <c r="AX277" s="344"/>
      <c r="AY277" s="344"/>
      <c r="AZ277" s="344"/>
      <c r="BA277" s="1023" t="s">
        <v>77</v>
      </c>
      <c r="BB277" s="594"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33" t="s">
        <v>35</v>
      </c>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558" customFormat="true" ht="15" customHeight="true" x14ac:dyDescent="0.2">
      <c r="B278" s="557"/>
      <c r="W278" s="344"/>
      <c r="X278" s="344"/>
      <c r="Y278" s="344"/>
      <c r="Z278" s="344"/>
      <c r="AA278" s="344"/>
      <c r="AB278" s="344"/>
      <c r="AC278" s="344"/>
      <c r="AD278" s="344"/>
      <c r="AE278" s="344"/>
      <c r="AF278" s="344"/>
      <c r="AG278" s="344"/>
      <c r="AH278" s="344"/>
      <c r="AI278" s="344"/>
      <c r="AJ278" s="344"/>
      <c r="AK278" s="344"/>
      <c r="AL278" s="344"/>
      <c r="AM278" s="344"/>
      <c r="AN278" s="344"/>
      <c r="AO278" s="344"/>
      <c r="AP278" s="344"/>
      <c r="AQ278" s="344"/>
      <c r="AR278" s="344"/>
      <c r="AS278" s="344"/>
      <c r="AT278" s="344"/>
      <c r="AU278" s="344"/>
      <c r="AV278" s="344"/>
      <c r="AW278" s="344"/>
      <c r="AX278" s="344"/>
      <c r="AY278" s="344"/>
      <c r="AZ278" s="344"/>
      <c r="BA278" s="1023"/>
      <c r="BB278" s="594"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33" t="s">
        <v>35</v>
      </c>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558" customFormat="true" ht="15" customHeight="true" x14ac:dyDescent="0.2">
      <c r="B279" s="557"/>
      <c r="W279" s="344"/>
      <c r="X279" s="344"/>
      <c r="Y279" s="344"/>
      <c r="Z279" s="344"/>
      <c r="AA279" s="344"/>
      <c r="AB279" s="344"/>
      <c r="AC279" s="344"/>
      <c r="AD279" s="344"/>
      <c r="AE279" s="344"/>
      <c r="AF279" s="344"/>
      <c r="AG279" s="344"/>
      <c r="AH279" s="344"/>
      <c r="AI279" s="344"/>
      <c r="AJ279" s="344"/>
      <c r="AK279" s="344"/>
      <c r="AL279" s="344"/>
      <c r="AM279" s="344"/>
      <c r="AN279" s="344"/>
      <c r="AO279" s="344"/>
      <c r="AP279" s="344"/>
      <c r="AQ279" s="344"/>
      <c r="AR279" s="344"/>
      <c r="AS279" s="344"/>
      <c r="AT279" s="344"/>
      <c r="AU279" s="344"/>
      <c r="AV279" s="344"/>
      <c r="AW279" s="344"/>
      <c r="AX279" s="344"/>
      <c r="AY279" s="344"/>
      <c r="AZ279" s="344"/>
      <c r="BA279" s="1023"/>
      <c r="BB279" s="594"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31" t="s">
        <v>35</v>
      </c>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558" customFormat="true" ht="15" customHeight="true" x14ac:dyDescent="0.2">
      <c r="B280" s="557"/>
      <c r="W280" s="344"/>
      <c r="X280" s="344"/>
      <c r="Y280" s="344"/>
      <c r="Z280" s="344"/>
      <c r="AA280" s="344"/>
      <c r="AB280" s="344"/>
      <c r="AC280" s="344"/>
      <c r="AD280" s="344"/>
      <c r="AE280" s="344"/>
      <c r="AF280" s="344"/>
      <c r="AG280" s="344"/>
      <c r="AH280" s="344"/>
      <c r="AI280" s="344"/>
      <c r="AJ280" s="344"/>
      <c r="AK280" s="344"/>
      <c r="AL280" s="344"/>
      <c r="AM280" s="344"/>
      <c r="AN280" s="344"/>
      <c r="AO280" s="344"/>
      <c r="AP280" s="344"/>
      <c r="AQ280" s="344"/>
      <c r="AR280" s="344"/>
      <c r="AS280" s="344"/>
      <c r="AT280" s="344"/>
      <c r="AU280" s="344"/>
      <c r="AV280" s="344"/>
      <c r="AW280" s="344"/>
      <c r="AX280" s="344"/>
      <c r="AY280" s="344"/>
      <c r="AZ280" s="344"/>
      <c r="BA280" s="1023"/>
      <c r="BB280" s="594"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31" t="s">
        <v>35</v>
      </c>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558" customFormat="true" ht="15" customHeight="true" x14ac:dyDescent="0.2">
      <c r="B281" s="557"/>
      <c r="W281" s="344"/>
      <c r="X281" s="344"/>
      <c r="Y281" s="344"/>
      <c r="Z281" s="344"/>
      <c r="AA281" s="344"/>
      <c r="AB281" s="344"/>
      <c r="AC281" s="344"/>
      <c r="AD281" s="344"/>
      <c r="AE281" s="344"/>
      <c r="AF281" s="344"/>
      <c r="AG281" s="344"/>
      <c r="AH281" s="344"/>
      <c r="AI281" s="344"/>
      <c r="AJ281" s="344"/>
      <c r="AK281" s="344"/>
      <c r="AL281" s="344"/>
      <c r="AM281" s="344"/>
      <c r="AN281" s="344"/>
      <c r="AO281" s="344"/>
      <c r="AP281" s="344"/>
      <c r="AQ281" s="344"/>
      <c r="AR281" s="344"/>
      <c r="AS281" s="344"/>
      <c r="AT281" s="344"/>
      <c r="AU281" s="344"/>
      <c r="AV281" s="344"/>
      <c r="AW281" s="344"/>
      <c r="AX281" s="344"/>
      <c r="AY281" s="344"/>
      <c r="AZ281" s="344"/>
      <c r="BA281" s="1023"/>
      <c r="BB281" s="594"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31" t="s">
        <v>35</v>
      </c>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558" customFormat="true" ht="15" customHeight="true" x14ac:dyDescent="0.2">
      <c r="B282" s="557"/>
      <c r="W282" s="344"/>
      <c r="X282" s="344"/>
      <c r="Y282" s="344"/>
      <c r="Z282" s="344"/>
      <c r="AA282" s="344"/>
      <c r="AB282" s="344"/>
      <c r="AC282" s="344"/>
      <c r="AD282" s="344"/>
      <c r="AE282" s="344"/>
      <c r="AF282" s="344"/>
      <c r="AG282" s="344"/>
      <c r="AH282" s="344"/>
      <c r="AI282" s="344"/>
      <c r="AJ282" s="344"/>
      <c r="AK282" s="344"/>
      <c r="AL282" s="344"/>
      <c r="AM282" s="344"/>
      <c r="AN282" s="344"/>
      <c r="AO282" s="344"/>
      <c r="AP282" s="344"/>
      <c r="AQ282" s="344"/>
      <c r="AR282" s="344"/>
      <c r="AS282" s="344"/>
      <c r="AT282" s="344"/>
      <c r="AU282" s="344"/>
      <c r="AV282" s="344"/>
      <c r="AW282" s="344"/>
      <c r="AX282" s="344"/>
      <c r="AY282" s="344"/>
      <c r="AZ282" s="344"/>
      <c r="BA282" s="1023"/>
      <c r="BB282" s="594"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31" t="s">
        <v>35</v>
      </c>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558" customFormat="true" ht="15" customHeight="true" x14ac:dyDescent="0.2">
      <c r="B283" s="557"/>
      <c r="W283" s="344"/>
      <c r="X283" s="344"/>
      <c r="Y283" s="344"/>
      <c r="Z283" s="344"/>
      <c r="AA283" s="344"/>
      <c r="AB283" s="344"/>
      <c r="AC283" s="344"/>
      <c r="AD283" s="344"/>
      <c r="AE283" s="344"/>
      <c r="AF283" s="344"/>
      <c r="AG283" s="344"/>
      <c r="AH283" s="344"/>
      <c r="AI283" s="344"/>
      <c r="AJ283" s="344"/>
      <c r="AK283" s="344"/>
      <c r="AL283" s="344"/>
      <c r="AM283" s="344"/>
      <c r="AN283" s="344"/>
      <c r="AO283" s="344"/>
      <c r="AP283" s="344"/>
      <c r="AQ283" s="344"/>
      <c r="AR283" s="344"/>
      <c r="AS283" s="344"/>
      <c r="AT283" s="344"/>
      <c r="AU283" s="344"/>
      <c r="AV283" s="344"/>
      <c r="AW283" s="344"/>
      <c r="AX283" s="344"/>
      <c r="AY283" s="344"/>
      <c r="AZ283" s="344"/>
      <c r="BA283" s="1023"/>
      <c r="BB283" s="594"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31" t="s">
        <v>35</v>
      </c>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558" customFormat="true" ht="15" customHeight="true" x14ac:dyDescent="0.2">
      <c r="B284" s="557"/>
      <c r="W284" s="344"/>
      <c r="X284" s="344"/>
      <c r="Y284" s="344"/>
      <c r="Z284" s="344"/>
      <c r="AA284" s="344"/>
      <c r="AB284" s="344"/>
      <c r="AC284" s="344"/>
      <c r="AD284" s="344"/>
      <c r="AE284" s="344"/>
      <c r="AF284" s="344"/>
      <c r="AG284" s="344"/>
      <c r="AH284" s="344"/>
      <c r="AI284" s="344"/>
      <c r="AJ284" s="344"/>
      <c r="AK284" s="344"/>
      <c r="AL284" s="344"/>
      <c r="AM284" s="344"/>
      <c r="AN284" s="344"/>
      <c r="AO284" s="344"/>
      <c r="AP284" s="344"/>
      <c r="AQ284" s="344"/>
      <c r="AR284" s="344"/>
      <c r="AS284" s="344"/>
      <c r="AT284" s="344"/>
      <c r="AU284" s="344"/>
      <c r="AV284" s="344"/>
      <c r="AW284" s="344"/>
      <c r="AX284" s="344"/>
      <c r="AY284" s="344"/>
      <c r="AZ284" s="344"/>
      <c r="BA284" s="1024"/>
      <c r="BB284" s="596" t="s">
        <v>114</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32" t="s">
        <v>35</v>
      </c>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558" customFormat="true" ht="15" customHeight="true" x14ac:dyDescent="0.2">
      <c r="B285" s="557"/>
      <c r="W285" s="344"/>
      <c r="X285" s="344"/>
      <c r="Y285" s="344"/>
      <c r="Z285" s="344"/>
      <c r="AA285" s="344"/>
      <c r="AB285" s="344"/>
      <c r="AC285" s="344"/>
      <c r="AD285" s="344"/>
      <c r="AE285" s="344"/>
      <c r="AF285" s="344"/>
      <c r="AG285" s="344"/>
      <c r="AH285" s="344"/>
      <c r="AI285" s="344"/>
      <c r="AJ285" s="344"/>
      <c r="AK285" s="344"/>
      <c r="AL285" s="344"/>
      <c r="AM285" s="344"/>
      <c r="AN285" s="344"/>
      <c r="AO285" s="344"/>
      <c r="AP285" s="344"/>
      <c r="AQ285" s="344"/>
      <c r="AR285" s="344"/>
      <c r="AS285" s="344"/>
      <c r="AT285" s="344"/>
      <c r="AU285" s="344"/>
      <c r="AV285" s="344"/>
      <c r="AW285" s="344"/>
      <c r="AX285" s="344"/>
      <c r="AY285" s="344"/>
      <c r="AZ285" s="344"/>
      <c r="BA285" s="308"/>
      <c r="BB285" s="306"/>
      <c r="BC285" s="306"/>
      <c r="BD285" s="306"/>
      <c r="BE285" s="306"/>
      <c r="BF285" s="306"/>
      <c r="BG285" s="306"/>
      <c r="BH285" s="306"/>
      <c r="BI285" s="306"/>
      <c r="BJ285" s="306"/>
      <c r="BK285" s="306"/>
      <c r="BL285" s="306"/>
      <c r="BM285" s="306"/>
      <c r="BN285" s="306"/>
      <c r="BO285" s="306"/>
      <c r="BP285" s="306"/>
      <c r="BQ285" s="306"/>
      <c r="BR285" s="306"/>
      <c r="BS285" s="306"/>
      <c r="BT285" s="306"/>
      <c r="BU285" s="306"/>
      <c r="BV285" s="308"/>
      <c r="BW285" s="343"/>
      <c r="BX285" s="343"/>
      <c r="BY285" s="343"/>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558" customFormat="true" ht="15" customHeight="true" x14ac:dyDescent="0.2">
      <c r="B286" s="557"/>
      <c r="W286" s="344"/>
      <c r="X286" s="344"/>
      <c r="Y286" s="344"/>
      <c r="Z286" s="344"/>
      <c r="AA286" s="344"/>
      <c r="AB286" s="344"/>
      <c r="AC286" s="344"/>
      <c r="AD286" s="344"/>
      <c r="AE286" s="344"/>
      <c r="AF286" s="344"/>
      <c r="AG286" s="344"/>
      <c r="AH286" s="344"/>
      <c r="AI286" s="344"/>
      <c r="AJ286" s="344"/>
      <c r="AK286" s="344"/>
      <c r="AL286" s="344"/>
      <c r="AM286" s="344"/>
      <c r="AN286" s="344"/>
      <c r="AO286" s="344"/>
      <c r="AP286" s="344"/>
      <c r="AQ286" s="344"/>
      <c r="AR286" s="344"/>
      <c r="AS286" s="344"/>
      <c r="AT286" s="344"/>
      <c r="AU286" s="344"/>
      <c r="AV286" s="344"/>
      <c r="AW286" s="344"/>
      <c r="AX286" s="344"/>
      <c r="AY286" s="344"/>
      <c r="AZ286" s="344"/>
      <c r="BA286" s="308"/>
      <c r="BB286" s="306"/>
      <c r="BC286" s="306"/>
      <c r="BD286" s="306"/>
      <c r="BE286" s="306"/>
      <c r="BF286" s="306"/>
      <c r="BG286" s="306"/>
      <c r="BH286" s="306"/>
      <c r="BI286" s="306"/>
      <c r="BJ286" s="306"/>
      <c r="BK286" s="306"/>
      <c r="BL286" s="306"/>
      <c r="BM286" s="306"/>
      <c r="BN286" s="306"/>
      <c r="BO286" s="306"/>
      <c r="BP286" s="306"/>
      <c r="BQ286" s="306"/>
      <c r="BR286" s="306"/>
      <c r="BS286" s="306"/>
      <c r="BT286" s="306"/>
      <c r="BU286" s="306"/>
      <c r="BV286" s="308"/>
      <c r="BW286" s="343"/>
      <c r="BX286" s="343"/>
      <c r="BY286" s="343"/>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558" customFormat="true" ht="15" customHeight="true" x14ac:dyDescent="0.2">
      <c r="B287" s="557"/>
      <c r="W287" s="344"/>
      <c r="X287" s="344"/>
      <c r="Y287" s="344"/>
      <c r="Z287" s="344"/>
      <c r="AA287" s="344"/>
      <c r="AB287" s="344"/>
      <c r="AC287" s="344"/>
      <c r="AD287" s="344"/>
      <c r="AE287" s="344"/>
      <c r="AF287" s="344"/>
      <c r="AG287" s="344"/>
      <c r="AH287" s="344"/>
      <c r="AI287" s="344"/>
      <c r="AJ287" s="344"/>
      <c r="AK287" s="344"/>
      <c r="AL287" s="344"/>
      <c r="AM287" s="344"/>
      <c r="AN287" s="344"/>
      <c r="AO287" s="344"/>
      <c r="AP287" s="344"/>
      <c r="AQ287" s="344"/>
      <c r="AR287" s="344"/>
      <c r="AS287" s="344"/>
      <c r="AT287" s="344"/>
      <c r="AU287" s="344"/>
      <c r="AV287" s="344"/>
      <c r="AW287" s="344"/>
      <c r="AX287" s="344"/>
      <c r="AY287" s="344"/>
      <c r="AZ287" s="344"/>
      <c r="BA287" s="308"/>
      <c r="BB287" s="306"/>
      <c r="BC287" s="306"/>
      <c r="BD287" s="306"/>
      <c r="BE287" s="306"/>
      <c r="BF287" s="306"/>
      <c r="BG287" s="306"/>
      <c r="BH287" s="306"/>
      <c r="BI287" s="306"/>
      <c r="BJ287" s="306"/>
      <c r="BK287" s="306"/>
      <c r="BL287" s="306"/>
      <c r="BM287" s="306"/>
      <c r="BN287" s="306"/>
      <c r="BO287" s="306"/>
      <c r="BP287" s="306"/>
      <c r="BQ287" s="306"/>
      <c r="BR287" s="306"/>
      <c r="BS287" s="306"/>
      <c r="BT287" s="306"/>
      <c r="BU287" s="306"/>
      <c r="BV287" s="308"/>
      <c r="BW287" s="343"/>
      <c r="BX287" s="343"/>
      <c r="BY287" s="343"/>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558" customFormat="true" ht="15" customHeight="true" x14ac:dyDescent="0.2">
      <c r="B288" s="557"/>
      <c r="W288" s="344"/>
      <c r="X288" s="344"/>
      <c r="Y288" s="344"/>
      <c r="Z288" s="344"/>
      <c r="AA288" s="344"/>
      <c r="AB288" s="344"/>
      <c r="AC288" s="344"/>
      <c r="AD288" s="344"/>
      <c r="AE288" s="344"/>
      <c r="AF288" s="344"/>
      <c r="AG288" s="344"/>
      <c r="AH288" s="344"/>
      <c r="AI288" s="344"/>
      <c r="AJ288" s="344"/>
      <c r="AK288" s="344"/>
      <c r="AL288" s="344"/>
      <c r="AM288" s="344"/>
      <c r="AN288" s="344"/>
      <c r="AO288" s="344"/>
      <c r="AP288" s="344"/>
      <c r="AQ288" s="344"/>
      <c r="AR288" s="344"/>
      <c r="AS288" s="344"/>
      <c r="AT288" s="344"/>
      <c r="AU288" s="344"/>
      <c r="AV288" s="344"/>
      <c r="AW288" s="344"/>
      <c r="AX288" s="344"/>
      <c r="AY288" s="344"/>
      <c r="AZ288" s="344"/>
      <c r="BA288" s="308"/>
      <c r="BB288" s="306"/>
      <c r="BC288" s="306"/>
      <c r="BD288" s="306"/>
      <c r="BE288" s="306"/>
      <c r="BF288" s="306"/>
      <c r="BG288" s="306"/>
      <c r="BH288" s="306"/>
      <c r="BI288" s="306"/>
      <c r="BJ288" s="306"/>
      <c r="BK288" s="306"/>
      <c r="BL288" s="306"/>
      <c r="BM288" s="306"/>
      <c r="BN288" s="306"/>
      <c r="BO288" s="306"/>
      <c r="BP288" s="306"/>
      <c r="BQ288" s="306"/>
      <c r="BR288" s="306"/>
      <c r="BS288" s="306"/>
      <c r="BT288" s="306"/>
      <c r="BU288" s="306"/>
      <c r="BV288" s="308"/>
      <c r="BW288" s="343"/>
      <c r="BX288" s="343"/>
      <c r="BY288" s="343"/>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558" customFormat="true" ht="15" customHeight="true" x14ac:dyDescent="0.2">
      <c r="A289" s="519"/>
      <c r="B289" s="518"/>
      <c r="C289" s="519"/>
      <c r="W289" s="344"/>
      <c r="X289" s="344"/>
      <c r="Y289" s="344"/>
      <c r="Z289" s="344"/>
      <c r="AA289" s="344"/>
      <c r="AB289" s="344"/>
      <c r="AC289" s="344"/>
      <c r="AD289" s="344"/>
      <c r="AE289" s="344"/>
      <c r="AF289" s="344"/>
      <c r="AG289" s="344"/>
      <c r="AH289" s="344"/>
      <c r="AI289" s="344"/>
      <c r="AJ289" s="344"/>
      <c r="AK289" s="344"/>
      <c r="AL289" s="344"/>
      <c r="AM289" s="344"/>
      <c r="AN289" s="344"/>
      <c r="AO289" s="344"/>
      <c r="AP289" s="344"/>
      <c r="AQ289" s="344"/>
      <c r="AR289" s="344"/>
      <c r="AS289" s="344"/>
      <c r="AT289" s="344"/>
      <c r="AU289" s="344"/>
      <c r="AV289" s="344"/>
      <c r="AW289" s="344"/>
      <c r="AX289" s="344"/>
      <c r="AY289" s="344"/>
      <c r="AZ289" s="344"/>
      <c r="BA289" s="308"/>
      <c r="BB289" s="306"/>
      <c r="BC289" s="306"/>
      <c r="BD289" s="306"/>
      <c r="BE289" s="306"/>
      <c r="BF289" s="306"/>
      <c r="BG289" s="306"/>
      <c r="BH289" s="306"/>
      <c r="BI289" s="306"/>
      <c r="BJ289" s="306"/>
      <c r="BK289" s="306"/>
      <c r="BL289" s="306"/>
      <c r="BM289" s="306"/>
      <c r="BN289" s="306"/>
      <c r="BO289" s="306"/>
      <c r="BP289" s="306"/>
      <c r="BQ289" s="306"/>
      <c r="BR289" s="306"/>
      <c r="BS289" s="306"/>
      <c r="BT289" s="306"/>
      <c r="BU289" s="306"/>
      <c r="BV289" s="308"/>
      <c r="BW289" s="343"/>
      <c r="BX289" s="343"/>
      <c r="BY289" s="343"/>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558" customFormat="true" ht="15" customHeight="true" x14ac:dyDescent="0.2">
      <c r="A290" s="168"/>
      <c r="B290" s="167"/>
      <c r="C290" s="165"/>
      <c r="W290" s="344"/>
      <c r="X290" s="344"/>
      <c r="Y290" s="344"/>
      <c r="Z290" s="344"/>
      <c r="AA290" s="344"/>
      <c r="AB290" s="344"/>
      <c r="AC290" s="344"/>
      <c r="AD290" s="344"/>
      <c r="AE290" s="344"/>
      <c r="AF290" s="344"/>
      <c r="AG290" s="344"/>
      <c r="AH290" s="344"/>
      <c r="AI290" s="344"/>
      <c r="AJ290" s="344"/>
      <c r="AK290" s="344"/>
      <c r="AL290" s="344"/>
      <c r="AM290" s="344"/>
      <c r="AN290" s="344"/>
      <c r="AO290" s="344"/>
      <c r="AP290" s="344"/>
      <c r="AQ290" s="344"/>
      <c r="AR290" s="344"/>
      <c r="AS290" s="344"/>
      <c r="AT290" s="344"/>
      <c r="AU290" s="344"/>
      <c r="AV290" s="344"/>
      <c r="AW290" s="344"/>
      <c r="AX290" s="344"/>
      <c r="AY290" s="344"/>
      <c r="AZ290" s="344"/>
      <c r="BA290" s="308"/>
      <c r="BB290" s="306"/>
      <c r="BC290" s="306"/>
      <c r="BD290" s="306"/>
      <c r="BE290" s="306"/>
      <c r="BF290" s="306"/>
      <c r="BG290" s="306"/>
      <c r="BH290" s="306"/>
      <c r="BI290" s="306"/>
      <c r="BJ290" s="306"/>
      <c r="BK290" s="306"/>
      <c r="BL290" s="306"/>
      <c r="BM290" s="306"/>
      <c r="BN290" s="306"/>
      <c r="BO290" s="306"/>
      <c r="BP290" s="306"/>
      <c r="BQ290" s="306"/>
      <c r="BR290" s="306"/>
      <c r="BS290" s="306"/>
      <c r="BT290" s="306"/>
      <c r="BU290" s="306"/>
      <c r="BV290" s="308"/>
      <c r="BW290" s="343"/>
      <c r="BX290" s="343"/>
      <c r="BY290" s="343"/>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558" customFormat="true" ht="15" customHeight="true" x14ac:dyDescent="0.2">
      <c r="A291" s="168"/>
      <c r="B291" s="167"/>
      <c r="C291" s="165"/>
      <c r="W291" s="344"/>
      <c r="X291" s="344"/>
      <c r="Y291" s="344"/>
      <c r="Z291" s="344"/>
      <c r="AA291" s="344"/>
      <c r="AB291" s="344"/>
      <c r="AC291" s="344"/>
      <c r="AD291" s="344"/>
      <c r="AE291" s="344"/>
      <c r="AF291" s="344"/>
      <c r="AG291" s="344"/>
      <c r="AH291" s="344"/>
      <c r="AI291" s="344"/>
      <c r="AJ291" s="344"/>
      <c r="AK291" s="344"/>
      <c r="AL291" s="344"/>
      <c r="AM291" s="344"/>
      <c r="AN291" s="344"/>
      <c r="AO291" s="344"/>
      <c r="AP291" s="344"/>
      <c r="AQ291" s="344"/>
      <c r="AR291" s="344"/>
      <c r="AS291" s="344"/>
      <c r="AT291" s="344"/>
      <c r="AU291" s="344"/>
      <c r="AV291" s="344"/>
      <c r="AW291" s="344"/>
      <c r="AX291" s="344"/>
      <c r="AY291" s="344"/>
      <c r="AZ291" s="344"/>
      <c r="BA291" s="308"/>
      <c r="BB291" s="306"/>
      <c r="BC291" s="306"/>
      <c r="BD291" s="306"/>
      <c r="BE291" s="306"/>
      <c r="BF291" s="306"/>
      <c r="BG291" s="306"/>
      <c r="BH291" s="306"/>
      <c r="BI291" s="306"/>
      <c r="BJ291" s="306"/>
      <c r="BK291" s="306"/>
      <c r="BL291" s="306"/>
      <c r="BM291" s="306"/>
      <c r="BN291" s="306"/>
      <c r="BO291" s="306"/>
      <c r="BP291" s="306"/>
      <c r="BQ291" s="306"/>
      <c r="BR291" s="306"/>
      <c r="BS291" s="306"/>
      <c r="BT291" s="306"/>
      <c r="BU291" s="306"/>
      <c r="BV291" s="308"/>
      <c r="BW291" s="343"/>
      <c r="BX291" s="343"/>
      <c r="BY291" s="343"/>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558" customFormat="true" ht="15" customHeight="true" x14ac:dyDescent="0.2">
      <c r="A292" s="168"/>
      <c r="B292" s="167"/>
      <c r="C292" s="165"/>
      <c r="W292" s="344"/>
      <c r="X292" s="344"/>
      <c r="Y292" s="344"/>
      <c r="Z292" s="344"/>
      <c r="AA292" s="344"/>
      <c r="AB292" s="344"/>
      <c r="AC292" s="344"/>
      <c r="AD292" s="344"/>
      <c r="AE292" s="344"/>
      <c r="AF292" s="344"/>
      <c r="AG292" s="344"/>
      <c r="AH292" s="344"/>
      <c r="AI292" s="344"/>
      <c r="AJ292" s="344"/>
      <c r="AK292" s="344"/>
      <c r="AL292" s="344"/>
      <c r="AM292" s="344"/>
      <c r="AN292" s="344"/>
      <c r="AO292" s="344"/>
      <c r="AP292" s="344"/>
      <c r="AQ292" s="344"/>
      <c r="AR292" s="344"/>
      <c r="AS292" s="344"/>
      <c r="AT292" s="344"/>
      <c r="AU292" s="344"/>
      <c r="AV292" s="344"/>
      <c r="AW292" s="344"/>
      <c r="AX292" s="344"/>
      <c r="AY292" s="344"/>
      <c r="AZ292" s="344"/>
      <c r="BA292" s="308"/>
      <c r="BB292" s="306"/>
      <c r="BC292" s="306"/>
      <c r="BD292" s="306"/>
      <c r="BE292" s="306"/>
      <c r="BF292" s="306"/>
      <c r="BG292" s="306"/>
      <c r="BH292" s="306"/>
      <c r="BI292" s="306"/>
      <c r="BJ292" s="306"/>
      <c r="BK292" s="306"/>
      <c r="BL292" s="306"/>
      <c r="BM292" s="306"/>
      <c r="BN292" s="306"/>
      <c r="BO292" s="306"/>
      <c r="BP292" s="306"/>
      <c r="BQ292" s="306"/>
      <c r="BR292" s="306"/>
      <c r="BS292" s="306"/>
      <c r="BT292" s="306"/>
      <c r="BU292" s="306"/>
      <c r="BV292" s="308"/>
      <c r="BW292" s="343"/>
      <c r="BX292" s="343"/>
      <c r="BY292" s="343"/>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558" customFormat="true" ht="15" customHeight="true" x14ac:dyDescent="0.2">
      <c r="A293" s="168"/>
      <c r="B293" s="167"/>
      <c r="C293" s="166"/>
      <c r="W293" s="344"/>
      <c r="X293" s="344"/>
      <c r="Y293" s="344"/>
      <c r="Z293" s="344"/>
      <c r="AA293" s="344"/>
      <c r="AB293" s="344"/>
      <c r="AC293" s="344"/>
      <c r="AD293" s="344"/>
      <c r="AE293" s="344"/>
      <c r="AF293" s="344"/>
      <c r="AG293" s="344"/>
      <c r="AH293" s="344"/>
      <c r="AI293" s="344"/>
      <c r="AJ293" s="344"/>
      <c r="AK293" s="344"/>
      <c r="AL293" s="344"/>
      <c r="AM293" s="344"/>
      <c r="AN293" s="344"/>
      <c r="AO293" s="344"/>
      <c r="AP293" s="344"/>
      <c r="AQ293" s="344"/>
      <c r="AR293" s="344"/>
      <c r="AS293" s="344"/>
      <c r="AT293" s="344"/>
      <c r="AU293" s="344"/>
      <c r="AV293" s="344"/>
      <c r="AW293" s="344"/>
      <c r="AX293" s="344"/>
      <c r="AY293" s="344"/>
      <c r="AZ293" s="344"/>
      <c r="BA293" s="308"/>
      <c r="BB293" s="306"/>
      <c r="BC293" s="306"/>
      <c r="BD293" s="306"/>
      <c r="BE293" s="306"/>
      <c r="BF293" s="306"/>
      <c r="BG293" s="306"/>
      <c r="BH293" s="306"/>
      <c r="BI293" s="306"/>
      <c r="BJ293" s="306"/>
      <c r="BK293" s="306"/>
      <c r="BL293" s="306"/>
      <c r="BM293" s="306"/>
      <c r="BN293" s="306"/>
      <c r="BO293" s="306"/>
      <c r="BP293" s="306"/>
      <c r="BQ293" s="306"/>
      <c r="BR293" s="306"/>
      <c r="BS293" s="306"/>
      <c r="BT293" s="306"/>
      <c r="BU293" s="306"/>
      <c r="BV293" s="308"/>
      <c r="BW293" s="343"/>
      <c r="BX293" s="343"/>
      <c r="BY293" s="343"/>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558" customFormat="true" ht="15" customHeight="true" x14ac:dyDescent="0.2">
      <c r="A294" s="168"/>
      <c r="B294" s="167"/>
      <c r="C294" s="166"/>
      <c r="W294" s="344"/>
      <c r="X294" s="344"/>
      <c r="Y294" s="344"/>
      <c r="Z294" s="344"/>
      <c r="AA294" s="344"/>
      <c r="AB294" s="344"/>
      <c r="AC294" s="344"/>
      <c r="AD294" s="344"/>
      <c r="AE294" s="344"/>
      <c r="AF294" s="344"/>
      <c r="AG294" s="344"/>
      <c r="AH294" s="344"/>
      <c r="AI294" s="344"/>
      <c r="AJ294" s="344"/>
      <c r="AK294" s="344"/>
      <c r="AL294" s="344"/>
      <c r="AM294" s="344"/>
      <c r="AN294" s="344"/>
      <c r="AO294" s="344"/>
      <c r="AP294" s="344"/>
      <c r="AQ294" s="344"/>
      <c r="AR294" s="344"/>
      <c r="AS294" s="344"/>
      <c r="AT294" s="344"/>
      <c r="AU294" s="344"/>
      <c r="AV294" s="344"/>
      <c r="AW294" s="344"/>
      <c r="AX294" s="344"/>
      <c r="AY294" s="344"/>
      <c r="AZ294" s="344"/>
      <c r="BA294" s="308"/>
      <c r="BB294" s="306"/>
      <c r="BC294" s="306"/>
      <c r="BD294" s="306"/>
      <c r="BE294" s="306"/>
      <c r="BF294" s="306"/>
      <c r="BG294" s="306"/>
      <c r="BH294" s="306"/>
      <c r="BI294" s="306"/>
      <c r="BJ294" s="306"/>
      <c r="BK294" s="306"/>
      <c r="BL294" s="306"/>
      <c r="BM294" s="306"/>
      <c r="BN294" s="306"/>
      <c r="BO294" s="306"/>
      <c r="BP294" s="306"/>
      <c r="BQ294" s="306"/>
      <c r="BR294" s="306"/>
      <c r="BS294" s="306"/>
      <c r="BT294" s="306"/>
      <c r="BU294" s="306"/>
      <c r="BV294" s="308"/>
      <c r="BW294" s="343"/>
      <c r="BX294" s="343"/>
      <c r="BY294" s="343"/>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558" customFormat="true" ht="15" customHeight="true" x14ac:dyDescent="0.2">
      <c r="A295" s="168"/>
      <c r="B295" s="167"/>
      <c r="C295" s="166"/>
      <c r="W295" s="344"/>
      <c r="X295" s="344"/>
      <c r="Y295" s="344"/>
      <c r="Z295" s="344"/>
      <c r="AA295" s="344"/>
      <c r="AB295" s="344"/>
      <c r="AC295" s="344"/>
      <c r="AD295" s="344"/>
      <c r="AE295" s="344"/>
      <c r="AF295" s="344"/>
      <c r="AG295" s="344"/>
      <c r="AH295" s="344"/>
      <c r="AI295" s="344"/>
      <c r="AJ295" s="344"/>
      <c r="AK295" s="344"/>
      <c r="AL295" s="344"/>
      <c r="AM295" s="344"/>
      <c r="AN295" s="344"/>
      <c r="AO295" s="344"/>
      <c r="AP295" s="344"/>
      <c r="AQ295" s="344"/>
      <c r="AR295" s="344"/>
      <c r="AS295" s="344"/>
      <c r="AT295" s="344"/>
      <c r="AU295" s="344"/>
      <c r="AV295" s="344"/>
      <c r="AW295" s="344"/>
      <c r="AX295" s="344"/>
      <c r="AY295" s="344"/>
      <c r="AZ295" s="344"/>
      <c r="BA295" s="308"/>
      <c r="BB295" s="306"/>
      <c r="BC295" s="306"/>
      <c r="BD295" s="306"/>
      <c r="BE295" s="306"/>
      <c r="BF295" s="306"/>
      <c r="BG295" s="306"/>
      <c r="BH295" s="306"/>
      <c r="BI295" s="306"/>
      <c r="BJ295" s="306"/>
      <c r="BK295" s="306"/>
      <c r="BL295" s="306"/>
      <c r="BM295" s="306"/>
      <c r="BN295" s="306"/>
      <c r="BO295" s="306"/>
      <c r="BP295" s="306"/>
      <c r="BQ295" s="306"/>
      <c r="BR295" s="306"/>
      <c r="BS295" s="306"/>
      <c r="BT295" s="306"/>
      <c r="BU295" s="306"/>
      <c r="BV295" s="308"/>
      <c r="BW295" s="343"/>
      <c r="BX295" s="343"/>
      <c r="BY295" s="343"/>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558" customFormat="true" ht="15" customHeight="true" x14ac:dyDescent="0.2">
      <c r="A296" s="168"/>
      <c r="B296" s="167"/>
      <c r="C296" s="166"/>
      <c r="W296" s="344"/>
      <c r="X296" s="344"/>
      <c r="Y296" s="344"/>
      <c r="Z296" s="344"/>
      <c r="AA296" s="344"/>
      <c r="AB296" s="344"/>
      <c r="AC296" s="344"/>
      <c r="AD296" s="344"/>
      <c r="AE296" s="344"/>
      <c r="AF296" s="344"/>
      <c r="AG296" s="344"/>
      <c r="AH296" s="344"/>
      <c r="AI296" s="344"/>
      <c r="AJ296" s="344"/>
      <c r="AK296" s="344"/>
      <c r="AL296" s="344"/>
      <c r="AM296" s="344"/>
      <c r="AN296" s="344"/>
      <c r="AO296" s="344"/>
      <c r="AP296" s="344"/>
      <c r="AQ296" s="344"/>
      <c r="AR296" s="344"/>
      <c r="AS296" s="344"/>
      <c r="AT296" s="344"/>
      <c r="AU296" s="344"/>
      <c r="AV296" s="344"/>
      <c r="AW296" s="344"/>
      <c r="AX296" s="344"/>
      <c r="AY296" s="344"/>
      <c r="AZ296" s="344"/>
      <c r="BA296" s="308"/>
      <c r="BB296" s="306"/>
      <c r="BC296" s="306"/>
      <c r="BD296" s="306"/>
      <c r="BE296" s="306"/>
      <c r="BF296" s="306"/>
      <c r="BG296" s="306"/>
      <c r="BH296" s="306"/>
      <c r="BI296" s="306"/>
      <c r="BJ296" s="306"/>
      <c r="BK296" s="306"/>
      <c r="BL296" s="306"/>
      <c r="BM296" s="306"/>
      <c r="BN296" s="306"/>
      <c r="BO296" s="306"/>
      <c r="BP296" s="306"/>
      <c r="BQ296" s="306"/>
      <c r="BR296" s="306"/>
      <c r="BS296" s="306"/>
      <c r="BT296" s="306"/>
      <c r="BU296" s="306"/>
      <c r="BV296" s="308"/>
      <c r="BW296" s="343"/>
      <c r="BX296" s="343"/>
      <c r="BY296" s="343"/>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558" customFormat="true" ht="15" customHeight="true" x14ac:dyDescent="0.2">
      <c r="A297" s="168"/>
      <c r="B297" s="167"/>
      <c r="C297" s="166"/>
      <c r="W297" s="344"/>
      <c r="X297" s="344"/>
      <c r="Y297" s="344"/>
      <c r="Z297" s="344"/>
      <c r="AA297" s="344"/>
      <c r="AB297" s="344"/>
      <c r="AC297" s="344"/>
      <c r="AD297" s="344"/>
      <c r="AE297" s="344"/>
      <c r="AF297" s="344"/>
      <c r="AG297" s="344"/>
      <c r="AH297" s="344"/>
      <c r="AI297" s="344"/>
      <c r="AJ297" s="344"/>
      <c r="AK297" s="344"/>
      <c r="AL297" s="344"/>
      <c r="AM297" s="344"/>
      <c r="AN297" s="344"/>
      <c r="AO297" s="344"/>
      <c r="AP297" s="344"/>
      <c r="AQ297" s="344"/>
      <c r="AR297" s="344"/>
      <c r="AS297" s="344"/>
      <c r="AT297" s="344"/>
      <c r="AU297" s="344"/>
      <c r="AV297" s="344"/>
      <c r="AW297" s="344"/>
      <c r="AX297" s="344"/>
      <c r="AY297" s="344"/>
      <c r="AZ297" s="344"/>
      <c r="BA297" s="308"/>
      <c r="BB297" s="306"/>
      <c r="BC297" s="306"/>
      <c r="BD297" s="306"/>
      <c r="BE297" s="306"/>
      <c r="BF297" s="306"/>
      <c r="BG297" s="306"/>
      <c r="BH297" s="306"/>
      <c r="BI297" s="306"/>
      <c r="BJ297" s="306"/>
      <c r="BK297" s="306"/>
      <c r="BL297" s="306"/>
      <c r="BM297" s="306"/>
      <c r="BN297" s="306"/>
      <c r="BO297" s="306"/>
      <c r="BP297" s="306"/>
      <c r="BQ297" s="306"/>
      <c r="BR297" s="306"/>
      <c r="BS297" s="306"/>
      <c r="BT297" s="306"/>
      <c r="BU297" s="306"/>
      <c r="BV297" s="308"/>
      <c r="BW297" s="343"/>
      <c r="BX297" s="343"/>
      <c r="BY297" s="343"/>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558" customFormat="true" ht="15" customHeight="true" x14ac:dyDescent="0.2">
      <c r="B298" s="557"/>
      <c r="W298" s="344"/>
      <c r="X298" s="344"/>
      <c r="Y298" s="344"/>
      <c r="Z298" s="344"/>
      <c r="AA298" s="344"/>
      <c r="AB298" s="344"/>
      <c r="AC298" s="344"/>
      <c r="AD298" s="344"/>
      <c r="AE298" s="344"/>
      <c r="AF298" s="344"/>
      <c r="AG298" s="344"/>
      <c r="AH298" s="344"/>
      <c r="AI298" s="344"/>
      <c r="AJ298" s="344"/>
      <c r="AK298" s="344"/>
      <c r="AL298" s="344"/>
      <c r="AM298" s="344"/>
      <c r="AN298" s="344"/>
      <c r="AO298" s="344"/>
      <c r="AP298" s="344"/>
      <c r="AQ298" s="344"/>
      <c r="AR298" s="344"/>
      <c r="AS298" s="344"/>
      <c r="AT298" s="344"/>
      <c r="AU298" s="344"/>
      <c r="AV298" s="344"/>
      <c r="AW298" s="344"/>
      <c r="AX298" s="344"/>
      <c r="AY298" s="344"/>
      <c r="AZ298" s="344"/>
      <c r="BA298" s="308"/>
      <c r="BB298" s="306"/>
      <c r="BC298" s="306"/>
      <c r="BD298" s="306"/>
      <c r="BE298" s="306"/>
      <c r="BF298" s="306"/>
      <c r="BG298" s="306"/>
      <c r="BH298" s="306"/>
      <c r="BI298" s="306"/>
      <c r="BJ298" s="306"/>
      <c r="BK298" s="306"/>
      <c r="BL298" s="306"/>
      <c r="BM298" s="306"/>
      <c r="BN298" s="306"/>
      <c r="BO298" s="306"/>
      <c r="BP298" s="306"/>
      <c r="BQ298" s="306"/>
      <c r="BR298" s="306"/>
      <c r="BS298" s="306"/>
      <c r="BT298" s="306"/>
      <c r="BU298" s="306"/>
      <c r="BV298" s="308"/>
      <c r="BW298" s="343"/>
      <c r="BX298" s="343"/>
      <c r="BY298" s="343"/>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558" customFormat="true" ht="15" customHeight="true" x14ac:dyDescent="0.2">
      <c r="A299" s="519"/>
      <c r="B299" s="518"/>
      <c r="C299" s="519"/>
      <c r="D299" s="519"/>
      <c r="W299" s="344"/>
      <c r="X299" s="344"/>
      <c r="Y299" s="344"/>
      <c r="Z299" s="344"/>
      <c r="AA299" s="344"/>
      <c r="AB299" s="344"/>
      <c r="AC299" s="344"/>
      <c r="AD299" s="344"/>
      <c r="AE299" s="344"/>
      <c r="AF299" s="344"/>
      <c r="AG299" s="344"/>
      <c r="AH299" s="344"/>
      <c r="AI299" s="344"/>
      <c r="AJ299" s="344"/>
      <c r="AK299" s="344"/>
      <c r="AL299" s="344"/>
      <c r="AM299" s="344"/>
      <c r="AN299" s="344"/>
      <c r="AO299" s="344"/>
      <c r="AP299" s="344"/>
      <c r="AQ299" s="344"/>
      <c r="AR299" s="344"/>
      <c r="AS299" s="344"/>
      <c r="AT299" s="344"/>
      <c r="AU299" s="344"/>
      <c r="AV299" s="344"/>
      <c r="AW299" s="344"/>
      <c r="AX299" s="344"/>
      <c r="AY299" s="344"/>
      <c r="AZ299" s="344"/>
      <c r="BA299" s="308"/>
      <c r="BB299" s="306"/>
      <c r="BC299" s="306"/>
      <c r="BD299" s="306"/>
      <c r="BE299" s="306"/>
      <c r="BF299" s="306"/>
      <c r="BG299" s="306"/>
      <c r="BH299" s="306"/>
      <c r="BI299" s="306"/>
      <c r="BJ299" s="306"/>
      <c r="BK299" s="306"/>
      <c r="BL299" s="306"/>
      <c r="BM299" s="306"/>
      <c r="BN299" s="306"/>
      <c r="BO299" s="306"/>
      <c r="BP299" s="306"/>
      <c r="BQ299" s="306"/>
      <c r="BR299" s="306"/>
      <c r="BS299" s="306"/>
      <c r="BT299" s="306"/>
      <c r="BU299" s="306"/>
      <c r="BV299" s="308"/>
      <c r="BW299" s="343"/>
      <c r="BX299" s="343"/>
      <c r="BY299" s="343"/>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558" customFormat="true" ht="15" customHeight="true" x14ac:dyDescent="0.2">
      <c r="A300" s="168"/>
      <c r="B300" s="167"/>
      <c r="C300" s="165"/>
      <c r="D300" s="165"/>
      <c r="W300" s="344"/>
      <c r="X300" s="344"/>
      <c r="Y300" s="344"/>
      <c r="Z300" s="344"/>
      <c r="AA300" s="344"/>
      <c r="AB300" s="344"/>
      <c r="AC300" s="344"/>
      <c r="AD300" s="344"/>
      <c r="AE300" s="344"/>
      <c r="AF300" s="344"/>
      <c r="AG300" s="344"/>
      <c r="AH300" s="344"/>
      <c r="AI300" s="344"/>
      <c r="AJ300" s="344"/>
      <c r="AK300" s="344"/>
      <c r="AL300" s="344"/>
      <c r="AM300" s="344"/>
      <c r="AN300" s="344"/>
      <c r="AO300" s="344"/>
      <c r="AP300" s="344"/>
      <c r="AQ300" s="344"/>
      <c r="AR300" s="344"/>
      <c r="AS300" s="344"/>
      <c r="AT300" s="344"/>
      <c r="AU300" s="344"/>
      <c r="AV300" s="344"/>
      <c r="AW300" s="344"/>
      <c r="AX300" s="344"/>
      <c r="AY300" s="344"/>
      <c r="AZ300" s="344"/>
      <c r="BA300" s="308"/>
      <c r="BB300" s="306"/>
      <c r="BC300" s="306"/>
      <c r="BD300" s="306"/>
      <c r="BE300" s="306"/>
      <c r="BF300" s="306"/>
      <c r="BG300" s="306"/>
      <c r="BH300" s="306"/>
      <c r="BI300" s="306"/>
      <c r="BJ300" s="306"/>
      <c r="BK300" s="306"/>
      <c r="BL300" s="306"/>
      <c r="BM300" s="306"/>
      <c r="BN300" s="306"/>
      <c r="BO300" s="306"/>
      <c r="BP300" s="306"/>
      <c r="BQ300" s="306"/>
      <c r="BR300" s="306"/>
      <c r="BS300" s="306"/>
      <c r="BT300" s="306"/>
      <c r="BU300" s="306"/>
      <c r="BV300" s="308"/>
      <c r="BW300" s="343"/>
      <c r="BX300" s="343"/>
      <c r="BY300" s="343"/>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558" customFormat="true" ht="15" customHeight="true" x14ac:dyDescent="0.2">
      <c r="A301" s="168"/>
      <c r="B301" s="167"/>
      <c r="C301" s="165"/>
      <c r="D301" s="165"/>
      <c r="W301" s="344"/>
      <c r="X301" s="344"/>
      <c r="Y301" s="344"/>
      <c r="Z301" s="344"/>
      <c r="AA301" s="344"/>
      <c r="AB301" s="344"/>
      <c r="AC301" s="344"/>
      <c r="AD301" s="344"/>
      <c r="AE301" s="344"/>
      <c r="AF301" s="344"/>
      <c r="AG301" s="344"/>
      <c r="AH301" s="344"/>
      <c r="AI301" s="344"/>
      <c r="AJ301" s="344"/>
      <c r="AK301" s="344"/>
      <c r="AL301" s="344"/>
      <c r="AM301" s="344"/>
      <c r="AN301" s="344"/>
      <c r="AO301" s="344"/>
      <c r="AP301" s="344"/>
      <c r="AQ301" s="344"/>
      <c r="AR301" s="344"/>
      <c r="AS301" s="344"/>
      <c r="AT301" s="344"/>
      <c r="AU301" s="344"/>
      <c r="AV301" s="344"/>
      <c r="AW301" s="344"/>
      <c r="AX301" s="344"/>
      <c r="AY301" s="344"/>
      <c r="AZ301" s="344"/>
      <c r="BA301" s="308"/>
      <c r="BB301" s="306"/>
      <c r="BC301" s="306"/>
      <c r="BD301" s="306"/>
      <c r="BE301" s="306"/>
      <c r="BF301" s="306"/>
      <c r="BG301" s="306"/>
      <c r="BH301" s="306"/>
      <c r="BI301" s="306"/>
      <c r="BJ301" s="306"/>
      <c r="BK301" s="306"/>
      <c r="BL301" s="306"/>
      <c r="BM301" s="306"/>
      <c r="BN301" s="306"/>
      <c r="BO301" s="306"/>
      <c r="BP301" s="306"/>
      <c r="BQ301" s="306"/>
      <c r="BR301" s="306"/>
      <c r="BS301" s="306"/>
      <c r="BT301" s="306"/>
      <c r="BU301" s="306"/>
      <c r="BV301" s="308"/>
      <c r="BW301" s="343"/>
      <c r="BX301" s="343"/>
      <c r="BY301" s="343"/>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558" customFormat="true" ht="15" customHeight="true" x14ac:dyDescent="0.2">
      <c r="A302" s="168"/>
      <c r="B302" s="167"/>
      <c r="C302" s="165"/>
      <c r="D302" s="165"/>
      <c r="W302" s="344"/>
      <c r="X302" s="344"/>
      <c r="Y302" s="344"/>
      <c r="Z302" s="344"/>
      <c r="AA302" s="344"/>
      <c r="AB302" s="344"/>
      <c r="AC302" s="344"/>
      <c r="AD302" s="344"/>
      <c r="AE302" s="344"/>
      <c r="AF302" s="344"/>
      <c r="AG302" s="344"/>
      <c r="AH302" s="344"/>
      <c r="AI302" s="344"/>
      <c r="AJ302" s="344"/>
      <c r="AK302" s="344"/>
      <c r="AL302" s="344"/>
      <c r="AM302" s="344"/>
      <c r="AN302" s="344"/>
      <c r="AO302" s="344"/>
      <c r="AP302" s="344"/>
      <c r="AQ302" s="344"/>
      <c r="AR302" s="344"/>
      <c r="AS302" s="344"/>
      <c r="AT302" s="344"/>
      <c r="AU302" s="344"/>
      <c r="AV302" s="344"/>
      <c r="AW302" s="344"/>
      <c r="AX302" s="344"/>
      <c r="AY302" s="344"/>
      <c r="AZ302" s="344"/>
      <c r="BA302" s="308"/>
      <c r="BB302" s="306"/>
      <c r="BC302" s="306"/>
      <c r="BD302" s="306"/>
      <c r="BE302" s="306"/>
      <c r="BF302" s="306"/>
      <c r="BG302" s="306"/>
      <c r="BH302" s="306"/>
      <c r="BI302" s="306"/>
      <c r="BJ302" s="306"/>
      <c r="BK302" s="306"/>
      <c r="BL302" s="306"/>
      <c r="BM302" s="306"/>
      <c r="BN302" s="306"/>
      <c r="BO302" s="306"/>
      <c r="BP302" s="306"/>
      <c r="BQ302" s="306"/>
      <c r="BR302" s="306"/>
      <c r="BS302" s="306"/>
      <c r="BT302" s="306"/>
      <c r="BU302" s="306"/>
      <c r="BV302" s="308"/>
      <c r="BW302" s="343"/>
      <c r="BX302" s="343"/>
      <c r="BY302" s="343"/>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558" customFormat="true" ht="15" customHeight="true" x14ac:dyDescent="0.2">
      <c r="A303" s="168"/>
      <c r="B303" s="167"/>
      <c r="C303" s="166"/>
      <c r="D303" s="166"/>
      <c r="W303" s="344"/>
      <c r="X303" s="344"/>
      <c r="Y303" s="344"/>
      <c r="Z303" s="344"/>
      <c r="AA303" s="344"/>
      <c r="AB303" s="344"/>
      <c r="AC303" s="344"/>
      <c r="AD303" s="344"/>
      <c r="AE303" s="344"/>
      <c r="AF303" s="344"/>
      <c r="AG303" s="344"/>
      <c r="AH303" s="344"/>
      <c r="AI303" s="344"/>
      <c r="AJ303" s="344"/>
      <c r="AK303" s="344"/>
      <c r="AL303" s="344"/>
      <c r="AM303" s="344"/>
      <c r="AN303" s="344"/>
      <c r="AO303" s="344"/>
      <c r="AP303" s="344"/>
      <c r="AQ303" s="344"/>
      <c r="AR303" s="344"/>
      <c r="AS303" s="344"/>
      <c r="AT303" s="344"/>
      <c r="AU303" s="344"/>
      <c r="AV303" s="344"/>
      <c r="AW303" s="344"/>
      <c r="AX303" s="344"/>
      <c r="AY303" s="344"/>
      <c r="AZ303" s="344"/>
      <c r="BA303" s="308"/>
      <c r="BB303" s="306"/>
      <c r="BC303" s="306"/>
      <c r="BD303" s="306"/>
      <c r="BE303" s="306"/>
      <c r="BF303" s="306"/>
      <c r="BG303" s="306"/>
      <c r="BH303" s="306"/>
      <c r="BI303" s="306"/>
      <c r="BJ303" s="306"/>
      <c r="BK303" s="306"/>
      <c r="BL303" s="306"/>
      <c r="BM303" s="306"/>
      <c r="BN303" s="306"/>
      <c r="BO303" s="306"/>
      <c r="BP303" s="306"/>
      <c r="BQ303" s="306"/>
      <c r="BR303" s="306"/>
      <c r="BS303" s="306"/>
      <c r="BT303" s="306"/>
      <c r="BU303" s="306"/>
      <c r="BV303" s="308"/>
      <c r="BW303" s="343"/>
      <c r="BX303" s="343"/>
      <c r="BY303" s="343"/>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558" customFormat="true" ht="15" customHeight="true" x14ac:dyDescent="0.2">
      <c r="A304" s="168"/>
      <c r="B304" s="167"/>
      <c r="C304" s="166"/>
      <c r="D304" s="166"/>
      <c r="W304" s="344"/>
      <c r="X304" s="344"/>
      <c r="Y304" s="344"/>
      <c r="Z304" s="344"/>
      <c r="AA304" s="344"/>
      <c r="AB304" s="344"/>
      <c r="AC304" s="344"/>
      <c r="AD304" s="344"/>
      <c r="AE304" s="344"/>
      <c r="AF304" s="344"/>
      <c r="AG304" s="344"/>
      <c r="AH304" s="344"/>
      <c r="AI304" s="344"/>
      <c r="AJ304" s="344"/>
      <c r="AK304" s="344"/>
      <c r="AL304" s="344"/>
      <c r="AM304" s="344"/>
      <c r="AN304" s="344"/>
      <c r="AO304" s="344"/>
      <c r="AP304" s="344"/>
      <c r="AQ304" s="344"/>
      <c r="AR304" s="344"/>
      <c r="AS304" s="344"/>
      <c r="AT304" s="344"/>
      <c r="AU304" s="344"/>
      <c r="AV304" s="344"/>
      <c r="AW304" s="344"/>
      <c r="AX304" s="344"/>
      <c r="AY304" s="344"/>
      <c r="AZ304" s="344"/>
      <c r="BA304" s="308"/>
      <c r="BB304" s="306"/>
      <c r="BC304" s="306"/>
      <c r="BD304" s="306"/>
      <c r="BE304" s="306"/>
      <c r="BF304" s="306"/>
      <c r="BG304" s="306"/>
      <c r="BH304" s="306"/>
      <c r="BI304" s="306"/>
      <c r="BJ304" s="306"/>
      <c r="BK304" s="306"/>
      <c r="BL304" s="306"/>
      <c r="BM304" s="306"/>
      <c r="BN304" s="306"/>
      <c r="BO304" s="306"/>
      <c r="BP304" s="306"/>
      <c r="BQ304" s="306"/>
      <c r="BR304" s="306"/>
      <c r="BS304" s="306"/>
      <c r="BT304" s="306"/>
      <c r="BU304" s="306"/>
      <c r="BV304" s="308"/>
      <c r="BW304" s="343"/>
      <c r="BX304" s="343"/>
      <c r="BY304" s="343"/>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558" customFormat="true" ht="15" customHeight="true" x14ac:dyDescent="0.2">
      <c r="A305" s="168"/>
      <c r="B305" s="167"/>
      <c r="C305" s="166"/>
      <c r="D305" s="166"/>
      <c r="W305" s="344"/>
      <c r="X305" s="344"/>
      <c r="Y305" s="344"/>
      <c r="Z305" s="344"/>
      <c r="AA305" s="344"/>
      <c r="AB305" s="344"/>
      <c r="AC305" s="344"/>
      <c r="AD305" s="344"/>
      <c r="AE305" s="344"/>
      <c r="AF305" s="344"/>
      <c r="AG305" s="344"/>
      <c r="AH305" s="344"/>
      <c r="AI305" s="344"/>
      <c r="AJ305" s="344"/>
      <c r="AK305" s="344"/>
      <c r="AL305" s="344"/>
      <c r="AM305" s="344"/>
      <c r="AN305" s="344"/>
      <c r="AO305" s="344"/>
      <c r="AP305" s="344"/>
      <c r="AQ305" s="344"/>
      <c r="AR305" s="344"/>
      <c r="AS305" s="344"/>
      <c r="AT305" s="344"/>
      <c r="AU305" s="344"/>
      <c r="AV305" s="344"/>
      <c r="AW305" s="344"/>
      <c r="AX305" s="344"/>
      <c r="AY305" s="344"/>
      <c r="AZ305" s="344"/>
      <c r="BA305" s="308"/>
      <c r="BB305" s="306"/>
      <c r="BC305" s="306"/>
      <c r="BD305" s="306"/>
      <c r="BE305" s="306"/>
      <c r="BF305" s="306"/>
      <c r="BG305" s="306"/>
      <c r="BH305" s="306"/>
      <c r="BI305" s="306"/>
      <c r="BJ305" s="306"/>
      <c r="BK305" s="306"/>
      <c r="BL305" s="306"/>
      <c r="BM305" s="306"/>
      <c r="BN305" s="306"/>
      <c r="BO305" s="306"/>
      <c r="BP305" s="306"/>
      <c r="BQ305" s="306"/>
      <c r="BR305" s="306"/>
      <c r="BS305" s="306"/>
      <c r="BT305" s="306"/>
      <c r="BU305" s="306"/>
      <c r="BV305" s="308"/>
      <c r="BW305" s="343"/>
      <c r="BX305" s="343"/>
      <c r="BY305" s="343"/>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558" customFormat="true" ht="15" customHeight="true" x14ac:dyDescent="0.2">
      <c r="B306" s="557"/>
      <c r="W306" s="344"/>
      <c r="X306" s="344"/>
      <c r="Y306" s="344"/>
      <c r="Z306" s="344"/>
      <c r="AA306" s="344"/>
      <c r="AB306" s="344"/>
      <c r="AC306" s="344"/>
      <c r="AD306" s="344"/>
      <c r="AE306" s="344"/>
      <c r="AF306" s="344"/>
      <c r="AG306" s="344"/>
      <c r="AH306" s="344"/>
      <c r="AI306" s="344"/>
      <c r="AJ306" s="344"/>
      <c r="AK306" s="344"/>
      <c r="AL306" s="344"/>
      <c r="AM306" s="344"/>
      <c r="AN306" s="344"/>
      <c r="AO306" s="344"/>
      <c r="AP306" s="344"/>
      <c r="AQ306" s="344"/>
      <c r="AR306" s="344"/>
      <c r="AS306" s="344"/>
      <c r="AT306" s="344"/>
      <c r="AU306" s="344"/>
      <c r="AV306" s="344"/>
      <c r="AW306" s="344"/>
      <c r="AX306" s="344"/>
      <c r="AY306" s="344"/>
      <c r="AZ306" s="344"/>
      <c r="BA306" s="308"/>
      <c r="BB306" s="306"/>
      <c r="BC306" s="306"/>
      <c r="BD306" s="306"/>
      <c r="BE306" s="306"/>
      <c r="BF306" s="306"/>
      <c r="BG306" s="306"/>
      <c r="BH306" s="306"/>
      <c r="BI306" s="306"/>
      <c r="BJ306" s="306"/>
      <c r="BK306" s="306"/>
      <c r="BL306" s="306"/>
      <c r="BM306" s="306"/>
      <c r="BN306" s="306"/>
      <c r="BO306" s="306"/>
      <c r="BP306" s="306"/>
      <c r="BQ306" s="306"/>
      <c r="BR306" s="306"/>
      <c r="BS306" s="306"/>
      <c r="BT306" s="306"/>
      <c r="BU306" s="306"/>
      <c r="BV306" s="308"/>
      <c r="BW306" s="343"/>
      <c r="BX306" s="343"/>
      <c r="BY306" s="343"/>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558" customFormat="true" ht="15" customHeight="true" x14ac:dyDescent="0.2">
      <c r="B307" s="557"/>
      <c r="W307" s="344"/>
      <c r="X307" s="344"/>
      <c r="Y307" s="344"/>
      <c r="Z307" s="344"/>
      <c r="AA307" s="344"/>
      <c r="AB307" s="344"/>
      <c r="AC307" s="344"/>
      <c r="AD307" s="344"/>
      <c r="AE307" s="344"/>
      <c r="AF307" s="344"/>
      <c r="AG307" s="344"/>
      <c r="AH307" s="344"/>
      <c r="AI307" s="344"/>
      <c r="AJ307" s="344"/>
      <c r="AK307" s="344"/>
      <c r="AL307" s="344"/>
      <c r="AM307" s="344"/>
      <c r="AN307" s="344"/>
      <c r="AO307" s="344"/>
      <c r="AP307" s="344"/>
      <c r="AQ307" s="344"/>
      <c r="AR307" s="344"/>
      <c r="AS307" s="344"/>
      <c r="AT307" s="344"/>
      <c r="AU307" s="344"/>
      <c r="AV307" s="344"/>
      <c r="AW307" s="344"/>
      <c r="AX307" s="344"/>
      <c r="AY307" s="344"/>
      <c r="AZ307" s="344"/>
      <c r="BA307" s="308"/>
      <c r="BB307" s="306"/>
      <c r="BC307" s="306"/>
      <c r="BD307" s="306"/>
      <c r="BE307" s="306"/>
      <c r="BF307" s="306"/>
      <c r="BG307" s="306"/>
      <c r="BH307" s="306"/>
      <c r="BI307" s="306"/>
      <c r="BJ307" s="306"/>
      <c r="BK307" s="306"/>
      <c r="BL307" s="306"/>
      <c r="BM307" s="306"/>
      <c r="BN307" s="306"/>
      <c r="BO307" s="306"/>
      <c r="BP307" s="306"/>
      <c r="BQ307" s="306"/>
      <c r="BR307" s="306"/>
      <c r="BS307" s="306"/>
      <c r="BT307" s="306"/>
      <c r="BU307" s="306"/>
      <c r="BV307" s="308"/>
      <c r="BW307" s="343"/>
      <c r="BX307" s="343"/>
      <c r="BY307" s="343"/>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558" customFormat="true" ht="15" customHeight="true" x14ac:dyDescent="0.2">
      <c r="B308" s="557"/>
      <c r="W308" s="344"/>
      <c r="X308" s="344"/>
      <c r="Y308" s="344"/>
      <c r="Z308" s="344"/>
      <c r="AA308" s="344"/>
      <c r="AB308" s="344"/>
      <c r="AC308" s="344"/>
      <c r="AD308" s="344"/>
      <c r="AE308" s="344"/>
      <c r="AF308" s="344"/>
      <c r="AG308" s="344"/>
      <c r="AH308" s="344"/>
      <c r="AI308" s="344"/>
      <c r="AJ308" s="344"/>
      <c r="AK308" s="344"/>
      <c r="AL308" s="344"/>
      <c r="AM308" s="344"/>
      <c r="AN308" s="344"/>
      <c r="AO308" s="344"/>
      <c r="AP308" s="344"/>
      <c r="AQ308" s="344"/>
      <c r="AR308" s="344"/>
      <c r="AS308" s="344"/>
      <c r="AT308" s="344"/>
      <c r="AU308" s="344"/>
      <c r="AV308" s="344"/>
      <c r="AW308" s="344"/>
      <c r="AX308" s="344"/>
      <c r="AY308" s="344"/>
      <c r="AZ308" s="344"/>
      <c r="BA308" s="308"/>
      <c r="BB308" s="306"/>
      <c r="BC308" s="306"/>
      <c r="BD308" s="306"/>
      <c r="BE308" s="306"/>
      <c r="BF308" s="306"/>
      <c r="BG308" s="306"/>
      <c r="BH308" s="306"/>
      <c r="BI308" s="306"/>
      <c r="BJ308" s="306"/>
      <c r="BK308" s="306"/>
      <c r="BL308" s="306"/>
      <c r="BM308" s="306"/>
      <c r="BN308" s="306"/>
      <c r="BO308" s="306"/>
      <c r="BP308" s="306"/>
      <c r="BQ308" s="306"/>
      <c r="BR308" s="306"/>
      <c r="BS308" s="306"/>
      <c r="BT308" s="306"/>
      <c r="BU308" s="306"/>
      <c r="BV308" s="308"/>
      <c r="BW308" s="343"/>
      <c r="BX308" s="343"/>
      <c r="BY308" s="343"/>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558" customFormat="true" ht="15" customHeight="true" x14ac:dyDescent="0.2">
      <c r="B309" s="557"/>
      <c r="W309" s="344"/>
      <c r="X309" s="344"/>
      <c r="Y309" s="344"/>
      <c r="Z309" s="344"/>
      <c r="AA309" s="344"/>
      <c r="AB309" s="344"/>
      <c r="AC309" s="344"/>
      <c r="AD309" s="344"/>
      <c r="AE309" s="344"/>
      <c r="AF309" s="344"/>
      <c r="AG309" s="344"/>
      <c r="AH309" s="344"/>
      <c r="AI309" s="344"/>
      <c r="AJ309" s="344"/>
      <c r="AK309" s="344"/>
      <c r="AL309" s="344"/>
      <c r="AM309" s="344"/>
      <c r="AN309" s="344"/>
      <c r="AO309" s="344"/>
      <c r="AP309" s="344"/>
      <c r="AQ309" s="344"/>
      <c r="AR309" s="344"/>
      <c r="AS309" s="344"/>
      <c r="AT309" s="344"/>
      <c r="AU309" s="344"/>
      <c r="AV309" s="344"/>
      <c r="AW309" s="344"/>
      <c r="AX309" s="344"/>
      <c r="AY309" s="344"/>
      <c r="AZ309" s="344"/>
      <c r="BA309" s="308"/>
      <c r="BB309" s="306"/>
      <c r="BC309" s="306"/>
      <c r="BD309" s="306"/>
      <c r="BE309" s="306"/>
      <c r="BF309" s="306"/>
      <c r="BG309" s="306"/>
      <c r="BH309" s="306"/>
      <c r="BI309" s="306"/>
      <c r="BJ309" s="306"/>
      <c r="BK309" s="306"/>
      <c r="BL309" s="306"/>
      <c r="BM309" s="306"/>
      <c r="BN309" s="306"/>
      <c r="BO309" s="306"/>
      <c r="BP309" s="306"/>
      <c r="BQ309" s="306"/>
      <c r="BR309" s="306"/>
      <c r="BS309" s="306"/>
      <c r="BT309" s="306"/>
      <c r="BU309" s="306"/>
      <c r="BV309" s="308"/>
      <c r="BW309" s="343"/>
      <c r="BX309" s="343"/>
      <c r="BY309" s="343"/>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558" customFormat="true" ht="15" customHeight="true" x14ac:dyDescent="0.2">
      <c r="B310" s="557"/>
      <c r="W310" s="344"/>
      <c r="X310" s="344"/>
      <c r="Y310" s="344"/>
      <c r="Z310" s="344"/>
      <c r="AA310" s="344"/>
      <c r="AB310" s="344"/>
      <c r="AC310" s="344"/>
      <c r="AD310" s="344"/>
      <c r="AE310" s="344"/>
      <c r="AF310" s="344"/>
      <c r="AG310" s="344"/>
      <c r="AH310" s="344"/>
      <c r="AI310" s="344"/>
      <c r="AJ310" s="344"/>
      <c r="AK310" s="344"/>
      <c r="AL310" s="344"/>
      <c r="AM310" s="344"/>
      <c r="AN310" s="344"/>
      <c r="AO310" s="344"/>
      <c r="AP310" s="344"/>
      <c r="AQ310" s="344"/>
      <c r="AR310" s="344"/>
      <c r="AS310" s="344"/>
      <c r="AT310" s="344"/>
      <c r="AU310" s="344"/>
      <c r="AV310" s="344"/>
      <c r="AW310" s="344"/>
      <c r="AX310" s="344"/>
      <c r="AY310" s="344"/>
      <c r="AZ310" s="344"/>
      <c r="BA310" s="308"/>
      <c r="BB310" s="306"/>
      <c r="BC310" s="306"/>
      <c r="BD310" s="306"/>
      <c r="BE310" s="306"/>
      <c r="BF310" s="306"/>
      <c r="BG310" s="306"/>
      <c r="BH310" s="306"/>
      <c r="BI310" s="306"/>
      <c r="BJ310" s="306"/>
      <c r="BK310" s="306"/>
      <c r="BL310" s="306"/>
      <c r="BM310" s="306"/>
      <c r="BN310" s="306"/>
      <c r="BO310" s="306"/>
      <c r="BP310" s="306"/>
      <c r="BQ310" s="306"/>
      <c r="BR310" s="306"/>
      <c r="BS310" s="306"/>
      <c r="BT310" s="306"/>
      <c r="BU310" s="306"/>
      <c r="BV310" s="308"/>
      <c r="BW310" s="343"/>
      <c r="BX310" s="343"/>
      <c r="BY310" s="343"/>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558" customFormat="true" ht="15" customHeight="true" x14ac:dyDescent="0.2">
      <c r="B311" s="557"/>
      <c r="W311" s="344"/>
      <c r="X311" s="344"/>
      <c r="Y311" s="344"/>
      <c r="Z311" s="344"/>
      <c r="AA311" s="344"/>
      <c r="AB311" s="344"/>
      <c r="AC311" s="344"/>
      <c r="AD311" s="344"/>
      <c r="AE311" s="344"/>
      <c r="AF311" s="344"/>
      <c r="AG311" s="344"/>
      <c r="AH311" s="344"/>
      <c r="AI311" s="344"/>
      <c r="AJ311" s="344"/>
      <c r="AK311" s="344"/>
      <c r="AL311" s="344"/>
      <c r="AM311" s="344"/>
      <c r="AN311" s="344"/>
      <c r="AO311" s="344"/>
      <c r="AP311" s="344"/>
      <c r="AQ311" s="344"/>
      <c r="AR311" s="344"/>
      <c r="AS311" s="344"/>
      <c r="AT311" s="344"/>
      <c r="AU311" s="344"/>
      <c r="AV311" s="344"/>
      <c r="AW311" s="344"/>
      <c r="AX311" s="344"/>
      <c r="AY311" s="344"/>
      <c r="AZ311" s="344"/>
      <c r="BA311" s="308"/>
      <c r="BB311" s="306"/>
      <c r="BC311" s="306"/>
      <c r="BD311" s="306"/>
      <c r="BE311" s="306"/>
      <c r="BF311" s="306"/>
      <c r="BG311" s="306"/>
      <c r="BH311" s="306"/>
      <c r="BI311" s="306"/>
      <c r="BJ311" s="306"/>
      <c r="BK311" s="306"/>
      <c r="BL311" s="306"/>
      <c r="BM311" s="306"/>
      <c r="BN311" s="306"/>
      <c r="BO311" s="306"/>
      <c r="BP311" s="306"/>
      <c r="BQ311" s="306"/>
      <c r="BR311" s="306"/>
      <c r="BS311" s="306"/>
      <c r="BT311" s="306"/>
      <c r="BU311" s="306"/>
      <c r="BV311" s="308"/>
      <c r="BW311" s="343"/>
      <c r="BX311" s="343"/>
      <c r="BY311" s="343"/>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558" customFormat="true" ht="15" customHeight="true" x14ac:dyDescent="0.2">
      <c r="B312" s="557"/>
      <c r="W312" s="344"/>
      <c r="X312" s="344"/>
      <c r="Y312" s="344"/>
      <c r="Z312" s="344"/>
      <c r="AA312" s="344"/>
      <c r="AB312" s="344"/>
      <c r="AC312" s="344"/>
      <c r="AD312" s="344"/>
      <c r="AE312" s="344"/>
      <c r="AF312" s="344"/>
      <c r="AG312" s="344"/>
      <c r="AH312" s="344"/>
      <c r="AI312" s="344"/>
      <c r="AJ312" s="344"/>
      <c r="AK312" s="344"/>
      <c r="AL312" s="344"/>
      <c r="AM312" s="344"/>
      <c r="AN312" s="344"/>
      <c r="AO312" s="344"/>
      <c r="AP312" s="344"/>
      <c r="AQ312" s="344"/>
      <c r="AR312" s="344"/>
      <c r="AS312" s="344"/>
      <c r="AT312" s="344"/>
      <c r="AU312" s="344"/>
      <c r="AV312" s="344"/>
      <c r="AW312" s="344"/>
      <c r="AX312" s="344"/>
      <c r="AY312" s="344"/>
      <c r="AZ312" s="344"/>
      <c r="BA312" s="308"/>
      <c r="BB312" s="306"/>
      <c r="BC312" s="306"/>
      <c r="BD312" s="306"/>
      <c r="BE312" s="306"/>
      <c r="BF312" s="306"/>
      <c r="BG312" s="306"/>
      <c r="BH312" s="306"/>
      <c r="BI312" s="306"/>
      <c r="BJ312" s="306"/>
      <c r="BK312" s="306"/>
      <c r="BL312" s="306"/>
      <c r="BM312" s="306"/>
      <c r="BN312" s="306"/>
      <c r="BO312" s="306"/>
      <c r="BP312" s="306"/>
      <c r="BQ312" s="306"/>
      <c r="BR312" s="306"/>
      <c r="BS312" s="306"/>
      <c r="BT312" s="306"/>
      <c r="BU312" s="306"/>
      <c r="BV312" s="308"/>
      <c r="BW312" s="343"/>
      <c r="BX312" s="343"/>
      <c r="BY312" s="343"/>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558" customFormat="true" ht="15" customHeight="true" x14ac:dyDescent="0.2">
      <c r="B313" s="557"/>
      <c r="W313" s="344"/>
      <c r="X313" s="344"/>
      <c r="Y313" s="344"/>
      <c r="Z313" s="344"/>
      <c r="AA313" s="344"/>
      <c r="AB313" s="344"/>
      <c r="AC313" s="344"/>
      <c r="AD313" s="344"/>
      <c r="AE313" s="344"/>
      <c r="AF313" s="344"/>
      <c r="AG313" s="344"/>
      <c r="AH313" s="344"/>
      <c r="AI313" s="344"/>
      <c r="AJ313" s="344"/>
      <c r="AK313" s="344"/>
      <c r="AL313" s="344"/>
      <c r="AM313" s="344"/>
      <c r="AN313" s="344"/>
      <c r="AO313" s="344"/>
      <c r="AP313" s="344"/>
      <c r="AQ313" s="344"/>
      <c r="AR313" s="344"/>
      <c r="AS313" s="344"/>
      <c r="AT313" s="344"/>
      <c r="AU313" s="344"/>
      <c r="AV313" s="344"/>
      <c r="AW313" s="344"/>
      <c r="AX313" s="344"/>
      <c r="AY313" s="344"/>
      <c r="AZ313" s="344"/>
      <c r="BA313" s="308"/>
      <c r="BB313" s="306"/>
      <c r="BC313" s="306"/>
      <c r="BD313" s="306"/>
      <c r="BE313" s="306"/>
      <c r="BF313" s="306"/>
      <c r="BG313" s="306"/>
      <c r="BH313" s="306"/>
      <c r="BI313" s="306"/>
      <c r="BJ313" s="306"/>
      <c r="BK313" s="306"/>
      <c r="BL313" s="306"/>
      <c r="BM313" s="306"/>
      <c r="BN313" s="306"/>
      <c r="BO313" s="306"/>
      <c r="BP313" s="306"/>
      <c r="BQ313" s="306"/>
      <c r="BR313" s="306"/>
      <c r="BS313" s="306"/>
      <c r="BT313" s="306"/>
      <c r="BU313" s="306"/>
      <c r="BV313" s="308"/>
      <c r="BW313" s="343"/>
      <c r="BX313" s="343"/>
      <c r="BY313" s="343"/>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558" customFormat="true" ht="15" customHeight="true" x14ac:dyDescent="0.2">
      <c r="B314" s="557"/>
      <c r="W314" s="344"/>
      <c r="X314" s="344"/>
      <c r="Y314" s="344"/>
      <c r="Z314" s="344"/>
      <c r="AA314" s="344"/>
      <c r="AB314" s="344"/>
      <c r="AC314" s="344"/>
      <c r="AD314" s="344"/>
      <c r="AE314" s="344"/>
      <c r="AF314" s="344"/>
      <c r="AG314" s="344"/>
      <c r="AH314" s="344"/>
      <c r="AI314" s="344"/>
      <c r="AJ314" s="344"/>
      <c r="AK314" s="344"/>
      <c r="AL314" s="344"/>
      <c r="AM314" s="344"/>
      <c r="AN314" s="344"/>
      <c r="AO314" s="344"/>
      <c r="AP314" s="344"/>
      <c r="AQ314" s="344"/>
      <c r="AR314" s="344"/>
      <c r="AS314" s="344"/>
      <c r="AT314" s="344"/>
      <c r="AU314" s="344"/>
      <c r="AV314" s="344"/>
      <c r="AW314" s="344"/>
      <c r="AX314" s="344"/>
      <c r="AY314" s="344"/>
      <c r="AZ314" s="344"/>
      <c r="BA314" s="308"/>
      <c r="BB314" s="306"/>
      <c r="BC314" s="306"/>
      <c r="BD314" s="306"/>
      <c r="BE314" s="306"/>
      <c r="BF314" s="306"/>
      <c r="BG314" s="306"/>
      <c r="BH314" s="306"/>
      <c r="BI314" s="306"/>
      <c r="BJ314" s="306"/>
      <c r="BK314" s="306"/>
      <c r="BL314" s="306"/>
      <c r="BM314" s="306"/>
      <c r="BN314" s="306"/>
      <c r="BO314" s="306"/>
      <c r="BP314" s="306"/>
      <c r="BQ314" s="306"/>
      <c r="BR314" s="306"/>
      <c r="BS314" s="306"/>
      <c r="BT314" s="306"/>
      <c r="BU314" s="306"/>
      <c r="BV314" s="308"/>
      <c r="BW314" s="343"/>
      <c r="BX314" s="343"/>
      <c r="BY314" s="343"/>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558" customFormat="true" ht="15" customHeight="true" x14ac:dyDescent="0.2">
      <c r="B315" s="557"/>
      <c r="W315" s="344"/>
      <c r="X315" s="344"/>
      <c r="Y315" s="344"/>
      <c r="Z315" s="344"/>
      <c r="AA315" s="344"/>
      <c r="AB315" s="344"/>
      <c r="AC315" s="344"/>
      <c r="AD315" s="344"/>
      <c r="AE315" s="344"/>
      <c r="AF315" s="344"/>
      <c r="AG315" s="344"/>
      <c r="AH315" s="344"/>
      <c r="AI315" s="344"/>
      <c r="AJ315" s="344"/>
      <c r="AK315" s="344"/>
      <c r="AL315" s="344"/>
      <c r="AM315" s="344"/>
      <c r="AN315" s="344"/>
      <c r="AO315" s="344"/>
      <c r="AP315" s="344"/>
      <c r="AQ315" s="344"/>
      <c r="AR315" s="344"/>
      <c r="AS315" s="344"/>
      <c r="AT315" s="344"/>
      <c r="AU315" s="344"/>
      <c r="AV315" s="344"/>
      <c r="AW315" s="344"/>
      <c r="AX315" s="344"/>
      <c r="AY315" s="344"/>
      <c r="AZ315" s="344"/>
      <c r="BA315" s="308"/>
      <c r="BB315" s="306"/>
      <c r="BC315" s="306"/>
      <c r="BD315" s="306"/>
      <c r="BE315" s="306"/>
      <c r="BF315" s="306"/>
      <c r="BG315" s="306"/>
      <c r="BH315" s="306"/>
      <c r="BI315" s="306"/>
      <c r="BJ315" s="306"/>
      <c r="BK315" s="306"/>
      <c r="BL315" s="306"/>
      <c r="BM315" s="306"/>
      <c r="BN315" s="306"/>
      <c r="BO315" s="306"/>
      <c r="BP315" s="306"/>
      <c r="BQ315" s="306"/>
      <c r="BR315" s="306"/>
      <c r="BS315" s="306"/>
      <c r="BT315" s="306"/>
      <c r="BU315" s="306"/>
      <c r="BV315" s="308"/>
      <c r="BW315" s="343"/>
      <c r="BX315" s="343"/>
      <c r="BY315" s="343"/>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558" customFormat="true" ht="15" customHeight="true" x14ac:dyDescent="0.2">
      <c r="B316" s="557"/>
      <c r="W316" s="344"/>
      <c r="X316" s="344"/>
      <c r="Y316" s="344"/>
      <c r="Z316" s="344"/>
      <c r="AA316" s="344"/>
      <c r="AB316" s="344"/>
      <c r="AC316" s="344"/>
      <c r="AD316" s="344"/>
      <c r="AE316" s="344"/>
      <c r="AF316" s="344"/>
      <c r="AG316" s="344"/>
      <c r="AH316" s="344"/>
      <c r="AI316" s="344"/>
      <c r="AJ316" s="344"/>
      <c r="AK316" s="344"/>
      <c r="AL316" s="344"/>
      <c r="AM316" s="344"/>
      <c r="AN316" s="344"/>
      <c r="AO316" s="344"/>
      <c r="AP316" s="344"/>
      <c r="AQ316" s="344"/>
      <c r="AR316" s="344"/>
      <c r="AS316" s="344"/>
      <c r="AT316" s="344"/>
      <c r="AU316" s="344"/>
      <c r="AV316" s="344"/>
      <c r="AW316" s="344"/>
      <c r="AX316" s="344"/>
      <c r="AY316" s="344"/>
      <c r="AZ316" s="344"/>
      <c r="BA316" s="308"/>
      <c r="BB316" s="306"/>
      <c r="BC316" s="306"/>
      <c r="BD316" s="306"/>
      <c r="BE316" s="306"/>
      <c r="BF316" s="306"/>
      <c r="BG316" s="306"/>
      <c r="BH316" s="306"/>
      <c r="BI316" s="306"/>
      <c r="BJ316" s="306"/>
      <c r="BK316" s="306"/>
      <c r="BL316" s="306"/>
      <c r="BM316" s="306"/>
      <c r="BN316" s="306"/>
      <c r="BO316" s="306"/>
      <c r="BP316" s="306"/>
      <c r="BQ316" s="306"/>
      <c r="BR316" s="306"/>
      <c r="BS316" s="306"/>
      <c r="BT316" s="306"/>
      <c r="BU316" s="306"/>
      <c r="BV316" s="308"/>
      <c r="BW316" s="343"/>
      <c r="BX316" s="343"/>
      <c r="BY316" s="343"/>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558" customFormat="true" ht="15" customHeight="true" x14ac:dyDescent="0.2">
      <c r="B317" s="557"/>
      <c r="W317" s="344"/>
      <c r="X317" s="344"/>
      <c r="Y317" s="344"/>
      <c r="Z317" s="344"/>
      <c r="AA317" s="344"/>
      <c r="AB317" s="344"/>
      <c r="AC317" s="344"/>
      <c r="AD317" s="344"/>
      <c r="AE317" s="344"/>
      <c r="AF317" s="344"/>
      <c r="AG317" s="344"/>
      <c r="AH317" s="344"/>
      <c r="AI317" s="344"/>
      <c r="AJ317" s="344"/>
      <c r="AK317" s="344"/>
      <c r="AL317" s="344"/>
      <c r="AM317" s="344"/>
      <c r="AN317" s="344"/>
      <c r="AO317" s="344"/>
      <c r="AP317" s="344"/>
      <c r="AQ317" s="344"/>
      <c r="AR317" s="344"/>
      <c r="AS317" s="344"/>
      <c r="AT317" s="344"/>
      <c r="AU317" s="344"/>
      <c r="AV317" s="344"/>
      <c r="AW317" s="344"/>
      <c r="AX317" s="344"/>
      <c r="AY317" s="344"/>
      <c r="AZ317" s="344"/>
      <c r="BA317" s="308"/>
      <c r="BB317" s="306"/>
      <c r="BC317" s="306"/>
      <c r="BD317" s="306"/>
      <c r="BE317" s="306"/>
      <c r="BF317" s="306"/>
      <c r="BG317" s="306"/>
      <c r="BH317" s="306"/>
      <c r="BI317" s="306"/>
      <c r="BJ317" s="306"/>
      <c r="BK317" s="306"/>
      <c r="BL317" s="306"/>
      <c r="BM317" s="306"/>
      <c r="BN317" s="306"/>
      <c r="BO317" s="306"/>
      <c r="BP317" s="306"/>
      <c r="BQ317" s="306"/>
      <c r="BR317" s="306"/>
      <c r="BS317" s="306"/>
      <c r="BT317" s="306"/>
      <c r="BU317" s="306"/>
      <c r="BV317" s="308"/>
      <c r="BW317" s="343"/>
      <c r="BX317" s="343"/>
      <c r="BY317" s="343"/>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558" customFormat="true" ht="15" customHeight="true" x14ac:dyDescent="0.2">
      <c r="B318" s="557"/>
      <c r="W318" s="344"/>
      <c r="X318" s="344"/>
      <c r="Y318" s="344"/>
      <c r="Z318" s="344"/>
      <c r="AA318" s="344"/>
      <c r="AB318" s="344"/>
      <c r="AC318" s="344"/>
      <c r="AD318" s="344"/>
      <c r="AE318" s="344"/>
      <c r="AF318" s="344"/>
      <c r="AG318" s="344"/>
      <c r="AH318" s="344"/>
      <c r="AI318" s="344"/>
      <c r="AJ318" s="344"/>
      <c r="AK318" s="344"/>
      <c r="AL318" s="344"/>
      <c r="AM318" s="344"/>
      <c r="AN318" s="344"/>
      <c r="AO318" s="344"/>
      <c r="AP318" s="344"/>
      <c r="AQ318" s="344"/>
      <c r="AR318" s="344"/>
      <c r="AS318" s="344"/>
      <c r="AT318" s="344"/>
      <c r="AU318" s="344"/>
      <c r="AV318" s="344"/>
      <c r="AW318" s="344"/>
      <c r="AX318" s="344"/>
      <c r="AY318" s="344"/>
      <c r="AZ318" s="344"/>
      <c r="BA318" s="308"/>
      <c r="BB318" s="306"/>
      <c r="BC318" s="306"/>
      <c r="BD318" s="306"/>
      <c r="BE318" s="306"/>
      <c r="BF318" s="306"/>
      <c r="BG318" s="306"/>
      <c r="BH318" s="306"/>
      <c r="BI318" s="306"/>
      <c r="BJ318" s="306"/>
      <c r="BK318" s="306"/>
      <c r="BL318" s="306"/>
      <c r="BM318" s="306"/>
      <c r="BN318" s="306"/>
      <c r="BO318" s="306"/>
      <c r="BP318" s="306"/>
      <c r="BQ318" s="306"/>
      <c r="BR318" s="306"/>
      <c r="BS318" s="306"/>
      <c r="BT318" s="306"/>
      <c r="BU318" s="306"/>
      <c r="BV318" s="308"/>
      <c r="BW318" s="343"/>
      <c r="BX318" s="343"/>
      <c r="BY318" s="343"/>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558" customFormat="true" ht="15" customHeight="true" x14ac:dyDescent="0.2">
      <c r="B319" s="557"/>
      <c r="W319" s="344"/>
      <c r="X319" s="344"/>
      <c r="Y319" s="344"/>
      <c r="Z319" s="344"/>
      <c r="AA319" s="344"/>
      <c r="AB319" s="344"/>
      <c r="AC319" s="344"/>
      <c r="AD319" s="344"/>
      <c r="AE319" s="344"/>
      <c r="AF319" s="344"/>
      <c r="AG319" s="344"/>
      <c r="AH319" s="344"/>
      <c r="AI319" s="344"/>
      <c r="AJ319" s="344"/>
      <c r="AK319" s="344"/>
      <c r="AL319" s="344"/>
      <c r="AM319" s="344"/>
      <c r="AN319" s="344"/>
      <c r="AO319" s="344"/>
      <c r="AP319" s="344"/>
      <c r="AQ319" s="344"/>
      <c r="AR319" s="344"/>
      <c r="AS319" s="344"/>
      <c r="AT319" s="344"/>
      <c r="AU319" s="344"/>
      <c r="AV319" s="344"/>
      <c r="AW319" s="344"/>
      <c r="AX319" s="344"/>
      <c r="AY319" s="344"/>
      <c r="AZ319" s="344"/>
      <c r="BA319" s="308"/>
      <c r="BB319" s="306"/>
      <c r="BC319" s="306"/>
      <c r="BD319" s="306"/>
      <c r="BE319" s="306"/>
      <c r="BF319" s="306"/>
      <c r="BG319" s="306"/>
      <c r="BH319" s="306"/>
      <c r="BI319" s="306"/>
      <c r="BJ319" s="306"/>
      <c r="BK319" s="306"/>
      <c r="BL319" s="306"/>
      <c r="BM319" s="306"/>
      <c r="BN319" s="306"/>
      <c r="BO319" s="306"/>
      <c r="BP319" s="306"/>
      <c r="BQ319" s="306"/>
      <c r="BR319" s="306"/>
      <c r="BS319" s="306"/>
      <c r="BT319" s="306"/>
      <c r="BU319" s="306"/>
      <c r="BV319" s="308"/>
      <c r="BW319" s="343"/>
      <c r="BX319" s="343"/>
      <c r="BY319" s="343"/>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558" customFormat="true" ht="15" customHeight="true" x14ac:dyDescent="0.2">
      <c r="B320" s="557"/>
      <c r="W320" s="344"/>
      <c r="X320" s="344"/>
      <c r="Y320" s="344"/>
      <c r="Z320" s="344"/>
      <c r="AA320" s="344"/>
      <c r="AB320" s="344"/>
      <c r="AC320" s="344"/>
      <c r="AD320" s="344"/>
      <c r="AE320" s="344"/>
      <c r="AF320" s="344"/>
      <c r="AG320" s="344"/>
      <c r="AH320" s="344"/>
      <c r="AI320" s="344"/>
      <c r="AJ320" s="344"/>
      <c r="AK320" s="344"/>
      <c r="AL320" s="344"/>
      <c r="AM320" s="344"/>
      <c r="AN320" s="344"/>
      <c r="AO320" s="344"/>
      <c r="AP320" s="344"/>
      <c r="AQ320" s="344"/>
      <c r="AR320" s="344"/>
      <c r="AS320" s="344"/>
      <c r="AT320" s="344"/>
      <c r="AU320" s="344"/>
      <c r="AV320" s="344"/>
      <c r="AW320" s="344"/>
      <c r="AX320" s="344"/>
      <c r="AY320" s="344"/>
      <c r="AZ320" s="344"/>
      <c r="BA320" s="308"/>
      <c r="BB320" s="306"/>
      <c r="BC320" s="306"/>
      <c r="BD320" s="306"/>
      <c r="BE320" s="306"/>
      <c r="BF320" s="306"/>
      <c r="BG320" s="306"/>
      <c r="BH320" s="306"/>
      <c r="BI320" s="306"/>
      <c r="BJ320" s="306"/>
      <c r="BK320" s="306"/>
      <c r="BL320" s="306"/>
      <c r="BM320" s="306"/>
      <c r="BN320" s="306"/>
      <c r="BO320" s="306"/>
      <c r="BP320" s="306"/>
      <c r="BQ320" s="306"/>
      <c r="BR320" s="306"/>
      <c r="BS320" s="306"/>
      <c r="BT320" s="306"/>
      <c r="BU320" s="306"/>
      <c r="BV320" s="308"/>
      <c r="BW320" s="343"/>
      <c r="BX320" s="343"/>
      <c r="BY320" s="343"/>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558" customFormat="true" ht="15" customHeight="true" x14ac:dyDescent="0.2">
      <c r="B321" s="557"/>
      <c r="W321" s="344"/>
      <c r="X321" s="344"/>
      <c r="Y321" s="344"/>
      <c r="Z321" s="344"/>
      <c r="AA321" s="344"/>
      <c r="AB321" s="344"/>
      <c r="AC321" s="344"/>
      <c r="AD321" s="344"/>
      <c r="AE321" s="344"/>
      <c r="AF321" s="344"/>
      <c r="AG321" s="344"/>
      <c r="AH321" s="344"/>
      <c r="AI321" s="344"/>
      <c r="AJ321" s="344"/>
      <c r="AK321" s="344"/>
      <c r="AL321" s="344"/>
      <c r="AM321" s="344"/>
      <c r="AN321" s="344"/>
      <c r="AO321" s="344"/>
      <c r="AP321" s="344"/>
      <c r="AQ321" s="344"/>
      <c r="AR321" s="344"/>
      <c r="AS321" s="344"/>
      <c r="AT321" s="344"/>
      <c r="AU321" s="344"/>
      <c r="AV321" s="344"/>
      <c r="AW321" s="344"/>
      <c r="AX321" s="344"/>
      <c r="AY321" s="344"/>
      <c r="AZ321" s="344"/>
      <c r="BA321" s="308"/>
      <c r="BB321" s="306"/>
      <c r="BC321" s="306"/>
      <c r="BD321" s="306"/>
      <c r="BE321" s="306"/>
      <c r="BF321" s="306"/>
      <c r="BG321" s="306"/>
      <c r="BH321" s="306"/>
      <c r="BI321" s="306"/>
      <c r="BJ321" s="306"/>
      <c r="BK321" s="306"/>
      <c r="BL321" s="306"/>
      <c r="BM321" s="306"/>
      <c r="BN321" s="306"/>
      <c r="BO321" s="306"/>
      <c r="BP321" s="306"/>
      <c r="BQ321" s="306"/>
      <c r="BR321" s="306"/>
      <c r="BS321" s="306"/>
      <c r="BT321" s="306"/>
      <c r="BU321" s="306"/>
      <c r="BV321" s="308"/>
      <c r="BW321" s="343"/>
      <c r="BX321" s="343"/>
      <c r="BY321" s="343"/>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558" customFormat="true" ht="15" customHeight="true" x14ac:dyDescent="0.2">
      <c r="B322" s="557"/>
      <c r="W322" s="344"/>
      <c r="X322" s="344"/>
      <c r="Y322" s="344"/>
      <c r="Z322" s="344"/>
      <c r="AA322" s="344"/>
      <c r="AB322" s="344"/>
      <c r="AC322" s="344"/>
      <c r="AD322" s="344"/>
      <c r="AE322" s="344"/>
      <c r="AF322" s="344"/>
      <c r="AG322" s="344"/>
      <c r="AH322" s="344"/>
      <c r="AI322" s="344"/>
      <c r="AJ322" s="344"/>
      <c r="AK322" s="344"/>
      <c r="AL322" s="344"/>
      <c r="AM322" s="344"/>
      <c r="AN322" s="344"/>
      <c r="AO322" s="344"/>
      <c r="AP322" s="344"/>
      <c r="AQ322" s="344"/>
      <c r="AR322" s="344"/>
      <c r="AS322" s="344"/>
      <c r="AT322" s="344"/>
      <c r="AU322" s="344"/>
      <c r="AV322" s="344"/>
      <c r="AW322" s="344"/>
      <c r="AX322" s="344"/>
      <c r="AY322" s="344"/>
      <c r="AZ322" s="344"/>
      <c r="BA322" s="308"/>
      <c r="BB322" s="306"/>
      <c r="BC322" s="306"/>
      <c r="BD322" s="306"/>
      <c r="BE322" s="306"/>
      <c r="BF322" s="306"/>
      <c r="BG322" s="306"/>
      <c r="BH322" s="306"/>
      <c r="BI322" s="306"/>
      <c r="BJ322" s="306"/>
      <c r="BK322" s="306"/>
      <c r="BL322" s="306"/>
      <c r="BM322" s="306"/>
      <c r="BN322" s="306"/>
      <c r="BO322" s="306"/>
      <c r="BP322" s="306"/>
      <c r="BQ322" s="306"/>
      <c r="BR322" s="306"/>
      <c r="BS322" s="306"/>
      <c r="BT322" s="306"/>
      <c r="BU322" s="306"/>
      <c r="BV322" s="308"/>
      <c r="BW322" s="343"/>
      <c r="BX322" s="343"/>
      <c r="BY322" s="343"/>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558" customFormat="true" ht="15" customHeight="true" x14ac:dyDescent="0.2">
      <c r="B323" s="557"/>
      <c r="W323" s="344"/>
      <c r="X323" s="344"/>
      <c r="Y323" s="344"/>
      <c r="Z323" s="344"/>
      <c r="AA323" s="344"/>
      <c r="AB323" s="344"/>
      <c r="AC323" s="344"/>
      <c r="AD323" s="344"/>
      <c r="AE323" s="344"/>
      <c r="AF323" s="344"/>
      <c r="AG323" s="344"/>
      <c r="AH323" s="344"/>
      <c r="AI323" s="344"/>
      <c r="AJ323" s="344"/>
      <c r="AK323" s="344"/>
      <c r="AL323" s="344"/>
      <c r="AM323" s="344"/>
      <c r="AN323" s="344"/>
      <c r="AO323" s="344"/>
      <c r="AP323" s="344"/>
      <c r="AQ323" s="344"/>
      <c r="AR323" s="344"/>
      <c r="AS323" s="344"/>
      <c r="AT323" s="344"/>
      <c r="AU323" s="344"/>
      <c r="AV323" s="344"/>
      <c r="AW323" s="344"/>
      <c r="AX323" s="344"/>
      <c r="AY323" s="344"/>
      <c r="AZ323" s="344"/>
      <c r="BA323" s="308"/>
      <c r="BB323" s="306"/>
      <c r="BC323" s="306"/>
      <c r="BD323" s="306"/>
      <c r="BE323" s="306"/>
      <c r="BF323" s="306"/>
      <c r="BG323" s="306"/>
      <c r="BH323" s="306"/>
      <c r="BI323" s="306"/>
      <c r="BJ323" s="306"/>
      <c r="BK323" s="306"/>
      <c r="BL323" s="306"/>
      <c r="BM323" s="306"/>
      <c r="BN323" s="306"/>
      <c r="BO323" s="306"/>
      <c r="BP323" s="306"/>
      <c r="BQ323" s="306"/>
      <c r="BR323" s="306"/>
      <c r="BS323" s="306"/>
      <c r="BT323" s="306"/>
      <c r="BU323" s="306"/>
      <c r="BV323" s="308"/>
      <c r="BW323" s="343"/>
      <c r="BX323" s="343"/>
      <c r="BY323" s="343"/>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558" customFormat="true" ht="15" customHeight="true" x14ac:dyDescent="0.2">
      <c r="B324" s="557"/>
      <c r="W324" s="344"/>
      <c r="X324" s="344"/>
      <c r="Y324" s="344"/>
      <c r="Z324" s="344"/>
      <c r="AA324" s="344"/>
      <c r="AB324" s="344"/>
      <c r="AC324" s="344"/>
      <c r="AD324" s="344"/>
      <c r="AE324" s="344"/>
      <c r="AF324" s="344"/>
      <c r="AG324" s="344"/>
      <c r="AH324" s="344"/>
      <c r="AI324" s="344"/>
      <c r="AJ324" s="344"/>
      <c r="AK324" s="344"/>
      <c r="AL324" s="344"/>
      <c r="AM324" s="344"/>
      <c r="AN324" s="344"/>
      <c r="AO324" s="344"/>
      <c r="AP324" s="344"/>
      <c r="AQ324" s="344"/>
      <c r="AR324" s="344"/>
      <c r="AS324" s="344"/>
      <c r="AT324" s="344"/>
      <c r="AU324" s="344"/>
      <c r="AV324" s="344"/>
      <c r="AW324" s="344"/>
      <c r="AX324" s="344"/>
      <c r="AY324" s="344"/>
      <c r="AZ324" s="344"/>
      <c r="BA324" s="308"/>
      <c r="BB324" s="306"/>
      <c r="BC324" s="306"/>
      <c r="BD324" s="306"/>
      <c r="BE324" s="306"/>
      <c r="BF324" s="306"/>
      <c r="BG324" s="306"/>
      <c r="BH324" s="306"/>
      <c r="BI324" s="306"/>
      <c r="BJ324" s="306"/>
      <c r="BK324" s="306"/>
      <c r="BL324" s="306"/>
      <c r="BM324" s="306"/>
      <c r="BN324" s="306"/>
      <c r="BO324" s="306"/>
      <c r="BP324" s="306"/>
      <c r="BQ324" s="306"/>
      <c r="BR324" s="306"/>
      <c r="BS324" s="306"/>
      <c r="BT324" s="306"/>
      <c r="BU324" s="306"/>
      <c r="BV324" s="308"/>
      <c r="BW324" s="343"/>
      <c r="BX324" s="343"/>
      <c r="BY324" s="343"/>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558" customFormat="true" ht="15" customHeight="true" x14ac:dyDescent="0.2">
      <c r="B325" s="557"/>
      <c r="W325" s="344"/>
      <c r="X325" s="344"/>
      <c r="Y325" s="344"/>
      <c r="Z325" s="344"/>
      <c r="AA325" s="344"/>
      <c r="AB325" s="344"/>
      <c r="AC325" s="344"/>
      <c r="AD325" s="344"/>
      <c r="AE325" s="344"/>
      <c r="AF325" s="344"/>
      <c r="AG325" s="344"/>
      <c r="AH325" s="344"/>
      <c r="AI325" s="344"/>
      <c r="AJ325" s="344"/>
      <c r="AK325" s="344"/>
      <c r="AL325" s="344"/>
      <c r="AM325" s="344"/>
      <c r="AN325" s="344"/>
      <c r="AO325" s="344"/>
      <c r="AP325" s="344"/>
      <c r="AQ325" s="344"/>
      <c r="AR325" s="344"/>
      <c r="AS325" s="344"/>
      <c r="AT325" s="344"/>
      <c r="AU325" s="344"/>
      <c r="AV325" s="344"/>
      <c r="AW325" s="344"/>
      <c r="AX325" s="344"/>
      <c r="AY325" s="344"/>
      <c r="AZ325" s="344"/>
      <c r="BA325" s="308"/>
      <c r="BB325" s="306"/>
      <c r="BC325" s="306"/>
      <c r="BD325" s="306"/>
      <c r="BE325" s="306"/>
      <c r="BF325" s="306"/>
      <c r="BG325" s="306"/>
      <c r="BH325" s="306"/>
      <c r="BI325" s="306"/>
      <c r="BJ325" s="306"/>
      <c r="BK325" s="306"/>
      <c r="BL325" s="306"/>
      <c r="BM325" s="306"/>
      <c r="BN325" s="306"/>
      <c r="BO325" s="306"/>
      <c r="BP325" s="306"/>
      <c r="BQ325" s="306"/>
      <c r="BR325" s="306"/>
      <c r="BS325" s="306"/>
      <c r="BT325" s="306"/>
      <c r="BU325" s="306"/>
      <c r="BV325" s="308"/>
      <c r="BW325" s="343"/>
      <c r="BX325" s="343"/>
      <c r="BY325" s="343"/>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558" customFormat="true" ht="15" customHeight="true" x14ac:dyDescent="0.2">
      <c r="B326" s="557"/>
      <c r="W326" s="344"/>
      <c r="X326" s="344"/>
      <c r="Y326" s="344"/>
      <c r="Z326" s="344"/>
      <c r="AA326" s="344"/>
      <c r="AB326" s="344"/>
      <c r="AC326" s="344"/>
      <c r="AD326" s="344"/>
      <c r="AE326" s="344"/>
      <c r="AF326" s="344"/>
      <c r="AG326" s="344"/>
      <c r="AH326" s="344"/>
      <c r="AI326" s="344"/>
      <c r="AJ326" s="344"/>
      <c r="AK326" s="344"/>
      <c r="AL326" s="344"/>
      <c r="AM326" s="344"/>
      <c r="AN326" s="344"/>
      <c r="AO326" s="344"/>
      <c r="AP326" s="344"/>
      <c r="AQ326" s="344"/>
      <c r="AR326" s="344"/>
      <c r="AS326" s="344"/>
      <c r="AT326" s="344"/>
      <c r="AU326" s="344"/>
      <c r="AV326" s="344"/>
      <c r="AW326" s="344"/>
      <c r="AX326" s="344"/>
      <c r="AY326" s="344"/>
      <c r="AZ326" s="344"/>
      <c r="BA326" s="308"/>
      <c r="BB326" s="306"/>
      <c r="BC326" s="306"/>
      <c r="BD326" s="306"/>
      <c r="BE326" s="306"/>
      <c r="BF326" s="306"/>
      <c r="BG326" s="306"/>
      <c r="BH326" s="306"/>
      <c r="BI326" s="306"/>
      <c r="BJ326" s="306"/>
      <c r="BK326" s="306"/>
      <c r="BL326" s="306"/>
      <c r="BM326" s="306"/>
      <c r="BN326" s="306"/>
      <c r="BO326" s="306"/>
      <c r="BP326" s="306"/>
      <c r="BQ326" s="306"/>
      <c r="BR326" s="306"/>
      <c r="BS326" s="306"/>
      <c r="BT326" s="306"/>
      <c r="BU326" s="306"/>
      <c r="BV326" s="308"/>
      <c r="BW326" s="343"/>
      <c r="BX326" s="343"/>
      <c r="BY326" s="343"/>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558" customFormat="true" ht="15" customHeight="true" x14ac:dyDescent="0.2">
      <c r="B327" s="557"/>
      <c r="W327" s="344"/>
      <c r="X327" s="344"/>
      <c r="Y327" s="344"/>
      <c r="Z327" s="344"/>
      <c r="AA327" s="344"/>
      <c r="AB327" s="344"/>
      <c r="AC327" s="344"/>
      <c r="AD327" s="344"/>
      <c r="AE327" s="344"/>
      <c r="AF327" s="344"/>
      <c r="AG327" s="344"/>
      <c r="AH327" s="344"/>
      <c r="AI327" s="344"/>
      <c r="AJ327" s="344"/>
      <c r="AK327" s="344"/>
      <c r="AL327" s="344"/>
      <c r="AM327" s="344"/>
      <c r="AN327" s="344"/>
      <c r="AO327" s="344"/>
      <c r="AP327" s="344"/>
      <c r="AQ327" s="344"/>
      <c r="AR327" s="344"/>
      <c r="AS327" s="344"/>
      <c r="AT327" s="344"/>
      <c r="AU327" s="344"/>
      <c r="AV327" s="344"/>
      <c r="AW327" s="344"/>
      <c r="AX327" s="344"/>
      <c r="AY327" s="344"/>
      <c r="AZ327" s="344"/>
      <c r="BA327" s="308"/>
      <c r="BB327" s="306"/>
      <c r="BC327" s="306"/>
      <c r="BD327" s="306"/>
      <c r="BE327" s="306"/>
      <c r="BF327" s="306"/>
      <c r="BG327" s="306"/>
      <c r="BH327" s="306"/>
      <c r="BI327" s="306"/>
      <c r="BJ327" s="306"/>
      <c r="BK327" s="306"/>
      <c r="BL327" s="306"/>
      <c r="BM327" s="306"/>
      <c r="BN327" s="306"/>
      <c r="BO327" s="306"/>
      <c r="BP327" s="306"/>
      <c r="BQ327" s="306"/>
      <c r="BR327" s="306"/>
      <c r="BS327" s="306"/>
      <c r="BT327" s="306"/>
      <c r="BU327" s="306"/>
      <c r="BV327" s="308"/>
      <c r="BW327" s="343"/>
      <c r="BX327" s="343"/>
      <c r="BY327" s="343"/>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558" customFormat="true" ht="15" customHeight="true" x14ac:dyDescent="0.2">
      <c r="B328" s="557"/>
      <c r="W328" s="344"/>
      <c r="X328" s="344"/>
      <c r="Y328" s="344"/>
      <c r="Z328" s="344"/>
      <c r="AA328" s="344"/>
      <c r="AB328" s="344"/>
      <c r="AC328" s="344"/>
      <c r="AD328" s="344"/>
      <c r="AE328" s="344"/>
      <c r="AF328" s="344"/>
      <c r="AG328" s="344"/>
      <c r="AH328" s="344"/>
      <c r="AI328" s="344"/>
      <c r="AJ328" s="344"/>
      <c r="AK328" s="344"/>
      <c r="AL328" s="344"/>
      <c r="AM328" s="344"/>
      <c r="AN328" s="344"/>
      <c r="AO328" s="344"/>
      <c r="AP328" s="344"/>
      <c r="AQ328" s="344"/>
      <c r="AR328" s="344"/>
      <c r="AS328" s="344"/>
      <c r="AT328" s="344"/>
      <c r="AU328" s="344"/>
      <c r="AV328" s="344"/>
      <c r="AW328" s="344"/>
      <c r="AX328" s="344"/>
      <c r="AY328" s="344"/>
      <c r="AZ328" s="344"/>
      <c r="BA328" s="308"/>
      <c r="BB328" s="306"/>
      <c r="BC328" s="306"/>
      <c r="BD328" s="306"/>
      <c r="BE328" s="306"/>
      <c r="BF328" s="306"/>
      <c r="BG328" s="306"/>
      <c r="BH328" s="306"/>
      <c r="BI328" s="306"/>
      <c r="BJ328" s="306"/>
      <c r="BK328" s="306"/>
      <c r="BL328" s="306"/>
      <c r="BM328" s="306"/>
      <c r="BN328" s="306"/>
      <c r="BO328" s="306"/>
      <c r="BP328" s="306"/>
      <c r="BQ328" s="306"/>
      <c r="BR328" s="306"/>
      <c r="BS328" s="306"/>
      <c r="BT328" s="306"/>
      <c r="BU328" s="306"/>
      <c r="BV328" s="308"/>
      <c r="BW328" s="343"/>
      <c r="BX328" s="343"/>
      <c r="BY328" s="343"/>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558" customFormat="true" ht="250.15" customHeight="true" x14ac:dyDescent="0.2">
      <c r="B329" s="557"/>
      <c r="W329" s="344"/>
      <c r="X329" s="344"/>
      <c r="Y329" s="344"/>
      <c r="Z329" s="344"/>
      <c r="AA329" s="344"/>
      <c r="AB329" s="344"/>
      <c r="AC329" s="344"/>
      <c r="AD329" s="344"/>
      <c r="AE329" s="344"/>
      <c r="AF329" s="344"/>
      <c r="AG329" s="344"/>
      <c r="AH329" s="344"/>
      <c r="AI329" s="344"/>
      <c r="AJ329" s="344"/>
      <c r="AK329" s="344"/>
      <c r="AL329" s="344"/>
      <c r="AM329" s="344"/>
      <c r="AN329" s="344"/>
      <c r="AO329" s="344"/>
      <c r="AP329" s="344"/>
      <c r="AQ329" s="344"/>
      <c r="AR329" s="344"/>
      <c r="AS329" s="344"/>
      <c r="AT329" s="344"/>
      <c r="AU329" s="344"/>
      <c r="AV329" s="344"/>
      <c r="AW329" s="344"/>
      <c r="AX329" s="344"/>
      <c r="AY329" s="344"/>
      <c r="AZ329" s="344"/>
      <c r="BA329" s="308"/>
      <c r="BB329" s="306"/>
      <c r="BC329" s="306"/>
      <c r="BD329" s="306"/>
      <c r="BE329" s="306"/>
      <c r="BF329" s="306"/>
      <c r="BG329" s="306"/>
      <c r="BH329" s="306"/>
      <c r="BI329" s="306"/>
      <c r="BJ329" s="306"/>
      <c r="BK329" s="306"/>
      <c r="BL329" s="306"/>
      <c r="BM329" s="306"/>
      <c r="BN329" s="306"/>
      <c r="BO329" s="306"/>
      <c r="BP329" s="306"/>
      <c r="BQ329" s="306"/>
      <c r="BR329" s="306"/>
      <c r="BS329" s="306"/>
      <c r="BT329" s="306"/>
      <c r="BU329" s="306"/>
      <c r="BV329" s="308"/>
      <c r="BW329" s="343"/>
      <c r="BX329" s="343"/>
      <c r="BY329" s="343"/>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s="346" customFormat="true" ht="19.15" customHeight="true" x14ac:dyDescent="0.2">
      <c r="B330" s="507"/>
      <c r="W330" s="339"/>
      <c r="X330" s="339"/>
      <c r="Y330" s="339"/>
      <c r="Z330" s="339"/>
      <c r="AA330" s="339"/>
      <c r="AB330" s="339"/>
      <c r="AC330" s="339"/>
      <c r="AD330" s="339"/>
      <c r="AE330" s="339"/>
      <c r="AF330" s="339"/>
      <c r="AG330" s="339"/>
      <c r="AH330" s="339"/>
      <c r="AI330" s="339"/>
      <c r="AJ330" s="339"/>
      <c r="AK330" s="339"/>
      <c r="AL330" s="339"/>
      <c r="AM330" s="339"/>
      <c r="AN330" s="339"/>
      <c r="AO330" s="339"/>
      <c r="AP330" s="339"/>
      <c r="AQ330" s="339"/>
      <c r="AR330" s="339"/>
      <c r="AS330" s="339"/>
      <c r="AT330" s="339"/>
      <c r="AU330" s="339"/>
      <c r="AV330" s="339"/>
      <c r="AW330" s="339"/>
      <c r="AX330" s="339"/>
      <c r="AY330" s="339"/>
      <c r="AZ330" s="339"/>
      <c r="BA330" s="311"/>
      <c r="BB330" s="311"/>
      <c r="BC330" s="505"/>
      <c r="BD330" s="505"/>
      <c r="BE330" s="505"/>
      <c r="BF330" s="505"/>
      <c r="BG330" s="505"/>
      <c r="BH330" s="505"/>
      <c r="BI330" s="505"/>
      <c r="BJ330" s="505"/>
      <c r="BK330" s="505"/>
      <c r="BL330" s="505"/>
      <c r="BM330" s="505"/>
      <c r="BN330" s="505"/>
      <c r="BO330" s="505"/>
      <c r="BP330" s="505"/>
      <c r="BQ330" s="505"/>
      <c r="BR330" s="505"/>
      <c r="BS330" s="505"/>
      <c r="BT330" s="505"/>
      <c r="BU330" s="505"/>
      <c r="BV330" s="505"/>
      <c r="BW330" s="339"/>
      <c r="BX330" s="339"/>
      <c r="BY330" s="339"/>
      <c r="BZ330" s="339"/>
      <c r="CA330" s="339"/>
      <c r="CB330" s="339"/>
      <c r="CC330" s="339"/>
      <c r="CD330" s="339"/>
      <c r="CE330" s="339"/>
      <c r="CF330" s="339"/>
      <c r="CG330" s="339"/>
      <c r="CH330" s="339"/>
      <c r="CI330" s="339"/>
      <c r="CJ330" s="339"/>
      <c r="CK330" s="339"/>
      <c r="CL330" s="339"/>
      <c r="CM330" s="339"/>
      <c r="CN330" s="339"/>
      <c r="CO330" s="339"/>
      <c r="CP330" s="339"/>
      <c r="CQ330" s="339"/>
      <c r="CR330" s="339"/>
      <c r="CS330" s="339"/>
      <c r="CT330" s="339"/>
      <c r="CU330" s="339"/>
      <c r="CV330" s="339"/>
      <c r="CW330" s="339"/>
      <c r="CX330" s="339"/>
      <c r="CY330" s="339"/>
      <c r="CZ330" s="339"/>
    </row>
    <row r="331" s="346" customFormat="true" ht="15" customHeight="true" x14ac:dyDescent="0.2">
      <c r="B331" s="507"/>
      <c r="W331" s="339"/>
      <c r="X331" s="339"/>
      <c r="Y331" s="339"/>
      <c r="Z331" s="339"/>
      <c r="AA331" s="339"/>
      <c r="AB331" s="339"/>
      <c r="AC331" s="339"/>
      <c r="AD331" s="339"/>
      <c r="AE331" s="339"/>
      <c r="AF331" s="339"/>
      <c r="AG331" s="339"/>
      <c r="AH331" s="339"/>
      <c r="AI331" s="339"/>
      <c r="AJ331" s="339"/>
      <c r="AK331" s="339"/>
      <c r="AL331" s="339"/>
      <c r="AM331" s="339"/>
      <c r="AN331" s="339"/>
      <c r="AO331" s="339"/>
      <c r="AP331" s="339"/>
      <c r="AQ331" s="339"/>
      <c r="AR331" s="339"/>
      <c r="AS331" s="339"/>
      <c r="AT331" s="339"/>
      <c r="AU331" s="339"/>
      <c r="AV331" s="339"/>
      <c r="AW331" s="339"/>
      <c r="AX331" s="339"/>
      <c r="AY331" s="339"/>
      <c r="AZ331" s="339"/>
      <c r="BA331" s="311"/>
      <c r="BB331" s="311"/>
      <c r="BC331" s="505"/>
      <c r="BD331" s="505"/>
      <c r="BE331" s="505"/>
      <c r="BF331" s="505"/>
      <c r="BG331" s="505"/>
      <c r="BH331" s="505"/>
      <c r="BI331" s="505"/>
      <c r="BJ331" s="505"/>
      <c r="BK331" s="505"/>
      <c r="BL331" s="505"/>
      <c r="BM331" s="505"/>
      <c r="BN331" s="505"/>
      <c r="BO331" s="505"/>
      <c r="BP331" s="505"/>
      <c r="BQ331" s="505"/>
      <c r="BR331" s="505"/>
      <c r="BS331" s="505"/>
      <c r="BT331" s="505"/>
      <c r="BU331" s="505"/>
      <c r="BV331" s="505"/>
      <c r="BW331" s="339"/>
      <c r="BX331" s="339"/>
      <c r="BY331" s="339"/>
      <c r="BZ331" s="339"/>
      <c r="CA331" s="339"/>
      <c r="CB331" s="339"/>
      <c r="CC331" s="339"/>
      <c r="CD331" s="339"/>
      <c r="CE331" s="339"/>
      <c r="CF331" s="339"/>
      <c r="CG331" s="339"/>
      <c r="CH331" s="339"/>
      <c r="CI331" s="339"/>
      <c r="CJ331" s="339"/>
      <c r="CK331" s="339"/>
      <c r="CL331" s="339"/>
      <c r="CM331" s="339"/>
      <c r="CN331" s="339"/>
      <c r="CO331" s="339"/>
      <c r="CP331" s="339"/>
      <c r="CQ331" s="339"/>
      <c r="CR331" s="339"/>
      <c r="CS331" s="339"/>
      <c r="CT331" s="339"/>
      <c r="CU331" s="339"/>
      <c r="CV331" s="339"/>
      <c r="CW331" s="339"/>
      <c r="CX331" s="339"/>
      <c r="CY331" s="339"/>
      <c r="CZ331" s="339"/>
    </row>
    <row r="332" s="346" customFormat="true" ht="15" customHeight="true" x14ac:dyDescent="0.2">
      <c r="B332" s="507"/>
      <c r="W332" s="339"/>
      <c r="X332" s="339"/>
      <c r="Y332" s="339"/>
      <c r="Z332" s="339"/>
      <c r="AA332" s="339"/>
      <c r="AB332" s="339"/>
      <c r="AC332" s="339"/>
      <c r="AD332" s="339"/>
      <c r="AE332" s="339"/>
      <c r="AF332" s="339"/>
      <c r="AG332" s="339"/>
      <c r="AH332" s="339"/>
      <c r="AI332" s="339"/>
      <c r="AJ332" s="339"/>
      <c r="AK332" s="339"/>
      <c r="AL332" s="339"/>
      <c r="AM332" s="339"/>
      <c r="AN332" s="339"/>
      <c r="AO332" s="339"/>
      <c r="AP332" s="339"/>
      <c r="AQ332" s="339"/>
      <c r="AR332" s="339"/>
      <c r="AS332" s="339"/>
      <c r="AT332" s="339"/>
      <c r="AU332" s="339"/>
      <c r="AV332" s="339"/>
      <c r="AW332" s="339"/>
      <c r="AX332" s="339"/>
      <c r="AY332" s="339"/>
      <c r="AZ332" s="339"/>
      <c r="BA332" s="311"/>
      <c r="BB332" s="311"/>
      <c r="BC332" s="505"/>
      <c r="BD332" s="505"/>
      <c r="BE332" s="505"/>
      <c r="BF332" s="505"/>
      <c r="BG332" s="505"/>
      <c r="BH332" s="505"/>
      <c r="BI332" s="505"/>
      <c r="BJ332" s="505"/>
      <c r="BK332" s="505"/>
      <c r="BL332" s="505"/>
      <c r="BM332" s="505"/>
      <c r="BN332" s="505"/>
      <c r="BO332" s="505"/>
      <c r="BP332" s="505"/>
      <c r="BQ332" s="505"/>
      <c r="BR332" s="505"/>
      <c r="BS332" s="505"/>
      <c r="BT332" s="505"/>
      <c r="BU332" s="505"/>
      <c r="BV332" s="505"/>
      <c r="BW332" s="339"/>
      <c r="BX332" s="339"/>
      <c r="BY332" s="339"/>
      <c r="BZ332" s="339"/>
      <c r="CA332" s="339"/>
      <c r="CB332" s="339"/>
      <c r="CC332" s="339"/>
      <c r="CD332" s="339"/>
      <c r="CE332" s="339"/>
      <c r="CF332" s="339"/>
      <c r="CG332" s="339"/>
      <c r="CH332" s="339"/>
      <c r="CI332" s="339"/>
      <c r="CJ332" s="339"/>
      <c r="CK332" s="339"/>
      <c r="CL332" s="339"/>
      <c r="CM332" s="339"/>
      <c r="CN332" s="339"/>
      <c r="CO332" s="339"/>
      <c r="CP332" s="339"/>
      <c r="CQ332" s="339"/>
      <c r="CR332" s="339"/>
      <c r="CS332" s="339"/>
      <c r="CT332" s="339"/>
      <c r="CU332" s="339"/>
      <c r="CV332" s="339"/>
      <c r="CW332" s="339"/>
      <c r="CX332" s="339"/>
      <c r="CY332" s="339"/>
      <c r="CZ332" s="339"/>
    </row>
    <row r="333" s="346" customFormat="true" ht="15" customHeight="true" x14ac:dyDescent="0.2">
      <c r="B333" s="507"/>
      <c r="W333" s="339"/>
      <c r="X333" s="339"/>
      <c r="Y333" s="339"/>
      <c r="Z333" s="339"/>
      <c r="AA333" s="339"/>
      <c r="AB333" s="339"/>
      <c r="AC333" s="339"/>
      <c r="AD333" s="339"/>
      <c r="AE333" s="339"/>
      <c r="AF333" s="339"/>
      <c r="AG333" s="339"/>
      <c r="AH333" s="339"/>
      <c r="AI333" s="339"/>
      <c r="AJ333" s="339"/>
      <c r="AK333" s="339"/>
      <c r="AL333" s="339"/>
      <c r="AM333" s="339"/>
      <c r="AN333" s="339"/>
      <c r="AO333" s="339"/>
      <c r="AP333" s="339"/>
      <c r="AQ333" s="339"/>
      <c r="AR333" s="339"/>
      <c r="AS333" s="339"/>
      <c r="AT333" s="339"/>
      <c r="AU333" s="339"/>
      <c r="AV333" s="339"/>
      <c r="AW333" s="339"/>
      <c r="AX333" s="339"/>
      <c r="AY333" s="339"/>
      <c r="AZ333" s="339"/>
      <c r="BA333" s="311"/>
      <c r="BB333" s="311"/>
      <c r="BC333" s="505"/>
      <c r="BD333" s="505"/>
      <c r="BE333" s="505"/>
      <c r="BF333" s="505"/>
      <c r="BG333" s="505"/>
      <c r="BH333" s="505"/>
      <c r="BI333" s="505"/>
      <c r="BJ333" s="505"/>
      <c r="BK333" s="505"/>
      <c r="BL333" s="505"/>
      <c r="BM333" s="505"/>
      <c r="BN333" s="505"/>
      <c r="BO333" s="505"/>
      <c r="BP333" s="505"/>
      <c r="BQ333" s="505"/>
      <c r="BR333" s="505"/>
      <c r="BS333" s="505"/>
      <c r="BT333" s="505"/>
      <c r="BU333" s="505"/>
      <c r="BV333" s="505"/>
      <c r="BW333" s="339"/>
      <c r="BX333" s="339"/>
      <c r="BY333" s="339"/>
      <c r="BZ333" s="339"/>
      <c r="CA333" s="339"/>
      <c r="CB333" s="339"/>
      <c r="CC333" s="339"/>
      <c r="CD333" s="339"/>
      <c r="CE333" s="339"/>
      <c r="CF333" s="339"/>
      <c r="CG333" s="339"/>
      <c r="CH333" s="339"/>
      <c r="CI333" s="339"/>
      <c r="CJ333" s="339"/>
      <c r="CK333" s="339"/>
      <c r="CL333" s="339"/>
      <c r="CM333" s="339"/>
      <c r="CN333" s="339"/>
      <c r="CO333" s="339"/>
      <c r="CP333" s="339"/>
      <c r="CQ333" s="339"/>
      <c r="CR333" s="339"/>
      <c r="CS333" s="339"/>
      <c r="CT333" s="339"/>
      <c r="CU333" s="339"/>
      <c r="CV333" s="339"/>
      <c r="CW333" s="339"/>
      <c r="CX333" s="339"/>
      <c r="CY333" s="339"/>
      <c r="CZ333" s="339"/>
    </row>
    <row r="334" s="346" customFormat="true" ht="15" customHeight="true" x14ac:dyDescent="0.2">
      <c r="B334" s="507"/>
      <c r="W334" s="339"/>
      <c r="X334" s="339"/>
      <c r="Y334" s="339"/>
      <c r="Z334" s="339"/>
      <c r="AA334" s="339"/>
      <c r="AB334" s="339"/>
      <c r="AC334" s="339"/>
      <c r="AD334" s="339"/>
      <c r="AE334" s="339"/>
      <c r="AF334" s="339"/>
      <c r="AG334" s="339"/>
      <c r="AH334" s="339"/>
      <c r="AI334" s="339"/>
      <c r="AJ334" s="339"/>
      <c r="AK334" s="339"/>
      <c r="AL334" s="339"/>
      <c r="AM334" s="339"/>
      <c r="AN334" s="339"/>
      <c r="AO334" s="339"/>
      <c r="AP334" s="339"/>
      <c r="AQ334" s="339"/>
      <c r="AR334" s="339"/>
      <c r="AS334" s="339"/>
      <c r="AT334" s="339"/>
      <c r="AU334" s="339"/>
      <c r="AV334" s="339"/>
      <c r="AW334" s="339"/>
      <c r="AX334" s="339"/>
      <c r="AY334" s="339"/>
      <c r="AZ334" s="339"/>
      <c r="BA334" s="311"/>
      <c r="BB334" s="311"/>
      <c r="BC334" s="505"/>
      <c r="BD334" s="505"/>
      <c r="BE334" s="505"/>
      <c r="BF334" s="505"/>
      <c r="BG334" s="505"/>
      <c r="BH334" s="505"/>
      <c r="BI334" s="505"/>
      <c r="BJ334" s="505"/>
      <c r="BK334" s="505"/>
      <c r="BL334" s="505"/>
      <c r="BM334" s="505"/>
      <c r="BN334" s="505"/>
      <c r="BO334" s="505"/>
      <c r="BP334" s="505"/>
      <c r="BQ334" s="505"/>
      <c r="BR334" s="505"/>
      <c r="BS334" s="505"/>
      <c r="BT334" s="505"/>
      <c r="BU334" s="505"/>
      <c r="BV334" s="505"/>
      <c r="BW334" s="339"/>
      <c r="BX334" s="339"/>
      <c r="BY334" s="339"/>
      <c r="BZ334" s="339"/>
      <c r="CA334" s="339"/>
      <c r="CB334" s="339"/>
      <c r="CC334" s="339"/>
      <c r="CD334" s="339"/>
      <c r="CE334" s="339"/>
      <c r="CF334" s="339"/>
      <c r="CG334" s="339"/>
      <c r="CH334" s="339"/>
      <c r="CI334" s="339"/>
      <c r="CJ334" s="339"/>
      <c r="CK334" s="339"/>
      <c r="CL334" s="339"/>
      <c r="CM334" s="339"/>
      <c r="CN334" s="339"/>
      <c r="CO334" s="339"/>
      <c r="CP334" s="339"/>
      <c r="CQ334" s="339"/>
      <c r="CR334" s="339"/>
      <c r="CS334" s="339"/>
      <c r="CT334" s="339"/>
      <c r="CU334" s="339"/>
      <c r="CV334" s="339"/>
      <c r="CW334" s="339"/>
      <c r="CX334" s="339"/>
      <c r="CY334" s="339"/>
      <c r="CZ334" s="339"/>
    </row>
    <row r="335" s="346" customFormat="true" ht="15" customHeight="true" x14ac:dyDescent="0.2">
      <c r="B335" s="507"/>
      <c r="W335" s="339"/>
      <c r="X335" s="339"/>
      <c r="Y335" s="339"/>
      <c r="Z335" s="339"/>
      <c r="AA335" s="339"/>
      <c r="AB335" s="339"/>
      <c r="AC335" s="339"/>
      <c r="AD335" s="339"/>
      <c r="AE335" s="339"/>
      <c r="AF335" s="339"/>
      <c r="AG335" s="339"/>
      <c r="AH335" s="339"/>
      <c r="AI335" s="339"/>
      <c r="AJ335" s="339"/>
      <c r="AK335" s="339"/>
      <c r="AL335" s="339"/>
      <c r="AM335" s="339"/>
      <c r="AN335" s="339"/>
      <c r="AO335" s="339"/>
      <c r="AP335" s="339"/>
      <c r="AQ335" s="339"/>
      <c r="AR335" s="339"/>
      <c r="AS335" s="339"/>
      <c r="AT335" s="339"/>
      <c r="AU335" s="339"/>
      <c r="AV335" s="339"/>
      <c r="AW335" s="339"/>
      <c r="AX335" s="339"/>
      <c r="AY335" s="339"/>
      <c r="AZ335" s="339"/>
      <c r="BA335" s="311"/>
      <c r="BB335" s="311"/>
      <c r="BC335" s="505"/>
      <c r="BD335" s="505"/>
      <c r="BE335" s="505"/>
      <c r="BF335" s="505"/>
      <c r="BG335" s="505"/>
      <c r="BH335" s="505"/>
      <c r="BI335" s="505"/>
      <c r="BJ335" s="505"/>
      <c r="BK335" s="505"/>
      <c r="BL335" s="505"/>
      <c r="BM335" s="505"/>
      <c r="BN335" s="505"/>
      <c r="BO335" s="505"/>
      <c r="BP335" s="505"/>
      <c r="BQ335" s="505"/>
      <c r="BR335" s="505"/>
      <c r="BS335" s="505"/>
      <c r="BT335" s="505"/>
      <c r="BU335" s="505"/>
      <c r="BV335" s="505"/>
      <c r="BW335" s="339"/>
      <c r="BX335" s="339"/>
      <c r="BY335" s="339"/>
      <c r="BZ335" s="339"/>
      <c r="CA335" s="339"/>
      <c r="CB335" s="339"/>
      <c r="CC335" s="339"/>
      <c r="CD335" s="339"/>
      <c r="CE335" s="339"/>
      <c r="CF335" s="339"/>
      <c r="CG335" s="339"/>
      <c r="CH335" s="339"/>
      <c r="CI335" s="339"/>
      <c r="CJ335" s="339"/>
      <c r="CK335" s="339"/>
      <c r="CL335" s="339"/>
      <c r="CM335" s="339"/>
      <c r="CN335" s="339"/>
      <c r="CO335" s="339"/>
      <c r="CP335" s="339"/>
      <c r="CQ335" s="339"/>
      <c r="CR335" s="339"/>
      <c r="CS335" s="339"/>
      <c r="CT335" s="339"/>
      <c r="CU335" s="339"/>
      <c r="CV335" s="339"/>
      <c r="CW335" s="339"/>
      <c r="CX335" s="339"/>
      <c r="CY335" s="339"/>
      <c r="CZ335" s="339"/>
    </row>
    <row r="336" s="346" customFormat="true" ht="15" customHeight="true" x14ac:dyDescent="0.2">
      <c r="B336" s="507"/>
      <c r="W336" s="339"/>
      <c r="X336" s="339"/>
      <c r="Y336" s="339"/>
      <c r="Z336" s="339"/>
      <c r="AA336" s="339"/>
      <c r="AB336" s="339"/>
      <c r="AC336" s="339"/>
      <c r="AD336" s="339"/>
      <c r="AE336" s="339"/>
      <c r="AF336" s="339"/>
      <c r="AG336" s="339"/>
      <c r="AH336" s="339"/>
      <c r="AI336" s="339"/>
      <c r="AJ336" s="339"/>
      <c r="AK336" s="339"/>
      <c r="AL336" s="339"/>
      <c r="AM336" s="339"/>
      <c r="AN336" s="339"/>
      <c r="AO336" s="339"/>
      <c r="AP336" s="339"/>
      <c r="AQ336" s="339"/>
      <c r="AR336" s="339"/>
      <c r="AS336" s="339"/>
      <c r="AT336" s="339"/>
      <c r="AU336" s="339"/>
      <c r="AV336" s="339"/>
      <c r="AW336" s="339"/>
      <c r="AX336" s="339"/>
      <c r="AY336" s="339"/>
      <c r="AZ336" s="339"/>
      <c r="BA336" s="311"/>
      <c r="BB336" s="311"/>
      <c r="BC336" s="505"/>
      <c r="BD336" s="505"/>
      <c r="BE336" s="505"/>
      <c r="BF336" s="505"/>
      <c r="BG336" s="505"/>
      <c r="BH336" s="505"/>
      <c r="BI336" s="505"/>
      <c r="BJ336" s="505"/>
      <c r="BK336" s="505"/>
      <c r="BL336" s="505"/>
      <c r="BM336" s="505"/>
      <c r="BN336" s="505"/>
      <c r="BO336" s="505"/>
      <c r="BP336" s="505"/>
      <c r="BQ336" s="505"/>
      <c r="BR336" s="505"/>
      <c r="BS336" s="505"/>
      <c r="BT336" s="505"/>
      <c r="BU336" s="505"/>
      <c r="BV336" s="505"/>
      <c r="BW336" s="339"/>
      <c r="BX336" s="339"/>
      <c r="BY336" s="339"/>
      <c r="BZ336" s="339"/>
      <c r="CA336" s="339"/>
      <c r="CB336" s="339"/>
      <c r="CC336" s="339"/>
      <c r="CD336" s="339"/>
      <c r="CE336" s="339"/>
      <c r="CF336" s="339"/>
      <c r="CG336" s="339"/>
      <c r="CH336" s="339"/>
      <c r="CI336" s="339"/>
      <c r="CJ336" s="339"/>
      <c r="CK336" s="339"/>
      <c r="CL336" s="339"/>
      <c r="CM336" s="339"/>
      <c r="CN336" s="339"/>
      <c r="CO336" s="339"/>
      <c r="CP336" s="339"/>
      <c r="CQ336" s="339"/>
      <c r="CR336" s="339"/>
      <c r="CS336" s="339"/>
      <c r="CT336" s="339"/>
      <c r="CU336" s="339"/>
      <c r="CV336" s="339"/>
      <c r="CW336" s="339"/>
      <c r="CX336" s="339"/>
      <c r="CY336" s="339"/>
      <c r="CZ336" s="339"/>
    </row>
    <row r="337" s="346" customFormat="true" ht="18" customHeight="true" x14ac:dyDescent="0.2">
      <c r="B337" s="507"/>
      <c r="W337" s="339"/>
      <c r="X337" s="339"/>
      <c r="Y337" s="339"/>
      <c r="Z337" s="339"/>
      <c r="AA337" s="339"/>
      <c r="AB337" s="339"/>
      <c r="AC337" s="339"/>
      <c r="AD337" s="339"/>
      <c r="AE337" s="339"/>
      <c r="AF337" s="339"/>
      <c r="AG337" s="339"/>
      <c r="AH337" s="339"/>
      <c r="AI337" s="339"/>
      <c r="AJ337" s="339"/>
      <c r="AK337" s="339"/>
      <c r="AL337" s="339"/>
      <c r="AM337" s="339"/>
      <c r="AN337" s="339"/>
      <c r="AO337" s="339"/>
      <c r="AP337" s="339"/>
      <c r="AQ337" s="339"/>
      <c r="AR337" s="339"/>
      <c r="AS337" s="339"/>
      <c r="AT337" s="339"/>
      <c r="AU337" s="339"/>
      <c r="AV337" s="339"/>
      <c r="AW337" s="339"/>
      <c r="AX337" s="339"/>
      <c r="AY337" s="339"/>
      <c r="AZ337" s="339"/>
      <c r="BA337" s="311"/>
      <c r="BB337" s="311"/>
      <c r="BC337" s="505"/>
      <c r="BD337" s="505"/>
      <c r="BE337" s="505"/>
      <c r="BF337" s="505"/>
      <c r="BG337" s="505"/>
      <c r="BH337" s="505"/>
      <c r="BI337" s="505"/>
      <c r="BJ337" s="505"/>
      <c r="BK337" s="505"/>
      <c r="BL337" s="505"/>
      <c r="BM337" s="505"/>
      <c r="BN337" s="505"/>
      <c r="BO337" s="505"/>
      <c r="BP337" s="505"/>
      <c r="BQ337" s="505"/>
      <c r="BR337" s="505"/>
      <c r="BS337" s="505"/>
      <c r="BT337" s="505"/>
      <c r="BU337" s="505"/>
      <c r="BV337" s="505"/>
      <c r="BW337" s="339"/>
      <c r="BX337" s="339"/>
      <c r="BY337" s="339"/>
      <c r="BZ337" s="339"/>
      <c r="CA337" s="339"/>
      <c r="CB337" s="339"/>
      <c r="CC337" s="339"/>
      <c r="CD337" s="339"/>
      <c r="CE337" s="339"/>
      <c r="CF337" s="339"/>
      <c r="CG337" s="339"/>
      <c r="CH337" s="339"/>
      <c r="CI337" s="339"/>
      <c r="CJ337" s="339"/>
      <c r="CK337" s="339"/>
      <c r="CL337" s="339"/>
      <c r="CM337" s="339"/>
      <c r="CN337" s="339"/>
      <c r="CO337" s="339"/>
      <c r="CP337" s="339"/>
      <c r="CQ337" s="339"/>
      <c r="CR337" s="339"/>
      <c r="CS337" s="339"/>
      <c r="CT337" s="339"/>
      <c r="CU337" s="339"/>
      <c r="CV337" s="339"/>
      <c r="CW337" s="339"/>
      <c r="CX337" s="339"/>
      <c r="CY337" s="339"/>
      <c r="CZ337" s="339"/>
    </row>
    <row r="338" s="346" customFormat="true" ht="18" customHeight="true" x14ac:dyDescent="0.2">
      <c r="B338" s="507"/>
      <c r="W338" s="339"/>
      <c r="X338" s="339"/>
      <c r="Y338" s="339"/>
      <c r="Z338" s="339"/>
      <c r="AA338" s="339"/>
      <c r="AB338" s="339"/>
      <c r="AC338" s="339"/>
      <c r="AD338" s="339"/>
      <c r="AE338" s="339"/>
      <c r="AF338" s="339"/>
      <c r="AG338" s="339"/>
      <c r="AH338" s="339"/>
      <c r="AI338" s="339"/>
      <c r="AJ338" s="339"/>
      <c r="AK338" s="339"/>
      <c r="AL338" s="339"/>
      <c r="AM338" s="339"/>
      <c r="AN338" s="339"/>
      <c r="AO338" s="339"/>
      <c r="AP338" s="339"/>
      <c r="AQ338" s="339"/>
      <c r="AR338" s="339"/>
      <c r="AS338" s="339"/>
      <c r="AT338" s="339"/>
      <c r="AU338" s="339"/>
      <c r="AV338" s="339"/>
      <c r="AW338" s="339"/>
      <c r="AX338" s="339"/>
      <c r="AY338" s="339"/>
      <c r="AZ338" s="339"/>
      <c r="BA338" s="311"/>
      <c r="BB338" s="311"/>
      <c r="BC338" s="505"/>
      <c r="BD338" s="505"/>
      <c r="BE338" s="505"/>
      <c r="BF338" s="505"/>
      <c r="BG338" s="505"/>
      <c r="BH338" s="505"/>
      <c r="BI338" s="505"/>
      <c r="BJ338" s="505"/>
      <c r="BK338" s="505"/>
      <c r="BL338" s="505"/>
      <c r="BM338" s="505"/>
      <c r="BN338" s="505"/>
      <c r="BO338" s="505"/>
      <c r="BP338" s="505"/>
      <c r="BQ338" s="505"/>
      <c r="BR338" s="505"/>
      <c r="BS338" s="505"/>
      <c r="BT338" s="505"/>
      <c r="BU338" s="505"/>
      <c r="BV338" s="505"/>
      <c r="BW338" s="339"/>
      <c r="BX338" s="339"/>
      <c r="BY338" s="339"/>
      <c r="BZ338" s="339"/>
      <c r="CA338" s="339"/>
      <c r="CB338" s="339"/>
      <c r="CC338" s="339"/>
      <c r="CD338" s="339"/>
      <c r="CE338" s="339"/>
      <c r="CF338" s="339"/>
      <c r="CG338" s="339"/>
      <c r="CH338" s="339"/>
      <c r="CI338" s="339"/>
      <c r="CJ338" s="339"/>
      <c r="CK338" s="339"/>
      <c r="CL338" s="339"/>
      <c r="CM338" s="339"/>
      <c r="CN338" s="339"/>
      <c r="CO338" s="339"/>
      <c r="CP338" s="339"/>
      <c r="CQ338" s="339"/>
      <c r="CR338" s="339"/>
      <c r="CS338" s="339"/>
      <c r="CT338" s="339"/>
      <c r="CU338" s="339"/>
      <c r="CV338" s="339"/>
      <c r="CW338" s="339"/>
      <c r="CX338" s="339"/>
      <c r="CY338" s="339"/>
      <c r="CZ338" s="339"/>
    </row>
    <row r="339" s="558" customFormat="true" ht="15" customHeight="true" x14ac:dyDescent="0.2">
      <c r="B339" s="557"/>
      <c r="W339" s="344"/>
      <c r="X339" s="344"/>
      <c r="Y339" s="344"/>
      <c r="Z339" s="344"/>
      <c r="AA339" s="344"/>
      <c r="AB339" s="344"/>
      <c r="AC339" s="344"/>
      <c r="AD339" s="344"/>
      <c r="AE339" s="344"/>
      <c r="AF339" s="344"/>
      <c r="AG339" s="344"/>
      <c r="AH339" s="344"/>
      <c r="AI339" s="344"/>
      <c r="AJ339" s="344"/>
      <c r="AK339" s="344"/>
      <c r="AL339" s="344"/>
      <c r="AM339" s="344"/>
      <c r="AN339" s="344"/>
      <c r="AO339" s="344"/>
      <c r="AP339" s="344"/>
      <c r="AQ339" s="344"/>
      <c r="AR339" s="344"/>
      <c r="AS339" s="344"/>
      <c r="AT339" s="344"/>
      <c r="AU339" s="344"/>
      <c r="AV339" s="344"/>
      <c r="AW339" s="344"/>
      <c r="AX339" s="344"/>
      <c r="AY339" s="344"/>
      <c r="AZ339" s="344"/>
      <c r="BA339" s="345" t="s">
        <v>131</v>
      </c>
      <c r="BB339" s="293" t="s">
        <v>130</v>
      </c>
      <c r="BC339" s="996" t="s">
        <v>115</v>
      </c>
      <c r="BD339" s="997"/>
      <c r="BE339" s="997"/>
      <c r="BF339" s="997"/>
      <c r="BG339" s="1026"/>
      <c r="BH339" s="996" t="s">
        <v>38</v>
      </c>
      <c r="BI339" s="997"/>
      <c r="BJ339" s="997"/>
      <c r="BK339" s="997"/>
      <c r="BL339" s="1026"/>
      <c r="BM339" s="996" t="s">
        <v>37</v>
      </c>
      <c r="BN339" s="997"/>
      <c r="BO339" s="997"/>
      <c r="BP339" s="997"/>
      <c r="BQ339" s="998"/>
      <c r="BR339" s="16" t="s">
        <v>143</v>
      </c>
      <c r="BS339" s="424"/>
      <c r="BT339" s="424"/>
      <c r="BU339" s="424"/>
      <c r="BV339" s="424"/>
      <c r="BW339" s="5"/>
      <c r="BX339" s="5"/>
      <c r="BY339" s="5"/>
      <c r="BZ339" s="343"/>
      <c r="CA339" s="343"/>
      <c r="CB339" s="343"/>
      <c r="CC339" s="343"/>
      <c r="CD339" s="343"/>
      <c r="CE339" s="343"/>
      <c r="CF339" s="343"/>
      <c r="CG339" s="343"/>
      <c r="CH339" s="343"/>
      <c r="CI339" s="343"/>
      <c r="CJ339" s="343"/>
      <c r="CK339" s="343"/>
      <c r="CL339" s="343"/>
      <c r="CM339" s="343"/>
      <c r="CN339" s="343"/>
      <c r="CO339" s="343"/>
      <c r="CP339" s="343"/>
      <c r="CQ339" s="343"/>
      <c r="CR339" s="343"/>
      <c r="CS339" s="343"/>
      <c r="CT339" s="343"/>
      <c r="CU339" s="343"/>
      <c r="CV339" s="343"/>
      <c r="CW339" s="343"/>
      <c r="CX339" s="343"/>
      <c r="CY339" s="343"/>
      <c r="CZ339" s="343"/>
    </row>
    <row r="340" s="558" customFormat="true" ht="12.75" x14ac:dyDescent="0.2">
      <c r="B340" s="557"/>
      <c r="W340" s="344"/>
      <c r="X340" s="344"/>
      <c r="Y340" s="344"/>
      <c r="Z340" s="344"/>
      <c r="AA340" s="344"/>
      <c r="AB340" s="344"/>
      <c r="AC340" s="344"/>
      <c r="AD340" s="344"/>
      <c r="AE340" s="344"/>
      <c r="AF340" s="344"/>
      <c r="AG340" s="344"/>
      <c r="AH340" s="344"/>
      <c r="AI340" s="344"/>
      <c r="AJ340" s="344"/>
      <c r="AK340" s="344"/>
      <c r="AL340" s="344"/>
      <c r="AM340" s="344"/>
      <c r="AN340" s="344"/>
      <c r="AO340" s="344"/>
      <c r="AP340" s="344"/>
      <c r="AQ340" s="344"/>
      <c r="AR340" s="344"/>
      <c r="AS340" s="344"/>
      <c r="AT340" s="344"/>
      <c r="AU340" s="344"/>
      <c r="AV340" s="344"/>
      <c r="AW340" s="344"/>
      <c r="AX340" s="344"/>
      <c r="AY340" s="344"/>
      <c r="AZ340" s="344"/>
      <c r="BA340" s="331" t="s">
        <v>127</v>
      </c>
      <c r="BB340" s="330"/>
      <c r="BC340" s="453" t="s">
        <v>0</v>
      </c>
      <c r="BD340" s="559" t="s">
        <v>1</v>
      </c>
      <c r="BE340" s="559" t="s">
        <v>2</v>
      </c>
      <c r="BF340" s="559" t="s">
        <v>3</v>
      </c>
      <c r="BG340" s="454" t="s">
        <v>4</v>
      </c>
      <c r="BH340" s="453" t="s">
        <v>0</v>
      </c>
      <c r="BI340" s="559" t="s">
        <v>1</v>
      </c>
      <c r="BJ340" s="559" t="s">
        <v>2</v>
      </c>
      <c r="BK340" s="559" t="s">
        <v>3</v>
      </c>
      <c r="BL340" s="454" t="s">
        <v>4</v>
      </c>
      <c r="BM340" s="453" t="s">
        <v>0</v>
      </c>
      <c r="BN340" s="559" t="s">
        <v>1</v>
      </c>
      <c r="BO340" s="559" t="s">
        <v>2</v>
      </c>
      <c r="BP340" s="559" t="s">
        <v>3</v>
      </c>
      <c r="BQ340" s="454" t="s">
        <v>4</v>
      </c>
      <c r="BR340" s="453" t="s">
        <v>259</v>
      </c>
      <c r="BS340" s="559" t="s">
        <v>160</v>
      </c>
      <c r="BT340" s="559" t="s">
        <v>260</v>
      </c>
      <c r="BU340" s="559" t="s">
        <v>261</v>
      </c>
      <c r="BV340" s="560" t="s">
        <v>163</v>
      </c>
      <c r="BW340" s="831"/>
      <c r="BX340" s="831"/>
      <c r="BY340" s="831"/>
      <c r="BZ340" s="831"/>
      <c r="CA340" s="831"/>
      <c r="CB340" s="831"/>
      <c r="CC340" s="831"/>
      <c r="CD340" s="831"/>
      <c r="CE340" s="831"/>
      <c r="CF340" s="831"/>
      <c r="CG340" s="831"/>
      <c r="CH340" s="831"/>
      <c r="CI340" s="831"/>
      <c r="CJ340" s="831"/>
      <c r="CK340" s="831"/>
      <c r="CL340" s="831"/>
      <c r="CM340" s="831"/>
      <c r="CN340" s="831"/>
      <c r="CO340" s="831"/>
      <c r="CP340" s="831"/>
      <c r="CQ340" s="831"/>
      <c r="CR340" s="831"/>
      <c r="CS340" s="831"/>
      <c r="CT340" s="831"/>
      <c r="CU340" s="831"/>
      <c r="CV340" s="831"/>
      <c r="CW340" s="831"/>
      <c r="CX340" s="831"/>
      <c r="CY340" s="831"/>
      <c r="CZ340" s="831"/>
    </row>
    <row r="341" s="558" customFormat="true" ht="15" customHeight="true" x14ac:dyDescent="0.2">
      <c r="B341" s="557"/>
      <c r="W341" s="344"/>
      <c r="X341" s="344"/>
      <c r="Y341" s="344"/>
      <c r="Z341" s="344"/>
      <c r="AA341" s="344"/>
      <c r="AB341" s="344"/>
      <c r="AC341" s="344"/>
      <c r="AD341" s="344"/>
      <c r="AE341" s="344"/>
      <c r="AF341" s="344"/>
      <c r="AG341" s="344"/>
      <c r="AH341" s="344"/>
      <c r="AI341" s="344"/>
      <c r="AJ341" s="344"/>
      <c r="AK341" s="344"/>
      <c r="AL341" s="344"/>
      <c r="AM341" s="344"/>
      <c r="AN341" s="344"/>
      <c r="AO341" s="344"/>
      <c r="AP341" s="344"/>
      <c r="AQ341" s="344"/>
      <c r="AR341" s="344"/>
      <c r="AS341" s="344"/>
      <c r="AT341" s="344"/>
      <c r="AU341" s="344"/>
      <c r="AV341" s="344"/>
      <c r="AW341" s="344"/>
      <c r="AX341" s="344"/>
      <c r="AY341" s="344"/>
      <c r="AZ341" s="344"/>
      <c r="BA341" s="1028" t="s">
        <v>156</v>
      </c>
      <c r="BB341" s="595" t="s">
        <v>49</v>
      </c>
      <c r="BC341" s="48" t="s">
        <v>35</v>
      </c>
      <c r="BD341" s="44" t="s">
        <v>35</v>
      </c>
      <c r="BE341" s="44" t="s">
        <v>35</v>
      </c>
      <c r="BF341" s="44" t="s">
        <v>35</v>
      </c>
      <c r="BG341" s="39" t="s">
        <v>35</v>
      </c>
      <c r="BH341" s="48" t="s">
        <v>35</v>
      </c>
      <c r="BI341" s="44" t="s">
        <v>35</v>
      </c>
      <c r="BJ341" s="44" t="s">
        <v>35</v>
      </c>
      <c r="BK341" s="44" t="s">
        <v>35</v>
      </c>
      <c r="BL341" s="39" t="s">
        <v>35</v>
      </c>
      <c r="BM341" s="48" t="s">
        <v>35</v>
      </c>
      <c r="BN341" s="44" t="s">
        <v>35</v>
      </c>
      <c r="BO341" s="44" t="s">
        <v>35</v>
      </c>
      <c r="BP341" s="44" t="s">
        <v>35</v>
      </c>
      <c r="BQ341" s="39" t="s">
        <v>35</v>
      </c>
      <c r="BR341" s="48" t="s">
        <v>35</v>
      </c>
      <c r="BS341" s="44" t="s">
        <v>35</v>
      </c>
      <c r="BT341" s="44" t="s">
        <v>35</v>
      </c>
      <c r="BU341" s="44" t="s">
        <v>35</v>
      </c>
      <c r="BV341" s="34" t="s">
        <v>35</v>
      </c>
      <c r="BW341" s="4"/>
      <c r="BX341" s="4"/>
      <c r="BY341" s="4"/>
      <c r="BZ341" s="4"/>
      <c r="CA341" s="4"/>
      <c r="CB341" s="4"/>
      <c r="CC341" s="4"/>
      <c r="CD341" s="4"/>
      <c r="CE341" s="4"/>
      <c r="CF341" s="4"/>
      <c r="CG341" s="4"/>
      <c r="CH341" s="4"/>
      <c r="CI341" s="4"/>
      <c r="CJ341" s="4"/>
      <c r="CK341" s="4"/>
      <c r="CL341" s="4"/>
      <c r="CM341" s="4"/>
      <c r="CN341" s="4"/>
      <c r="CO341" s="4"/>
      <c r="CP341" s="4"/>
      <c r="CQ341" s="4"/>
      <c r="CR341" s="4"/>
      <c r="CS341" s="4"/>
      <c r="CT341" s="4"/>
      <c r="CU341" s="4"/>
      <c r="CV341" s="4"/>
      <c r="CW341" s="4"/>
      <c r="CX341" s="4"/>
      <c r="CY341" s="4"/>
      <c r="CZ341" s="4"/>
    </row>
    <row r="342" s="558" customFormat="true" ht="15" customHeight="true" x14ac:dyDescent="0.2">
      <c r="B342" s="557"/>
      <c r="W342" s="344"/>
      <c r="X342" s="344"/>
      <c r="Y342" s="344"/>
      <c r="Z342" s="344"/>
      <c r="AA342" s="344"/>
      <c r="AB342" s="344"/>
      <c r="AC342" s="344"/>
      <c r="AD342" s="344"/>
      <c r="AE342" s="344"/>
      <c r="AF342" s="344"/>
      <c r="AG342" s="344"/>
      <c r="AH342" s="344"/>
      <c r="AI342" s="344"/>
      <c r="AJ342" s="344"/>
      <c r="AK342" s="344"/>
      <c r="AL342" s="344"/>
      <c r="AM342" s="344"/>
      <c r="AN342" s="344"/>
      <c r="AO342" s="344"/>
      <c r="AP342" s="344"/>
      <c r="AQ342" s="344"/>
      <c r="AR342" s="344"/>
      <c r="AS342" s="344"/>
      <c r="AT342" s="344"/>
      <c r="AU342" s="344"/>
      <c r="AV342" s="344"/>
      <c r="AW342" s="344"/>
      <c r="AX342" s="344"/>
      <c r="AY342" s="344"/>
      <c r="AZ342" s="344"/>
      <c r="BA342" s="1023"/>
      <c r="BB342" s="594" t="s">
        <v>48</v>
      </c>
      <c r="BC342" s="47" t="s">
        <v>35</v>
      </c>
      <c r="BD342" s="43" t="s">
        <v>35</v>
      </c>
      <c r="BE342" s="43" t="s">
        <v>35</v>
      </c>
      <c r="BF342" s="43" t="s">
        <v>35</v>
      </c>
      <c r="BG342" s="38" t="s">
        <v>35</v>
      </c>
      <c r="BH342" s="47" t="s">
        <v>35</v>
      </c>
      <c r="BI342" s="43" t="s">
        <v>35</v>
      </c>
      <c r="BJ342" s="43" t="s">
        <v>35</v>
      </c>
      <c r="BK342" s="43" t="s">
        <v>35</v>
      </c>
      <c r="BL342" s="38" t="s">
        <v>35</v>
      </c>
      <c r="BM342" s="47" t="s">
        <v>35</v>
      </c>
      <c r="BN342" s="43" t="s">
        <v>35</v>
      </c>
      <c r="BO342" s="43" t="s">
        <v>35</v>
      </c>
      <c r="BP342" s="43" t="s">
        <v>35</v>
      </c>
      <c r="BQ342" s="38" t="s">
        <v>35</v>
      </c>
      <c r="BR342" s="47" t="s">
        <v>35</v>
      </c>
      <c r="BS342" s="43" t="s">
        <v>35</v>
      </c>
      <c r="BT342" s="43" t="s">
        <v>35</v>
      </c>
      <c r="BU342" s="43" t="s">
        <v>35</v>
      </c>
      <c r="BV342" s="33" t="s">
        <v>35</v>
      </c>
      <c r="BW342" s="4"/>
      <c r="BX342" s="4"/>
      <c r="BY342" s="4"/>
      <c r="BZ342" s="4"/>
      <c r="CA342" s="4"/>
      <c r="CB342" s="4"/>
      <c r="CC342" s="4"/>
      <c r="CD342" s="4"/>
      <c r="CE342" s="4"/>
      <c r="CF342" s="4"/>
      <c r="CG342" s="4"/>
      <c r="CH342" s="4"/>
      <c r="CI342" s="4"/>
      <c r="CJ342" s="4"/>
      <c r="CK342" s="4"/>
      <c r="CL342" s="4"/>
      <c r="CM342" s="4"/>
      <c r="CN342" s="4"/>
      <c r="CO342" s="4"/>
      <c r="CP342" s="4"/>
      <c r="CQ342" s="4"/>
      <c r="CR342" s="4"/>
      <c r="CS342" s="4"/>
      <c r="CT342" s="4"/>
      <c r="CU342" s="4"/>
      <c r="CV342" s="4"/>
      <c r="CW342" s="4"/>
      <c r="CX342" s="4"/>
      <c r="CY342" s="4"/>
      <c r="CZ342" s="4"/>
    </row>
    <row r="343" s="558" customFormat="true" ht="15" customHeight="true" x14ac:dyDescent="0.2">
      <c r="B343" s="557"/>
      <c r="W343" s="344"/>
      <c r="X343" s="344"/>
      <c r="Y343" s="344"/>
      <c r="Z343" s="344"/>
      <c r="AA343" s="344"/>
      <c r="AB343" s="344"/>
      <c r="AC343" s="344"/>
      <c r="AD343" s="344"/>
      <c r="AE343" s="344"/>
      <c r="AF343" s="344"/>
      <c r="AG343" s="344"/>
      <c r="AH343" s="344"/>
      <c r="AI343" s="344"/>
      <c r="AJ343" s="344"/>
      <c r="AK343" s="344"/>
      <c r="AL343" s="344"/>
      <c r="AM343" s="344"/>
      <c r="AN343" s="344"/>
      <c r="AO343" s="344"/>
      <c r="AP343" s="344"/>
      <c r="AQ343" s="344"/>
      <c r="AR343" s="344"/>
      <c r="AS343" s="344"/>
      <c r="AT343" s="344"/>
      <c r="AU343" s="344"/>
      <c r="AV343" s="344"/>
      <c r="AW343" s="344"/>
      <c r="AX343" s="344"/>
      <c r="AY343" s="344"/>
      <c r="AZ343" s="344"/>
      <c r="BA343" s="1029" t="s">
        <v>151</v>
      </c>
      <c r="BB343" s="594" t="s">
        <v>49</v>
      </c>
      <c r="BC343" s="47" t="s">
        <v>35</v>
      </c>
      <c r="BD343" s="43" t="s">
        <v>35</v>
      </c>
      <c r="BE343" s="43" t="s">
        <v>35</v>
      </c>
      <c r="BF343" s="43" t="s">
        <v>35</v>
      </c>
      <c r="BG343" s="38" t="s">
        <v>35</v>
      </c>
      <c r="BH343" s="47" t="s">
        <v>35</v>
      </c>
      <c r="BI343" s="43" t="s">
        <v>35</v>
      </c>
      <c r="BJ343" s="43" t="s">
        <v>35</v>
      </c>
      <c r="BK343" s="43" t="s">
        <v>35</v>
      </c>
      <c r="BL343" s="38" t="s">
        <v>35</v>
      </c>
      <c r="BM343" s="47" t="s">
        <v>35</v>
      </c>
      <c r="BN343" s="43" t="s">
        <v>35</v>
      </c>
      <c r="BO343" s="43" t="s">
        <v>35</v>
      </c>
      <c r="BP343" s="43" t="s">
        <v>35</v>
      </c>
      <c r="BQ343" s="38" t="s">
        <v>35</v>
      </c>
      <c r="BR343" s="47" t="s">
        <v>35</v>
      </c>
      <c r="BS343" s="43" t="s">
        <v>35</v>
      </c>
      <c r="BT343" s="43" t="s">
        <v>35</v>
      </c>
      <c r="BU343" s="43" t="s">
        <v>35</v>
      </c>
      <c r="BV343" s="33" t="s">
        <v>35</v>
      </c>
      <c r="BW343" s="4"/>
      <c r="BX343" s="4"/>
      <c r="BY343" s="4"/>
      <c r="BZ343" s="4"/>
      <c r="CA343" s="4"/>
      <c r="CB343" s="4"/>
      <c r="CC343" s="4"/>
      <c r="CD343" s="4"/>
      <c r="CE343" s="4"/>
      <c r="CF343" s="4"/>
      <c r="CG343" s="4"/>
      <c r="CH343" s="4"/>
      <c r="CI343" s="4"/>
      <c r="CJ343" s="4"/>
      <c r="CK343" s="4"/>
      <c r="CL343" s="4"/>
      <c r="CM343" s="4"/>
      <c r="CN343" s="4"/>
      <c r="CO343" s="4"/>
      <c r="CP343" s="4"/>
      <c r="CQ343" s="4"/>
      <c r="CR343" s="4"/>
      <c r="CS343" s="4"/>
      <c r="CT343" s="4"/>
      <c r="CU343" s="4"/>
      <c r="CV343" s="4"/>
      <c r="CW343" s="4"/>
      <c r="CX343" s="4"/>
      <c r="CY343" s="4"/>
      <c r="CZ343" s="4"/>
    </row>
    <row r="344" s="558" customFormat="true" ht="15" customHeight="true" x14ac:dyDescent="0.2">
      <c r="B344" s="557"/>
      <c r="W344" s="344"/>
      <c r="X344" s="344"/>
      <c r="Y344" s="344"/>
      <c r="Z344" s="344"/>
      <c r="AA344" s="344"/>
      <c r="AB344" s="344"/>
      <c r="AC344" s="344"/>
      <c r="AD344" s="344"/>
      <c r="AE344" s="344"/>
      <c r="AF344" s="344"/>
      <c r="AG344" s="344"/>
      <c r="AH344" s="344"/>
      <c r="AI344" s="344"/>
      <c r="AJ344" s="344"/>
      <c r="AK344" s="344"/>
      <c r="AL344" s="344"/>
      <c r="AM344" s="344"/>
      <c r="AN344" s="344"/>
      <c r="AO344" s="344"/>
      <c r="AP344" s="344"/>
      <c r="AQ344" s="344"/>
      <c r="AR344" s="344"/>
      <c r="AS344" s="344"/>
      <c r="AT344" s="344"/>
      <c r="AU344" s="344"/>
      <c r="AV344" s="344"/>
      <c r="AW344" s="344"/>
      <c r="AX344" s="344"/>
      <c r="AY344" s="344"/>
      <c r="AZ344" s="344"/>
      <c r="BA344" s="1023"/>
      <c r="BB344" s="594" t="s">
        <v>48</v>
      </c>
      <c r="BC344" s="47" t="s">
        <v>35</v>
      </c>
      <c r="BD344" s="43" t="s">
        <v>35</v>
      </c>
      <c r="BE344" s="43" t="s">
        <v>35</v>
      </c>
      <c r="BF344" s="43" t="s">
        <v>35</v>
      </c>
      <c r="BG344" s="38" t="s">
        <v>35</v>
      </c>
      <c r="BH344" s="47" t="s">
        <v>35</v>
      </c>
      <c r="BI344" s="43" t="s">
        <v>35</v>
      </c>
      <c r="BJ344" s="43" t="s">
        <v>35</v>
      </c>
      <c r="BK344" s="43" t="s">
        <v>35</v>
      </c>
      <c r="BL344" s="38" t="s">
        <v>35</v>
      </c>
      <c r="BM344" s="47" t="s">
        <v>35</v>
      </c>
      <c r="BN344" s="43" t="s">
        <v>35</v>
      </c>
      <c r="BO344" s="43" t="s">
        <v>35</v>
      </c>
      <c r="BP344" s="43" t="s">
        <v>35</v>
      </c>
      <c r="BQ344" s="38" t="s">
        <v>35</v>
      </c>
      <c r="BR344" s="47" t="s">
        <v>35</v>
      </c>
      <c r="BS344" s="43" t="s">
        <v>35</v>
      </c>
      <c r="BT344" s="43" t="s">
        <v>35</v>
      </c>
      <c r="BU344" s="43" t="s">
        <v>35</v>
      </c>
      <c r="BV344" s="33" t="s">
        <v>35</v>
      </c>
      <c r="BW344" s="4"/>
      <c r="BX344" s="4"/>
      <c r="BY344" s="4"/>
      <c r="BZ344" s="4"/>
      <c r="CA344" s="4"/>
      <c r="CB344" s="4"/>
      <c r="CC344" s="4"/>
      <c r="CD344" s="4"/>
      <c r="CE344" s="4"/>
      <c r="CF344" s="4"/>
      <c r="CG344" s="4"/>
      <c r="CH344" s="4"/>
      <c r="CI344" s="4"/>
      <c r="CJ344" s="4"/>
      <c r="CK344" s="4"/>
      <c r="CL344" s="4"/>
      <c r="CM344" s="4"/>
      <c r="CN344" s="4"/>
      <c r="CO344" s="4"/>
      <c r="CP344" s="4"/>
      <c r="CQ344" s="4"/>
      <c r="CR344" s="4"/>
      <c r="CS344" s="4"/>
      <c r="CT344" s="4"/>
      <c r="CU344" s="4"/>
      <c r="CV344" s="4"/>
      <c r="CW344" s="4"/>
      <c r="CX344" s="4"/>
      <c r="CY344" s="4"/>
      <c r="CZ344" s="4"/>
    </row>
    <row r="345" s="558" customFormat="true" ht="15" customHeight="true" x14ac:dyDescent="0.2">
      <c r="B345" s="557"/>
      <c r="W345" s="344"/>
      <c r="X345" s="344"/>
      <c r="Y345" s="344"/>
      <c r="Z345" s="344"/>
      <c r="AA345" s="344"/>
      <c r="AB345" s="344"/>
      <c r="AC345" s="344"/>
      <c r="AD345" s="344"/>
      <c r="AE345" s="344"/>
      <c r="AF345" s="344"/>
      <c r="AG345" s="344"/>
      <c r="AH345" s="344"/>
      <c r="AI345" s="344"/>
      <c r="AJ345" s="344"/>
      <c r="AK345" s="344"/>
      <c r="AL345" s="344"/>
      <c r="AM345" s="344"/>
      <c r="AN345" s="344"/>
      <c r="AO345" s="344"/>
      <c r="AP345" s="344"/>
      <c r="AQ345" s="344"/>
      <c r="AR345" s="344"/>
      <c r="AS345" s="344"/>
      <c r="AT345" s="344"/>
      <c r="AU345" s="344"/>
      <c r="AV345" s="344"/>
      <c r="AW345" s="344"/>
      <c r="AX345" s="344"/>
      <c r="AY345" s="344"/>
      <c r="AZ345" s="344"/>
      <c r="BA345" s="1029" t="s">
        <v>152</v>
      </c>
      <c r="BB345" s="594" t="s">
        <v>49</v>
      </c>
      <c r="BC345" s="47" t="s">
        <v>35</v>
      </c>
      <c r="BD345" s="43" t="s">
        <v>35</v>
      </c>
      <c r="BE345" s="43" t="s">
        <v>35</v>
      </c>
      <c r="BF345" s="43" t="s">
        <v>35</v>
      </c>
      <c r="BG345" s="38" t="s">
        <v>35</v>
      </c>
      <c r="BH345" s="47" t="s">
        <v>35</v>
      </c>
      <c r="BI345" s="43" t="s">
        <v>35</v>
      </c>
      <c r="BJ345" s="43" t="s">
        <v>35</v>
      </c>
      <c r="BK345" s="43" t="s">
        <v>35</v>
      </c>
      <c r="BL345" s="38" t="s">
        <v>35</v>
      </c>
      <c r="BM345" s="47" t="s">
        <v>35</v>
      </c>
      <c r="BN345" s="43" t="s">
        <v>35</v>
      </c>
      <c r="BO345" s="43" t="s">
        <v>35</v>
      </c>
      <c r="BP345" s="43" t="s">
        <v>35</v>
      </c>
      <c r="BQ345" s="38" t="s">
        <v>35</v>
      </c>
      <c r="BR345" s="47" t="s">
        <v>35</v>
      </c>
      <c r="BS345" s="43" t="s">
        <v>35</v>
      </c>
      <c r="BT345" s="43" t="s">
        <v>35</v>
      </c>
      <c r="BU345" s="43" t="s">
        <v>35</v>
      </c>
      <c r="BV345" s="33" t="s">
        <v>35</v>
      </c>
      <c r="BW345" s="4"/>
      <c r="BX345" s="4"/>
      <c r="BY345" s="4"/>
      <c r="BZ345" s="4"/>
      <c r="CA345" s="4"/>
      <c r="CB345" s="4"/>
      <c r="CC345" s="4"/>
      <c r="CD345" s="4"/>
      <c r="CE345" s="4"/>
      <c r="CF345" s="4"/>
      <c r="CG345" s="4"/>
      <c r="CH345" s="4"/>
      <c r="CI345" s="4"/>
      <c r="CJ345" s="4"/>
      <c r="CK345" s="4"/>
      <c r="CL345" s="4"/>
      <c r="CM345" s="4"/>
      <c r="CN345" s="4"/>
      <c r="CO345" s="4"/>
      <c r="CP345" s="4"/>
      <c r="CQ345" s="4"/>
      <c r="CR345" s="4"/>
      <c r="CS345" s="4"/>
      <c r="CT345" s="4"/>
      <c r="CU345" s="4"/>
      <c r="CV345" s="4"/>
      <c r="CW345" s="4"/>
      <c r="CX345" s="4"/>
      <c r="CY345" s="4"/>
      <c r="CZ345" s="4"/>
    </row>
    <row r="346" s="558" customFormat="true" ht="15" customHeight="true" x14ac:dyDescent="0.2">
      <c r="B346" s="557"/>
      <c r="W346" s="344"/>
      <c r="X346" s="344"/>
      <c r="Y346" s="344"/>
      <c r="Z346" s="344"/>
      <c r="AA346" s="344"/>
      <c r="AB346" s="344"/>
      <c r="AC346" s="344"/>
      <c r="AD346" s="344"/>
      <c r="AE346" s="344"/>
      <c r="AF346" s="344"/>
      <c r="AG346" s="344"/>
      <c r="AH346" s="344"/>
      <c r="AI346" s="344"/>
      <c r="AJ346" s="344"/>
      <c r="AK346" s="344"/>
      <c r="AL346" s="344"/>
      <c r="AM346" s="344"/>
      <c r="AN346" s="344"/>
      <c r="AO346" s="344"/>
      <c r="AP346" s="344"/>
      <c r="AQ346" s="344"/>
      <c r="AR346" s="344"/>
      <c r="AS346" s="344"/>
      <c r="AT346" s="344"/>
      <c r="AU346" s="344"/>
      <c r="AV346" s="344"/>
      <c r="AW346" s="344"/>
      <c r="AX346" s="344"/>
      <c r="AY346" s="344"/>
      <c r="AZ346" s="344"/>
      <c r="BA346" s="1023"/>
      <c r="BB346" s="594" t="s">
        <v>48</v>
      </c>
      <c r="BC346" s="47" t="s">
        <v>35</v>
      </c>
      <c r="BD346" s="43" t="s">
        <v>35</v>
      </c>
      <c r="BE346" s="43" t="s">
        <v>35</v>
      </c>
      <c r="BF346" s="43" t="s">
        <v>35</v>
      </c>
      <c r="BG346" s="38" t="s">
        <v>35</v>
      </c>
      <c r="BH346" s="47" t="s">
        <v>35</v>
      </c>
      <c r="BI346" s="43" t="s">
        <v>35</v>
      </c>
      <c r="BJ346" s="43" t="s">
        <v>35</v>
      </c>
      <c r="BK346" s="43" t="s">
        <v>35</v>
      </c>
      <c r="BL346" s="38" t="s">
        <v>35</v>
      </c>
      <c r="BM346" s="47" t="s">
        <v>35</v>
      </c>
      <c r="BN346" s="43" t="s">
        <v>35</v>
      </c>
      <c r="BO346" s="43" t="s">
        <v>35</v>
      </c>
      <c r="BP346" s="43" t="s">
        <v>35</v>
      </c>
      <c r="BQ346" s="38" t="s">
        <v>35</v>
      </c>
      <c r="BR346" s="47" t="s">
        <v>35</v>
      </c>
      <c r="BS346" s="43" t="s">
        <v>35</v>
      </c>
      <c r="BT346" s="43" t="s">
        <v>35</v>
      </c>
      <c r="BU346" s="43" t="s">
        <v>35</v>
      </c>
      <c r="BV346" s="33" t="s">
        <v>35</v>
      </c>
      <c r="BW346" s="4"/>
      <c r="BX346" s="4"/>
      <c r="BY346" s="4"/>
      <c r="BZ346" s="4"/>
      <c r="CA346" s="4"/>
      <c r="CB346" s="4"/>
      <c r="CC346" s="4"/>
      <c r="CD346" s="4"/>
      <c r="CE346" s="4"/>
      <c r="CF346" s="4"/>
      <c r="CG346" s="4"/>
      <c r="CH346" s="4"/>
      <c r="CI346" s="4"/>
      <c r="CJ346" s="4"/>
      <c r="CK346" s="4"/>
      <c r="CL346" s="4"/>
      <c r="CM346" s="4"/>
      <c r="CN346" s="4"/>
      <c r="CO346" s="4"/>
      <c r="CP346" s="4"/>
      <c r="CQ346" s="4"/>
      <c r="CR346" s="4"/>
      <c r="CS346" s="4"/>
      <c r="CT346" s="4"/>
      <c r="CU346" s="4"/>
      <c r="CV346" s="4"/>
      <c r="CW346" s="4"/>
      <c r="CX346" s="4"/>
      <c r="CY346" s="4"/>
      <c r="CZ346" s="4"/>
    </row>
    <row r="347" s="558" customFormat="true" ht="15" customHeight="true" x14ac:dyDescent="0.2">
      <c r="B347" s="557"/>
      <c r="W347" s="344"/>
      <c r="X347" s="344"/>
      <c r="Y347" s="344"/>
      <c r="Z347" s="344"/>
      <c r="AA347" s="344"/>
      <c r="AB347" s="344"/>
      <c r="AC347" s="344"/>
      <c r="AD347" s="344"/>
      <c r="AE347" s="344"/>
      <c r="AF347" s="344"/>
      <c r="AG347" s="344"/>
      <c r="AH347" s="344"/>
      <c r="AI347" s="344"/>
      <c r="AJ347" s="344"/>
      <c r="AK347" s="344"/>
      <c r="AL347" s="344"/>
      <c r="AM347" s="344"/>
      <c r="AN347" s="344"/>
      <c r="AO347" s="344"/>
      <c r="AP347" s="344"/>
      <c r="AQ347" s="344"/>
      <c r="AR347" s="344"/>
      <c r="AS347" s="344"/>
      <c r="AT347" s="344"/>
      <c r="AU347" s="344"/>
      <c r="AV347" s="344"/>
      <c r="AW347" s="344"/>
      <c r="AX347" s="344"/>
      <c r="AY347" s="344"/>
      <c r="AZ347" s="344"/>
      <c r="BA347" s="1029" t="s">
        <v>153</v>
      </c>
      <c r="BB347" s="594" t="s">
        <v>49</v>
      </c>
      <c r="BC347" s="47" t="s">
        <v>35</v>
      </c>
      <c r="BD347" s="43" t="s">
        <v>35</v>
      </c>
      <c r="BE347" s="43" t="s">
        <v>35</v>
      </c>
      <c r="BF347" s="43" t="s">
        <v>35</v>
      </c>
      <c r="BG347" s="38" t="s">
        <v>35</v>
      </c>
      <c r="BH347" s="47" t="s">
        <v>35</v>
      </c>
      <c r="BI347" s="43" t="s">
        <v>35</v>
      </c>
      <c r="BJ347" s="43" t="s">
        <v>35</v>
      </c>
      <c r="BK347" s="43" t="s">
        <v>35</v>
      </c>
      <c r="BL347" s="38" t="s">
        <v>35</v>
      </c>
      <c r="BM347" s="47" t="s">
        <v>35</v>
      </c>
      <c r="BN347" s="43" t="s">
        <v>35</v>
      </c>
      <c r="BO347" s="43" t="s">
        <v>35</v>
      </c>
      <c r="BP347" s="43" t="s">
        <v>35</v>
      </c>
      <c r="BQ347" s="38" t="s">
        <v>35</v>
      </c>
      <c r="BR347" s="47" t="s">
        <v>35</v>
      </c>
      <c r="BS347" s="43" t="s">
        <v>35</v>
      </c>
      <c r="BT347" s="43" t="s">
        <v>35</v>
      </c>
      <c r="BU347" s="43" t="s">
        <v>35</v>
      </c>
      <c r="BV347" s="33" t="s">
        <v>35</v>
      </c>
      <c r="BW347" s="4"/>
      <c r="BX347" s="4"/>
      <c r="BY347" s="4"/>
      <c r="BZ347" s="4"/>
      <c r="CA347" s="4"/>
      <c r="CB347" s="4"/>
      <c r="CC347" s="4"/>
      <c r="CD347" s="4"/>
      <c r="CE347" s="4"/>
      <c r="CF347" s="4"/>
      <c r="CG347" s="4"/>
      <c r="CH347" s="4"/>
      <c r="CI347" s="4"/>
      <c r="CJ347" s="4"/>
      <c r="CK347" s="4"/>
      <c r="CL347" s="4"/>
      <c r="CM347" s="4"/>
      <c r="CN347" s="4"/>
      <c r="CO347" s="4"/>
      <c r="CP347" s="4"/>
      <c r="CQ347" s="4"/>
      <c r="CR347" s="4"/>
      <c r="CS347" s="4"/>
      <c r="CT347" s="4"/>
      <c r="CU347" s="4"/>
      <c r="CV347" s="4"/>
      <c r="CW347" s="4"/>
      <c r="CX347" s="4"/>
      <c r="CY347" s="4"/>
      <c r="CZ347" s="4"/>
    </row>
    <row r="348" s="558" customFormat="true" ht="15" customHeight="true" x14ac:dyDescent="0.2">
      <c r="B348" s="557"/>
      <c r="W348" s="344"/>
      <c r="X348" s="344"/>
      <c r="Y348" s="344"/>
      <c r="Z348" s="344"/>
      <c r="AA348" s="344"/>
      <c r="AB348" s="344"/>
      <c r="AC348" s="344"/>
      <c r="AD348" s="344"/>
      <c r="AE348" s="344"/>
      <c r="AF348" s="344"/>
      <c r="AG348" s="344"/>
      <c r="AH348" s="344"/>
      <c r="AI348" s="344"/>
      <c r="AJ348" s="344"/>
      <c r="AK348" s="344"/>
      <c r="AL348" s="344"/>
      <c r="AM348" s="344"/>
      <c r="AN348" s="344"/>
      <c r="AO348" s="344"/>
      <c r="AP348" s="344"/>
      <c r="AQ348" s="344"/>
      <c r="AR348" s="344"/>
      <c r="AS348" s="344"/>
      <c r="AT348" s="344"/>
      <c r="AU348" s="344"/>
      <c r="AV348" s="344"/>
      <c r="AW348" s="344"/>
      <c r="AX348" s="344"/>
      <c r="AY348" s="344"/>
      <c r="AZ348" s="344"/>
      <c r="BA348" s="1023"/>
      <c r="BB348" s="594" t="s">
        <v>48</v>
      </c>
      <c r="BC348" s="47" t="s">
        <v>35</v>
      </c>
      <c r="BD348" s="43" t="s">
        <v>35</v>
      </c>
      <c r="BE348" s="43" t="s">
        <v>35</v>
      </c>
      <c r="BF348" s="43" t="s">
        <v>35</v>
      </c>
      <c r="BG348" s="38" t="s">
        <v>35</v>
      </c>
      <c r="BH348" s="47" t="s">
        <v>35</v>
      </c>
      <c r="BI348" s="43" t="s">
        <v>35</v>
      </c>
      <c r="BJ348" s="43" t="s">
        <v>35</v>
      </c>
      <c r="BK348" s="43" t="s">
        <v>35</v>
      </c>
      <c r="BL348" s="38" t="s">
        <v>35</v>
      </c>
      <c r="BM348" s="47" t="s">
        <v>35</v>
      </c>
      <c r="BN348" s="43" t="s">
        <v>35</v>
      </c>
      <c r="BO348" s="43" t="s">
        <v>35</v>
      </c>
      <c r="BP348" s="43" t="s">
        <v>35</v>
      </c>
      <c r="BQ348" s="38" t="s">
        <v>35</v>
      </c>
      <c r="BR348" s="47" t="s">
        <v>35</v>
      </c>
      <c r="BS348" s="43" t="s">
        <v>35</v>
      </c>
      <c r="BT348" s="43" t="s">
        <v>35</v>
      </c>
      <c r="BU348" s="43" t="s">
        <v>35</v>
      </c>
      <c r="BV348" s="33" t="s">
        <v>35</v>
      </c>
      <c r="BW348" s="4"/>
      <c r="BX348" s="4"/>
      <c r="BY348" s="4"/>
      <c r="BZ348" s="4"/>
      <c r="CA348" s="4"/>
      <c r="CB348" s="4"/>
      <c r="CC348" s="4"/>
      <c r="CD348" s="4"/>
      <c r="CE348" s="4"/>
      <c r="CF348" s="4"/>
      <c r="CG348" s="4"/>
      <c r="CH348" s="4"/>
      <c r="CI348" s="4"/>
      <c r="CJ348" s="4"/>
      <c r="CK348" s="4"/>
      <c r="CL348" s="4"/>
      <c r="CM348" s="4"/>
      <c r="CN348" s="4"/>
      <c r="CO348" s="4"/>
      <c r="CP348" s="4"/>
      <c r="CQ348" s="4"/>
      <c r="CR348" s="4"/>
      <c r="CS348" s="4"/>
      <c r="CT348" s="4"/>
      <c r="CU348" s="4"/>
      <c r="CV348" s="4"/>
      <c r="CW348" s="4"/>
      <c r="CX348" s="4"/>
      <c r="CY348" s="4"/>
      <c r="CZ348" s="4"/>
    </row>
    <row r="349" s="558" customFormat="true" ht="15" customHeight="true" x14ac:dyDescent="0.2">
      <c r="B349" s="557"/>
      <c r="W349" s="344"/>
      <c r="X349" s="344"/>
      <c r="Y349" s="344"/>
      <c r="Z349" s="344"/>
      <c r="AA349" s="344"/>
      <c r="AB349" s="344"/>
      <c r="AC349" s="344"/>
      <c r="AD349" s="344"/>
      <c r="AE349" s="344"/>
      <c r="AF349" s="344"/>
      <c r="AG349" s="344"/>
      <c r="AH349" s="344"/>
      <c r="AI349" s="344"/>
      <c r="AJ349" s="344"/>
      <c r="AK349" s="344"/>
      <c r="AL349" s="344"/>
      <c r="AM349" s="344"/>
      <c r="AN349" s="344"/>
      <c r="AO349" s="344"/>
      <c r="AP349" s="344"/>
      <c r="AQ349" s="344"/>
      <c r="AR349" s="344"/>
      <c r="AS349" s="344"/>
      <c r="AT349" s="344"/>
      <c r="AU349" s="344"/>
      <c r="AV349" s="344"/>
      <c r="AW349" s="344"/>
      <c r="AX349" s="344"/>
      <c r="AY349" s="344"/>
      <c r="AZ349" s="344"/>
      <c r="BA349" s="1029" t="s">
        <v>154</v>
      </c>
      <c r="BB349" s="594" t="s">
        <v>49</v>
      </c>
      <c r="BC349" s="47" t="s">
        <v>35</v>
      </c>
      <c r="BD349" s="43" t="s">
        <v>35</v>
      </c>
      <c r="BE349" s="43" t="s">
        <v>35</v>
      </c>
      <c r="BF349" s="43" t="s">
        <v>35</v>
      </c>
      <c r="BG349" s="38" t="s">
        <v>35</v>
      </c>
      <c r="BH349" s="47" t="s">
        <v>35</v>
      </c>
      <c r="BI349" s="43" t="s">
        <v>35</v>
      </c>
      <c r="BJ349" s="43" t="s">
        <v>35</v>
      </c>
      <c r="BK349" s="43" t="s">
        <v>35</v>
      </c>
      <c r="BL349" s="38" t="s">
        <v>35</v>
      </c>
      <c r="BM349" s="47" t="s">
        <v>35</v>
      </c>
      <c r="BN349" s="43" t="s">
        <v>35</v>
      </c>
      <c r="BO349" s="43" t="s">
        <v>35</v>
      </c>
      <c r="BP349" s="43" t="s">
        <v>35</v>
      </c>
      <c r="BQ349" s="38" t="s">
        <v>35</v>
      </c>
      <c r="BR349" s="47" t="s">
        <v>35</v>
      </c>
      <c r="BS349" s="43" t="s">
        <v>35</v>
      </c>
      <c r="BT349" s="43" t="s">
        <v>35</v>
      </c>
      <c r="BU349" s="43" t="s">
        <v>35</v>
      </c>
      <c r="BV349" s="33" t="s">
        <v>35</v>
      </c>
      <c r="BW349" s="4"/>
      <c r="BX349" s="4"/>
      <c r="BY349" s="4"/>
      <c r="BZ349" s="4"/>
      <c r="CA349" s="4"/>
      <c r="CB349" s="4"/>
      <c r="CC349" s="4"/>
      <c r="CD349" s="4"/>
      <c r="CE349" s="4"/>
      <c r="CF349" s="4"/>
      <c r="CG349" s="4"/>
      <c r="CH349" s="4"/>
      <c r="CI349" s="4"/>
      <c r="CJ349" s="4"/>
      <c r="CK349" s="4"/>
      <c r="CL349" s="4"/>
      <c r="CM349" s="4"/>
      <c r="CN349" s="4"/>
      <c r="CO349" s="4"/>
      <c r="CP349" s="4"/>
      <c r="CQ349" s="4"/>
      <c r="CR349" s="4"/>
      <c r="CS349" s="4"/>
      <c r="CT349" s="4"/>
      <c r="CU349" s="4"/>
      <c r="CV349" s="4"/>
      <c r="CW349" s="4"/>
      <c r="CX349" s="4"/>
      <c r="CY349" s="4"/>
      <c r="CZ349" s="4"/>
    </row>
    <row r="350" s="558" customFormat="true" ht="15" customHeight="true" x14ac:dyDescent="0.2">
      <c r="B350" s="557"/>
      <c r="W350" s="344"/>
      <c r="X350" s="344"/>
      <c r="Y350" s="344"/>
      <c r="Z350" s="344"/>
      <c r="AA350" s="344"/>
      <c r="AB350" s="344"/>
      <c r="AC350" s="344"/>
      <c r="AD350" s="344"/>
      <c r="AE350" s="344"/>
      <c r="AF350" s="344"/>
      <c r="AG350" s="344"/>
      <c r="AH350" s="344"/>
      <c r="AI350" s="344"/>
      <c r="AJ350" s="344"/>
      <c r="AK350" s="344"/>
      <c r="AL350" s="344"/>
      <c r="AM350" s="344"/>
      <c r="AN350" s="344"/>
      <c r="AO350" s="344"/>
      <c r="AP350" s="344"/>
      <c r="AQ350" s="344"/>
      <c r="AR350" s="344"/>
      <c r="AS350" s="344"/>
      <c r="AT350" s="344"/>
      <c r="AU350" s="344"/>
      <c r="AV350" s="344"/>
      <c r="AW350" s="344"/>
      <c r="AX350" s="344"/>
      <c r="AY350" s="344"/>
      <c r="AZ350" s="344"/>
      <c r="BA350" s="1023"/>
      <c r="BB350" s="594" t="s">
        <v>48</v>
      </c>
      <c r="BC350" s="47" t="s">
        <v>35</v>
      </c>
      <c r="BD350" s="43" t="s">
        <v>35</v>
      </c>
      <c r="BE350" s="43" t="s">
        <v>35</v>
      </c>
      <c r="BF350" s="43" t="s">
        <v>35</v>
      </c>
      <c r="BG350" s="38" t="s">
        <v>35</v>
      </c>
      <c r="BH350" s="47" t="s">
        <v>35</v>
      </c>
      <c r="BI350" s="43" t="s">
        <v>35</v>
      </c>
      <c r="BJ350" s="43" t="s">
        <v>35</v>
      </c>
      <c r="BK350" s="43" t="s">
        <v>35</v>
      </c>
      <c r="BL350" s="38" t="s">
        <v>35</v>
      </c>
      <c r="BM350" s="47" t="s">
        <v>35</v>
      </c>
      <c r="BN350" s="43" t="s">
        <v>35</v>
      </c>
      <c r="BO350" s="43" t="s">
        <v>35</v>
      </c>
      <c r="BP350" s="43" t="s">
        <v>35</v>
      </c>
      <c r="BQ350" s="38" t="s">
        <v>35</v>
      </c>
      <c r="BR350" s="47" t="s">
        <v>35</v>
      </c>
      <c r="BS350" s="43" t="s">
        <v>35</v>
      </c>
      <c r="BT350" s="43" t="s">
        <v>35</v>
      </c>
      <c r="BU350" s="43" t="s">
        <v>35</v>
      </c>
      <c r="BV350" s="33" t="s">
        <v>35</v>
      </c>
      <c r="BW350" s="4"/>
      <c r="BX350" s="4"/>
      <c r="BY350" s="4"/>
      <c r="BZ350" s="4"/>
      <c r="CA350" s="4"/>
      <c r="CB350" s="4"/>
      <c r="CC350" s="4"/>
      <c r="CD350" s="4"/>
      <c r="CE350" s="4"/>
      <c r="CF350" s="4"/>
      <c r="CG350" s="4"/>
      <c r="CH350" s="4"/>
      <c r="CI350" s="4"/>
      <c r="CJ350" s="4"/>
      <c r="CK350" s="4"/>
      <c r="CL350" s="4"/>
      <c r="CM350" s="4"/>
      <c r="CN350" s="4"/>
      <c r="CO350" s="4"/>
      <c r="CP350" s="4"/>
      <c r="CQ350" s="4"/>
      <c r="CR350" s="4"/>
      <c r="CS350" s="4"/>
      <c r="CT350" s="4"/>
      <c r="CU350" s="4"/>
      <c r="CV350" s="4"/>
      <c r="CW350" s="4"/>
      <c r="CX350" s="4"/>
      <c r="CY350" s="4"/>
      <c r="CZ350" s="4"/>
    </row>
    <row r="351" s="558" customFormat="true" ht="15" customHeight="true" x14ac:dyDescent="0.2">
      <c r="B351" s="557"/>
      <c r="W351" s="344"/>
      <c r="X351" s="344"/>
      <c r="Y351" s="344"/>
      <c r="Z351" s="344"/>
      <c r="AA351" s="344"/>
      <c r="AB351" s="344"/>
      <c r="AC351" s="344"/>
      <c r="AD351" s="344"/>
      <c r="AE351" s="344"/>
      <c r="AF351" s="344"/>
      <c r="AG351" s="344"/>
      <c r="AH351" s="344"/>
      <c r="AI351" s="344"/>
      <c r="AJ351" s="344"/>
      <c r="AK351" s="344"/>
      <c r="AL351" s="344"/>
      <c r="AM351" s="344"/>
      <c r="AN351" s="344"/>
      <c r="AO351" s="344"/>
      <c r="AP351" s="344"/>
      <c r="AQ351" s="344"/>
      <c r="AR351" s="344"/>
      <c r="AS351" s="344"/>
      <c r="AT351" s="344"/>
      <c r="AU351" s="344"/>
      <c r="AV351" s="344"/>
      <c r="AW351" s="344"/>
      <c r="AX351" s="344"/>
      <c r="AY351" s="344"/>
      <c r="AZ351" s="344"/>
      <c r="BA351" s="1029" t="s">
        <v>155</v>
      </c>
      <c r="BB351" s="594" t="s">
        <v>49</v>
      </c>
      <c r="BC351" s="47" t="s">
        <v>35</v>
      </c>
      <c r="BD351" s="43" t="s">
        <v>35</v>
      </c>
      <c r="BE351" s="43" t="s">
        <v>35</v>
      </c>
      <c r="BF351" s="43" t="s">
        <v>35</v>
      </c>
      <c r="BG351" s="38" t="s">
        <v>35</v>
      </c>
      <c r="BH351" s="47" t="s">
        <v>35</v>
      </c>
      <c r="BI351" s="43" t="s">
        <v>35</v>
      </c>
      <c r="BJ351" s="43" t="s">
        <v>35</v>
      </c>
      <c r="BK351" s="43" t="s">
        <v>35</v>
      </c>
      <c r="BL351" s="38" t="s">
        <v>35</v>
      </c>
      <c r="BM351" s="47" t="s">
        <v>35</v>
      </c>
      <c r="BN351" s="43" t="s">
        <v>35</v>
      </c>
      <c r="BO351" s="43" t="s">
        <v>35</v>
      </c>
      <c r="BP351" s="43" t="s">
        <v>35</v>
      </c>
      <c r="BQ351" s="38" t="s">
        <v>35</v>
      </c>
      <c r="BR351" s="47" t="s">
        <v>35</v>
      </c>
      <c r="BS351" s="43" t="s">
        <v>35</v>
      </c>
      <c r="BT351" s="43" t="s">
        <v>35</v>
      </c>
      <c r="BU351" s="43" t="s">
        <v>35</v>
      </c>
      <c r="BV351" s="33" t="s">
        <v>35</v>
      </c>
      <c r="BW351" s="4"/>
      <c r="BX351" s="4"/>
      <c r="BY351" s="4"/>
      <c r="BZ351" s="4"/>
      <c r="CA351" s="4"/>
      <c r="CB351" s="4"/>
      <c r="CC351" s="4"/>
      <c r="CD351" s="4"/>
      <c r="CE351" s="4"/>
      <c r="CF351" s="4"/>
      <c r="CG351" s="4"/>
      <c r="CH351" s="4"/>
      <c r="CI351" s="4"/>
      <c r="CJ351" s="4"/>
      <c r="CK351" s="4"/>
      <c r="CL351" s="4"/>
      <c r="CM351" s="4"/>
      <c r="CN351" s="4"/>
      <c r="CO351" s="4"/>
      <c r="CP351" s="4"/>
      <c r="CQ351" s="4"/>
      <c r="CR351" s="4"/>
      <c r="CS351" s="4"/>
      <c r="CT351" s="4"/>
      <c r="CU351" s="4"/>
      <c r="CV351" s="4"/>
      <c r="CW351" s="4"/>
      <c r="CX351" s="4"/>
      <c r="CY351" s="4"/>
      <c r="CZ351" s="4"/>
    </row>
    <row r="352" s="558" customFormat="true" ht="15" customHeight="true" x14ac:dyDescent="0.2">
      <c r="B352" s="557"/>
      <c r="W352" s="344"/>
      <c r="X352" s="344"/>
      <c r="Y352" s="344"/>
      <c r="Z352" s="344"/>
      <c r="AA352" s="344"/>
      <c r="AB352" s="344"/>
      <c r="AC352" s="344"/>
      <c r="AD352" s="344"/>
      <c r="AE352" s="344"/>
      <c r="AF352" s="344"/>
      <c r="AG352" s="344"/>
      <c r="AH352" s="344"/>
      <c r="AI352" s="344"/>
      <c r="AJ352" s="344"/>
      <c r="AK352" s="344"/>
      <c r="AL352" s="344"/>
      <c r="AM352" s="344"/>
      <c r="AN352" s="344"/>
      <c r="AO352" s="344"/>
      <c r="AP352" s="344"/>
      <c r="AQ352" s="344"/>
      <c r="AR352" s="344"/>
      <c r="AS352" s="344"/>
      <c r="AT352" s="344"/>
      <c r="AU352" s="344"/>
      <c r="AV352" s="344"/>
      <c r="AW352" s="344"/>
      <c r="AX352" s="344"/>
      <c r="AY352" s="344"/>
      <c r="AZ352" s="344"/>
      <c r="BA352" s="1023"/>
      <c r="BB352" s="594" t="s">
        <v>48</v>
      </c>
      <c r="BC352" s="47" t="s">
        <v>35</v>
      </c>
      <c r="BD352" s="43" t="s">
        <v>35</v>
      </c>
      <c r="BE352" s="43" t="s">
        <v>35</v>
      </c>
      <c r="BF352" s="43" t="s">
        <v>35</v>
      </c>
      <c r="BG352" s="38" t="s">
        <v>35</v>
      </c>
      <c r="BH352" s="47" t="s">
        <v>35</v>
      </c>
      <c r="BI352" s="43" t="s">
        <v>35</v>
      </c>
      <c r="BJ352" s="43" t="s">
        <v>35</v>
      </c>
      <c r="BK352" s="43" t="s">
        <v>35</v>
      </c>
      <c r="BL352" s="38" t="s">
        <v>35</v>
      </c>
      <c r="BM352" s="47" t="s">
        <v>35</v>
      </c>
      <c r="BN352" s="43" t="s">
        <v>35</v>
      </c>
      <c r="BO352" s="43" t="s">
        <v>35</v>
      </c>
      <c r="BP352" s="43" t="s">
        <v>35</v>
      </c>
      <c r="BQ352" s="38" t="s">
        <v>35</v>
      </c>
      <c r="BR352" s="47" t="s">
        <v>35</v>
      </c>
      <c r="BS352" s="43" t="s">
        <v>35</v>
      </c>
      <c r="BT352" s="43" t="s">
        <v>35</v>
      </c>
      <c r="BU352" s="43" t="s">
        <v>35</v>
      </c>
      <c r="BV352" s="33" t="s">
        <v>35</v>
      </c>
      <c r="BW352" s="4"/>
      <c r="BX352" s="4"/>
      <c r="BY352" s="4"/>
      <c r="BZ352" s="4"/>
      <c r="CA352" s="4"/>
      <c r="CB352" s="4"/>
      <c r="CC352" s="4"/>
      <c r="CD352" s="4"/>
      <c r="CE352" s="4"/>
      <c r="CF352" s="4"/>
      <c r="CG352" s="4"/>
      <c r="CH352" s="4"/>
      <c r="CI352" s="4"/>
      <c r="CJ352" s="4"/>
      <c r="CK352" s="4"/>
      <c r="CL352" s="4"/>
      <c r="CM352" s="4"/>
      <c r="CN352" s="4"/>
      <c r="CO352" s="4"/>
      <c r="CP352" s="4"/>
      <c r="CQ352" s="4"/>
      <c r="CR352" s="4"/>
      <c r="CS352" s="4"/>
      <c r="CT352" s="4"/>
      <c r="CU352" s="4"/>
      <c r="CV352" s="4"/>
      <c r="CW352" s="4"/>
      <c r="CX352" s="4"/>
      <c r="CY352" s="4"/>
      <c r="CZ352" s="4"/>
    </row>
    <row r="353" s="558" customFormat="true" ht="15" customHeight="true" x14ac:dyDescent="0.2">
      <c r="B353" s="557"/>
      <c r="W353" s="344"/>
      <c r="X353" s="344"/>
      <c r="Y353" s="344"/>
      <c r="Z353" s="344"/>
      <c r="AA353" s="344"/>
      <c r="AB353" s="344"/>
      <c r="AC353" s="344"/>
      <c r="AD353" s="344"/>
      <c r="AE353" s="344"/>
      <c r="AF353" s="344"/>
      <c r="AG353" s="344"/>
      <c r="AH353" s="344"/>
      <c r="AI353" s="344"/>
      <c r="AJ353" s="344"/>
      <c r="AK353" s="344"/>
      <c r="AL353" s="344"/>
      <c r="AM353" s="344"/>
      <c r="AN353" s="344"/>
      <c r="AO353" s="344"/>
      <c r="AP353" s="344"/>
      <c r="AQ353" s="344"/>
      <c r="AR353" s="344"/>
      <c r="AS353" s="344"/>
      <c r="AT353" s="344"/>
      <c r="AU353" s="344"/>
      <c r="AV353" s="344"/>
      <c r="AW353" s="344"/>
      <c r="AX353" s="344"/>
      <c r="AY353" s="344"/>
      <c r="AZ353" s="344"/>
      <c r="BA353" s="1029" t="s">
        <v>144</v>
      </c>
      <c r="BB353" s="594" t="s">
        <v>49</v>
      </c>
      <c r="BC353" s="47" t="s">
        <v>35</v>
      </c>
      <c r="BD353" s="43" t="s">
        <v>35</v>
      </c>
      <c r="BE353" s="43" t="s">
        <v>35</v>
      </c>
      <c r="BF353" s="43" t="s">
        <v>35</v>
      </c>
      <c r="BG353" s="38" t="s">
        <v>35</v>
      </c>
      <c r="BH353" s="47" t="s">
        <v>35</v>
      </c>
      <c r="BI353" s="43" t="s">
        <v>35</v>
      </c>
      <c r="BJ353" s="43" t="s">
        <v>35</v>
      </c>
      <c r="BK353" s="43" t="s">
        <v>35</v>
      </c>
      <c r="BL353" s="38" t="s">
        <v>35</v>
      </c>
      <c r="BM353" s="47" t="s">
        <v>35</v>
      </c>
      <c r="BN353" s="43" t="s">
        <v>35</v>
      </c>
      <c r="BO353" s="43" t="s">
        <v>35</v>
      </c>
      <c r="BP353" s="43" t="s">
        <v>35</v>
      </c>
      <c r="BQ353" s="38" t="s">
        <v>35</v>
      </c>
      <c r="BR353" s="47" t="s">
        <v>35</v>
      </c>
      <c r="BS353" s="43" t="s">
        <v>35</v>
      </c>
      <c r="BT353" s="43" t="s">
        <v>35</v>
      </c>
      <c r="BU353" s="43" t="s">
        <v>35</v>
      </c>
      <c r="BV353" s="33" t="s">
        <v>35</v>
      </c>
      <c r="BW353" s="4"/>
      <c r="BX353" s="4"/>
      <c r="BY353" s="4"/>
      <c r="BZ353" s="4"/>
      <c r="CA353" s="4"/>
      <c r="CB353" s="4"/>
      <c r="CC353" s="4"/>
      <c r="CD353" s="4"/>
      <c r="CE353" s="4"/>
      <c r="CF353" s="4"/>
      <c r="CG353" s="4"/>
      <c r="CH353" s="4"/>
      <c r="CI353" s="4"/>
      <c r="CJ353" s="4"/>
      <c r="CK353" s="4"/>
      <c r="CL353" s="4"/>
      <c r="CM353" s="4"/>
      <c r="CN353" s="4"/>
      <c r="CO353" s="4"/>
      <c r="CP353" s="4"/>
      <c r="CQ353" s="4"/>
      <c r="CR353" s="4"/>
      <c r="CS353" s="4"/>
      <c r="CT353" s="4"/>
      <c r="CU353" s="4"/>
      <c r="CV353" s="4"/>
      <c r="CW353" s="4"/>
      <c r="CX353" s="4"/>
      <c r="CY353" s="4"/>
      <c r="CZ353" s="4"/>
    </row>
    <row r="354" s="558" customFormat="true" ht="15" customHeight="true" x14ac:dyDescent="0.2">
      <c r="B354" s="557"/>
      <c r="W354" s="344"/>
      <c r="X354" s="344"/>
      <c r="Y354" s="344"/>
      <c r="Z354" s="344"/>
      <c r="AA354" s="344"/>
      <c r="AB354" s="344"/>
      <c r="AC354" s="344"/>
      <c r="AD354" s="344"/>
      <c r="AE354" s="344"/>
      <c r="AF354" s="344"/>
      <c r="AG354" s="344"/>
      <c r="AH354" s="344"/>
      <c r="AI354" s="344"/>
      <c r="AJ354" s="344"/>
      <c r="AK354" s="344"/>
      <c r="AL354" s="344"/>
      <c r="AM354" s="344"/>
      <c r="AN354" s="344"/>
      <c r="AO354" s="344"/>
      <c r="AP354" s="344"/>
      <c r="AQ354" s="344"/>
      <c r="AR354" s="344"/>
      <c r="AS354" s="344"/>
      <c r="AT354" s="344"/>
      <c r="AU354" s="344"/>
      <c r="AV354" s="344"/>
      <c r="AW354" s="344"/>
      <c r="AX354" s="344"/>
      <c r="AY354" s="344"/>
      <c r="AZ354" s="344"/>
      <c r="BA354" s="1024"/>
      <c r="BB354" s="596" t="s">
        <v>48</v>
      </c>
      <c r="BC354" s="46" t="s">
        <v>35</v>
      </c>
      <c r="BD354" s="42" t="s">
        <v>35</v>
      </c>
      <c r="BE354" s="42" t="s">
        <v>35</v>
      </c>
      <c r="BF354" s="42" t="s">
        <v>35</v>
      </c>
      <c r="BG354" s="37" t="s">
        <v>35</v>
      </c>
      <c r="BH354" s="46" t="s">
        <v>35</v>
      </c>
      <c r="BI354" s="42" t="s">
        <v>35</v>
      </c>
      <c r="BJ354" s="42" t="s">
        <v>35</v>
      </c>
      <c r="BK354" s="42" t="s">
        <v>35</v>
      </c>
      <c r="BL354" s="37" t="s">
        <v>35</v>
      </c>
      <c r="BM354" s="46" t="s">
        <v>35</v>
      </c>
      <c r="BN354" s="42" t="s">
        <v>35</v>
      </c>
      <c r="BO354" s="42" t="s">
        <v>35</v>
      </c>
      <c r="BP354" s="42" t="s">
        <v>35</v>
      </c>
      <c r="BQ354" s="37" t="s">
        <v>35</v>
      </c>
      <c r="BR354" s="46" t="s">
        <v>35</v>
      </c>
      <c r="BS354" s="42" t="s">
        <v>35</v>
      </c>
      <c r="BT354" s="42" t="s">
        <v>35</v>
      </c>
      <c r="BU354" s="42" t="s">
        <v>35</v>
      </c>
      <c r="BV354" s="32" t="s">
        <v>35</v>
      </c>
      <c r="BW354" s="4"/>
      <c r="BX354" s="4"/>
      <c r="BY354" s="4"/>
      <c r="BZ354" s="4"/>
      <c r="CA354" s="4"/>
      <c r="CB354" s="4"/>
      <c r="CC354" s="4"/>
      <c r="CD354" s="4"/>
      <c r="CE354" s="4"/>
      <c r="CF354" s="4"/>
      <c r="CG354" s="4"/>
      <c r="CH354" s="4"/>
      <c r="CI354" s="4"/>
      <c r="CJ354" s="4"/>
      <c r="CK354" s="4"/>
      <c r="CL354" s="4"/>
      <c r="CM354" s="4"/>
      <c r="CN354" s="4"/>
      <c r="CO354" s="4"/>
      <c r="CP354" s="4"/>
      <c r="CQ354" s="4"/>
      <c r="CR354" s="4"/>
      <c r="CS354" s="4"/>
      <c r="CT354" s="4"/>
      <c r="CU354" s="4"/>
      <c r="CV354" s="4"/>
      <c r="CW354" s="4"/>
      <c r="CX354" s="4"/>
      <c r="CY354" s="4"/>
      <c r="CZ354" s="4"/>
    </row>
    <row r="355" s="558" customFormat="true" ht="15" customHeight="true" x14ac:dyDescent="0.2">
      <c r="B355" s="557"/>
      <c r="W355" s="344"/>
      <c r="X355" s="344"/>
      <c r="Y355" s="344"/>
      <c r="Z355" s="344"/>
      <c r="AA355" s="344"/>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AZ355" s="344"/>
      <c r="BA355" s="370"/>
      <c r="BB355" s="311"/>
      <c r="BC355" s="434"/>
      <c r="BD355" s="434"/>
      <c r="BE355" s="434"/>
      <c r="BF355" s="434"/>
      <c r="BG355" s="434"/>
      <c r="BH355" s="434"/>
      <c r="BI355" s="434"/>
      <c r="BJ355" s="434"/>
      <c r="BK355" s="434"/>
      <c r="BL355" s="434"/>
      <c r="BM355" s="434"/>
      <c r="BN355" s="434"/>
      <c r="BO355" s="434"/>
      <c r="BP355" s="434"/>
      <c r="BQ355" s="434"/>
      <c r="BR355" s="434"/>
      <c r="BS355" s="434"/>
      <c r="BT355" s="434"/>
      <c r="BU355" s="434"/>
      <c r="BV355" s="434"/>
      <c r="BW355" s="435"/>
      <c r="BX355" s="435"/>
      <c r="BY355" s="435"/>
      <c r="BZ355" s="435"/>
      <c r="CA355" s="435"/>
      <c r="CB355" s="435"/>
      <c r="CC355" s="435"/>
      <c r="CD355" s="435"/>
      <c r="CE355" s="435"/>
      <c r="CF355" s="435"/>
      <c r="CG355" s="435"/>
      <c r="CH355" s="435"/>
      <c r="CI355" s="435"/>
      <c r="CJ355" s="435"/>
      <c r="CK355" s="435"/>
      <c r="CL355" s="435"/>
      <c r="CM355" s="435"/>
      <c r="CN355" s="435"/>
      <c r="CO355" s="435"/>
      <c r="CP355" s="435"/>
      <c r="CQ355" s="435"/>
      <c r="CR355" s="435"/>
      <c r="CS355" s="435"/>
      <c r="CT355" s="435"/>
      <c r="CU355" s="435"/>
      <c r="CV355" s="435"/>
      <c r="CW355" s="435"/>
      <c r="CX355" s="435"/>
      <c r="CY355" s="435"/>
      <c r="CZ355" s="435"/>
    </row>
    <row r="356" s="558" customFormat="true" ht="15" customHeight="true" x14ac:dyDescent="0.2">
      <c r="B356" s="557"/>
      <c r="W356" s="344"/>
      <c r="X356" s="344"/>
      <c r="Y356" s="344"/>
      <c r="Z356" s="344"/>
      <c r="AA356" s="344"/>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AZ356" s="344"/>
      <c r="BA356" s="370"/>
      <c r="BB356" s="311"/>
      <c r="BC356" s="370"/>
      <c r="BD356" s="370"/>
      <c r="BE356" s="370"/>
      <c r="BF356" s="370"/>
      <c r="BG356" s="370"/>
      <c r="BH356" s="370"/>
      <c r="BI356" s="370"/>
      <c r="BJ356" s="370"/>
      <c r="BK356" s="370"/>
      <c r="BL356" s="370"/>
      <c r="BM356" s="370"/>
      <c r="BN356" s="370"/>
      <c r="BO356" s="370"/>
      <c r="BP356" s="370"/>
      <c r="BQ356" s="370"/>
      <c r="BR356" s="370"/>
      <c r="BS356" s="370"/>
      <c r="BT356" s="370"/>
      <c r="BU356" s="370"/>
      <c r="BV356" s="370"/>
      <c r="BW356" s="344"/>
      <c r="BX356" s="344"/>
      <c r="BY356" s="34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07" customFormat="true" ht="15" customHeight="true" x14ac:dyDescent="0.2">
      <c r="B357" s="309"/>
      <c r="W357" s="344"/>
      <c r="X357" s="344"/>
      <c r="Y357" s="344"/>
      <c r="Z357" s="344"/>
      <c r="AA357" s="344"/>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AZ357" s="344"/>
      <c r="BA357" s="370"/>
      <c r="BB357" s="311"/>
      <c r="BC357" s="370"/>
      <c r="BD357" s="370"/>
      <c r="BE357" s="370"/>
      <c r="BF357" s="370"/>
      <c r="BG357" s="370"/>
      <c r="BH357" s="370"/>
      <c r="BI357" s="370"/>
      <c r="BJ357" s="370"/>
      <c r="BK357" s="370"/>
      <c r="BL357" s="370"/>
      <c r="BM357" s="370"/>
      <c r="BN357" s="370"/>
      <c r="BO357" s="370"/>
      <c r="BP357" s="370"/>
      <c r="BQ357" s="370"/>
      <c r="BR357" s="370"/>
      <c r="BS357" s="370"/>
      <c r="BT357" s="370"/>
      <c r="BU357" s="370"/>
      <c r="BV357" s="370"/>
      <c r="BW357" s="344"/>
      <c r="BX357" s="344"/>
      <c r="BY357" s="34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07" customFormat="true" ht="15" customHeight="true" x14ac:dyDescent="0.2">
      <c r="B358" s="309"/>
      <c r="W358" s="344"/>
      <c r="X358" s="344"/>
      <c r="Y358" s="344"/>
      <c r="Z358" s="344"/>
      <c r="AA358" s="344"/>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AZ358" s="344"/>
      <c r="BA358" s="370"/>
      <c r="BB358" s="311"/>
      <c r="BC358" s="370"/>
      <c r="BD358" s="370"/>
      <c r="BE358" s="370"/>
      <c r="BF358" s="370"/>
      <c r="BG358" s="370"/>
      <c r="BH358" s="370"/>
      <c r="BI358" s="370"/>
      <c r="BJ358" s="370"/>
      <c r="BK358" s="370"/>
      <c r="BL358" s="370"/>
      <c r="BM358" s="370"/>
      <c r="BN358" s="370"/>
      <c r="BO358" s="370"/>
      <c r="BP358" s="370"/>
      <c r="BQ358" s="370"/>
      <c r="BR358" s="370"/>
      <c r="BS358" s="370"/>
      <c r="BT358" s="370"/>
      <c r="BU358" s="370"/>
      <c r="BV358" s="370"/>
      <c r="BW358" s="344"/>
      <c r="BX358" s="344"/>
      <c r="BY358" s="34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07" customFormat="true" ht="15" customHeight="true" x14ac:dyDescent="0.2">
      <c r="B359" s="309"/>
      <c r="W359" s="344"/>
      <c r="X359" s="344"/>
      <c r="Y359" s="344"/>
      <c r="Z359" s="344"/>
      <c r="AA359" s="344"/>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AZ359" s="344"/>
      <c r="BA359" s="370"/>
      <c r="BB359" s="311"/>
      <c r="BC359" s="370"/>
      <c r="BD359" s="370"/>
      <c r="BE359" s="370"/>
      <c r="BF359" s="370"/>
      <c r="BG359" s="370"/>
      <c r="BH359" s="370"/>
      <c r="BI359" s="370"/>
      <c r="BJ359" s="370"/>
      <c r="BK359" s="370"/>
      <c r="BL359" s="370"/>
      <c r="BM359" s="370"/>
      <c r="BN359" s="370"/>
      <c r="BO359" s="370"/>
      <c r="BP359" s="370"/>
      <c r="BQ359" s="370"/>
      <c r="BR359" s="370"/>
      <c r="BS359" s="370"/>
      <c r="BT359" s="370"/>
      <c r="BU359" s="370"/>
      <c r="BV359" s="370"/>
      <c r="BW359" s="344"/>
      <c r="BX359" s="344"/>
      <c r="BY359" s="34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07" customFormat="true" ht="15" customHeight="true" x14ac:dyDescent="0.2">
      <c r="B360" s="309"/>
      <c r="W360" s="344"/>
      <c r="X360" s="344"/>
      <c r="Y360" s="344"/>
      <c r="Z360" s="344"/>
      <c r="AA360" s="344"/>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AZ360" s="344"/>
      <c r="BA360" s="370"/>
      <c r="BB360" s="311"/>
      <c r="BC360" s="370"/>
      <c r="BD360" s="370"/>
      <c r="BE360" s="370"/>
      <c r="BF360" s="370"/>
      <c r="BG360" s="370"/>
      <c r="BH360" s="370"/>
      <c r="BI360" s="370"/>
      <c r="BJ360" s="370"/>
      <c r="BK360" s="370"/>
      <c r="BL360" s="370"/>
      <c r="BM360" s="370"/>
      <c r="BN360" s="370"/>
      <c r="BO360" s="370"/>
      <c r="BP360" s="370"/>
      <c r="BQ360" s="370"/>
      <c r="BR360" s="370"/>
      <c r="BS360" s="370"/>
      <c r="BT360" s="370"/>
      <c r="BU360" s="370"/>
      <c r="BV360" s="370"/>
      <c r="BW360" s="344"/>
      <c r="BX360" s="344"/>
      <c r="BY360" s="34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07" customFormat="true" ht="15" customHeight="true" x14ac:dyDescent="0.2">
      <c r="B361" s="309"/>
      <c r="W361" s="344"/>
      <c r="X361" s="344"/>
      <c r="Y361" s="344"/>
      <c r="Z361" s="344"/>
      <c r="AA361" s="344"/>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AZ361" s="344"/>
      <c r="BA361" s="370"/>
      <c r="BB361" s="311"/>
      <c r="BC361" s="370"/>
      <c r="BD361" s="370"/>
      <c r="BE361" s="370"/>
      <c r="BF361" s="370"/>
      <c r="BG361" s="370"/>
      <c r="BH361" s="370"/>
      <c r="BI361" s="370"/>
      <c r="BJ361" s="370"/>
      <c r="BK361" s="370"/>
      <c r="BL361" s="370"/>
      <c r="BM361" s="370"/>
      <c r="BN361" s="370"/>
      <c r="BO361" s="370"/>
      <c r="BP361" s="370"/>
      <c r="BQ361" s="370"/>
      <c r="BR361" s="370"/>
      <c r="BS361" s="370"/>
      <c r="BT361" s="370"/>
      <c r="BU361" s="370"/>
      <c r="BV361" s="370"/>
      <c r="BW361" s="344"/>
      <c r="BX361" s="344"/>
      <c r="BY361" s="34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07" customFormat="true" ht="15" customHeight="true" x14ac:dyDescent="0.2">
      <c r="B362" s="309"/>
      <c r="W362" s="344"/>
      <c r="X362" s="344"/>
      <c r="Y362" s="344"/>
      <c r="Z362" s="344"/>
      <c r="AA362" s="344"/>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AZ362" s="344"/>
      <c r="BA362" s="370"/>
      <c r="BB362" s="311"/>
      <c r="BC362" s="370"/>
      <c r="BD362" s="370"/>
      <c r="BE362" s="370"/>
      <c r="BF362" s="370"/>
      <c r="BG362" s="370"/>
      <c r="BH362" s="370"/>
      <c r="BI362" s="370"/>
      <c r="BJ362" s="370"/>
      <c r="BK362" s="370"/>
      <c r="BL362" s="370"/>
      <c r="BM362" s="370"/>
      <c r="BN362" s="370"/>
      <c r="BO362" s="370"/>
      <c r="BP362" s="370"/>
      <c r="BQ362" s="370"/>
      <c r="BR362" s="370"/>
      <c r="BS362" s="370"/>
      <c r="BT362" s="370"/>
      <c r="BU362" s="370"/>
      <c r="BV362" s="370"/>
      <c r="BW362" s="344"/>
      <c r="BX362" s="344"/>
      <c r="BY362" s="34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07" customFormat="true" ht="15" customHeight="true" x14ac:dyDescent="0.2">
      <c r="B363" s="309"/>
      <c r="W363" s="344"/>
      <c r="X363" s="344"/>
      <c r="Y363" s="344"/>
      <c r="Z363" s="344"/>
      <c r="AA363" s="344"/>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AZ363" s="344"/>
      <c r="BA363" s="370"/>
      <c r="BB363" s="311"/>
      <c r="BC363" s="370"/>
      <c r="BD363" s="370"/>
      <c r="BE363" s="370"/>
      <c r="BF363" s="370"/>
      <c r="BG363" s="370"/>
      <c r="BH363" s="370"/>
      <c r="BI363" s="370"/>
      <c r="BJ363" s="370"/>
      <c r="BK363" s="370"/>
      <c r="BL363" s="370"/>
      <c r="BM363" s="370"/>
      <c r="BN363" s="370"/>
      <c r="BO363" s="370"/>
      <c r="BP363" s="370"/>
      <c r="BQ363" s="370"/>
      <c r="BR363" s="370"/>
      <c r="BS363" s="370"/>
      <c r="BT363" s="370"/>
      <c r="BU363" s="370"/>
      <c r="BV363" s="370"/>
      <c r="BW363" s="344"/>
      <c r="BX363" s="344"/>
      <c r="BY363" s="34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07" customFormat="true" ht="15" customHeight="true" x14ac:dyDescent="0.2">
      <c r="B364" s="309"/>
      <c r="W364" s="344"/>
      <c r="X364" s="344"/>
      <c r="Y364" s="344"/>
      <c r="Z364" s="344"/>
      <c r="AA364" s="344"/>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AZ364" s="344"/>
      <c r="BA364" s="370"/>
      <c r="BB364" s="311"/>
      <c r="BC364" s="370"/>
      <c r="BD364" s="370"/>
      <c r="BE364" s="370"/>
      <c r="BF364" s="370"/>
      <c r="BG364" s="370"/>
      <c r="BH364" s="370"/>
      <c r="BI364" s="370"/>
      <c r="BJ364" s="370"/>
      <c r="BK364" s="370"/>
      <c r="BL364" s="370"/>
      <c r="BM364" s="370"/>
      <c r="BN364" s="370"/>
      <c r="BO364" s="370"/>
      <c r="BP364" s="370"/>
      <c r="BQ364" s="370"/>
      <c r="BR364" s="370"/>
      <c r="BS364" s="370"/>
      <c r="BT364" s="370"/>
      <c r="BU364" s="370"/>
      <c r="BV364" s="370"/>
      <c r="BW364" s="344"/>
      <c r="BX364" s="344"/>
      <c r="BY364" s="34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07" customFormat="true" ht="15" customHeight="true" x14ac:dyDescent="0.2">
      <c r="B365" s="309"/>
      <c r="W365" s="344"/>
      <c r="X365" s="344"/>
      <c r="Y365" s="344"/>
      <c r="Z365" s="344"/>
      <c r="AA365" s="344"/>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AZ365" s="344"/>
      <c r="BA365" s="370"/>
      <c r="BB365" s="311"/>
      <c r="BC365" s="370"/>
      <c r="BD365" s="370"/>
      <c r="BE365" s="370"/>
      <c r="BF365" s="370"/>
      <c r="BG365" s="370"/>
      <c r="BH365" s="370"/>
      <c r="BI365" s="370"/>
      <c r="BJ365" s="370"/>
      <c r="BK365" s="370"/>
      <c r="BL365" s="370"/>
      <c r="BM365" s="370"/>
      <c r="BN365" s="370"/>
      <c r="BO365" s="370"/>
      <c r="BP365" s="370"/>
      <c r="BQ365" s="370"/>
      <c r="BR365" s="370"/>
      <c r="BS365" s="370"/>
      <c r="BT365" s="370"/>
      <c r="BU365" s="370"/>
      <c r="BV365" s="370"/>
      <c r="BW365" s="344"/>
      <c r="BX365" s="344"/>
      <c r="BY365" s="34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07" customFormat="true" ht="15" customHeight="true" x14ac:dyDescent="0.2">
      <c r="B366" s="309"/>
      <c r="W366" s="344"/>
      <c r="X366" s="344"/>
      <c r="Y366" s="344"/>
      <c r="Z366" s="344"/>
      <c r="AA366" s="344"/>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AZ366" s="344"/>
      <c r="BA366" s="370"/>
      <c r="BB366" s="311"/>
      <c r="BC366" s="370"/>
      <c r="BD366" s="370"/>
      <c r="BE366" s="370"/>
      <c r="BF366" s="370"/>
      <c r="BG366" s="370"/>
      <c r="BH366" s="370"/>
      <c r="BI366" s="370"/>
      <c r="BJ366" s="370"/>
      <c r="BK366" s="370"/>
      <c r="BL366" s="370"/>
      <c r="BM366" s="370"/>
      <c r="BN366" s="370"/>
      <c r="BO366" s="370"/>
      <c r="BP366" s="370"/>
      <c r="BQ366" s="370"/>
      <c r="BR366" s="370"/>
      <c r="BS366" s="370"/>
      <c r="BT366" s="370"/>
      <c r="BU366" s="370"/>
      <c r="BV366" s="370"/>
      <c r="BW366" s="344"/>
      <c r="BX366" s="344"/>
      <c r="BY366" s="34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07" customFormat="true" ht="15" customHeight="true" x14ac:dyDescent="0.2">
      <c r="B367" s="309"/>
      <c r="W367" s="344"/>
      <c r="X367" s="344"/>
      <c r="Y367" s="344"/>
      <c r="Z367" s="344"/>
      <c r="AA367" s="344"/>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AZ367" s="344"/>
      <c r="BA367" s="370"/>
      <c r="BB367" s="311"/>
      <c r="BC367" s="370"/>
      <c r="BD367" s="370"/>
      <c r="BE367" s="370"/>
      <c r="BF367" s="370"/>
      <c r="BG367" s="370"/>
      <c r="BH367" s="370"/>
      <c r="BI367" s="370"/>
      <c r="BJ367" s="370"/>
      <c r="BK367" s="370"/>
      <c r="BL367" s="370"/>
      <c r="BM367" s="370"/>
      <c r="BN367" s="370"/>
      <c r="BO367" s="370"/>
      <c r="BP367" s="370"/>
      <c r="BQ367" s="370"/>
      <c r="BR367" s="370"/>
      <c r="BS367" s="370"/>
      <c r="BT367" s="370"/>
      <c r="BU367" s="370"/>
      <c r="BV367" s="370"/>
      <c r="BW367" s="344"/>
      <c r="BX367" s="344"/>
      <c r="BY367" s="34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07" customFormat="true" ht="15" customHeight="true" x14ac:dyDescent="0.2">
      <c r="B368" s="309"/>
      <c r="W368" s="344"/>
      <c r="X368" s="344"/>
      <c r="Y368" s="344"/>
      <c r="Z368" s="344"/>
      <c r="AA368" s="344"/>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AZ368" s="344"/>
      <c r="BA368" s="370"/>
      <c r="BB368" s="311"/>
      <c r="BC368" s="370"/>
      <c r="BD368" s="370"/>
      <c r="BE368" s="370"/>
      <c r="BF368" s="370"/>
      <c r="BG368" s="370"/>
      <c r="BH368" s="370"/>
      <c r="BI368" s="370"/>
      <c r="BJ368" s="370"/>
      <c r="BK368" s="370"/>
      <c r="BL368" s="370"/>
      <c r="BM368" s="370"/>
      <c r="BN368" s="370"/>
      <c r="BO368" s="370"/>
      <c r="BP368" s="370"/>
      <c r="BQ368" s="370"/>
      <c r="BR368" s="370"/>
      <c r="BS368" s="370"/>
      <c r="BT368" s="370"/>
      <c r="BU368" s="370"/>
      <c r="BV368" s="370"/>
      <c r="BW368" s="344"/>
      <c r="BX368" s="344"/>
      <c r="BY368" s="34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07" customFormat="true" ht="15" customHeight="true" x14ac:dyDescent="0.2">
      <c r="B369" s="309"/>
      <c r="W369" s="344"/>
      <c r="X369" s="344"/>
      <c r="Y369" s="344"/>
      <c r="Z369" s="344"/>
      <c r="AA369" s="344"/>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AZ369" s="344"/>
      <c r="BA369" s="370"/>
      <c r="BB369" s="311"/>
      <c r="BC369" s="370"/>
      <c r="BD369" s="370"/>
      <c r="BE369" s="370"/>
      <c r="BF369" s="370"/>
      <c r="BG369" s="370"/>
      <c r="BH369" s="370"/>
      <c r="BI369" s="370"/>
      <c r="BJ369" s="370"/>
      <c r="BK369" s="370"/>
      <c r="BL369" s="370"/>
      <c r="BM369" s="370"/>
      <c r="BN369" s="370"/>
      <c r="BO369" s="370"/>
      <c r="BP369" s="370"/>
      <c r="BQ369" s="370"/>
      <c r="BR369" s="370"/>
      <c r="BS369" s="370"/>
      <c r="BT369" s="370"/>
      <c r="BU369" s="370"/>
      <c r="BV369" s="370"/>
      <c r="BW369" s="344"/>
      <c r="BX369" s="344"/>
      <c r="BY369" s="34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07" customFormat="true" ht="15" customHeight="true" x14ac:dyDescent="0.2">
      <c r="B370" s="309"/>
      <c r="W370" s="344"/>
      <c r="X370" s="344"/>
      <c r="Y370" s="344"/>
      <c r="Z370" s="344"/>
      <c r="AA370" s="344"/>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AZ370" s="344"/>
      <c r="BA370" s="370"/>
      <c r="BB370" s="311"/>
      <c r="BC370" s="370"/>
      <c r="BD370" s="370"/>
      <c r="BE370" s="370"/>
      <c r="BF370" s="370"/>
      <c r="BG370" s="370"/>
      <c r="BH370" s="370"/>
      <c r="BI370" s="370"/>
      <c r="BJ370" s="370"/>
      <c r="BK370" s="370"/>
      <c r="BL370" s="370"/>
      <c r="BM370" s="370"/>
      <c r="BN370" s="370"/>
      <c r="BO370" s="370"/>
      <c r="BP370" s="370"/>
      <c r="BQ370" s="370"/>
      <c r="BR370" s="370"/>
      <c r="BS370" s="370"/>
      <c r="BT370" s="370"/>
      <c r="BU370" s="370"/>
      <c r="BV370" s="370"/>
      <c r="BW370" s="344"/>
      <c r="BX370" s="344"/>
      <c r="BY370" s="34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07" customFormat="true" ht="15" customHeight="true" x14ac:dyDescent="0.2">
      <c r="B371" s="309"/>
      <c r="W371" s="344"/>
      <c r="X371" s="344"/>
      <c r="Y371" s="344"/>
      <c r="Z371" s="344"/>
      <c r="AA371" s="344"/>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AZ371" s="344"/>
      <c r="BA371" s="370"/>
      <c r="BB371" s="311"/>
      <c r="BC371" s="370"/>
      <c r="BD371" s="370"/>
      <c r="BE371" s="370"/>
      <c r="BF371" s="370"/>
      <c r="BG371" s="370"/>
      <c r="BH371" s="370"/>
      <c r="BI371" s="370"/>
      <c r="BJ371" s="370"/>
      <c r="BK371" s="370"/>
      <c r="BL371" s="370"/>
      <c r="BM371" s="370"/>
      <c r="BN371" s="370"/>
      <c r="BO371" s="370"/>
      <c r="BP371" s="370"/>
      <c r="BQ371" s="370"/>
      <c r="BR371" s="370"/>
      <c r="BS371" s="370"/>
      <c r="BT371" s="370"/>
      <c r="BU371" s="370"/>
      <c r="BV371" s="370"/>
      <c r="BW371" s="344"/>
      <c r="BX371" s="344"/>
      <c r="BY371" s="34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07" customFormat="true" ht="15" customHeight="true" x14ac:dyDescent="0.2">
      <c r="B372" s="309"/>
      <c r="W372" s="344"/>
      <c r="X372" s="344"/>
      <c r="Y372" s="344"/>
      <c r="Z372" s="344"/>
      <c r="AA372" s="344"/>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AZ372" s="344"/>
      <c r="BA372" s="370"/>
      <c r="BB372" s="311"/>
      <c r="BC372" s="370"/>
      <c r="BD372" s="370"/>
      <c r="BE372" s="370"/>
      <c r="BF372" s="370"/>
      <c r="BG372" s="370"/>
      <c r="BH372" s="370"/>
      <c r="BI372" s="370"/>
      <c r="BJ372" s="370"/>
      <c r="BK372" s="370"/>
      <c r="BL372" s="370"/>
      <c r="BM372" s="370"/>
      <c r="BN372" s="370"/>
      <c r="BO372" s="370"/>
      <c r="BP372" s="370"/>
      <c r="BQ372" s="370"/>
      <c r="BR372" s="370"/>
      <c r="BS372" s="370"/>
      <c r="BT372" s="370"/>
      <c r="BU372" s="370"/>
      <c r="BV372" s="370"/>
      <c r="BW372" s="344"/>
      <c r="BX372" s="344"/>
      <c r="BY372" s="34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07" customFormat="true" ht="15" customHeight="true" x14ac:dyDescent="0.2">
      <c r="B373" s="309"/>
      <c r="W373" s="344"/>
      <c r="X373" s="344"/>
      <c r="Y373" s="344"/>
      <c r="Z373" s="344"/>
      <c r="AA373" s="344"/>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AZ373" s="344"/>
      <c r="BA373" s="370"/>
      <c r="BB373" s="311"/>
      <c r="BC373" s="370"/>
      <c r="BD373" s="370"/>
      <c r="BE373" s="370"/>
      <c r="BF373" s="370"/>
      <c r="BG373" s="370"/>
      <c r="BH373" s="370"/>
      <c r="BI373" s="370"/>
      <c r="BJ373" s="370"/>
      <c r="BK373" s="370"/>
      <c r="BL373" s="370"/>
      <c r="BM373" s="370"/>
      <c r="BN373" s="370"/>
      <c r="BO373" s="370"/>
      <c r="BP373" s="370"/>
      <c r="BQ373" s="370"/>
      <c r="BR373" s="370"/>
      <c r="BS373" s="370"/>
      <c r="BT373" s="370"/>
      <c r="BU373" s="370"/>
      <c r="BV373" s="370"/>
      <c r="BW373" s="344"/>
      <c r="BX373" s="344"/>
      <c r="BY373" s="34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07" customFormat="true" ht="15" customHeight="true" x14ac:dyDescent="0.2">
      <c r="B374" s="309"/>
      <c r="W374" s="344"/>
      <c r="X374" s="344"/>
      <c r="Y374" s="344"/>
      <c r="Z374" s="344"/>
      <c r="AA374" s="344"/>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AZ374" s="344"/>
      <c r="BA374" s="370"/>
      <c r="BB374" s="311"/>
      <c r="BC374" s="370"/>
      <c r="BD374" s="370"/>
      <c r="BE374" s="370"/>
      <c r="BF374" s="370"/>
      <c r="BG374" s="370"/>
      <c r="BH374" s="370"/>
      <c r="BI374" s="370"/>
      <c r="BJ374" s="370"/>
      <c r="BK374" s="370"/>
      <c r="BL374" s="370"/>
      <c r="BM374" s="370"/>
      <c r="BN374" s="370"/>
      <c r="BO374" s="370"/>
      <c r="BP374" s="370"/>
      <c r="BQ374" s="370"/>
      <c r="BR374" s="370"/>
      <c r="BS374" s="370"/>
      <c r="BT374" s="370"/>
      <c r="BU374" s="370"/>
      <c r="BV374" s="370"/>
      <c r="BW374" s="344"/>
      <c r="BX374" s="344"/>
      <c r="BY374" s="34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07" customFormat="true" ht="15" customHeight="true" x14ac:dyDescent="0.2">
      <c r="B375" s="309"/>
      <c r="W375" s="344"/>
      <c r="X375" s="344"/>
      <c r="Y375" s="344"/>
      <c r="Z375" s="344"/>
      <c r="AA375" s="344"/>
      <c r="AB375" s="344"/>
      <c r="AC375" s="344"/>
      <c r="AD375" s="344"/>
      <c r="AE375" s="344"/>
      <c r="AF375" s="344"/>
      <c r="AG375" s="344"/>
      <c r="AH375" s="344"/>
      <c r="AI375" s="344"/>
      <c r="AJ375" s="344"/>
      <c r="AK375" s="344"/>
      <c r="AL375" s="344"/>
      <c r="AM375" s="344"/>
      <c r="AN375" s="344"/>
      <c r="AO375" s="344"/>
      <c r="AP375" s="344"/>
      <c r="AQ375" s="344"/>
      <c r="AR375" s="344"/>
      <c r="AS375" s="344"/>
      <c r="AT375" s="344"/>
      <c r="AU375" s="344"/>
      <c r="AV375" s="344"/>
      <c r="AW375" s="344"/>
      <c r="AX375" s="344"/>
      <c r="AY375" s="344"/>
      <c r="AZ375" s="344"/>
      <c r="BA375" s="308"/>
      <c r="BB375" s="306"/>
      <c r="BC375" s="306"/>
      <c r="BD375" s="306"/>
      <c r="BE375" s="306"/>
      <c r="BF375" s="306"/>
      <c r="BG375" s="306"/>
      <c r="BH375" s="306"/>
      <c r="BI375" s="306"/>
      <c r="BJ375" s="306"/>
      <c r="BK375" s="306"/>
      <c r="BL375" s="306"/>
      <c r="BM375" s="306"/>
      <c r="BN375" s="306"/>
      <c r="BO375" s="306"/>
      <c r="BP375" s="306"/>
      <c r="BQ375" s="306"/>
      <c r="BR375" s="306"/>
      <c r="BS375" s="306"/>
      <c r="BT375" s="306"/>
      <c r="BU375" s="306"/>
      <c r="BV375" s="308"/>
      <c r="BW375" s="343"/>
      <c r="BX375" s="343"/>
      <c r="BY375" s="343"/>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07" customFormat="true" ht="15" customHeight="true" x14ac:dyDescent="0.2">
      <c r="B376" s="309"/>
      <c r="W376" s="344"/>
      <c r="X376" s="344"/>
      <c r="Y376" s="344"/>
      <c r="Z376" s="344"/>
      <c r="AA376" s="344"/>
      <c r="AB376" s="344"/>
      <c r="AC376" s="344"/>
      <c r="AD376" s="344"/>
      <c r="AE376" s="344"/>
      <c r="AF376" s="344"/>
      <c r="AG376" s="344"/>
      <c r="AH376" s="344"/>
      <c r="AI376" s="344"/>
      <c r="AJ376" s="344"/>
      <c r="AK376" s="344"/>
      <c r="AL376" s="344"/>
      <c r="AM376" s="344"/>
      <c r="AN376" s="344"/>
      <c r="AO376" s="344"/>
      <c r="AP376" s="344"/>
      <c r="AQ376" s="344"/>
      <c r="AR376" s="344"/>
      <c r="AS376" s="344"/>
      <c r="AT376" s="344"/>
      <c r="AU376" s="344"/>
      <c r="AV376" s="344"/>
      <c r="AW376" s="344"/>
      <c r="AX376" s="344"/>
      <c r="AY376" s="344"/>
      <c r="AZ376" s="344"/>
      <c r="BA376" s="308"/>
      <c r="BB376" s="306"/>
      <c r="BC376" s="306"/>
      <c r="BD376" s="306"/>
      <c r="BE376" s="306"/>
      <c r="BF376" s="306"/>
      <c r="BG376" s="306"/>
      <c r="BH376" s="306"/>
      <c r="BI376" s="306"/>
      <c r="BJ376" s="306"/>
      <c r="BK376" s="306"/>
      <c r="BL376" s="306"/>
      <c r="BM376" s="306"/>
      <c r="BN376" s="306"/>
      <c r="BO376" s="306"/>
      <c r="BP376" s="306"/>
      <c r="BQ376" s="306"/>
      <c r="BR376" s="306"/>
      <c r="BS376" s="306"/>
      <c r="BT376" s="306"/>
      <c r="BU376" s="306"/>
      <c r="BV376" s="308"/>
      <c r="BW376" s="343"/>
      <c r="BX376" s="343"/>
      <c r="BY376" s="343"/>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07" customFormat="true" ht="15" customHeight="true" x14ac:dyDescent="0.2">
      <c r="B377" s="309"/>
      <c r="W377" s="344"/>
      <c r="X377" s="344"/>
      <c r="Y377" s="344"/>
      <c r="Z377" s="344"/>
      <c r="AA377" s="344"/>
      <c r="AB377" s="344"/>
      <c r="AC377" s="344"/>
      <c r="AD377" s="344"/>
      <c r="AE377" s="344"/>
      <c r="AF377" s="344"/>
      <c r="AG377" s="344"/>
      <c r="AH377" s="344"/>
      <c r="AI377" s="344"/>
      <c r="AJ377" s="344"/>
      <c r="AK377" s="344"/>
      <c r="AL377" s="344"/>
      <c r="AM377" s="344"/>
      <c r="AN377" s="344"/>
      <c r="AO377" s="344"/>
      <c r="AP377" s="344"/>
      <c r="AQ377" s="344"/>
      <c r="AR377" s="344"/>
      <c r="AS377" s="344"/>
      <c r="AT377" s="344"/>
      <c r="AU377" s="344"/>
      <c r="AV377" s="344"/>
      <c r="AW377" s="344"/>
      <c r="AX377" s="344"/>
      <c r="AY377" s="344"/>
      <c r="AZ377" s="344"/>
      <c r="BA377" s="308"/>
      <c r="BB377" s="306"/>
      <c r="BC377" s="306"/>
      <c r="BD377" s="306"/>
      <c r="BE377" s="306"/>
      <c r="BF377" s="306"/>
      <c r="BG377" s="306"/>
      <c r="BH377" s="306"/>
      <c r="BI377" s="306"/>
      <c r="BJ377" s="306"/>
      <c r="BK377" s="306"/>
      <c r="BL377" s="306"/>
      <c r="BM377" s="306"/>
      <c r="BN377" s="306"/>
      <c r="BO377" s="306"/>
      <c r="BP377" s="306"/>
      <c r="BQ377" s="306"/>
      <c r="BR377" s="306"/>
      <c r="BS377" s="306"/>
      <c r="BT377" s="306"/>
      <c r="BU377" s="306"/>
      <c r="BV377" s="308"/>
      <c r="BW377" s="343"/>
      <c r="BX377" s="343"/>
      <c r="BY377" s="343"/>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07" customFormat="true" ht="15" customHeight="true" x14ac:dyDescent="0.2">
      <c r="B378" s="309"/>
      <c r="W378" s="344"/>
      <c r="X378" s="344"/>
      <c r="Y378" s="344"/>
      <c r="Z378" s="344"/>
      <c r="AA378" s="344"/>
      <c r="AB378" s="344"/>
      <c r="AC378" s="344"/>
      <c r="AD378" s="344"/>
      <c r="AE378" s="344"/>
      <c r="AF378" s="344"/>
      <c r="AG378" s="344"/>
      <c r="AH378" s="344"/>
      <c r="AI378" s="344"/>
      <c r="AJ378" s="344"/>
      <c r="AK378" s="344"/>
      <c r="AL378" s="344"/>
      <c r="AM378" s="344"/>
      <c r="AN378" s="344"/>
      <c r="AO378" s="344"/>
      <c r="AP378" s="344"/>
      <c r="AQ378" s="344"/>
      <c r="AR378" s="344"/>
      <c r="AS378" s="344"/>
      <c r="AT378" s="344"/>
      <c r="AU378" s="344"/>
      <c r="AV378" s="344"/>
      <c r="AW378" s="344"/>
      <c r="AX378" s="344"/>
      <c r="AY378" s="344"/>
      <c r="AZ378" s="344"/>
      <c r="BA378" s="308"/>
      <c r="BB378" s="306"/>
      <c r="BC378" s="306"/>
      <c r="BD378" s="306"/>
      <c r="BE378" s="306"/>
      <c r="BF378" s="306"/>
      <c r="BG378" s="306"/>
      <c r="BH378" s="306"/>
      <c r="BI378" s="306"/>
      <c r="BJ378" s="306"/>
      <c r="BK378" s="306"/>
      <c r="BL378" s="306"/>
      <c r="BM378" s="306"/>
      <c r="BN378" s="306"/>
      <c r="BO378" s="306"/>
      <c r="BP378" s="306"/>
      <c r="BQ378" s="306"/>
      <c r="BR378" s="306"/>
      <c r="BS378" s="306"/>
      <c r="BT378" s="306"/>
      <c r="BU378" s="306"/>
      <c r="BV378" s="308"/>
      <c r="BW378" s="343"/>
      <c r="BX378" s="343"/>
      <c r="BY378" s="343"/>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07" customFormat="true" ht="15" customHeight="true" x14ac:dyDescent="0.2">
      <c r="B379" s="309"/>
      <c r="W379" s="344"/>
      <c r="X379" s="344"/>
      <c r="Y379" s="344"/>
      <c r="Z379" s="344"/>
      <c r="AA379" s="344"/>
      <c r="AB379" s="344"/>
      <c r="AC379" s="344"/>
      <c r="AD379" s="344"/>
      <c r="AE379" s="344"/>
      <c r="AF379" s="344"/>
      <c r="AG379" s="344"/>
      <c r="AH379" s="344"/>
      <c r="AI379" s="344"/>
      <c r="AJ379" s="344"/>
      <c r="AK379" s="344"/>
      <c r="AL379" s="344"/>
      <c r="AM379" s="344"/>
      <c r="AN379" s="344"/>
      <c r="AO379" s="344"/>
      <c r="AP379" s="344"/>
      <c r="AQ379" s="344"/>
      <c r="AR379" s="344"/>
      <c r="AS379" s="344"/>
      <c r="AT379" s="344"/>
      <c r="AU379" s="344"/>
      <c r="AV379" s="344"/>
      <c r="AW379" s="344"/>
      <c r="AX379" s="344"/>
      <c r="AY379" s="344"/>
      <c r="AZ379" s="344"/>
      <c r="BA379" s="308"/>
      <c r="BB379" s="306"/>
      <c r="BC379" s="306"/>
      <c r="BD379" s="306"/>
      <c r="BE379" s="306"/>
      <c r="BF379" s="306"/>
      <c r="BG379" s="306"/>
      <c r="BH379" s="306"/>
      <c r="BI379" s="306"/>
      <c r="BJ379" s="306"/>
      <c r="BK379" s="306"/>
      <c r="BL379" s="306"/>
      <c r="BM379" s="306"/>
      <c r="BN379" s="306"/>
      <c r="BO379" s="306"/>
      <c r="BP379" s="306"/>
      <c r="BQ379" s="306"/>
      <c r="BR379" s="306"/>
      <c r="BS379" s="306"/>
      <c r="BT379" s="306"/>
      <c r="BU379" s="306"/>
      <c r="BV379" s="308"/>
      <c r="BW379" s="343"/>
      <c r="BX379" s="343"/>
      <c r="BY379" s="343"/>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07" customFormat="true" ht="15" customHeight="true" x14ac:dyDescent="0.2">
      <c r="B380" s="309"/>
      <c r="W380" s="344"/>
      <c r="X380" s="344"/>
      <c r="Y380" s="344"/>
      <c r="Z380" s="344"/>
      <c r="AA380" s="344"/>
      <c r="AB380" s="344"/>
      <c r="AC380" s="344"/>
      <c r="AD380" s="344"/>
      <c r="AE380" s="344"/>
      <c r="AF380" s="344"/>
      <c r="AG380" s="344"/>
      <c r="AH380" s="344"/>
      <c r="AI380" s="344"/>
      <c r="AJ380" s="344"/>
      <c r="AK380" s="344"/>
      <c r="AL380" s="344"/>
      <c r="AM380" s="344"/>
      <c r="AN380" s="344"/>
      <c r="AO380" s="344"/>
      <c r="AP380" s="344"/>
      <c r="AQ380" s="344"/>
      <c r="AR380" s="344"/>
      <c r="AS380" s="344"/>
      <c r="AT380" s="344"/>
      <c r="AU380" s="344"/>
      <c r="AV380" s="344"/>
      <c r="AW380" s="344"/>
      <c r="AX380" s="344"/>
      <c r="AY380" s="344"/>
      <c r="AZ380" s="344"/>
      <c r="BA380" s="308"/>
      <c r="BB380" s="306"/>
      <c r="BC380" s="306"/>
      <c r="BD380" s="306"/>
      <c r="BE380" s="306"/>
      <c r="BF380" s="306"/>
      <c r="BG380" s="306"/>
      <c r="BH380" s="306"/>
      <c r="BI380" s="306"/>
      <c r="BJ380" s="306"/>
      <c r="BK380" s="306"/>
      <c r="BL380" s="306"/>
      <c r="BM380" s="306"/>
      <c r="BN380" s="306"/>
      <c r="BO380" s="306"/>
      <c r="BP380" s="306"/>
      <c r="BQ380" s="306"/>
      <c r="BR380" s="306"/>
      <c r="BS380" s="306"/>
      <c r="BT380" s="306"/>
      <c r="BU380" s="306"/>
      <c r="BV380" s="308"/>
      <c r="BW380" s="343"/>
      <c r="BX380" s="343"/>
      <c r="BY380" s="343"/>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07" customFormat="true" ht="15" customHeight="true" x14ac:dyDescent="0.2">
      <c r="B381" s="309"/>
      <c r="W381" s="344"/>
      <c r="X381" s="344"/>
      <c r="Y381" s="344"/>
      <c r="Z381" s="344"/>
      <c r="AA381" s="344"/>
      <c r="AB381" s="344"/>
      <c r="AC381" s="344"/>
      <c r="AD381" s="344"/>
      <c r="AE381" s="344"/>
      <c r="AF381" s="344"/>
      <c r="AG381" s="344"/>
      <c r="AH381" s="344"/>
      <c r="AI381" s="344"/>
      <c r="AJ381" s="344"/>
      <c r="AK381" s="344"/>
      <c r="AL381" s="344"/>
      <c r="AM381" s="344"/>
      <c r="AN381" s="344"/>
      <c r="AO381" s="344"/>
      <c r="AP381" s="344"/>
      <c r="AQ381" s="344"/>
      <c r="AR381" s="344"/>
      <c r="AS381" s="344"/>
      <c r="AT381" s="344"/>
      <c r="AU381" s="344"/>
      <c r="AV381" s="344"/>
      <c r="AW381" s="344"/>
      <c r="AX381" s="344"/>
      <c r="AY381" s="344"/>
      <c r="AZ381" s="344"/>
      <c r="BA381" s="308"/>
      <c r="BB381" s="306"/>
      <c r="BC381" s="306"/>
      <c r="BD381" s="306"/>
      <c r="BE381" s="306"/>
      <c r="BF381" s="306"/>
      <c r="BG381" s="306"/>
      <c r="BH381" s="306"/>
      <c r="BI381" s="306"/>
      <c r="BJ381" s="306"/>
      <c r="BK381" s="306"/>
      <c r="BL381" s="306"/>
      <c r="BM381" s="306"/>
      <c r="BN381" s="306"/>
      <c r="BO381" s="306"/>
      <c r="BP381" s="306"/>
      <c r="BQ381" s="306"/>
      <c r="BR381" s="306"/>
      <c r="BS381" s="306"/>
      <c r="BT381" s="306"/>
      <c r="BU381" s="306"/>
      <c r="BV381" s="308"/>
      <c r="BW381" s="343"/>
      <c r="BX381" s="343"/>
      <c r="BY381" s="343"/>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07" customFormat="true" ht="15" customHeight="true" x14ac:dyDescent="0.2">
      <c r="B382" s="309"/>
      <c r="W382" s="344"/>
      <c r="X382" s="344"/>
      <c r="Y382" s="344"/>
      <c r="Z382" s="344"/>
      <c r="AA382" s="344"/>
      <c r="AB382" s="344"/>
      <c r="AC382" s="344"/>
      <c r="AD382" s="344"/>
      <c r="AE382" s="344"/>
      <c r="AF382" s="344"/>
      <c r="AG382" s="344"/>
      <c r="AH382" s="344"/>
      <c r="AI382" s="344"/>
      <c r="AJ382" s="344"/>
      <c r="AK382" s="344"/>
      <c r="AL382" s="344"/>
      <c r="AM382" s="344"/>
      <c r="AN382" s="344"/>
      <c r="AO382" s="344"/>
      <c r="AP382" s="344"/>
      <c r="AQ382" s="344"/>
      <c r="AR382" s="344"/>
      <c r="AS382" s="344"/>
      <c r="AT382" s="344"/>
      <c r="AU382" s="344"/>
      <c r="AV382" s="344"/>
      <c r="AW382" s="344"/>
      <c r="AX382" s="344"/>
      <c r="AY382" s="344"/>
      <c r="AZ382" s="344"/>
      <c r="BA382" s="308"/>
      <c r="BB382" s="306"/>
      <c r="BC382" s="306"/>
      <c r="BD382" s="306"/>
      <c r="BE382" s="306"/>
      <c r="BF382" s="306"/>
      <c r="BG382" s="306"/>
      <c r="BH382" s="306"/>
      <c r="BI382" s="306"/>
      <c r="BJ382" s="306"/>
      <c r="BK382" s="306"/>
      <c r="BL382" s="306"/>
      <c r="BM382" s="306"/>
      <c r="BN382" s="306"/>
      <c r="BO382" s="306"/>
      <c r="BP382" s="306"/>
      <c r="BQ382" s="306"/>
      <c r="BR382" s="306"/>
      <c r="BS382" s="306"/>
      <c r="BT382" s="306"/>
      <c r="BU382" s="306"/>
      <c r="BV382" s="308"/>
      <c r="BW382" s="343"/>
      <c r="BX382" s="343"/>
      <c r="BY382" s="343"/>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07" customFormat="true" ht="15" customHeight="true" x14ac:dyDescent="0.2">
      <c r="B383" s="309"/>
      <c r="W383" s="344"/>
      <c r="X383" s="344"/>
      <c r="Y383" s="344"/>
      <c r="Z383" s="344"/>
      <c r="AA383" s="344"/>
      <c r="AB383" s="344"/>
      <c r="AC383" s="344"/>
      <c r="AD383" s="344"/>
      <c r="AE383" s="344"/>
      <c r="AF383" s="344"/>
      <c r="AG383" s="344"/>
      <c r="AH383" s="344"/>
      <c r="AI383" s="344"/>
      <c r="AJ383" s="344"/>
      <c r="AK383" s="344"/>
      <c r="AL383" s="344"/>
      <c r="AM383" s="344"/>
      <c r="AN383" s="344"/>
      <c r="AO383" s="344"/>
      <c r="AP383" s="344"/>
      <c r="AQ383" s="344"/>
      <c r="AR383" s="344"/>
      <c r="AS383" s="344"/>
      <c r="AT383" s="344"/>
      <c r="AU383" s="344"/>
      <c r="AV383" s="344"/>
      <c r="AW383" s="344"/>
      <c r="AX383" s="344"/>
      <c r="AY383" s="344"/>
      <c r="AZ383" s="344"/>
      <c r="BA383" s="308"/>
      <c r="BB383" s="306"/>
      <c r="BC383" s="306"/>
      <c r="BD383" s="306"/>
      <c r="BE383" s="306"/>
      <c r="BF383" s="306"/>
      <c r="BG383" s="306"/>
      <c r="BH383" s="306"/>
      <c r="BI383" s="306"/>
      <c r="BJ383" s="306"/>
      <c r="BK383" s="306"/>
      <c r="BL383" s="306"/>
      <c r="BM383" s="306"/>
      <c r="BN383" s="306"/>
      <c r="BO383" s="306"/>
      <c r="BP383" s="306"/>
      <c r="BQ383" s="306"/>
      <c r="BR383" s="306"/>
      <c r="BS383" s="306"/>
      <c r="BT383" s="306"/>
      <c r="BU383" s="306"/>
      <c r="BV383" s="308"/>
      <c r="BW383" s="343"/>
      <c r="BX383" s="343"/>
      <c r="BY383" s="343"/>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07" customFormat="true" ht="15" customHeight="true" x14ac:dyDescent="0.2">
      <c r="B384" s="309"/>
      <c r="W384" s="344"/>
      <c r="X384" s="344"/>
      <c r="Y384" s="344"/>
      <c r="Z384" s="344"/>
      <c r="AA384" s="344"/>
      <c r="AB384" s="344"/>
      <c r="AC384" s="344"/>
      <c r="AD384" s="344"/>
      <c r="AE384" s="344"/>
      <c r="AF384" s="344"/>
      <c r="AG384" s="344"/>
      <c r="AH384" s="344"/>
      <c r="AI384" s="344"/>
      <c r="AJ384" s="344"/>
      <c r="AK384" s="344"/>
      <c r="AL384" s="344"/>
      <c r="AM384" s="344"/>
      <c r="AN384" s="344"/>
      <c r="AO384" s="344"/>
      <c r="AP384" s="344"/>
      <c r="AQ384" s="344"/>
      <c r="AR384" s="344"/>
      <c r="AS384" s="344"/>
      <c r="AT384" s="344"/>
      <c r="AU384" s="344"/>
      <c r="AV384" s="344"/>
      <c r="AW384" s="344"/>
      <c r="AX384" s="344"/>
      <c r="AY384" s="344"/>
      <c r="AZ384" s="344"/>
      <c r="BA384" s="308"/>
      <c r="BB384" s="306"/>
      <c r="BC384" s="306"/>
      <c r="BD384" s="306"/>
      <c r="BE384" s="306"/>
      <c r="BF384" s="306"/>
      <c r="BG384" s="306"/>
      <c r="BH384" s="306"/>
      <c r="BI384" s="306"/>
      <c r="BJ384" s="306"/>
      <c r="BK384" s="306"/>
      <c r="BL384" s="306"/>
      <c r="BM384" s="306"/>
      <c r="BN384" s="306"/>
      <c r="BO384" s="306"/>
      <c r="BP384" s="306"/>
      <c r="BQ384" s="306"/>
      <c r="BR384" s="306"/>
      <c r="BS384" s="306"/>
      <c r="BT384" s="306"/>
      <c r="BU384" s="306"/>
      <c r="BV384" s="308"/>
      <c r="BW384" s="343"/>
      <c r="BX384" s="343"/>
      <c r="BY384" s="343"/>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07" customFormat="true" ht="15" customHeight="true" x14ac:dyDescent="0.2">
      <c r="B385" s="309"/>
      <c r="W385" s="344"/>
      <c r="X385" s="344"/>
      <c r="Y385" s="344"/>
      <c r="Z385" s="344"/>
      <c r="AA385" s="344"/>
      <c r="AB385" s="344"/>
      <c r="AC385" s="344"/>
      <c r="AD385" s="344"/>
      <c r="AE385" s="344"/>
      <c r="AF385" s="344"/>
      <c r="AG385" s="344"/>
      <c r="AH385" s="344"/>
      <c r="AI385" s="344"/>
      <c r="AJ385" s="344"/>
      <c r="AK385" s="344"/>
      <c r="AL385" s="344"/>
      <c r="AM385" s="344"/>
      <c r="AN385" s="344"/>
      <c r="AO385" s="344"/>
      <c r="AP385" s="344"/>
      <c r="AQ385" s="344"/>
      <c r="AR385" s="344"/>
      <c r="AS385" s="344"/>
      <c r="AT385" s="344"/>
      <c r="AU385" s="344"/>
      <c r="AV385" s="344"/>
      <c r="AW385" s="344"/>
      <c r="AX385" s="344"/>
      <c r="AY385" s="344"/>
      <c r="AZ385" s="344"/>
      <c r="BA385" s="308"/>
      <c r="BB385" s="306"/>
      <c r="BC385" s="306"/>
      <c r="BD385" s="306"/>
      <c r="BE385" s="306"/>
      <c r="BF385" s="306"/>
      <c r="BG385" s="306"/>
      <c r="BH385" s="306"/>
      <c r="BI385" s="306"/>
      <c r="BJ385" s="306"/>
      <c r="BK385" s="306"/>
      <c r="BL385" s="306"/>
      <c r="BM385" s="306"/>
      <c r="BN385" s="306"/>
      <c r="BO385" s="306"/>
      <c r="BP385" s="306"/>
      <c r="BQ385" s="306"/>
      <c r="BR385" s="306"/>
      <c r="BS385" s="306"/>
      <c r="BT385" s="306"/>
      <c r="BU385" s="306"/>
      <c r="BV385" s="308"/>
      <c r="BW385" s="343"/>
      <c r="BX385" s="343"/>
      <c r="BY385" s="343"/>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07" customFormat="true" ht="15" customHeight="true" x14ac:dyDescent="0.2">
      <c r="B386" s="309"/>
      <c r="W386" s="344"/>
      <c r="X386" s="344"/>
      <c r="Y386" s="344"/>
      <c r="Z386" s="344"/>
      <c r="AA386" s="344"/>
      <c r="AB386" s="344"/>
      <c r="AC386" s="344"/>
      <c r="AD386" s="344"/>
      <c r="AE386" s="344"/>
      <c r="AF386" s="344"/>
      <c r="AG386" s="344"/>
      <c r="AH386" s="344"/>
      <c r="AI386" s="344"/>
      <c r="AJ386" s="344"/>
      <c r="AK386" s="344"/>
      <c r="AL386" s="344"/>
      <c r="AM386" s="344"/>
      <c r="AN386" s="344"/>
      <c r="AO386" s="344"/>
      <c r="AP386" s="344"/>
      <c r="AQ386" s="344"/>
      <c r="AR386" s="344"/>
      <c r="AS386" s="344"/>
      <c r="AT386" s="344"/>
      <c r="AU386" s="344"/>
      <c r="AV386" s="344"/>
      <c r="AW386" s="344"/>
      <c r="AX386" s="344"/>
      <c r="AY386" s="344"/>
      <c r="AZ386" s="344"/>
      <c r="BA386" s="308"/>
      <c r="BB386" s="306"/>
      <c r="BC386" s="306"/>
      <c r="BD386" s="306"/>
      <c r="BE386" s="306"/>
      <c r="BF386" s="306"/>
      <c r="BG386" s="306"/>
      <c r="BH386" s="306"/>
      <c r="BI386" s="306"/>
      <c r="BJ386" s="306"/>
      <c r="BK386" s="306"/>
      <c r="BL386" s="306"/>
      <c r="BM386" s="306"/>
      <c r="BN386" s="306"/>
      <c r="BO386" s="306"/>
      <c r="BP386" s="306"/>
      <c r="BQ386" s="306"/>
      <c r="BR386" s="306"/>
      <c r="BS386" s="306"/>
      <c r="BT386" s="306"/>
      <c r="BU386" s="306"/>
      <c r="BV386" s="308"/>
      <c r="BW386" s="343"/>
      <c r="BX386" s="343"/>
      <c r="BY386" s="343"/>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07" customFormat="true" ht="15" customHeight="true" x14ac:dyDescent="0.2">
      <c r="B387" s="309"/>
      <c r="W387" s="344"/>
      <c r="X387" s="344"/>
      <c r="Y387" s="344"/>
      <c r="Z387" s="344"/>
      <c r="AA387" s="344"/>
      <c r="AB387" s="344"/>
      <c r="AC387" s="344"/>
      <c r="AD387" s="344"/>
      <c r="AE387" s="344"/>
      <c r="AF387" s="344"/>
      <c r="AG387" s="344"/>
      <c r="AH387" s="344"/>
      <c r="AI387" s="344"/>
      <c r="AJ387" s="344"/>
      <c r="AK387" s="344"/>
      <c r="AL387" s="344"/>
      <c r="AM387" s="344"/>
      <c r="AN387" s="344"/>
      <c r="AO387" s="344"/>
      <c r="AP387" s="344"/>
      <c r="AQ387" s="344"/>
      <c r="AR387" s="344"/>
      <c r="AS387" s="344"/>
      <c r="AT387" s="344"/>
      <c r="AU387" s="344"/>
      <c r="AV387" s="344"/>
      <c r="AW387" s="344"/>
      <c r="AX387" s="344"/>
      <c r="AY387" s="344"/>
      <c r="AZ387" s="344"/>
      <c r="BA387" s="308"/>
      <c r="BB387" s="306"/>
      <c r="BC387" s="306"/>
      <c r="BD387" s="306"/>
      <c r="BE387" s="306"/>
      <c r="BF387" s="306"/>
      <c r="BG387" s="306"/>
      <c r="BH387" s="306"/>
      <c r="BI387" s="306"/>
      <c r="BJ387" s="306"/>
      <c r="BK387" s="306"/>
      <c r="BL387" s="306"/>
      <c r="BM387" s="306"/>
      <c r="BN387" s="306"/>
      <c r="BO387" s="306"/>
      <c r="BP387" s="306"/>
      <c r="BQ387" s="306"/>
      <c r="BR387" s="306"/>
      <c r="BS387" s="306"/>
      <c r="BT387" s="306"/>
      <c r="BU387" s="306"/>
      <c r="BV387" s="308"/>
      <c r="BW387" s="343"/>
      <c r="BX387" s="343"/>
      <c r="BY387" s="343"/>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07" customFormat="true" ht="15" customHeight="true" x14ac:dyDescent="0.2">
      <c r="B388" s="309"/>
      <c r="W388" s="344"/>
      <c r="X388" s="344"/>
      <c r="Y388" s="344"/>
      <c r="Z388" s="344"/>
      <c r="AA388" s="344"/>
      <c r="AB388" s="344"/>
      <c r="AC388" s="344"/>
      <c r="AD388" s="344"/>
      <c r="AE388" s="344"/>
      <c r="AF388" s="344"/>
      <c r="AG388" s="344"/>
      <c r="AH388" s="344"/>
      <c r="AI388" s="344"/>
      <c r="AJ388" s="344"/>
      <c r="AK388" s="344"/>
      <c r="AL388" s="344"/>
      <c r="AM388" s="344"/>
      <c r="AN388" s="344"/>
      <c r="AO388" s="344"/>
      <c r="AP388" s="344"/>
      <c r="AQ388" s="344"/>
      <c r="AR388" s="344"/>
      <c r="AS388" s="344"/>
      <c r="AT388" s="344"/>
      <c r="AU388" s="344"/>
      <c r="AV388" s="344"/>
      <c r="AW388" s="344"/>
      <c r="AX388" s="344"/>
      <c r="AY388" s="344"/>
      <c r="AZ388" s="344"/>
      <c r="BA388" s="308"/>
      <c r="BB388" s="306"/>
      <c r="BC388" s="306"/>
      <c r="BD388" s="306"/>
      <c r="BE388" s="306"/>
      <c r="BF388" s="306"/>
      <c r="BG388" s="306"/>
      <c r="BH388" s="306"/>
      <c r="BI388" s="306"/>
      <c r="BJ388" s="306"/>
      <c r="BK388" s="306"/>
      <c r="BL388" s="306"/>
      <c r="BM388" s="306"/>
      <c r="BN388" s="306"/>
      <c r="BO388" s="306"/>
      <c r="BP388" s="306"/>
      <c r="BQ388" s="306"/>
      <c r="BR388" s="306"/>
      <c r="BS388" s="306"/>
      <c r="BT388" s="306"/>
      <c r="BU388" s="306"/>
      <c r="BV388" s="308"/>
      <c r="BW388" s="343"/>
      <c r="BX388" s="343"/>
      <c r="BY388" s="343"/>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07" customFormat="true" ht="15" customHeight="true" x14ac:dyDescent="0.2">
      <c r="B389" s="309"/>
      <c r="W389" s="344"/>
      <c r="X389" s="344"/>
      <c r="Y389" s="344"/>
      <c r="Z389" s="344"/>
      <c r="AA389" s="344"/>
      <c r="AB389" s="344"/>
      <c r="AC389" s="344"/>
      <c r="AD389" s="344"/>
      <c r="AE389" s="344"/>
      <c r="AF389" s="344"/>
      <c r="AG389" s="344"/>
      <c r="AH389" s="344"/>
      <c r="AI389" s="344"/>
      <c r="AJ389" s="344"/>
      <c r="AK389" s="344"/>
      <c r="AL389" s="344"/>
      <c r="AM389" s="344"/>
      <c r="AN389" s="344"/>
      <c r="AO389" s="344"/>
      <c r="AP389" s="344"/>
      <c r="AQ389" s="344"/>
      <c r="AR389" s="344"/>
      <c r="AS389" s="344"/>
      <c r="AT389" s="344"/>
      <c r="AU389" s="344"/>
      <c r="AV389" s="344"/>
      <c r="AW389" s="344"/>
      <c r="AX389" s="344"/>
      <c r="AY389" s="344"/>
      <c r="AZ389" s="344"/>
      <c r="BA389" s="308"/>
      <c r="BB389" s="306"/>
      <c r="BC389" s="306"/>
      <c r="BD389" s="306"/>
      <c r="BE389" s="306"/>
      <c r="BF389" s="306"/>
      <c r="BG389" s="306"/>
      <c r="BH389" s="306"/>
      <c r="BI389" s="306"/>
      <c r="BJ389" s="306"/>
      <c r="BK389" s="306"/>
      <c r="BL389" s="306"/>
      <c r="BM389" s="306"/>
      <c r="BN389" s="306"/>
      <c r="BO389" s="306"/>
      <c r="BP389" s="306"/>
      <c r="BQ389" s="306"/>
      <c r="BR389" s="306"/>
      <c r="BS389" s="306"/>
      <c r="BT389" s="306"/>
      <c r="BU389" s="306"/>
      <c r="BV389" s="308"/>
      <c r="BW389" s="343"/>
      <c r="BX389" s="343"/>
      <c r="BY389" s="343"/>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558" customFormat="true" ht="15" customHeight="true" x14ac:dyDescent="0.2">
      <c r="B390" s="557"/>
      <c r="W390" s="344"/>
      <c r="X390" s="344"/>
      <c r="Y390" s="344"/>
      <c r="Z390" s="344"/>
      <c r="AA390" s="344"/>
      <c r="AB390" s="344"/>
      <c r="AC390" s="344"/>
      <c r="AD390" s="344"/>
      <c r="AE390" s="344"/>
      <c r="AF390" s="344"/>
      <c r="AG390" s="344"/>
      <c r="AH390" s="344"/>
      <c r="AI390" s="344"/>
      <c r="AJ390" s="344"/>
      <c r="AK390" s="344"/>
      <c r="AL390" s="344"/>
      <c r="AM390" s="344"/>
      <c r="AN390" s="344"/>
      <c r="AO390" s="344"/>
      <c r="AP390" s="344"/>
      <c r="AQ390" s="344"/>
      <c r="AR390" s="344"/>
      <c r="AS390" s="344"/>
      <c r="AT390" s="344"/>
      <c r="AU390" s="344"/>
      <c r="AV390" s="344"/>
      <c r="AW390" s="344"/>
      <c r="AX390" s="344"/>
      <c r="AY390" s="344"/>
      <c r="AZ390" s="344"/>
      <c r="BA390" s="308"/>
      <c r="BB390" s="306"/>
      <c r="BC390" s="306"/>
      <c r="BD390" s="306"/>
      <c r="BE390" s="306"/>
      <c r="BF390" s="306"/>
      <c r="BG390" s="306"/>
      <c r="BH390" s="306"/>
      <c r="BI390" s="306"/>
      <c r="BJ390" s="306"/>
      <c r="BK390" s="306"/>
      <c r="BL390" s="306"/>
      <c r="BM390" s="306"/>
      <c r="BN390" s="306"/>
      <c r="BO390" s="306"/>
      <c r="BP390" s="306"/>
      <c r="BQ390" s="306"/>
      <c r="BR390" s="306"/>
      <c r="BS390" s="306"/>
      <c r="BT390" s="306"/>
      <c r="BU390" s="306"/>
      <c r="BV390" s="308"/>
      <c r="BW390" s="343"/>
      <c r="BX390" s="343"/>
      <c r="BY390" s="343"/>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558" customFormat="true" ht="15" customHeight="true" x14ac:dyDescent="0.2">
      <c r="B391" s="557"/>
      <c r="W391" s="344"/>
      <c r="X391" s="344"/>
      <c r="Y391" s="344"/>
      <c r="Z391" s="344"/>
      <c r="AA391" s="344"/>
      <c r="AB391" s="344"/>
      <c r="AC391" s="344"/>
      <c r="AD391" s="344"/>
      <c r="AE391" s="344"/>
      <c r="AF391" s="344"/>
      <c r="AG391" s="344"/>
      <c r="AH391" s="344"/>
      <c r="AI391" s="344"/>
      <c r="AJ391" s="344"/>
      <c r="AK391" s="344"/>
      <c r="AL391" s="344"/>
      <c r="AM391" s="344"/>
      <c r="AN391" s="344"/>
      <c r="AO391" s="344"/>
      <c r="AP391" s="344"/>
      <c r="AQ391" s="344"/>
      <c r="AR391" s="344"/>
      <c r="AS391" s="344"/>
      <c r="AT391" s="344"/>
      <c r="AU391" s="344"/>
      <c r="AV391" s="344"/>
      <c r="AW391" s="344"/>
      <c r="AX391" s="344"/>
      <c r="AY391" s="344"/>
      <c r="AZ391" s="344"/>
      <c r="BA391" s="308"/>
      <c r="BB391" s="306"/>
      <c r="BC391" s="306"/>
      <c r="BD391" s="306"/>
      <c r="BE391" s="306"/>
      <c r="BF391" s="306"/>
      <c r="BG391" s="306"/>
      <c r="BH391" s="306"/>
      <c r="BI391" s="306"/>
      <c r="BJ391" s="306"/>
      <c r="BK391" s="306"/>
      <c r="BL391" s="306"/>
      <c r="BM391" s="306"/>
      <c r="BN391" s="306"/>
      <c r="BO391" s="306"/>
      <c r="BP391" s="306"/>
      <c r="BQ391" s="306"/>
      <c r="BR391" s="306"/>
      <c r="BS391" s="306"/>
      <c r="BT391" s="306"/>
      <c r="BU391" s="306"/>
      <c r="BV391" s="308"/>
      <c r="BW391" s="343"/>
      <c r="BX391" s="343"/>
      <c r="BY391" s="343"/>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558" customFormat="true" ht="15" customHeight="true" x14ac:dyDescent="0.2">
      <c r="W392" s="344"/>
      <c r="X392" s="344"/>
      <c r="Y392" s="344"/>
      <c r="Z392" s="344"/>
      <c r="AA392" s="344"/>
      <c r="AB392" s="344"/>
      <c r="AC392" s="344"/>
      <c r="AD392" s="344"/>
      <c r="AE392" s="344"/>
      <c r="AF392" s="344"/>
      <c r="AG392" s="344"/>
      <c r="AH392" s="344"/>
      <c r="AI392" s="344"/>
      <c r="AJ392" s="344"/>
      <c r="AK392" s="344"/>
      <c r="AL392" s="344"/>
      <c r="AM392" s="344"/>
      <c r="AN392" s="344"/>
      <c r="AO392" s="344"/>
      <c r="AP392" s="344"/>
      <c r="AQ392" s="344"/>
      <c r="AR392" s="344"/>
      <c r="AS392" s="344"/>
      <c r="AT392" s="344"/>
      <c r="AU392" s="344"/>
      <c r="AV392" s="344"/>
      <c r="AW392" s="344"/>
      <c r="AX392" s="344"/>
      <c r="AY392" s="344"/>
      <c r="AZ392" s="344"/>
      <c r="BA392" s="308"/>
      <c r="BB392" s="306"/>
      <c r="BC392" s="306"/>
      <c r="BD392" s="306"/>
      <c r="BE392" s="306"/>
      <c r="BF392" s="306"/>
      <c r="BG392" s="306"/>
      <c r="BH392" s="306"/>
      <c r="BI392" s="306"/>
      <c r="BJ392" s="306"/>
      <c r="BK392" s="306"/>
      <c r="BL392" s="306"/>
      <c r="BM392" s="306"/>
      <c r="BN392" s="306"/>
      <c r="BO392" s="306"/>
      <c r="BP392" s="306"/>
      <c r="BQ392" s="306"/>
      <c r="BR392" s="306"/>
      <c r="BS392" s="306"/>
      <c r="BT392" s="306"/>
      <c r="BU392" s="306"/>
      <c r="BV392" s="308"/>
      <c r="BW392" s="343"/>
      <c r="BX392" s="343"/>
      <c r="BY392" s="343"/>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558" customFormat="true" ht="15" customHeight="true" x14ac:dyDescent="0.2">
      <c r="W393" s="344"/>
      <c r="X393" s="344"/>
      <c r="Y393" s="344"/>
      <c r="Z393" s="344"/>
      <c r="AA393" s="344"/>
      <c r="AB393" s="344"/>
      <c r="AC393" s="344"/>
      <c r="AD393" s="344"/>
      <c r="AE393" s="344"/>
      <c r="AF393" s="344"/>
      <c r="AG393" s="344"/>
      <c r="AH393" s="344"/>
      <c r="AI393" s="344"/>
      <c r="AJ393" s="344"/>
      <c r="AK393" s="344"/>
      <c r="AL393" s="344"/>
      <c r="AM393" s="344"/>
      <c r="AN393" s="344"/>
      <c r="AO393" s="344"/>
      <c r="AP393" s="344"/>
      <c r="AQ393" s="344"/>
      <c r="AR393" s="344"/>
      <c r="AS393" s="344"/>
      <c r="AT393" s="344"/>
      <c r="AU393" s="344"/>
      <c r="AV393" s="344"/>
      <c r="AW393" s="344"/>
      <c r="AX393" s="344"/>
      <c r="AY393" s="344"/>
      <c r="AZ393" s="344"/>
      <c r="BA393" s="308"/>
      <c r="BB393" s="306"/>
      <c r="BC393" s="306"/>
      <c r="BD393" s="306"/>
      <c r="BE393" s="306"/>
      <c r="BF393" s="306"/>
      <c r="BG393" s="306"/>
      <c r="BH393" s="306"/>
      <c r="BI393" s="306"/>
      <c r="BJ393" s="306"/>
      <c r="BK393" s="306"/>
      <c r="BL393" s="306"/>
      <c r="BM393" s="306"/>
      <c r="BN393" s="306"/>
      <c r="BO393" s="306"/>
      <c r="BP393" s="306"/>
      <c r="BQ393" s="306"/>
      <c r="BR393" s="306"/>
      <c r="BS393" s="306"/>
      <c r="BT393" s="306"/>
      <c r="BU393" s="306"/>
      <c r="BV393" s="308"/>
      <c r="BW393" s="343"/>
      <c r="BX393" s="343"/>
      <c r="BY393" s="343"/>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558" customFormat="true" ht="15" customHeight="true" x14ac:dyDescent="0.2">
      <c r="W394" s="344"/>
      <c r="X394" s="344"/>
      <c r="Y394" s="344"/>
      <c r="Z394" s="344"/>
      <c r="AA394" s="344"/>
      <c r="AB394" s="344"/>
      <c r="AC394" s="344"/>
      <c r="AD394" s="344"/>
      <c r="AE394" s="344"/>
      <c r="AF394" s="344"/>
      <c r="AG394" s="344"/>
      <c r="AH394" s="344"/>
      <c r="AI394" s="344"/>
      <c r="AJ394" s="344"/>
      <c r="AK394" s="344"/>
      <c r="AL394" s="344"/>
      <c r="AM394" s="344"/>
      <c r="AN394" s="344"/>
      <c r="AO394" s="344"/>
      <c r="AP394" s="344"/>
      <c r="AQ394" s="344"/>
      <c r="AR394" s="344"/>
      <c r="AS394" s="344"/>
      <c r="AT394" s="344"/>
      <c r="AU394" s="344"/>
      <c r="AV394" s="344"/>
      <c r="AW394" s="344"/>
      <c r="AX394" s="344"/>
      <c r="AY394" s="344"/>
      <c r="AZ394" s="344"/>
      <c r="BA394" s="308"/>
      <c r="BB394" s="306"/>
      <c r="BC394" s="306"/>
      <c r="BD394" s="306"/>
      <c r="BE394" s="306"/>
      <c r="BF394" s="306"/>
      <c r="BG394" s="306"/>
      <c r="BH394" s="306"/>
      <c r="BI394" s="306"/>
      <c r="BJ394" s="306"/>
      <c r="BK394" s="306"/>
      <c r="BL394" s="306"/>
      <c r="BM394" s="306"/>
      <c r="BN394" s="306"/>
      <c r="BO394" s="306"/>
      <c r="BP394" s="306"/>
      <c r="BQ394" s="306"/>
      <c r="BR394" s="306"/>
      <c r="BS394" s="306"/>
      <c r="BT394" s="306"/>
      <c r="BU394" s="306"/>
      <c r="BV394" s="308"/>
      <c r="BW394" s="343"/>
      <c r="BX394" s="343"/>
      <c r="BY394" s="343"/>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558" customFormat="true" ht="15" customHeight="true" x14ac:dyDescent="0.2">
      <c r="W395" s="344"/>
      <c r="X395" s="344"/>
      <c r="Y395" s="344"/>
      <c r="Z395" s="344"/>
      <c r="AA395" s="344"/>
      <c r="AB395" s="344"/>
      <c r="AC395" s="344"/>
      <c r="AD395" s="344"/>
      <c r="AE395" s="344"/>
      <c r="AF395" s="344"/>
      <c r="AG395" s="344"/>
      <c r="AH395" s="344"/>
      <c r="AI395" s="344"/>
      <c r="AJ395" s="344"/>
      <c r="AK395" s="344"/>
      <c r="AL395" s="344"/>
      <c r="AM395" s="344"/>
      <c r="AN395" s="344"/>
      <c r="AO395" s="344"/>
      <c r="AP395" s="344"/>
      <c r="AQ395" s="344"/>
      <c r="AR395" s="344"/>
      <c r="AS395" s="344"/>
      <c r="AT395" s="344"/>
      <c r="AU395" s="344"/>
      <c r="AV395" s="344"/>
      <c r="AW395" s="344"/>
      <c r="AX395" s="344"/>
      <c r="AY395" s="344"/>
      <c r="AZ395" s="344"/>
      <c r="BA395" s="308"/>
      <c r="BB395" s="306"/>
      <c r="BC395" s="306"/>
      <c r="BD395" s="306"/>
      <c r="BE395" s="306"/>
      <c r="BF395" s="306"/>
      <c r="BG395" s="306"/>
      <c r="BH395" s="306"/>
      <c r="BI395" s="306"/>
      <c r="BJ395" s="306"/>
      <c r="BK395" s="306"/>
      <c r="BL395" s="306"/>
      <c r="BM395" s="306"/>
      <c r="BN395" s="306"/>
      <c r="BO395" s="306"/>
      <c r="BP395" s="306"/>
      <c r="BQ395" s="306"/>
      <c r="BR395" s="306"/>
      <c r="BS395" s="306"/>
      <c r="BT395" s="306"/>
      <c r="BU395" s="306"/>
      <c r="BV395" s="308"/>
      <c r="BW395" s="343"/>
      <c r="BX395" s="343"/>
      <c r="BY395" s="343"/>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558" customFormat="true" ht="15" customHeight="true" x14ac:dyDescent="0.2">
      <c r="W396" s="344"/>
      <c r="X396" s="344"/>
      <c r="Y396" s="344"/>
      <c r="Z396" s="344"/>
      <c r="AA396" s="344"/>
      <c r="AB396" s="344"/>
      <c r="AC396" s="344"/>
      <c r="AD396" s="344"/>
      <c r="AE396" s="344"/>
      <c r="AF396" s="344"/>
      <c r="AG396" s="344"/>
      <c r="AH396" s="344"/>
      <c r="AI396" s="344"/>
      <c r="AJ396" s="344"/>
      <c r="AK396" s="344"/>
      <c r="AL396" s="344"/>
      <c r="AM396" s="344"/>
      <c r="AN396" s="344"/>
      <c r="AO396" s="344"/>
      <c r="AP396" s="344"/>
      <c r="AQ396" s="344"/>
      <c r="AR396" s="344"/>
      <c r="AS396" s="344"/>
      <c r="AT396" s="344"/>
      <c r="AU396" s="344"/>
      <c r="AV396" s="344"/>
      <c r="AW396" s="344"/>
      <c r="AX396" s="344"/>
      <c r="AY396" s="344"/>
      <c r="AZ396" s="344"/>
      <c r="BA396" s="308"/>
      <c r="BB396" s="306"/>
      <c r="BC396" s="306"/>
      <c r="BD396" s="306"/>
      <c r="BE396" s="306"/>
      <c r="BF396" s="306"/>
      <c r="BG396" s="306"/>
      <c r="BH396" s="306"/>
      <c r="BI396" s="306"/>
      <c r="BJ396" s="306"/>
      <c r="BK396" s="306"/>
      <c r="BL396" s="306"/>
      <c r="BM396" s="306"/>
      <c r="BN396" s="306"/>
      <c r="BO396" s="306"/>
      <c r="BP396" s="306"/>
      <c r="BQ396" s="306"/>
      <c r="BR396" s="306"/>
      <c r="BS396" s="306"/>
      <c r="BT396" s="306"/>
      <c r="BU396" s="306"/>
      <c r="BV396" s="308"/>
      <c r="BW396" s="343"/>
      <c r="BX396" s="343"/>
      <c r="BY396" s="343"/>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558" customFormat="true" ht="15" customHeight="true" x14ac:dyDescent="0.2">
      <c r="W397" s="344"/>
      <c r="X397" s="344"/>
      <c r="Y397" s="344"/>
      <c r="Z397" s="344"/>
      <c r="AA397" s="344"/>
      <c r="AB397" s="344"/>
      <c r="AC397" s="344"/>
      <c r="AD397" s="344"/>
      <c r="AE397" s="344"/>
      <c r="AF397" s="344"/>
      <c r="AG397" s="344"/>
      <c r="AH397" s="344"/>
      <c r="AI397" s="344"/>
      <c r="AJ397" s="344"/>
      <c r="AK397" s="344"/>
      <c r="AL397" s="344"/>
      <c r="AM397" s="344"/>
      <c r="AN397" s="344"/>
      <c r="AO397" s="344"/>
      <c r="AP397" s="344"/>
      <c r="AQ397" s="344"/>
      <c r="AR397" s="344"/>
      <c r="AS397" s="344"/>
      <c r="AT397" s="344"/>
      <c r="AU397" s="344"/>
      <c r="AV397" s="344"/>
      <c r="AW397" s="344"/>
      <c r="AX397" s="344"/>
      <c r="AY397" s="344"/>
      <c r="AZ397" s="344"/>
      <c r="BA397" s="308"/>
      <c r="BB397" s="306"/>
      <c r="BC397" s="306"/>
      <c r="BD397" s="306"/>
      <c r="BE397" s="306"/>
      <c r="BF397" s="306"/>
      <c r="BG397" s="306"/>
      <c r="BH397" s="306"/>
      <c r="BI397" s="306"/>
      <c r="BJ397" s="306"/>
      <c r="BK397" s="306"/>
      <c r="BL397" s="306"/>
      <c r="BM397" s="306"/>
      <c r="BN397" s="306"/>
      <c r="BO397" s="306"/>
      <c r="BP397" s="306"/>
      <c r="BQ397" s="306"/>
      <c r="BR397" s="306"/>
      <c r="BS397" s="306"/>
      <c r="BT397" s="306"/>
      <c r="BU397" s="306"/>
      <c r="BV397" s="308"/>
      <c r="BW397" s="343"/>
      <c r="BX397" s="343"/>
      <c r="BY397" s="343"/>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558" customFormat="true" ht="15" customHeight="true" x14ac:dyDescent="0.2">
      <c r="W398" s="344"/>
      <c r="X398" s="344"/>
      <c r="Y398" s="344"/>
      <c r="Z398" s="344"/>
      <c r="AA398" s="344"/>
      <c r="AB398" s="344"/>
      <c r="AC398" s="344"/>
      <c r="AD398" s="344"/>
      <c r="AE398" s="344"/>
      <c r="AF398" s="344"/>
      <c r="AG398" s="344"/>
      <c r="AH398" s="344"/>
      <c r="AI398" s="344"/>
      <c r="AJ398" s="344"/>
      <c r="AK398" s="344"/>
      <c r="AL398" s="344"/>
      <c r="AM398" s="344"/>
      <c r="AN398" s="344"/>
      <c r="AO398" s="344"/>
      <c r="AP398" s="344"/>
      <c r="AQ398" s="344"/>
      <c r="AR398" s="344"/>
      <c r="AS398" s="344"/>
      <c r="AT398" s="344"/>
      <c r="AU398" s="344"/>
      <c r="AV398" s="344"/>
      <c r="AW398" s="344"/>
      <c r="AX398" s="344"/>
      <c r="AY398" s="344"/>
      <c r="AZ398" s="344"/>
      <c r="BA398" s="308"/>
      <c r="BB398" s="306"/>
      <c r="BC398" s="306"/>
      <c r="BD398" s="306"/>
      <c r="BE398" s="306"/>
      <c r="BF398" s="306"/>
      <c r="BG398" s="306"/>
      <c r="BH398" s="306"/>
      <c r="BI398" s="306"/>
      <c r="BJ398" s="306"/>
      <c r="BK398" s="306"/>
      <c r="BL398" s="306"/>
      <c r="BM398" s="306"/>
      <c r="BN398" s="306"/>
      <c r="BO398" s="306"/>
      <c r="BP398" s="306"/>
      <c r="BQ398" s="306"/>
      <c r="BR398" s="306"/>
      <c r="BS398" s="306"/>
      <c r="BT398" s="306"/>
      <c r="BU398" s="306"/>
      <c r="BV398" s="308"/>
      <c r="BW398" s="343"/>
      <c r="BX398" s="343"/>
      <c r="BY398" s="343"/>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520" customFormat="true" ht="15" customHeight="true" x14ac:dyDescent="0.25">
      <c r="A399" s="312"/>
      <c r="B399" s="312"/>
      <c r="C399" s="991" t="s">
        <v>132</v>
      </c>
      <c r="D399" s="992"/>
      <c r="E399" s="992"/>
      <c r="F399" s="992"/>
      <c r="G399" s="312"/>
      <c r="H399" s="1008" t="s">
        <v>133</v>
      </c>
      <c r="I399" s="1009"/>
      <c r="J399" s="1009"/>
      <c r="K399" s="1009"/>
      <c r="M399" s="1008" t="s">
        <v>134</v>
      </c>
      <c r="N399" s="1009"/>
      <c r="O399" s="1009"/>
      <c r="P399" s="1009"/>
      <c r="W399" s="339"/>
      <c r="X399" s="339"/>
      <c r="Y399" s="339"/>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12"/>
      <c r="BW399" s="339"/>
      <c r="BX399" s="339"/>
      <c r="BY399" s="339"/>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346" customFormat="true" ht="24" customHeight="true" x14ac:dyDescent="0.2">
      <c r="C400" s="1033" t="s">
        <v>202</v>
      </c>
      <c r="D400" s="907"/>
      <c r="E400" s="907"/>
      <c r="H400" s="1033" t="s">
        <v>202</v>
      </c>
      <c r="I400" s="907"/>
      <c r="J400" s="907"/>
      <c r="M400" s="1033" t="s">
        <v>202</v>
      </c>
      <c r="N400" s="907"/>
      <c r="O400" s="907"/>
      <c r="W400" s="339"/>
      <c r="X400" s="339"/>
      <c r="Y400" s="339"/>
      <c r="Z400" s="339"/>
      <c r="AA400" s="339"/>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AZ400" s="339"/>
      <c r="BA400" s="520"/>
      <c r="BB400" s="312"/>
      <c r="BC400" s="520"/>
      <c r="BD400" s="520"/>
      <c r="BE400" s="520"/>
      <c r="BF400" s="520"/>
      <c r="BG400" s="520"/>
      <c r="BH400" s="520"/>
      <c r="BI400" s="520"/>
      <c r="BJ400" s="520"/>
      <c r="BK400" s="520"/>
      <c r="BL400" s="520"/>
      <c r="BM400" s="520"/>
      <c r="BN400" s="520"/>
      <c r="BO400" s="520"/>
      <c r="BP400" s="520"/>
      <c r="BQ400" s="520"/>
      <c r="BR400" s="520"/>
      <c r="BS400" s="520"/>
      <c r="BT400" s="520"/>
      <c r="BU400" s="520"/>
      <c r="BV400" s="520"/>
      <c r="BW400" s="339"/>
      <c r="BX400" s="339"/>
      <c r="BY400" s="339"/>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346" customFormat="true" ht="25.15" customHeight="true" x14ac:dyDescent="0.2">
      <c r="C401" s="1010"/>
      <c r="D401" s="907"/>
      <c r="E401" s="570" t="s">
        <v>203</v>
      </c>
      <c r="H401" s="1010"/>
      <c r="I401" s="907"/>
      <c r="J401" s="571" t="s">
        <v>203</v>
      </c>
      <c r="M401" s="1010"/>
      <c r="N401" s="907"/>
      <c r="O401" s="572" t="s">
        <v>203</v>
      </c>
      <c r="W401" s="339"/>
      <c r="X401" s="339"/>
      <c r="Y401" s="339"/>
      <c r="Z401" s="339"/>
      <c r="AA401" s="339"/>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AZ401" s="339"/>
      <c r="BA401" s="520"/>
      <c r="BB401" s="312"/>
      <c r="BC401" s="520"/>
      <c r="BD401" s="520"/>
      <c r="BE401" s="520"/>
      <c r="BF401" s="520"/>
      <c r="BG401" s="520"/>
      <c r="BH401" s="520"/>
      <c r="BI401" s="520"/>
      <c r="BJ401" s="520"/>
      <c r="BK401" s="520"/>
      <c r="BL401" s="520"/>
      <c r="BM401" s="520"/>
      <c r="BN401" s="520"/>
      <c r="BO401" s="520"/>
      <c r="BP401" s="520"/>
      <c r="BQ401" s="520"/>
      <c r="BR401" s="520"/>
      <c r="BS401" s="520"/>
      <c r="BT401" s="520"/>
      <c r="BU401" s="520"/>
      <c r="BV401" s="520"/>
      <c r="BW401" s="339"/>
      <c r="BX401" s="339"/>
      <c r="BY401" s="339"/>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346" customFormat="true" ht="25.15" customHeight="true" x14ac:dyDescent="0.2">
      <c r="B402" s="1007" t="s">
        <v>141</v>
      </c>
      <c r="C402" s="907"/>
      <c r="D402" s="907"/>
      <c r="E402" s="573" t="s">
        <v>204</v>
      </c>
      <c r="H402" s="907"/>
      <c r="I402" s="907"/>
      <c r="J402" s="574" t="s">
        <v>204</v>
      </c>
      <c r="M402" s="907"/>
      <c r="N402" s="907"/>
      <c r="O402" s="575" t="s">
        <v>204</v>
      </c>
      <c r="W402" s="339"/>
      <c r="X402" s="339"/>
      <c r="Y402" s="339"/>
      <c r="Z402" s="339"/>
      <c r="AA402" s="339"/>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AZ402" s="339"/>
      <c r="BA402" s="520"/>
      <c r="BB402" s="312"/>
      <c r="BC402" s="520"/>
      <c r="BD402" s="520"/>
      <c r="BE402" s="520"/>
      <c r="BF402" s="520"/>
      <c r="BG402" s="520"/>
      <c r="BH402" s="520"/>
      <c r="BI402" s="520"/>
      <c r="BJ402" s="520"/>
      <c r="BK402" s="520"/>
      <c r="BL402" s="520"/>
      <c r="BM402" s="520"/>
      <c r="BN402" s="520"/>
      <c r="BO402" s="520"/>
      <c r="BP402" s="520"/>
      <c r="BQ402" s="520"/>
      <c r="BR402" s="520"/>
      <c r="BS402" s="520"/>
      <c r="BT402" s="520"/>
      <c r="BU402" s="520"/>
      <c r="BV402" s="520"/>
      <c r="BW402" s="339"/>
      <c r="BX402" s="339"/>
      <c r="BY402" s="339"/>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6" customFormat="true" ht="25.15" customHeight="true" x14ac:dyDescent="0.2">
      <c r="B403" s="907"/>
      <c r="C403" s="1031" t="s">
        <v>416</v>
      </c>
      <c r="D403" s="985"/>
      <c r="E403" s="740">
        <v>0.82679353413709167</v>
      </c>
      <c r="F403" s="612"/>
      <c r="G403" s="612"/>
      <c r="H403" s="1031" t="s">
        <v>416</v>
      </c>
      <c r="I403" s="985"/>
      <c r="J403" s="741">
        <v>0.87983832253243577</v>
      </c>
      <c r="K403" s="612"/>
      <c r="L403" s="612"/>
      <c r="M403" s="1031" t="s">
        <v>417</v>
      </c>
      <c r="N403" s="985"/>
      <c r="O403" s="742">
        <v>0.66458161242710645</v>
      </c>
      <c r="P403" s="612"/>
      <c r="Q403" s="612"/>
      <c r="W403" s="339"/>
      <c r="X403" s="339"/>
      <c r="Y403" s="339"/>
      <c r="Z403" s="339"/>
      <c r="AA403" s="339"/>
      <c r="AB403" s="339"/>
      <c r="AC403" s="339"/>
      <c r="AD403" s="339"/>
      <c r="AE403" s="339"/>
      <c r="AF403" s="339"/>
      <c r="AG403" s="339"/>
      <c r="AH403" s="339"/>
      <c r="AI403" s="339"/>
      <c r="AJ403" s="339"/>
      <c r="AK403" s="339"/>
      <c r="AL403" s="339"/>
      <c r="AM403" s="339"/>
      <c r="AN403" s="339"/>
      <c r="AO403" s="339"/>
      <c r="AP403" s="339"/>
      <c r="AQ403" s="339"/>
      <c r="AR403" s="339"/>
      <c r="AS403" s="339"/>
      <c r="AT403" s="339"/>
      <c r="AU403" s="339"/>
      <c r="AV403" s="339"/>
      <c r="AW403" s="339"/>
      <c r="AX403" s="339"/>
      <c r="AY403" s="339"/>
      <c r="AZ403" s="339"/>
      <c r="BA403" s="341"/>
      <c r="BB403" s="417"/>
      <c r="BC403" s="341"/>
      <c r="BD403" s="341"/>
      <c r="BE403" s="341"/>
      <c r="BF403" s="341"/>
      <c r="BG403" s="341"/>
      <c r="BH403" s="341"/>
      <c r="BI403" s="341"/>
      <c r="BJ403" s="341"/>
      <c r="BK403" s="341"/>
      <c r="BL403" s="341"/>
      <c r="BM403" s="341"/>
      <c r="BN403" s="341"/>
      <c r="BO403" s="341"/>
      <c r="BP403" s="341"/>
      <c r="BQ403" s="341"/>
      <c r="BR403" s="341"/>
      <c r="BS403" s="341"/>
      <c r="BT403" s="341"/>
      <c r="BU403" s="341"/>
      <c r="BV403" s="341"/>
      <c r="BW403" s="342"/>
      <c r="BX403" s="342"/>
      <c r="BY403" s="342"/>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6" customFormat="true" ht="25.15" customHeight="true" x14ac:dyDescent="0.2">
      <c r="B404" s="907"/>
      <c r="C404" s="1031" t="s">
        <v>418</v>
      </c>
      <c r="D404" s="985"/>
      <c r="E404" s="743">
        <v>0.81286687474637154</v>
      </c>
      <c r="F404" s="612"/>
      <c r="G404" s="612"/>
      <c r="H404" s="1031" t="s">
        <v>418</v>
      </c>
      <c r="I404" s="985"/>
      <c r="J404" s="744">
        <v>0.86763300586257752</v>
      </c>
      <c r="K404" s="612"/>
      <c r="L404" s="612"/>
      <c r="M404" s="1031" t="s">
        <v>419</v>
      </c>
      <c r="N404" s="985"/>
      <c r="O404" s="745">
        <v>-0.63493915018670377</v>
      </c>
      <c r="P404" s="612"/>
      <c r="Q404" s="612"/>
      <c r="W404" s="339"/>
      <c r="X404" s="339"/>
      <c r="Y404" s="339"/>
      <c r="Z404" s="339"/>
      <c r="AA404" s="339"/>
      <c r="AB404" s="339"/>
      <c r="AC404" s="339"/>
      <c r="AD404" s="339"/>
      <c r="AE404" s="339"/>
      <c r="AF404" s="339"/>
      <c r="AG404" s="339"/>
      <c r="AH404" s="339"/>
      <c r="AI404" s="339"/>
      <c r="AJ404" s="339"/>
      <c r="AK404" s="339"/>
      <c r="AL404" s="339"/>
      <c r="AM404" s="339"/>
      <c r="AN404" s="339"/>
      <c r="AO404" s="339"/>
      <c r="AP404" s="339"/>
      <c r="AQ404" s="339"/>
      <c r="AR404" s="339"/>
      <c r="AS404" s="339"/>
      <c r="AT404" s="339"/>
      <c r="AU404" s="339"/>
      <c r="AV404" s="339"/>
      <c r="AW404" s="339"/>
      <c r="AX404" s="339"/>
      <c r="AY404" s="339"/>
      <c r="AZ404" s="339"/>
      <c r="BA404" s="341"/>
      <c r="BB404" s="417"/>
      <c r="BC404" s="341"/>
      <c r="BD404" s="341"/>
      <c r="BE404" s="341"/>
      <c r="BF404" s="341"/>
      <c r="BG404" s="341"/>
      <c r="BH404" s="341"/>
      <c r="BI404" s="341"/>
      <c r="BJ404" s="341"/>
      <c r="BK404" s="341"/>
      <c r="BL404" s="341"/>
      <c r="BM404" s="341"/>
      <c r="BN404" s="341"/>
      <c r="BO404" s="341"/>
      <c r="BP404" s="341"/>
      <c r="BQ404" s="341"/>
      <c r="BR404" s="341"/>
      <c r="BS404" s="341"/>
      <c r="BT404" s="341"/>
      <c r="BU404" s="341"/>
      <c r="BV404" s="341"/>
      <c r="BW404" s="342"/>
      <c r="BX404" s="342"/>
      <c r="BY404" s="342"/>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6" customFormat="true" ht="25.15" customHeight="true" x14ac:dyDescent="0.2">
      <c r="B405" s="907"/>
      <c r="C405" s="1031" t="s">
        <v>420</v>
      </c>
      <c r="D405" s="985"/>
      <c r="E405" s="743">
        <v>-0.80012090773993283</v>
      </c>
      <c r="F405" s="612"/>
      <c r="G405" s="612"/>
      <c r="H405" s="1031" t="s">
        <v>421</v>
      </c>
      <c r="I405" s="985"/>
      <c r="J405" s="744">
        <v>-0.84689418268410266</v>
      </c>
      <c r="K405" s="612"/>
      <c r="L405" s="612"/>
      <c r="M405" s="1031" t="s">
        <v>422</v>
      </c>
      <c r="N405" s="985"/>
      <c r="O405" s="745">
        <v>0.63288889537479809</v>
      </c>
      <c r="P405" s="612"/>
      <c r="Q405" s="612"/>
      <c r="W405" s="339"/>
      <c r="X405" s="339"/>
      <c r="Y405" s="339"/>
      <c r="Z405" s="339"/>
      <c r="AA405" s="339"/>
      <c r="AB405" s="339"/>
      <c r="AC405" s="339"/>
      <c r="AD405" s="339"/>
      <c r="AE405" s="339"/>
      <c r="AF405" s="339"/>
      <c r="AG405" s="339"/>
      <c r="AH405" s="339"/>
      <c r="AI405" s="339"/>
      <c r="AJ405" s="339"/>
      <c r="AK405" s="339"/>
      <c r="AL405" s="339"/>
      <c r="AM405" s="339"/>
      <c r="AN405" s="339"/>
      <c r="AO405" s="339"/>
      <c r="AP405" s="339"/>
      <c r="AQ405" s="339"/>
      <c r="AR405" s="339"/>
      <c r="AS405" s="339"/>
      <c r="AT405" s="339"/>
      <c r="AU405" s="339"/>
      <c r="AV405" s="339"/>
      <c r="AW405" s="339"/>
      <c r="AX405" s="339"/>
      <c r="AY405" s="339"/>
      <c r="AZ405" s="339"/>
      <c r="BA405" s="341"/>
      <c r="BB405" s="417"/>
      <c r="BC405" s="341"/>
      <c r="BD405" s="341"/>
      <c r="BE405" s="341"/>
      <c r="BF405" s="341"/>
      <c r="BG405" s="341"/>
      <c r="BH405" s="341"/>
      <c r="BI405" s="341"/>
      <c r="BJ405" s="341"/>
      <c r="BK405" s="341"/>
      <c r="BL405" s="341"/>
      <c r="BM405" s="341"/>
      <c r="BN405" s="341"/>
      <c r="BO405" s="341"/>
      <c r="BP405" s="341"/>
      <c r="BQ405" s="341"/>
      <c r="BR405" s="341"/>
      <c r="BS405" s="341"/>
      <c r="BT405" s="341"/>
      <c r="BU405" s="341"/>
      <c r="BV405" s="341"/>
      <c r="BW405" s="342"/>
      <c r="BX405" s="342"/>
      <c r="BY405" s="342"/>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6" customFormat="true" ht="25.15" customHeight="true" x14ac:dyDescent="0.2">
      <c r="B406" s="907"/>
      <c r="C406" s="1031" t="s">
        <v>421</v>
      </c>
      <c r="D406" s="985"/>
      <c r="E406" s="743">
        <v>-0.79714929913874155</v>
      </c>
      <c r="F406" s="612"/>
      <c r="G406" s="612"/>
      <c r="H406" s="1031" t="s">
        <v>420</v>
      </c>
      <c r="I406" s="985"/>
      <c r="J406" s="744">
        <v>-0.82608522303253573</v>
      </c>
      <c r="K406" s="612"/>
      <c r="L406" s="612"/>
      <c r="M406" s="1031" t="s">
        <v>423</v>
      </c>
      <c r="N406" s="985"/>
      <c r="O406" s="745">
        <v>0.6073989933793783</v>
      </c>
      <c r="P406" s="612"/>
      <c r="Q406" s="612"/>
      <c r="W406" s="339"/>
      <c r="X406" s="339"/>
      <c r="Y406" s="339"/>
      <c r="Z406" s="339"/>
      <c r="AA406" s="339"/>
      <c r="AB406" s="339"/>
      <c r="AC406" s="339"/>
      <c r="AD406" s="339"/>
      <c r="AE406" s="339"/>
      <c r="AF406" s="339"/>
      <c r="AG406" s="339"/>
      <c r="AH406" s="339"/>
      <c r="AI406" s="339"/>
      <c r="AJ406" s="339"/>
      <c r="AK406" s="339"/>
      <c r="AL406" s="339"/>
      <c r="AM406" s="339"/>
      <c r="AN406" s="339"/>
      <c r="AO406" s="339"/>
      <c r="AP406" s="339"/>
      <c r="AQ406" s="339"/>
      <c r="AR406" s="339"/>
      <c r="AS406" s="339"/>
      <c r="AT406" s="339"/>
      <c r="AU406" s="339"/>
      <c r="AV406" s="339"/>
      <c r="AW406" s="339"/>
      <c r="AX406" s="339"/>
      <c r="AY406" s="339"/>
      <c r="AZ406" s="339"/>
      <c r="BA406" s="341"/>
      <c r="BB406" s="417"/>
      <c r="BC406" s="341"/>
      <c r="BD406" s="341"/>
      <c r="BE406" s="341"/>
      <c r="BF406" s="341"/>
      <c r="BG406" s="341"/>
      <c r="BH406" s="341"/>
      <c r="BI406" s="341"/>
      <c r="BJ406" s="341"/>
      <c r="BK406" s="341"/>
      <c r="BL406" s="341"/>
      <c r="BM406" s="341"/>
      <c r="BN406" s="341"/>
      <c r="BO406" s="341"/>
      <c r="BP406" s="341"/>
      <c r="BQ406" s="341"/>
      <c r="BR406" s="341"/>
      <c r="BS406" s="341"/>
      <c r="BT406" s="341"/>
      <c r="BU406" s="341"/>
      <c r="BV406" s="341"/>
      <c r="BW406" s="342"/>
      <c r="BX406" s="342"/>
      <c r="BY406" s="342"/>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6" customFormat="true" ht="25.15" customHeight="true" x14ac:dyDescent="0.2">
      <c r="B407" s="907"/>
      <c r="C407" s="1031" t="s">
        <v>424</v>
      </c>
      <c r="D407" s="985"/>
      <c r="E407" s="743">
        <v>0.71227584126874144</v>
      </c>
      <c r="F407" s="612"/>
      <c r="G407" s="612"/>
      <c r="H407" s="1031" t="s">
        <v>424</v>
      </c>
      <c r="I407" s="985"/>
      <c r="J407" s="744">
        <v>0.68492408491956602</v>
      </c>
      <c r="K407" s="612"/>
      <c r="L407" s="612"/>
      <c r="M407" s="1031" t="s">
        <v>425</v>
      </c>
      <c r="N407" s="985"/>
      <c r="O407" s="745">
        <v>0.59880633984936937</v>
      </c>
      <c r="P407" s="612"/>
      <c r="Q407" s="612"/>
      <c r="W407" s="339"/>
      <c r="X407" s="339"/>
      <c r="Y407" s="339"/>
      <c r="Z407" s="339"/>
      <c r="AA407" s="339"/>
      <c r="AB407" s="339"/>
      <c r="AC407" s="339"/>
      <c r="AD407" s="339"/>
      <c r="AE407" s="339"/>
      <c r="AF407" s="339"/>
      <c r="AG407" s="339"/>
      <c r="AH407" s="339"/>
      <c r="AI407" s="339"/>
      <c r="AJ407" s="339"/>
      <c r="AK407" s="339"/>
      <c r="AL407" s="339"/>
      <c r="AM407" s="339"/>
      <c r="AN407" s="339"/>
      <c r="AO407" s="339"/>
      <c r="AP407" s="339"/>
      <c r="AQ407" s="339"/>
      <c r="AR407" s="339"/>
      <c r="AS407" s="339"/>
      <c r="AT407" s="339"/>
      <c r="AU407" s="339"/>
      <c r="AV407" s="339"/>
      <c r="AW407" s="339"/>
      <c r="AX407" s="339"/>
      <c r="AY407" s="339"/>
      <c r="AZ407" s="339"/>
      <c r="BA407" s="341"/>
      <c r="BB407" s="417"/>
      <c r="BC407" s="341"/>
      <c r="BD407" s="341"/>
      <c r="BE407" s="341"/>
      <c r="BF407" s="341"/>
      <c r="BG407" s="341"/>
      <c r="BH407" s="341"/>
      <c r="BI407" s="341"/>
      <c r="BJ407" s="341"/>
      <c r="BK407" s="341"/>
      <c r="BL407" s="341"/>
      <c r="BM407" s="341"/>
      <c r="BN407" s="341"/>
      <c r="BO407" s="341"/>
      <c r="BP407" s="341"/>
      <c r="BQ407" s="341"/>
      <c r="BR407" s="341"/>
      <c r="BS407" s="341"/>
      <c r="BT407" s="341"/>
      <c r="BU407" s="341"/>
      <c r="BV407" s="341"/>
      <c r="BW407" s="342"/>
      <c r="BX407" s="342"/>
      <c r="BY407" s="342"/>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6" customFormat="true" ht="25.15" customHeight="true" x14ac:dyDescent="0.2">
      <c r="B408" s="907"/>
      <c r="C408" s="1031" t="s">
        <v>426</v>
      </c>
      <c r="D408" s="985"/>
      <c r="E408" s="743">
        <v>0.62755952502854118</v>
      </c>
      <c r="F408" s="612"/>
      <c r="G408" s="612"/>
      <c r="H408" s="1031" t="s">
        <v>427</v>
      </c>
      <c r="I408" s="985"/>
      <c r="J408" s="744">
        <v>-0.66956907854094416</v>
      </c>
      <c r="K408" s="612"/>
      <c r="L408" s="612"/>
      <c r="M408" s="1031" t="s">
        <v>428</v>
      </c>
      <c r="N408" s="985"/>
      <c r="O408" s="745">
        <v>0.59552153923842144</v>
      </c>
      <c r="P408" s="612"/>
      <c r="Q408" s="612"/>
      <c r="W408" s="339"/>
      <c r="X408" s="339"/>
      <c r="Y408" s="339"/>
      <c r="Z408" s="339"/>
      <c r="AA408" s="339"/>
      <c r="AB408" s="339"/>
      <c r="AC408" s="339"/>
      <c r="AD408" s="339"/>
      <c r="AE408" s="339"/>
      <c r="AF408" s="339"/>
      <c r="AG408" s="339"/>
      <c r="AH408" s="339"/>
      <c r="AI408" s="339"/>
      <c r="AJ408" s="339"/>
      <c r="AK408" s="339"/>
      <c r="AL408" s="339"/>
      <c r="AM408" s="339"/>
      <c r="AN408" s="339"/>
      <c r="AO408" s="339"/>
      <c r="AP408" s="339"/>
      <c r="AQ408" s="339"/>
      <c r="AR408" s="339"/>
      <c r="AS408" s="339"/>
      <c r="AT408" s="339"/>
      <c r="AU408" s="339"/>
      <c r="AV408" s="339"/>
      <c r="AW408" s="339"/>
      <c r="AX408" s="339"/>
      <c r="AY408" s="339"/>
      <c r="AZ408" s="339"/>
      <c r="BA408" s="341"/>
      <c r="BB408" s="417"/>
      <c r="BC408" s="341"/>
      <c r="BD408" s="341"/>
      <c r="BE408" s="341"/>
      <c r="BF408" s="341"/>
      <c r="BG408" s="341"/>
      <c r="BH408" s="341"/>
      <c r="BI408" s="341"/>
      <c r="BJ408" s="341"/>
      <c r="BK408" s="341"/>
      <c r="BL408" s="341"/>
      <c r="BM408" s="341"/>
      <c r="BN408" s="341"/>
      <c r="BO408" s="341"/>
      <c r="BP408" s="341"/>
      <c r="BQ408" s="341"/>
      <c r="BR408" s="341"/>
      <c r="BS408" s="341"/>
      <c r="BT408" s="341"/>
      <c r="BU408" s="341"/>
      <c r="BV408" s="341"/>
      <c r="BW408" s="342"/>
      <c r="BX408" s="342"/>
      <c r="BY408" s="342"/>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6" customFormat="true" ht="25.15" customHeight="true" x14ac:dyDescent="0.2">
      <c r="B409" s="907"/>
      <c r="C409" s="1031" t="s">
        <v>429</v>
      </c>
      <c r="D409" s="985"/>
      <c r="E409" s="743">
        <v>0.58878260427658546</v>
      </c>
      <c r="F409" s="612"/>
      <c r="G409" s="612"/>
      <c r="H409" s="1031" t="s">
        <v>426</v>
      </c>
      <c r="I409" s="985"/>
      <c r="J409" s="744">
        <v>0.60432598722340525</v>
      </c>
      <c r="K409" s="612"/>
      <c r="L409" s="612"/>
      <c r="M409" s="1031" t="s">
        <v>416</v>
      </c>
      <c r="N409" s="985"/>
      <c r="O409" s="745">
        <v>0.58593506465899725</v>
      </c>
      <c r="P409" s="612"/>
      <c r="Q409" s="612"/>
      <c r="W409" s="339"/>
      <c r="X409" s="339"/>
      <c r="Y409" s="339"/>
      <c r="Z409" s="339"/>
      <c r="AA409" s="339"/>
      <c r="AB409" s="339"/>
      <c r="AC409" s="339"/>
      <c r="AD409" s="339"/>
      <c r="AE409" s="339"/>
      <c r="AF409" s="339"/>
      <c r="AG409" s="339"/>
      <c r="AH409" s="339"/>
      <c r="AI409" s="339"/>
      <c r="AJ409" s="339"/>
      <c r="AK409" s="339"/>
      <c r="AL409" s="339"/>
      <c r="AM409" s="339"/>
      <c r="AN409" s="339"/>
      <c r="AO409" s="339"/>
      <c r="AP409" s="339"/>
      <c r="AQ409" s="339"/>
      <c r="AR409" s="339"/>
      <c r="AS409" s="339"/>
      <c r="AT409" s="339"/>
      <c r="AU409" s="339"/>
      <c r="AV409" s="339"/>
      <c r="AW409" s="339"/>
      <c r="AX409" s="339"/>
      <c r="AY409" s="339"/>
      <c r="AZ409" s="339"/>
      <c r="BA409" s="341"/>
      <c r="BB409" s="417"/>
      <c r="BC409" s="341"/>
      <c r="BD409" s="341"/>
      <c r="BE409" s="341"/>
      <c r="BF409" s="341"/>
      <c r="BG409" s="341"/>
      <c r="BH409" s="341"/>
      <c r="BI409" s="341"/>
      <c r="BJ409" s="341"/>
      <c r="BK409" s="341"/>
      <c r="BL409" s="341"/>
      <c r="BM409" s="341"/>
      <c r="BN409" s="341"/>
      <c r="BO409" s="341"/>
      <c r="BP409" s="341"/>
      <c r="BQ409" s="341"/>
      <c r="BR409" s="341"/>
      <c r="BS409" s="341"/>
      <c r="BT409" s="341"/>
      <c r="BU409" s="341"/>
      <c r="BV409" s="341"/>
      <c r="BW409" s="342"/>
      <c r="BX409" s="342"/>
      <c r="BY409" s="342"/>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6" customFormat="true" ht="25.15" customHeight="true" x14ac:dyDescent="0.2">
      <c r="B410" s="907"/>
      <c r="C410" s="1031" t="s">
        <v>430</v>
      </c>
      <c r="D410" s="985"/>
      <c r="E410" s="743">
        <v>0.55940400301732729</v>
      </c>
      <c r="F410" s="612"/>
      <c r="G410" s="612"/>
      <c r="H410" s="1031" t="s">
        <v>431</v>
      </c>
      <c r="I410" s="985"/>
      <c r="J410" s="744">
        <v>0.56838421522241622</v>
      </c>
      <c r="K410" s="612"/>
      <c r="L410" s="612"/>
      <c r="M410" s="1031" t="s">
        <v>432</v>
      </c>
      <c r="N410" s="985"/>
      <c r="O410" s="745">
        <v>0.57577070521119766</v>
      </c>
      <c r="P410" s="612"/>
      <c r="Q410" s="612"/>
      <c r="W410" s="339"/>
      <c r="X410" s="339"/>
      <c r="Y410" s="339"/>
      <c r="Z410" s="339"/>
      <c r="AA410" s="339"/>
      <c r="AB410" s="339"/>
      <c r="AC410" s="339"/>
      <c r="AD410" s="339"/>
      <c r="AE410" s="339"/>
      <c r="AF410" s="339"/>
      <c r="AG410" s="339"/>
      <c r="AH410" s="339"/>
      <c r="AI410" s="339"/>
      <c r="AJ410" s="339"/>
      <c r="AK410" s="339"/>
      <c r="AL410" s="339"/>
      <c r="AM410" s="339"/>
      <c r="AN410" s="339"/>
      <c r="AO410" s="339"/>
      <c r="AP410" s="339"/>
      <c r="AQ410" s="339"/>
      <c r="AR410" s="339"/>
      <c r="AS410" s="339"/>
      <c r="AT410" s="339"/>
      <c r="AU410" s="339"/>
      <c r="AV410" s="339"/>
      <c r="AW410" s="339"/>
      <c r="AX410" s="339"/>
      <c r="AY410" s="339"/>
      <c r="AZ410" s="339"/>
      <c r="BA410" s="341"/>
      <c r="BB410" s="417"/>
      <c r="BC410" s="341"/>
      <c r="BD410" s="341"/>
      <c r="BE410" s="341"/>
      <c r="BF410" s="341"/>
      <c r="BG410" s="341"/>
      <c r="BH410" s="341"/>
      <c r="BI410" s="341"/>
      <c r="BJ410" s="341"/>
      <c r="BK410" s="341"/>
      <c r="BL410" s="341"/>
      <c r="BM410" s="341"/>
      <c r="BN410" s="341"/>
      <c r="BO410" s="341"/>
      <c r="BP410" s="341"/>
      <c r="BQ410" s="341"/>
      <c r="BR410" s="341"/>
      <c r="BS410" s="341"/>
      <c r="BT410" s="341"/>
      <c r="BU410" s="341"/>
      <c r="BV410" s="341"/>
      <c r="BW410" s="342"/>
      <c r="BX410" s="342"/>
      <c r="BY410" s="342"/>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6" customFormat="true" ht="25.15" customHeight="true" x14ac:dyDescent="0.2">
      <c r="B411" s="907"/>
      <c r="C411" s="1031" t="s">
        <v>431</v>
      </c>
      <c r="D411" s="985"/>
      <c r="E411" s="743">
        <v>0.54362246834930139</v>
      </c>
      <c r="F411" s="612"/>
      <c r="G411" s="612"/>
      <c r="H411" s="1031" t="s">
        <v>429</v>
      </c>
      <c r="I411" s="985"/>
      <c r="J411" s="744">
        <v>0.53796523899664372</v>
      </c>
      <c r="K411" s="612"/>
      <c r="L411" s="612"/>
      <c r="M411" s="1031" t="s">
        <v>421</v>
      </c>
      <c r="N411" s="985"/>
      <c r="O411" s="745">
        <v>-0.57042481840045967</v>
      </c>
      <c r="P411" s="612"/>
      <c r="Q411" s="612"/>
      <c r="W411" s="339"/>
      <c r="X411" s="339"/>
      <c r="Y411" s="339"/>
      <c r="Z411" s="339"/>
      <c r="AA411" s="339"/>
      <c r="AB411" s="339"/>
      <c r="AC411" s="339"/>
      <c r="AD411" s="339"/>
      <c r="AE411" s="339"/>
      <c r="AF411" s="339"/>
      <c r="AG411" s="339"/>
      <c r="AH411" s="339"/>
      <c r="AI411" s="339"/>
      <c r="AJ411" s="339"/>
      <c r="AK411" s="339"/>
      <c r="AL411" s="339"/>
      <c r="AM411" s="339"/>
      <c r="AN411" s="339"/>
      <c r="AO411" s="339"/>
      <c r="AP411" s="339"/>
      <c r="AQ411" s="339"/>
      <c r="AR411" s="339"/>
      <c r="AS411" s="339"/>
      <c r="AT411" s="339"/>
      <c r="AU411" s="339"/>
      <c r="AV411" s="339"/>
      <c r="AW411" s="339"/>
      <c r="AX411" s="339"/>
      <c r="AY411" s="339"/>
      <c r="AZ411" s="339"/>
      <c r="BA411" s="341"/>
      <c r="BB411" s="417"/>
      <c r="BC411" s="341"/>
      <c r="BD411" s="341"/>
      <c r="BE411" s="341"/>
      <c r="BF411" s="341"/>
      <c r="BG411" s="341"/>
      <c r="BH411" s="341"/>
      <c r="BI411" s="341"/>
      <c r="BJ411" s="341"/>
      <c r="BK411" s="341"/>
      <c r="BL411" s="341"/>
      <c r="BM411" s="341"/>
      <c r="BN411" s="341"/>
      <c r="BO411" s="341"/>
      <c r="BP411" s="341"/>
      <c r="BQ411" s="341"/>
      <c r="BR411" s="341"/>
      <c r="BS411" s="341"/>
      <c r="BT411" s="341"/>
      <c r="BU411" s="341"/>
      <c r="BV411" s="341"/>
      <c r="BW411" s="342"/>
      <c r="BX411" s="342"/>
      <c r="BY411" s="342"/>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6" customFormat="true" ht="25.15" customHeight="true" x14ac:dyDescent="0.2">
      <c r="B412" s="907"/>
      <c r="C412" s="1031" t="s">
        <v>433</v>
      </c>
      <c r="D412" s="985"/>
      <c r="E412" s="743">
        <v>0.5029498043497509</v>
      </c>
      <c r="F412" s="612"/>
      <c r="G412" s="612"/>
      <c r="H412" s="1031" t="s">
        <v>434</v>
      </c>
      <c r="I412" s="985"/>
      <c r="J412" s="744">
        <v>-0.50780584713168442</v>
      </c>
      <c r="K412" s="612"/>
      <c r="L412" s="612"/>
      <c r="M412" s="1031" t="s">
        <v>420</v>
      </c>
      <c r="N412" s="985"/>
      <c r="O412" s="745">
        <v>-0.56499520605009868</v>
      </c>
      <c r="P412" s="612"/>
      <c r="Q412" s="612"/>
      <c r="W412" s="339"/>
      <c r="X412" s="339"/>
      <c r="Y412" s="339"/>
      <c r="Z412" s="339"/>
      <c r="AA412" s="339"/>
      <c r="AB412" s="339"/>
      <c r="AC412" s="339"/>
      <c r="AD412" s="339"/>
      <c r="AE412" s="339"/>
      <c r="AF412" s="339"/>
      <c r="AG412" s="339"/>
      <c r="AH412" s="339"/>
      <c r="AI412" s="339"/>
      <c r="AJ412" s="339"/>
      <c r="AK412" s="339"/>
      <c r="AL412" s="339"/>
      <c r="AM412" s="339"/>
      <c r="AN412" s="339"/>
      <c r="AO412" s="339"/>
      <c r="AP412" s="339"/>
      <c r="AQ412" s="339"/>
      <c r="AR412" s="339"/>
      <c r="AS412" s="339"/>
      <c r="AT412" s="339"/>
      <c r="AU412" s="339"/>
      <c r="AV412" s="339"/>
      <c r="AW412" s="339"/>
      <c r="AX412" s="339"/>
      <c r="AY412" s="339"/>
      <c r="AZ412" s="339"/>
      <c r="BA412" s="341"/>
      <c r="BB412" s="417"/>
      <c r="BC412" s="341"/>
      <c r="BD412" s="341"/>
      <c r="BE412" s="341"/>
      <c r="BF412" s="341"/>
      <c r="BG412" s="341"/>
      <c r="BH412" s="341"/>
      <c r="BI412" s="341"/>
      <c r="BJ412" s="341"/>
      <c r="BK412" s="341"/>
      <c r="BL412" s="341"/>
      <c r="BM412" s="341"/>
      <c r="BN412" s="341"/>
      <c r="BO412" s="341"/>
      <c r="BP412" s="341"/>
      <c r="BQ412" s="341"/>
      <c r="BR412" s="341"/>
      <c r="BS412" s="341"/>
      <c r="BT412" s="341"/>
      <c r="BU412" s="341"/>
      <c r="BV412" s="341"/>
      <c r="BW412" s="342"/>
      <c r="BX412" s="342"/>
      <c r="BY412" s="342"/>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6" customFormat="true" ht="25.15" customHeight="true" x14ac:dyDescent="0.2">
      <c r="B413" s="907"/>
      <c r="C413" s="1031" t="s">
        <v>422</v>
      </c>
      <c r="D413" s="985"/>
      <c r="E413" s="743">
        <v>0.48235091580014389</v>
      </c>
      <c r="F413" s="612"/>
      <c r="G413" s="612"/>
      <c r="H413" s="1031" t="s">
        <v>435</v>
      </c>
      <c r="I413" s="985"/>
      <c r="J413" s="744">
        <v>-0.50250685165484554</v>
      </c>
      <c r="K413" s="612"/>
      <c r="L413" s="612"/>
      <c r="M413" s="1031" t="s">
        <v>418</v>
      </c>
      <c r="N413" s="985"/>
      <c r="O413" s="745">
        <v>0.5605242656724938</v>
      </c>
      <c r="P413" s="612"/>
      <c r="Q413" s="612"/>
      <c r="W413" s="339"/>
      <c r="X413" s="339"/>
      <c r="Y413" s="339"/>
      <c r="Z413" s="339"/>
      <c r="AA413" s="339"/>
      <c r="AB413" s="339"/>
      <c r="AC413" s="339"/>
      <c r="AD413" s="339"/>
      <c r="AE413" s="339"/>
      <c r="AF413" s="339"/>
      <c r="AG413" s="339"/>
      <c r="AH413" s="339"/>
      <c r="AI413" s="339"/>
      <c r="AJ413" s="339"/>
      <c r="AK413" s="339"/>
      <c r="AL413" s="339"/>
      <c r="AM413" s="339"/>
      <c r="AN413" s="339"/>
      <c r="AO413" s="339"/>
      <c r="AP413" s="339"/>
      <c r="AQ413" s="339"/>
      <c r="AR413" s="339"/>
      <c r="AS413" s="339"/>
      <c r="AT413" s="339"/>
      <c r="AU413" s="339"/>
      <c r="AV413" s="339"/>
      <c r="AW413" s="339"/>
      <c r="AX413" s="339"/>
      <c r="AY413" s="339"/>
      <c r="AZ413" s="339"/>
      <c r="BA413" s="341"/>
      <c r="BB413" s="417"/>
      <c r="BC413" s="341"/>
      <c r="BD413" s="341"/>
      <c r="BE413" s="341"/>
      <c r="BF413" s="341"/>
      <c r="BG413" s="341"/>
      <c r="BH413" s="341"/>
      <c r="BI413" s="341"/>
      <c r="BJ413" s="341"/>
      <c r="BK413" s="341"/>
      <c r="BL413" s="341"/>
      <c r="BM413" s="341"/>
      <c r="BN413" s="341"/>
      <c r="BO413" s="341"/>
      <c r="BP413" s="341"/>
      <c r="BQ413" s="341"/>
      <c r="BR413" s="341"/>
      <c r="BS413" s="341"/>
      <c r="BT413" s="341"/>
      <c r="BU413" s="341"/>
      <c r="BV413" s="341"/>
      <c r="BW413" s="342"/>
      <c r="BX413" s="342"/>
      <c r="BY413" s="342"/>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6" customFormat="true" ht="25.15" customHeight="true" x14ac:dyDescent="0.2">
      <c r="B414" s="907"/>
      <c r="C414" s="1031" t="s">
        <v>436</v>
      </c>
      <c r="D414" s="985"/>
      <c r="E414" s="743">
        <v>0.47636484355361497</v>
      </c>
      <c r="F414" s="612"/>
      <c r="G414" s="612"/>
      <c r="H414" s="1031" t="s">
        <v>430</v>
      </c>
      <c r="I414" s="985"/>
      <c r="J414" s="744">
        <v>0.47249285767102667</v>
      </c>
      <c r="K414" s="612"/>
      <c r="L414" s="612"/>
      <c r="M414" s="1031" t="s">
        <v>424</v>
      </c>
      <c r="N414" s="985"/>
      <c r="O414" s="745">
        <v>0.55398029246225589</v>
      </c>
      <c r="P414" s="612"/>
      <c r="Q414" s="612"/>
      <c r="W414" s="339"/>
      <c r="X414" s="339"/>
      <c r="Y414" s="339"/>
      <c r="Z414" s="339"/>
      <c r="AA414" s="339"/>
      <c r="AB414" s="339"/>
      <c r="AC414" s="339"/>
      <c r="AD414" s="339"/>
      <c r="AE414" s="339"/>
      <c r="AF414" s="339"/>
      <c r="AG414" s="339"/>
      <c r="AH414" s="339"/>
      <c r="AI414" s="339"/>
      <c r="AJ414" s="339"/>
      <c r="AK414" s="339"/>
      <c r="AL414" s="339"/>
      <c r="AM414" s="339"/>
      <c r="AN414" s="339"/>
      <c r="AO414" s="339"/>
      <c r="AP414" s="339"/>
      <c r="AQ414" s="339"/>
      <c r="AR414" s="339"/>
      <c r="AS414" s="339"/>
      <c r="AT414" s="339"/>
      <c r="AU414" s="339"/>
      <c r="AV414" s="339"/>
      <c r="AW414" s="339"/>
      <c r="AX414" s="339"/>
      <c r="AY414" s="339"/>
      <c r="AZ414" s="339"/>
      <c r="BA414" s="341"/>
      <c r="BB414" s="417"/>
      <c r="BC414" s="341"/>
      <c r="BD414" s="341"/>
      <c r="BE414" s="341"/>
      <c r="BF414" s="341"/>
      <c r="BG414" s="341"/>
      <c r="BH414" s="341"/>
      <c r="BI414" s="341"/>
      <c r="BJ414" s="341"/>
      <c r="BK414" s="341"/>
      <c r="BL414" s="341"/>
      <c r="BM414" s="341"/>
      <c r="BN414" s="341"/>
      <c r="BO414" s="341"/>
      <c r="BP414" s="341"/>
      <c r="BQ414" s="341"/>
      <c r="BR414" s="341"/>
      <c r="BS414" s="341"/>
      <c r="BT414" s="341"/>
      <c r="BU414" s="341"/>
      <c r="BV414" s="341"/>
      <c r="BW414" s="342"/>
      <c r="BX414" s="342"/>
      <c r="BY414" s="342"/>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6" customFormat="true" ht="25.15" customHeight="true" x14ac:dyDescent="0.2">
      <c r="B415" s="907"/>
      <c r="C415" s="1031" t="s">
        <v>437</v>
      </c>
      <c r="D415" s="985"/>
      <c r="E415" s="743">
        <v>0.47091711722523905</v>
      </c>
      <c r="F415" s="612"/>
      <c r="G415" s="612"/>
      <c r="H415" s="1031" t="s">
        <v>433</v>
      </c>
      <c r="I415" s="985"/>
      <c r="J415" s="744">
        <v>0.47035636176124679</v>
      </c>
      <c r="K415" s="612"/>
      <c r="L415" s="612"/>
      <c r="M415" s="1031" t="s">
        <v>436</v>
      </c>
      <c r="N415" s="985"/>
      <c r="O415" s="745">
        <v>0.55245212979587777</v>
      </c>
      <c r="P415" s="612"/>
      <c r="Q415" s="612"/>
      <c r="W415" s="339"/>
      <c r="X415" s="339"/>
      <c r="Y415" s="339"/>
      <c r="Z415" s="339"/>
      <c r="AA415" s="339"/>
      <c r="AB415" s="339"/>
      <c r="AC415" s="339"/>
      <c r="AD415" s="339"/>
      <c r="AE415" s="339"/>
      <c r="AF415" s="339"/>
      <c r="AG415" s="339"/>
      <c r="AH415" s="339"/>
      <c r="AI415" s="339"/>
      <c r="AJ415" s="339"/>
      <c r="AK415" s="339"/>
      <c r="AL415" s="339"/>
      <c r="AM415" s="339"/>
      <c r="AN415" s="339"/>
      <c r="AO415" s="339"/>
      <c r="AP415" s="339"/>
      <c r="AQ415" s="339"/>
      <c r="AR415" s="339"/>
      <c r="AS415" s="339"/>
      <c r="AT415" s="339"/>
      <c r="AU415" s="339"/>
      <c r="AV415" s="339"/>
      <c r="AW415" s="339"/>
      <c r="AX415" s="339"/>
      <c r="AY415" s="339"/>
      <c r="AZ415" s="339"/>
      <c r="BA415" s="341"/>
      <c r="BB415" s="417"/>
      <c r="BC415" s="341"/>
      <c r="BD415" s="341"/>
      <c r="BE415" s="341"/>
      <c r="BF415" s="341"/>
      <c r="BG415" s="341"/>
      <c r="BH415" s="341"/>
      <c r="BI415" s="341"/>
      <c r="BJ415" s="341"/>
      <c r="BK415" s="341"/>
      <c r="BL415" s="341"/>
      <c r="BM415" s="341"/>
      <c r="BN415" s="341"/>
      <c r="BO415" s="341"/>
      <c r="BP415" s="341"/>
      <c r="BQ415" s="341"/>
      <c r="BR415" s="341"/>
      <c r="BS415" s="341"/>
      <c r="BT415" s="341"/>
      <c r="BU415" s="341"/>
      <c r="BV415" s="341"/>
      <c r="BW415" s="342"/>
      <c r="BX415" s="342"/>
      <c r="BY415" s="342"/>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6" customFormat="true" ht="25.15" customHeight="true" x14ac:dyDescent="0.2">
      <c r="B416" s="907"/>
      <c r="C416" s="1031" t="s">
        <v>438</v>
      </c>
      <c r="D416" s="985"/>
      <c r="E416" s="743">
        <v>-0.46274594598791191</v>
      </c>
      <c r="F416" s="612"/>
      <c r="G416" s="612"/>
      <c r="H416" s="1031" t="s">
        <v>439</v>
      </c>
      <c r="I416" s="985"/>
      <c r="J416" s="744">
        <v>0.43617784842391266</v>
      </c>
      <c r="K416" s="612"/>
      <c r="L416" s="612"/>
      <c r="M416" s="1031" t="s">
        <v>440</v>
      </c>
      <c r="N416" s="985"/>
      <c r="O416" s="745">
        <v>0.53882268059175009</v>
      </c>
      <c r="P416" s="612"/>
      <c r="Q416" s="612"/>
      <c r="W416" s="339"/>
      <c r="X416" s="339"/>
      <c r="Y416" s="339"/>
      <c r="Z416" s="339"/>
      <c r="AA416" s="339"/>
      <c r="AB416" s="339"/>
      <c r="AC416" s="339"/>
      <c r="AD416" s="339"/>
      <c r="AE416" s="339"/>
      <c r="AF416" s="339"/>
      <c r="AG416" s="339"/>
      <c r="AH416" s="339"/>
      <c r="AI416" s="339"/>
      <c r="AJ416" s="339"/>
      <c r="AK416" s="339"/>
      <c r="AL416" s="339"/>
      <c r="AM416" s="339"/>
      <c r="AN416" s="339"/>
      <c r="AO416" s="339"/>
      <c r="AP416" s="339"/>
      <c r="AQ416" s="339"/>
      <c r="AR416" s="339"/>
      <c r="AS416" s="339"/>
      <c r="AT416" s="339"/>
      <c r="AU416" s="339"/>
      <c r="AV416" s="339"/>
      <c r="AW416" s="339"/>
      <c r="AX416" s="339"/>
      <c r="AY416" s="339"/>
      <c r="AZ416" s="339"/>
      <c r="BA416" s="341"/>
      <c r="BB416" s="417"/>
      <c r="BC416" s="341"/>
      <c r="BD416" s="341"/>
      <c r="BE416" s="341"/>
      <c r="BF416" s="341"/>
      <c r="BG416" s="341"/>
      <c r="BH416" s="341"/>
      <c r="BI416" s="341"/>
      <c r="BJ416" s="341"/>
      <c r="BK416" s="341"/>
      <c r="BL416" s="341"/>
      <c r="BM416" s="341"/>
      <c r="BN416" s="341"/>
      <c r="BO416" s="341"/>
      <c r="BP416" s="341"/>
      <c r="BQ416" s="341"/>
      <c r="BR416" s="341"/>
      <c r="BS416" s="341"/>
      <c r="BT416" s="341"/>
      <c r="BU416" s="341"/>
      <c r="BV416" s="341"/>
      <c r="BW416" s="342"/>
      <c r="BX416" s="342"/>
      <c r="BY416" s="342"/>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6" customFormat="true" ht="25.15" customHeight="true" x14ac:dyDescent="0.2">
      <c r="B417" s="907"/>
      <c r="C417" s="1031" t="s">
        <v>440</v>
      </c>
      <c r="D417" s="985"/>
      <c r="E417" s="743">
        <v>0.44571277849534979</v>
      </c>
      <c r="F417" s="612"/>
      <c r="G417" s="612"/>
      <c r="H417" s="1031" t="s">
        <v>437</v>
      </c>
      <c r="I417" s="985"/>
      <c r="J417" s="744">
        <v>0.43162737424307929</v>
      </c>
      <c r="K417" s="612"/>
      <c r="L417" s="612"/>
      <c r="M417" s="1031" t="s">
        <v>430</v>
      </c>
      <c r="N417" s="985"/>
      <c r="O417" s="745">
        <v>0.50920670381284172</v>
      </c>
      <c r="P417" s="612"/>
      <c r="Q417" s="612"/>
      <c r="W417" s="339"/>
      <c r="X417" s="339"/>
      <c r="Y417" s="339"/>
      <c r="Z417" s="339"/>
      <c r="AA417" s="339"/>
      <c r="AB417" s="339"/>
      <c r="AC417" s="339"/>
      <c r="AD417" s="339"/>
      <c r="AE417" s="339"/>
      <c r="AF417" s="339"/>
      <c r="AG417" s="339"/>
      <c r="AH417" s="339"/>
      <c r="AI417" s="339"/>
      <c r="AJ417" s="339"/>
      <c r="AK417" s="339"/>
      <c r="AL417" s="339"/>
      <c r="AM417" s="339"/>
      <c r="AN417" s="339"/>
      <c r="AO417" s="339"/>
      <c r="AP417" s="339"/>
      <c r="AQ417" s="339"/>
      <c r="AR417" s="339"/>
      <c r="AS417" s="339"/>
      <c r="AT417" s="339"/>
      <c r="AU417" s="339"/>
      <c r="AV417" s="339"/>
      <c r="AW417" s="339"/>
      <c r="AX417" s="339"/>
      <c r="AY417" s="339"/>
      <c r="AZ417" s="339"/>
      <c r="BA417" s="341"/>
      <c r="BB417" s="417"/>
      <c r="BC417" s="341"/>
      <c r="BD417" s="341"/>
      <c r="BE417" s="341"/>
      <c r="BF417" s="341"/>
      <c r="BG417" s="341"/>
      <c r="BH417" s="341"/>
      <c r="BI417" s="341"/>
      <c r="BJ417" s="341"/>
      <c r="BK417" s="341"/>
      <c r="BL417" s="341"/>
      <c r="BM417" s="341"/>
      <c r="BN417" s="341"/>
      <c r="BO417" s="341"/>
      <c r="BP417" s="341"/>
      <c r="BQ417" s="341"/>
      <c r="BR417" s="341"/>
      <c r="BS417" s="341"/>
      <c r="BT417" s="341"/>
      <c r="BU417" s="341"/>
      <c r="BV417" s="341"/>
      <c r="BW417" s="342"/>
      <c r="BX417" s="342"/>
      <c r="BY417" s="342"/>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6" customFormat="true" ht="25.15" customHeight="true" x14ac:dyDescent="0.2">
      <c r="B418" s="907"/>
      <c r="C418" s="1031" t="s">
        <v>441</v>
      </c>
      <c r="D418" s="985"/>
      <c r="E418" s="743">
        <v>-0.43557006127068743</v>
      </c>
      <c r="F418" s="612"/>
      <c r="G418" s="612"/>
      <c r="H418" s="1031" t="s">
        <v>442</v>
      </c>
      <c r="I418" s="985"/>
      <c r="J418" s="744">
        <v>0.40970107482976686</v>
      </c>
      <c r="K418" s="612"/>
      <c r="L418" s="612"/>
      <c r="M418" s="1031" t="s">
        <v>443</v>
      </c>
      <c r="N418" s="985"/>
      <c r="O418" s="745">
        <v>-0.47061045660567657</v>
      </c>
      <c r="P418" s="612"/>
      <c r="Q418" s="612"/>
      <c r="W418" s="339"/>
      <c r="X418" s="339"/>
      <c r="Y418" s="339"/>
      <c r="Z418" s="339"/>
      <c r="AA418" s="339"/>
      <c r="AB418" s="339"/>
      <c r="AC418" s="339"/>
      <c r="AD418" s="339"/>
      <c r="AE418" s="339"/>
      <c r="AF418" s="339"/>
      <c r="AG418" s="339"/>
      <c r="AH418" s="339"/>
      <c r="AI418" s="339"/>
      <c r="AJ418" s="339"/>
      <c r="AK418" s="339"/>
      <c r="AL418" s="339"/>
      <c r="AM418" s="339"/>
      <c r="AN418" s="339"/>
      <c r="AO418" s="339"/>
      <c r="AP418" s="339"/>
      <c r="AQ418" s="339"/>
      <c r="AR418" s="339"/>
      <c r="AS418" s="339"/>
      <c r="AT418" s="339"/>
      <c r="AU418" s="339"/>
      <c r="AV418" s="339"/>
      <c r="AW418" s="339"/>
      <c r="AX418" s="339"/>
      <c r="AY418" s="339"/>
      <c r="AZ418" s="339"/>
      <c r="BA418" s="341"/>
      <c r="BB418" s="417"/>
      <c r="BC418" s="341"/>
      <c r="BD418" s="341"/>
      <c r="BE418" s="341"/>
      <c r="BF418" s="341"/>
      <c r="BG418" s="341"/>
      <c r="BH418" s="341"/>
      <c r="BI418" s="341"/>
      <c r="BJ418" s="341"/>
      <c r="BK418" s="341"/>
      <c r="BL418" s="341"/>
      <c r="BM418" s="341"/>
      <c r="BN418" s="341"/>
      <c r="BO418" s="341"/>
      <c r="BP418" s="341"/>
      <c r="BQ418" s="341"/>
      <c r="BR418" s="341"/>
      <c r="BS418" s="341"/>
      <c r="BT418" s="341"/>
      <c r="BU418" s="341"/>
      <c r="BV418" s="341"/>
      <c r="BW418" s="342"/>
      <c r="BX418" s="342"/>
      <c r="BY418" s="342"/>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6" customFormat="true" ht="25.15" customHeight="true" x14ac:dyDescent="0.2">
      <c r="B419" s="907"/>
      <c r="C419" s="1031" t="s">
        <v>444</v>
      </c>
      <c r="D419" s="985"/>
      <c r="E419" s="743">
        <v>0.43151811595965039</v>
      </c>
      <c r="F419" s="612"/>
      <c r="G419" s="612"/>
      <c r="H419" s="1031" t="s">
        <v>444</v>
      </c>
      <c r="I419" s="985"/>
      <c r="J419" s="744">
        <v>0.39913140322467172</v>
      </c>
      <c r="K419" s="612"/>
      <c r="L419" s="612"/>
      <c r="M419" s="1031" t="s">
        <v>445</v>
      </c>
      <c r="N419" s="985"/>
      <c r="O419" s="745">
        <v>-0.46180196890180075</v>
      </c>
      <c r="P419" s="612"/>
      <c r="Q419" s="612"/>
      <c r="W419" s="339"/>
      <c r="X419" s="339"/>
      <c r="Y419" s="339"/>
      <c r="Z419" s="339"/>
      <c r="AA419" s="339"/>
      <c r="AB419" s="339"/>
      <c r="AC419" s="339"/>
      <c r="AD419" s="339"/>
      <c r="AE419" s="339"/>
      <c r="AF419" s="339"/>
      <c r="AG419" s="339"/>
      <c r="AH419" s="339"/>
      <c r="AI419" s="339"/>
      <c r="AJ419" s="339"/>
      <c r="AK419" s="339"/>
      <c r="AL419" s="339"/>
      <c r="AM419" s="339"/>
      <c r="AN419" s="339"/>
      <c r="AO419" s="339"/>
      <c r="AP419" s="339"/>
      <c r="AQ419" s="339"/>
      <c r="AR419" s="339"/>
      <c r="AS419" s="339"/>
      <c r="AT419" s="339"/>
      <c r="AU419" s="339"/>
      <c r="AV419" s="339"/>
      <c r="AW419" s="339"/>
      <c r="AX419" s="339"/>
      <c r="AY419" s="339"/>
      <c r="AZ419" s="339"/>
      <c r="BA419" s="341"/>
      <c r="BB419" s="417"/>
      <c r="BC419" s="341"/>
      <c r="BD419" s="341"/>
      <c r="BE419" s="341"/>
      <c r="BF419" s="341"/>
      <c r="BG419" s="341"/>
      <c r="BH419" s="341"/>
      <c r="BI419" s="341"/>
      <c r="BJ419" s="341"/>
      <c r="BK419" s="341"/>
      <c r="BL419" s="341"/>
      <c r="BM419" s="341"/>
      <c r="BN419" s="341"/>
      <c r="BO419" s="341"/>
      <c r="BP419" s="341"/>
      <c r="BQ419" s="341"/>
      <c r="BR419" s="341"/>
      <c r="BS419" s="341"/>
      <c r="BT419" s="341"/>
      <c r="BU419" s="341"/>
      <c r="BV419" s="341"/>
      <c r="BW419" s="342"/>
      <c r="BX419" s="342"/>
      <c r="BY419" s="342"/>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6" customFormat="true" ht="25.15" customHeight="true" x14ac:dyDescent="0.2">
      <c r="B420" s="907"/>
      <c r="C420" s="1031" t="s">
        <v>417</v>
      </c>
      <c r="D420" s="985"/>
      <c r="E420" s="743">
        <v>0.40610967894845229</v>
      </c>
      <c r="F420" s="612"/>
      <c r="G420" s="612"/>
      <c r="H420" s="1031" t="s">
        <v>438</v>
      </c>
      <c r="I420" s="985"/>
      <c r="J420" s="744">
        <v>-0.37530866958750347</v>
      </c>
      <c r="K420" s="612"/>
      <c r="L420" s="612"/>
      <c r="M420" s="1031" t="s">
        <v>429</v>
      </c>
      <c r="N420" s="985"/>
      <c r="O420" s="745">
        <v>0.42214989024310584</v>
      </c>
      <c r="P420" s="612"/>
      <c r="Q420" s="612"/>
      <c r="W420" s="339"/>
      <c r="X420" s="339"/>
      <c r="Y420" s="339"/>
      <c r="Z420" s="339"/>
      <c r="AA420" s="339"/>
      <c r="AB420" s="339"/>
      <c r="AC420" s="339"/>
      <c r="AD420" s="339"/>
      <c r="AE420" s="339"/>
      <c r="AF420" s="339"/>
      <c r="AG420" s="339"/>
      <c r="AH420" s="339"/>
      <c r="AI420" s="339"/>
      <c r="AJ420" s="339"/>
      <c r="AK420" s="339"/>
      <c r="AL420" s="339"/>
      <c r="AM420" s="339"/>
      <c r="AN420" s="339"/>
      <c r="AO420" s="339"/>
      <c r="AP420" s="339"/>
      <c r="AQ420" s="339"/>
      <c r="AR420" s="339"/>
      <c r="AS420" s="339"/>
      <c r="AT420" s="339"/>
      <c r="AU420" s="339"/>
      <c r="AV420" s="339"/>
      <c r="AW420" s="339"/>
      <c r="AX420" s="339"/>
      <c r="AY420" s="339"/>
      <c r="AZ420" s="339"/>
      <c r="BA420" s="341"/>
      <c r="BB420" s="417"/>
      <c r="BC420" s="341"/>
      <c r="BD420" s="341"/>
      <c r="BE420" s="341"/>
      <c r="BF420" s="341"/>
      <c r="BG420" s="341"/>
      <c r="BH420" s="341"/>
      <c r="BI420" s="341"/>
      <c r="BJ420" s="341"/>
      <c r="BK420" s="341"/>
      <c r="BL420" s="341"/>
      <c r="BM420" s="341"/>
      <c r="BN420" s="341"/>
      <c r="BO420" s="341"/>
      <c r="BP420" s="341"/>
      <c r="BQ420" s="341"/>
      <c r="BR420" s="341"/>
      <c r="BS420" s="341"/>
      <c r="BT420" s="341"/>
      <c r="BU420" s="341"/>
      <c r="BV420" s="341"/>
      <c r="BW420" s="342"/>
      <c r="BX420" s="342"/>
      <c r="BY420" s="342"/>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6" customFormat="true" ht="25.15" customHeight="true" x14ac:dyDescent="0.2">
      <c r="B421" s="907"/>
      <c r="C421" s="1031" t="s">
        <v>419</v>
      </c>
      <c r="D421" s="985"/>
      <c r="E421" s="743">
        <v>-0.3903646924185788</v>
      </c>
      <c r="F421" s="612"/>
      <c r="G421" s="612"/>
      <c r="H421" s="1031" t="s">
        <v>446</v>
      </c>
      <c r="I421" s="985"/>
      <c r="J421" s="744">
        <v>0.37430881529689669</v>
      </c>
      <c r="K421" s="612"/>
      <c r="L421" s="612"/>
      <c r="M421" s="1031" t="s">
        <v>447</v>
      </c>
      <c r="N421" s="985"/>
      <c r="O421" s="745">
        <v>-0.40211771346169572</v>
      </c>
      <c r="P421" s="612"/>
      <c r="Q421" s="612"/>
      <c r="W421" s="339"/>
      <c r="X421" s="339"/>
      <c r="Y421" s="339"/>
      <c r="Z421" s="339"/>
      <c r="AA421" s="339"/>
      <c r="AB421" s="339"/>
      <c r="AC421" s="339"/>
      <c r="AD421" s="339"/>
      <c r="AE421" s="339"/>
      <c r="AF421" s="339"/>
      <c r="AG421" s="339"/>
      <c r="AH421" s="339"/>
      <c r="AI421" s="339"/>
      <c r="AJ421" s="339"/>
      <c r="AK421" s="339"/>
      <c r="AL421" s="339"/>
      <c r="AM421" s="339"/>
      <c r="AN421" s="339"/>
      <c r="AO421" s="339"/>
      <c r="AP421" s="339"/>
      <c r="AQ421" s="339"/>
      <c r="AR421" s="339"/>
      <c r="AS421" s="339"/>
      <c r="AT421" s="339"/>
      <c r="AU421" s="339"/>
      <c r="AV421" s="339"/>
      <c r="AW421" s="339"/>
      <c r="AX421" s="339"/>
      <c r="AY421" s="339"/>
      <c r="AZ421" s="339"/>
      <c r="BA421" s="341"/>
      <c r="BB421" s="417"/>
      <c r="BC421" s="341"/>
      <c r="BD421" s="341"/>
      <c r="BE421" s="341"/>
      <c r="BF421" s="341"/>
      <c r="BG421" s="341"/>
      <c r="BH421" s="341"/>
      <c r="BI421" s="341"/>
      <c r="BJ421" s="341"/>
      <c r="BK421" s="341"/>
      <c r="BL421" s="341"/>
      <c r="BM421" s="341"/>
      <c r="BN421" s="341"/>
      <c r="BO421" s="341"/>
      <c r="BP421" s="341"/>
      <c r="BQ421" s="341"/>
      <c r="BR421" s="341"/>
      <c r="BS421" s="341"/>
      <c r="BT421" s="341"/>
      <c r="BU421" s="341"/>
      <c r="BV421" s="341"/>
      <c r="BW421" s="342"/>
      <c r="BX421" s="342"/>
      <c r="BY421" s="342"/>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6" customFormat="true" ht="25.15" customHeight="true" x14ac:dyDescent="0.2">
      <c r="B422" s="907"/>
      <c r="C422" s="1031" t="s">
        <v>439</v>
      </c>
      <c r="D422" s="985"/>
      <c r="E422" s="743">
        <v>0.38563681386885246</v>
      </c>
      <c r="F422" s="612"/>
      <c r="G422" s="612"/>
      <c r="H422" s="1031" t="s">
        <v>448</v>
      </c>
      <c r="I422" s="985"/>
      <c r="J422" s="744">
        <v>0.36817007862274925</v>
      </c>
      <c r="K422" s="612"/>
      <c r="L422" s="612"/>
      <c r="M422" s="1031" t="s">
        <v>449</v>
      </c>
      <c r="N422" s="985"/>
      <c r="O422" s="745">
        <v>-0.40200131899228603</v>
      </c>
      <c r="P422" s="612"/>
      <c r="Q422" s="612"/>
      <c r="W422" s="339"/>
      <c r="X422" s="339"/>
      <c r="Y422" s="339"/>
      <c r="Z422" s="339"/>
      <c r="AA422" s="339"/>
      <c r="AB422" s="339"/>
      <c r="AC422" s="339"/>
      <c r="AD422" s="339"/>
      <c r="AE422" s="339"/>
      <c r="AF422" s="339"/>
      <c r="AG422" s="339"/>
      <c r="AH422" s="339"/>
      <c r="AI422" s="339"/>
      <c r="AJ422" s="339"/>
      <c r="AK422" s="339"/>
      <c r="AL422" s="339"/>
      <c r="AM422" s="339"/>
      <c r="AN422" s="339"/>
      <c r="AO422" s="339"/>
      <c r="AP422" s="339"/>
      <c r="AQ422" s="339"/>
      <c r="AR422" s="339"/>
      <c r="AS422" s="339"/>
      <c r="AT422" s="339"/>
      <c r="AU422" s="339"/>
      <c r="AV422" s="339"/>
      <c r="AW422" s="339"/>
      <c r="AX422" s="339"/>
      <c r="AY422" s="339"/>
      <c r="AZ422" s="339"/>
      <c r="BA422" s="341"/>
      <c r="BB422" s="417"/>
      <c r="BC422" s="341"/>
      <c r="BD422" s="341"/>
      <c r="BE422" s="341"/>
      <c r="BF422" s="341"/>
      <c r="BG422" s="341"/>
      <c r="BH422" s="341"/>
      <c r="BI422" s="341"/>
      <c r="BJ422" s="341"/>
      <c r="BK422" s="341"/>
      <c r="BL422" s="341"/>
      <c r="BM422" s="341"/>
      <c r="BN422" s="341"/>
      <c r="BO422" s="341"/>
      <c r="BP422" s="341"/>
      <c r="BQ422" s="341"/>
      <c r="BR422" s="341"/>
      <c r="BS422" s="341"/>
      <c r="BT422" s="341"/>
      <c r="BU422" s="341"/>
      <c r="BV422" s="341"/>
      <c r="BW422" s="342"/>
      <c r="BX422" s="342"/>
      <c r="BY422" s="342"/>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6" customFormat="true" ht="25.15" customHeight="true" x14ac:dyDescent="0.2">
      <c r="B423" s="907"/>
      <c r="C423" s="1031" t="s">
        <v>446</v>
      </c>
      <c r="D423" s="985"/>
      <c r="E423" s="743">
        <v>0.38087345587740667</v>
      </c>
      <c r="F423" s="612"/>
      <c r="G423" s="612"/>
      <c r="H423" s="1031" t="s">
        <v>436</v>
      </c>
      <c r="I423" s="985"/>
      <c r="J423" s="744">
        <v>0.34536584665227527</v>
      </c>
      <c r="K423" s="612"/>
      <c r="L423" s="612"/>
      <c r="M423" s="1031" t="s">
        <v>450</v>
      </c>
      <c r="N423" s="985"/>
      <c r="O423" s="745">
        <v>0.39342330598124031</v>
      </c>
      <c r="P423" s="612"/>
      <c r="Q423" s="612"/>
      <c r="W423" s="339"/>
      <c r="X423" s="339"/>
      <c r="Y423" s="339"/>
      <c r="Z423" s="339"/>
      <c r="AA423" s="339"/>
      <c r="AB423" s="339"/>
      <c r="AC423" s="339"/>
      <c r="AD423" s="339"/>
      <c r="AE423" s="339"/>
      <c r="AF423" s="339"/>
      <c r="AG423" s="339"/>
      <c r="AH423" s="339"/>
      <c r="AI423" s="339"/>
      <c r="AJ423" s="339"/>
      <c r="AK423" s="339"/>
      <c r="AL423" s="339"/>
      <c r="AM423" s="339"/>
      <c r="AN423" s="339"/>
      <c r="AO423" s="339"/>
      <c r="AP423" s="339"/>
      <c r="AQ423" s="339"/>
      <c r="AR423" s="339"/>
      <c r="AS423" s="339"/>
      <c r="AT423" s="339"/>
      <c r="AU423" s="339"/>
      <c r="AV423" s="339"/>
      <c r="AW423" s="339"/>
      <c r="AX423" s="339"/>
      <c r="AY423" s="339"/>
      <c r="AZ423" s="339"/>
      <c r="BA423" s="341"/>
      <c r="BB423" s="417"/>
      <c r="BC423" s="341"/>
      <c r="BD423" s="341"/>
      <c r="BE423" s="341"/>
      <c r="BF423" s="341"/>
      <c r="BG423" s="341"/>
      <c r="BH423" s="341"/>
      <c r="BI423" s="341"/>
      <c r="BJ423" s="341"/>
      <c r="BK423" s="341"/>
      <c r="BL423" s="341"/>
      <c r="BM423" s="341"/>
      <c r="BN423" s="341"/>
      <c r="BO423" s="341"/>
      <c r="BP423" s="341"/>
      <c r="BQ423" s="341"/>
      <c r="BR423" s="341"/>
      <c r="BS423" s="341"/>
      <c r="BT423" s="341"/>
      <c r="BU423" s="341"/>
      <c r="BV423" s="341"/>
      <c r="BW423" s="342"/>
      <c r="BX423" s="342"/>
      <c r="BY423" s="342"/>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6" customFormat="true" ht="25.15" customHeight="true" x14ac:dyDescent="0.2">
      <c r="B424" s="907"/>
      <c r="C424" s="1031" t="s">
        <v>435</v>
      </c>
      <c r="D424" s="985"/>
      <c r="E424" s="743">
        <v>-0.36281948776312206</v>
      </c>
      <c r="F424" s="612"/>
      <c r="G424" s="612"/>
      <c r="H424" s="1031" t="s">
        <v>441</v>
      </c>
      <c r="I424" s="985"/>
      <c r="J424" s="744">
        <v>-0.34433606352715329</v>
      </c>
      <c r="K424" s="612"/>
      <c r="L424" s="612"/>
      <c r="M424" s="1031" t="s">
        <v>426</v>
      </c>
      <c r="N424" s="985"/>
      <c r="O424" s="745">
        <v>0.36035818882218268</v>
      </c>
      <c r="P424" s="612"/>
      <c r="Q424" s="612"/>
      <c r="W424" s="339"/>
      <c r="X424" s="339"/>
      <c r="Y424" s="339"/>
      <c r="Z424" s="339"/>
      <c r="AA424" s="339"/>
      <c r="AB424" s="339"/>
      <c r="AC424" s="339"/>
      <c r="AD424" s="339"/>
      <c r="AE424" s="339"/>
      <c r="AF424" s="339"/>
      <c r="AG424" s="339"/>
      <c r="AH424" s="339"/>
      <c r="AI424" s="339"/>
      <c r="AJ424" s="339"/>
      <c r="AK424" s="339"/>
      <c r="AL424" s="339"/>
      <c r="AM424" s="339"/>
      <c r="AN424" s="339"/>
      <c r="AO424" s="339"/>
      <c r="AP424" s="339"/>
      <c r="AQ424" s="339"/>
      <c r="AR424" s="339"/>
      <c r="AS424" s="339"/>
      <c r="AT424" s="339"/>
      <c r="AU424" s="339"/>
      <c r="AV424" s="339"/>
      <c r="AW424" s="339"/>
      <c r="AX424" s="339"/>
      <c r="AY424" s="339"/>
      <c r="AZ424" s="339"/>
      <c r="BA424" s="341"/>
      <c r="BB424" s="417"/>
      <c r="BC424" s="341"/>
      <c r="BD424" s="341"/>
      <c r="BE424" s="341"/>
      <c r="BF424" s="341"/>
      <c r="BG424" s="341"/>
      <c r="BH424" s="341"/>
      <c r="BI424" s="341"/>
      <c r="BJ424" s="341"/>
      <c r="BK424" s="341"/>
      <c r="BL424" s="341"/>
      <c r="BM424" s="341"/>
      <c r="BN424" s="341"/>
      <c r="BO424" s="341"/>
      <c r="BP424" s="341"/>
      <c r="BQ424" s="341"/>
      <c r="BR424" s="341"/>
      <c r="BS424" s="341"/>
      <c r="BT424" s="341"/>
      <c r="BU424" s="341"/>
      <c r="BV424" s="341"/>
      <c r="BW424" s="342"/>
      <c r="BX424" s="342"/>
      <c r="BY424" s="342"/>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6" customFormat="true" ht="25.15" customHeight="true" x14ac:dyDescent="0.2">
      <c r="B425" s="907"/>
      <c r="C425" s="1031" t="s">
        <v>427</v>
      </c>
      <c r="D425" s="985"/>
      <c r="E425" s="743">
        <v>-0.35957886899315472</v>
      </c>
      <c r="F425" s="612"/>
      <c r="G425" s="612"/>
      <c r="H425" s="1031" t="s">
        <v>451</v>
      </c>
      <c r="I425" s="985"/>
      <c r="J425" s="744">
        <v>-0.33436249120880951</v>
      </c>
      <c r="K425" s="612"/>
      <c r="L425" s="612"/>
      <c r="M425" s="1031" t="s">
        <v>452</v>
      </c>
      <c r="N425" s="985"/>
      <c r="O425" s="745">
        <v>-0.34622313348597156</v>
      </c>
      <c r="P425" s="612"/>
      <c r="Q425" s="612"/>
      <c r="W425" s="339"/>
      <c r="X425" s="339"/>
      <c r="Y425" s="339"/>
      <c r="Z425" s="339"/>
      <c r="AA425" s="339"/>
      <c r="AB425" s="339"/>
      <c r="AC425" s="339"/>
      <c r="AD425" s="339"/>
      <c r="AE425" s="339"/>
      <c r="AF425" s="339"/>
      <c r="AG425" s="339"/>
      <c r="AH425" s="339"/>
      <c r="AI425" s="339"/>
      <c r="AJ425" s="339"/>
      <c r="AK425" s="339"/>
      <c r="AL425" s="339"/>
      <c r="AM425" s="339"/>
      <c r="AN425" s="339"/>
      <c r="AO425" s="339"/>
      <c r="AP425" s="339"/>
      <c r="AQ425" s="339"/>
      <c r="AR425" s="339"/>
      <c r="AS425" s="339"/>
      <c r="AT425" s="339"/>
      <c r="AU425" s="339"/>
      <c r="AV425" s="339"/>
      <c r="AW425" s="339"/>
      <c r="AX425" s="339"/>
      <c r="AY425" s="339"/>
      <c r="AZ425" s="339"/>
      <c r="BA425" s="341"/>
      <c r="BB425" s="417"/>
      <c r="BC425" s="341"/>
      <c r="BD425" s="341"/>
      <c r="BE425" s="341"/>
      <c r="BF425" s="341"/>
      <c r="BG425" s="341"/>
      <c r="BH425" s="341"/>
      <c r="BI425" s="341"/>
      <c r="BJ425" s="341"/>
      <c r="BK425" s="341"/>
      <c r="BL425" s="341"/>
      <c r="BM425" s="341"/>
      <c r="BN425" s="341"/>
      <c r="BO425" s="341"/>
      <c r="BP425" s="341"/>
      <c r="BQ425" s="341"/>
      <c r="BR425" s="341"/>
      <c r="BS425" s="341"/>
      <c r="BT425" s="341"/>
      <c r="BU425" s="341"/>
      <c r="BV425" s="341"/>
      <c r="BW425" s="342"/>
      <c r="BX425" s="342"/>
      <c r="BY425" s="342"/>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6" customFormat="true" ht="25.15" customHeight="true" x14ac:dyDescent="0.2">
      <c r="B426" s="907"/>
      <c r="C426" s="1031" t="s">
        <v>448</v>
      </c>
      <c r="D426" s="985"/>
      <c r="E426" s="743">
        <v>0.34698053274408586</v>
      </c>
      <c r="F426" s="612"/>
      <c r="G426" s="612"/>
      <c r="H426" s="1031" t="s">
        <v>422</v>
      </c>
      <c r="I426" s="985"/>
      <c r="J426" s="744">
        <v>0.27359647349125865</v>
      </c>
      <c r="K426" s="612"/>
      <c r="L426" s="612"/>
      <c r="M426" s="1031" t="s">
        <v>437</v>
      </c>
      <c r="N426" s="985"/>
      <c r="O426" s="745">
        <v>0.33379372445730032</v>
      </c>
      <c r="P426" s="612"/>
      <c r="Q426" s="612"/>
      <c r="W426" s="339"/>
      <c r="X426" s="339"/>
      <c r="Y426" s="339"/>
      <c r="Z426" s="339"/>
      <c r="AA426" s="339"/>
      <c r="AB426" s="339"/>
      <c r="AC426" s="339"/>
      <c r="AD426" s="339"/>
      <c r="AE426" s="339"/>
      <c r="AF426" s="339"/>
      <c r="AG426" s="339"/>
      <c r="AH426" s="339"/>
      <c r="AI426" s="339"/>
      <c r="AJ426" s="339"/>
      <c r="AK426" s="339"/>
      <c r="AL426" s="339"/>
      <c r="AM426" s="339"/>
      <c r="AN426" s="339"/>
      <c r="AO426" s="339"/>
      <c r="AP426" s="339"/>
      <c r="AQ426" s="339"/>
      <c r="AR426" s="339"/>
      <c r="AS426" s="339"/>
      <c r="AT426" s="339"/>
      <c r="AU426" s="339"/>
      <c r="AV426" s="339"/>
      <c r="AW426" s="339"/>
      <c r="AX426" s="339"/>
      <c r="AY426" s="339"/>
      <c r="AZ426" s="339"/>
      <c r="BA426" s="341"/>
      <c r="BB426" s="417"/>
      <c r="BC426" s="341"/>
      <c r="BD426" s="341"/>
      <c r="BE426" s="341"/>
      <c r="BF426" s="341"/>
      <c r="BG426" s="341"/>
      <c r="BH426" s="341"/>
      <c r="BI426" s="341"/>
      <c r="BJ426" s="341"/>
      <c r="BK426" s="341"/>
      <c r="BL426" s="341"/>
      <c r="BM426" s="341"/>
      <c r="BN426" s="341"/>
      <c r="BO426" s="341"/>
      <c r="BP426" s="341"/>
      <c r="BQ426" s="341"/>
      <c r="BR426" s="341"/>
      <c r="BS426" s="341"/>
      <c r="BT426" s="341"/>
      <c r="BU426" s="341"/>
      <c r="BV426" s="341"/>
      <c r="BW426" s="342"/>
      <c r="BX426" s="342"/>
      <c r="BY426" s="342"/>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6" customFormat="true" ht="25.15" customHeight="true" x14ac:dyDescent="0.2">
      <c r="B427" s="907"/>
      <c r="C427" s="1031" t="s">
        <v>443</v>
      </c>
      <c r="D427" s="985"/>
      <c r="E427" s="743">
        <v>-0.33963318108713481</v>
      </c>
      <c r="F427" s="612"/>
      <c r="G427" s="612"/>
      <c r="H427" s="1031" t="s">
        <v>440</v>
      </c>
      <c r="I427" s="985"/>
      <c r="J427" s="744">
        <v>0.26207580896265426</v>
      </c>
      <c r="K427" s="612"/>
      <c r="L427" s="612"/>
      <c r="M427" s="1031" t="s">
        <v>453</v>
      </c>
      <c r="N427" s="985"/>
      <c r="O427" s="745">
        <v>0.32736420073458211</v>
      </c>
      <c r="P427" s="612"/>
      <c r="Q427" s="612"/>
      <c r="W427" s="339"/>
      <c r="X427" s="339"/>
      <c r="Y427" s="339"/>
      <c r="Z427" s="339"/>
      <c r="AA427" s="339"/>
      <c r="AB427" s="339"/>
      <c r="AC427" s="339"/>
      <c r="AD427" s="339"/>
      <c r="AE427" s="339"/>
      <c r="AF427" s="339"/>
      <c r="AG427" s="339"/>
      <c r="AH427" s="339"/>
      <c r="AI427" s="339"/>
      <c r="AJ427" s="339"/>
      <c r="AK427" s="339"/>
      <c r="AL427" s="339"/>
      <c r="AM427" s="339"/>
      <c r="AN427" s="339"/>
      <c r="AO427" s="339"/>
      <c r="AP427" s="339"/>
      <c r="AQ427" s="339"/>
      <c r="AR427" s="339"/>
      <c r="AS427" s="339"/>
      <c r="AT427" s="339"/>
      <c r="AU427" s="339"/>
      <c r="AV427" s="339"/>
      <c r="AW427" s="339"/>
      <c r="AX427" s="339"/>
      <c r="AY427" s="339"/>
      <c r="AZ427" s="339"/>
      <c r="BA427" s="341"/>
      <c r="BB427" s="417"/>
      <c r="BC427" s="341"/>
      <c r="BD427" s="341"/>
      <c r="BE427" s="341"/>
      <c r="BF427" s="341"/>
      <c r="BG427" s="341"/>
      <c r="BH427" s="341"/>
      <c r="BI427" s="341"/>
      <c r="BJ427" s="341"/>
      <c r="BK427" s="341"/>
      <c r="BL427" s="341"/>
      <c r="BM427" s="341"/>
      <c r="BN427" s="341"/>
      <c r="BO427" s="341"/>
      <c r="BP427" s="341"/>
      <c r="BQ427" s="341"/>
      <c r="BR427" s="341"/>
      <c r="BS427" s="341"/>
      <c r="BT427" s="341"/>
      <c r="BU427" s="341"/>
      <c r="BV427" s="341"/>
      <c r="BW427" s="342"/>
      <c r="BX427" s="342"/>
      <c r="BY427" s="342"/>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6" customFormat="true" ht="25.15" customHeight="true" x14ac:dyDescent="0.2">
      <c r="B428" s="907"/>
      <c r="C428" s="1031" t="s">
        <v>445</v>
      </c>
      <c r="D428" s="985"/>
      <c r="E428" s="743">
        <v>-0.3299352407712427</v>
      </c>
      <c r="F428" s="612"/>
      <c r="G428" s="612"/>
      <c r="H428" s="1031" t="s">
        <v>454</v>
      </c>
      <c r="I428" s="985"/>
      <c r="J428" s="744">
        <v>0.23791555949809262</v>
      </c>
      <c r="K428" s="612"/>
      <c r="L428" s="612"/>
      <c r="M428" s="1031" t="s">
        <v>431</v>
      </c>
      <c r="N428" s="985"/>
      <c r="O428" s="745">
        <v>0.32734075846763955</v>
      </c>
      <c r="P428" s="612"/>
      <c r="Q428" s="612"/>
      <c r="W428" s="339"/>
      <c r="X428" s="339"/>
      <c r="Y428" s="339"/>
      <c r="Z428" s="339"/>
      <c r="AA428" s="339"/>
      <c r="AB428" s="339"/>
      <c r="AC428" s="339"/>
      <c r="AD428" s="339"/>
      <c r="AE428" s="339"/>
      <c r="AF428" s="339"/>
      <c r="AG428" s="339"/>
      <c r="AH428" s="339"/>
      <c r="AI428" s="339"/>
      <c r="AJ428" s="339"/>
      <c r="AK428" s="339"/>
      <c r="AL428" s="339"/>
      <c r="AM428" s="339"/>
      <c r="AN428" s="339"/>
      <c r="AO428" s="339"/>
      <c r="AP428" s="339"/>
      <c r="AQ428" s="339"/>
      <c r="AR428" s="339"/>
      <c r="AS428" s="339"/>
      <c r="AT428" s="339"/>
      <c r="AU428" s="339"/>
      <c r="AV428" s="339"/>
      <c r="AW428" s="339"/>
      <c r="AX428" s="339"/>
      <c r="AY428" s="339"/>
      <c r="AZ428" s="339"/>
      <c r="BA428" s="341"/>
      <c r="BB428" s="417"/>
      <c r="BC428" s="341"/>
      <c r="BD428" s="341"/>
      <c r="BE428" s="341"/>
      <c r="BF428" s="341"/>
      <c r="BG428" s="341"/>
      <c r="BH428" s="341"/>
      <c r="BI428" s="341"/>
      <c r="BJ428" s="341"/>
      <c r="BK428" s="341"/>
      <c r="BL428" s="341"/>
      <c r="BM428" s="341"/>
      <c r="BN428" s="341"/>
      <c r="BO428" s="341"/>
      <c r="BP428" s="341"/>
      <c r="BQ428" s="341"/>
      <c r="BR428" s="341"/>
      <c r="BS428" s="341"/>
      <c r="BT428" s="341"/>
      <c r="BU428" s="341"/>
      <c r="BV428" s="341"/>
      <c r="BW428" s="342"/>
      <c r="BX428" s="342"/>
      <c r="BY428" s="342"/>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6" customFormat="true" ht="25.15" customHeight="true" x14ac:dyDescent="0.2">
      <c r="B429" s="907"/>
      <c r="C429" s="1031" t="s">
        <v>450</v>
      </c>
      <c r="D429" s="985"/>
      <c r="E429" s="743">
        <v>0.29113698096264784</v>
      </c>
      <c r="F429" s="612"/>
      <c r="G429" s="612"/>
      <c r="H429" s="1031" t="s">
        <v>455</v>
      </c>
      <c r="I429" s="985"/>
      <c r="J429" s="744">
        <v>0.22804877794490386</v>
      </c>
      <c r="K429" s="612"/>
      <c r="L429" s="612"/>
      <c r="M429" s="1031" t="s">
        <v>456</v>
      </c>
      <c r="N429" s="985"/>
      <c r="O429" s="745">
        <v>-0.30928376592670831</v>
      </c>
      <c r="P429" s="612"/>
      <c r="Q429" s="612"/>
      <c r="W429" s="339"/>
      <c r="X429" s="339"/>
      <c r="Y429" s="339"/>
      <c r="Z429" s="339"/>
      <c r="AA429" s="339"/>
      <c r="AB429" s="339"/>
      <c r="AC429" s="339"/>
      <c r="AD429" s="339"/>
      <c r="AE429" s="339"/>
      <c r="AF429" s="339"/>
      <c r="AG429" s="339"/>
      <c r="AH429" s="339"/>
      <c r="AI429" s="339"/>
      <c r="AJ429" s="339"/>
      <c r="AK429" s="339"/>
      <c r="AL429" s="339"/>
      <c r="AM429" s="339"/>
      <c r="AN429" s="339"/>
      <c r="AO429" s="339"/>
      <c r="AP429" s="339"/>
      <c r="AQ429" s="339"/>
      <c r="AR429" s="339"/>
      <c r="AS429" s="339"/>
      <c r="AT429" s="339"/>
      <c r="AU429" s="339"/>
      <c r="AV429" s="339"/>
      <c r="AW429" s="339"/>
      <c r="AX429" s="339"/>
      <c r="AY429" s="339"/>
      <c r="AZ429" s="339"/>
      <c r="BA429" s="341"/>
      <c r="BB429" s="417"/>
      <c r="BC429" s="341"/>
      <c r="BD429" s="341"/>
      <c r="BE429" s="341"/>
      <c r="BF429" s="341"/>
      <c r="BG429" s="341"/>
      <c r="BH429" s="341"/>
      <c r="BI429" s="341"/>
      <c r="BJ429" s="341"/>
      <c r="BK429" s="341"/>
      <c r="BL429" s="341"/>
      <c r="BM429" s="341"/>
      <c r="BN429" s="341"/>
      <c r="BO429" s="341"/>
      <c r="BP429" s="341"/>
      <c r="BQ429" s="341"/>
      <c r="BR429" s="341"/>
      <c r="BS429" s="341"/>
      <c r="BT429" s="341"/>
      <c r="BU429" s="341"/>
      <c r="BV429" s="341"/>
      <c r="BW429" s="342"/>
      <c r="BX429" s="342"/>
      <c r="BY429" s="342"/>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6" customFormat="true" ht="25.15" customHeight="true" x14ac:dyDescent="0.2">
      <c r="B430" s="907"/>
      <c r="C430" s="1031" t="s">
        <v>453</v>
      </c>
      <c r="D430" s="985"/>
      <c r="E430" s="743">
        <v>0.26117272004727515</v>
      </c>
      <c r="F430" s="612"/>
      <c r="G430" s="612"/>
      <c r="H430" s="1031" t="s">
        <v>225</v>
      </c>
      <c r="I430" s="985"/>
      <c r="J430" s="744">
        <v>-0.22320342812026212</v>
      </c>
      <c r="K430" s="612"/>
      <c r="L430" s="612"/>
      <c r="M430" s="1031" t="s">
        <v>433</v>
      </c>
      <c r="N430" s="985"/>
      <c r="O430" s="745">
        <v>0.2894965047596576</v>
      </c>
      <c r="P430" s="612"/>
      <c r="Q430" s="612"/>
      <c r="W430" s="339"/>
      <c r="X430" s="339"/>
      <c r="Y430" s="339"/>
      <c r="Z430" s="339"/>
      <c r="AA430" s="339"/>
      <c r="AB430" s="339"/>
      <c r="AC430" s="339"/>
      <c r="AD430" s="339"/>
      <c r="AE430" s="339"/>
      <c r="AF430" s="339"/>
      <c r="AG430" s="339"/>
      <c r="AH430" s="339"/>
      <c r="AI430" s="339"/>
      <c r="AJ430" s="339"/>
      <c r="AK430" s="339"/>
      <c r="AL430" s="339"/>
      <c r="AM430" s="339"/>
      <c r="AN430" s="339"/>
      <c r="AO430" s="339"/>
      <c r="AP430" s="339"/>
      <c r="AQ430" s="339"/>
      <c r="AR430" s="339"/>
      <c r="AS430" s="339"/>
      <c r="AT430" s="339"/>
      <c r="AU430" s="339"/>
      <c r="AV430" s="339"/>
      <c r="AW430" s="339"/>
      <c r="AX430" s="339"/>
      <c r="AY430" s="339"/>
      <c r="AZ430" s="339"/>
      <c r="BA430" s="341"/>
      <c r="BB430" s="417"/>
      <c r="BC430" s="341"/>
      <c r="BD430" s="341"/>
      <c r="BE430" s="341"/>
      <c r="BF430" s="341"/>
      <c r="BG430" s="341"/>
      <c r="BH430" s="341"/>
      <c r="BI430" s="341"/>
      <c r="BJ430" s="341"/>
      <c r="BK430" s="341"/>
      <c r="BL430" s="341"/>
      <c r="BM430" s="341"/>
      <c r="BN430" s="341"/>
      <c r="BO430" s="341"/>
      <c r="BP430" s="341"/>
      <c r="BQ430" s="341"/>
      <c r="BR430" s="341"/>
      <c r="BS430" s="341"/>
      <c r="BT430" s="341"/>
      <c r="BU430" s="341"/>
      <c r="BV430" s="341"/>
      <c r="BW430" s="342"/>
      <c r="BX430" s="342"/>
      <c r="BY430" s="342"/>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6" customFormat="true" ht="25.15" customHeight="true" x14ac:dyDescent="0.2">
      <c r="B431" s="907"/>
      <c r="C431" s="1031" t="s">
        <v>454</v>
      </c>
      <c r="D431" s="985"/>
      <c r="E431" s="743">
        <v>0.25135114638627032</v>
      </c>
      <c r="F431" s="612"/>
      <c r="G431" s="612"/>
      <c r="H431" s="1031" t="s">
        <v>450</v>
      </c>
      <c r="I431" s="985"/>
      <c r="J431" s="744">
        <v>0.18553429321542589</v>
      </c>
      <c r="K431" s="612"/>
      <c r="L431" s="612"/>
      <c r="M431" s="1031" t="s">
        <v>457</v>
      </c>
      <c r="N431" s="985"/>
      <c r="O431" s="745">
        <v>-0.28667530635911004</v>
      </c>
      <c r="P431" s="612"/>
      <c r="Q431" s="612"/>
      <c r="W431" s="339"/>
      <c r="X431" s="339"/>
      <c r="Y431" s="339"/>
      <c r="Z431" s="339"/>
      <c r="AA431" s="339"/>
      <c r="AB431" s="339"/>
      <c r="AC431" s="339"/>
      <c r="AD431" s="339"/>
      <c r="AE431" s="339"/>
      <c r="AF431" s="339"/>
      <c r="AG431" s="339"/>
      <c r="AH431" s="339"/>
      <c r="AI431" s="339"/>
      <c r="AJ431" s="339"/>
      <c r="AK431" s="339"/>
      <c r="AL431" s="339"/>
      <c r="AM431" s="339"/>
      <c r="AN431" s="339"/>
      <c r="AO431" s="339"/>
      <c r="AP431" s="339"/>
      <c r="AQ431" s="339"/>
      <c r="AR431" s="339"/>
      <c r="AS431" s="339"/>
      <c r="AT431" s="339"/>
      <c r="AU431" s="339"/>
      <c r="AV431" s="339"/>
      <c r="AW431" s="339"/>
      <c r="AX431" s="339"/>
      <c r="AY431" s="339"/>
      <c r="AZ431" s="339"/>
      <c r="BA431" s="341"/>
      <c r="BB431" s="417"/>
      <c r="BC431" s="341"/>
      <c r="BD431" s="341"/>
      <c r="BE431" s="341"/>
      <c r="BF431" s="341"/>
      <c r="BG431" s="341"/>
      <c r="BH431" s="341"/>
      <c r="BI431" s="341"/>
      <c r="BJ431" s="341"/>
      <c r="BK431" s="341"/>
      <c r="BL431" s="341"/>
      <c r="BM431" s="341"/>
      <c r="BN431" s="341"/>
      <c r="BO431" s="341"/>
      <c r="BP431" s="341"/>
      <c r="BQ431" s="341"/>
      <c r="BR431" s="341"/>
      <c r="BS431" s="341"/>
      <c r="BT431" s="341"/>
      <c r="BU431" s="341"/>
      <c r="BV431" s="341"/>
      <c r="BW431" s="342"/>
      <c r="BX431" s="342"/>
      <c r="BY431" s="342"/>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6" customFormat="true" ht="25.15" customHeight="true" x14ac:dyDescent="0.2">
      <c r="B432" s="907"/>
      <c r="C432" s="1031" t="s">
        <v>225</v>
      </c>
      <c r="D432" s="985"/>
      <c r="E432" s="743">
        <v>-0.24307677060806795</v>
      </c>
      <c r="F432" s="612"/>
      <c r="G432" s="612"/>
      <c r="H432" s="1031" t="s">
        <v>443</v>
      </c>
      <c r="I432" s="985"/>
      <c r="J432" s="744">
        <v>-0.12102535317669427</v>
      </c>
      <c r="K432" s="612"/>
      <c r="L432" s="612"/>
      <c r="M432" s="1031" t="s">
        <v>458</v>
      </c>
      <c r="N432" s="985"/>
      <c r="O432" s="745">
        <v>-0.28325622323826455</v>
      </c>
      <c r="P432" s="612"/>
      <c r="Q432" s="612"/>
      <c r="W432" s="339"/>
      <c r="X432" s="339"/>
      <c r="Y432" s="339"/>
      <c r="Z432" s="339"/>
      <c r="AA432" s="339"/>
      <c r="AB432" s="339"/>
      <c r="AC432" s="339"/>
      <c r="AD432" s="339"/>
      <c r="AE432" s="339"/>
      <c r="AF432" s="339"/>
      <c r="AG432" s="339"/>
      <c r="AH432" s="339"/>
      <c r="AI432" s="339"/>
      <c r="AJ432" s="339"/>
      <c r="AK432" s="339"/>
      <c r="AL432" s="339"/>
      <c r="AM432" s="339"/>
      <c r="AN432" s="339"/>
      <c r="AO432" s="339"/>
      <c r="AP432" s="339"/>
      <c r="AQ432" s="339"/>
      <c r="AR432" s="339"/>
      <c r="AS432" s="339"/>
      <c r="AT432" s="339"/>
      <c r="AU432" s="339"/>
      <c r="AV432" s="339"/>
      <c r="AW432" s="339"/>
      <c r="AX432" s="339"/>
      <c r="AY432" s="339"/>
      <c r="AZ432" s="339"/>
      <c r="BA432" s="341"/>
      <c r="BB432" s="417"/>
      <c r="BC432" s="341"/>
      <c r="BD432" s="341"/>
      <c r="BE432" s="341"/>
      <c r="BF432" s="341"/>
      <c r="BG432" s="341"/>
      <c r="BH432" s="341"/>
      <c r="BI432" s="341"/>
      <c r="BJ432" s="341"/>
      <c r="BK432" s="341"/>
      <c r="BL432" s="341"/>
      <c r="BM432" s="341"/>
      <c r="BN432" s="341"/>
      <c r="BO432" s="341"/>
      <c r="BP432" s="341"/>
      <c r="BQ432" s="341"/>
      <c r="BR432" s="341"/>
      <c r="BS432" s="341"/>
      <c r="BT432" s="341"/>
      <c r="BU432" s="341"/>
      <c r="BV432" s="341"/>
      <c r="BW432" s="342"/>
      <c r="BX432" s="342"/>
      <c r="BY432" s="342"/>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6" customFormat="true" ht="25.15" customHeight="true" x14ac:dyDescent="0.2">
      <c r="B433" s="907"/>
      <c r="C433" s="1031" t="s">
        <v>459</v>
      </c>
      <c r="D433" s="985"/>
      <c r="E433" s="743">
        <v>0.1929814130050849</v>
      </c>
      <c r="F433" s="612"/>
      <c r="G433" s="612"/>
      <c r="H433" s="1031" t="s">
        <v>460</v>
      </c>
      <c r="I433" s="985"/>
      <c r="J433" s="744">
        <v>0.12059593266425163</v>
      </c>
      <c r="K433" s="612"/>
      <c r="L433" s="612"/>
      <c r="M433" s="1031" t="s">
        <v>446</v>
      </c>
      <c r="N433" s="985"/>
      <c r="O433" s="745">
        <v>0.27881712161507904</v>
      </c>
      <c r="P433" s="612"/>
      <c r="Q433" s="612"/>
      <c r="W433" s="339"/>
      <c r="X433" s="339"/>
      <c r="Y433" s="339"/>
      <c r="Z433" s="339"/>
      <c r="AA433" s="339"/>
      <c r="AB433" s="339"/>
      <c r="AC433" s="339"/>
      <c r="AD433" s="339"/>
      <c r="AE433" s="339"/>
      <c r="AF433" s="339"/>
      <c r="AG433" s="339"/>
      <c r="AH433" s="339"/>
      <c r="AI433" s="339"/>
      <c r="AJ433" s="339"/>
      <c r="AK433" s="339"/>
      <c r="AL433" s="339"/>
      <c r="AM433" s="339"/>
      <c r="AN433" s="339"/>
      <c r="AO433" s="339"/>
      <c r="AP433" s="339"/>
      <c r="AQ433" s="339"/>
      <c r="AR433" s="339"/>
      <c r="AS433" s="339"/>
      <c r="AT433" s="339"/>
      <c r="AU433" s="339"/>
      <c r="AV433" s="339"/>
      <c r="AW433" s="339"/>
      <c r="AX433" s="339"/>
      <c r="AY433" s="339"/>
      <c r="AZ433" s="339"/>
      <c r="BA433" s="341"/>
      <c r="BB433" s="417"/>
      <c r="BC433" s="341"/>
      <c r="BD433" s="341"/>
      <c r="BE433" s="341"/>
      <c r="BF433" s="341"/>
      <c r="BG433" s="341"/>
      <c r="BH433" s="341"/>
      <c r="BI433" s="341"/>
      <c r="BJ433" s="341"/>
      <c r="BK433" s="341"/>
      <c r="BL433" s="341"/>
      <c r="BM433" s="341"/>
      <c r="BN433" s="341"/>
      <c r="BO433" s="341"/>
      <c r="BP433" s="341"/>
      <c r="BQ433" s="341"/>
      <c r="BR433" s="341"/>
      <c r="BS433" s="341"/>
      <c r="BT433" s="341"/>
      <c r="BU433" s="341"/>
      <c r="BV433" s="341"/>
      <c r="BW433" s="342"/>
      <c r="BX433" s="342"/>
      <c r="BY433" s="342"/>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6" customFormat="true" ht="25.15" customHeight="true" x14ac:dyDescent="0.2">
      <c r="B434" s="907"/>
      <c r="C434" s="1031" t="s">
        <v>461</v>
      </c>
      <c r="D434" s="985"/>
      <c r="E434" s="743">
        <v>-0.12649030338791953</v>
      </c>
      <c r="F434" s="612"/>
      <c r="G434" s="612"/>
      <c r="H434" s="1031" t="s">
        <v>462</v>
      </c>
      <c r="I434" s="985"/>
      <c r="J434" s="744">
        <v>-0.11735579406028936</v>
      </c>
      <c r="K434" s="612"/>
      <c r="L434" s="612"/>
      <c r="M434" s="1031" t="s">
        <v>463</v>
      </c>
      <c r="N434" s="985"/>
      <c r="O434" s="745">
        <v>-0.2783650600627034</v>
      </c>
      <c r="P434" s="612"/>
      <c r="Q434" s="612"/>
      <c r="W434" s="339"/>
      <c r="X434" s="339"/>
      <c r="Y434" s="339"/>
      <c r="Z434" s="339"/>
      <c r="AA434" s="339"/>
      <c r="AB434" s="339"/>
      <c r="AC434" s="339"/>
      <c r="AD434" s="339"/>
      <c r="AE434" s="339"/>
      <c r="AF434" s="339"/>
      <c r="AG434" s="339"/>
      <c r="AH434" s="339"/>
      <c r="AI434" s="339"/>
      <c r="AJ434" s="339"/>
      <c r="AK434" s="339"/>
      <c r="AL434" s="339"/>
      <c r="AM434" s="339"/>
      <c r="AN434" s="339"/>
      <c r="AO434" s="339"/>
      <c r="AP434" s="339"/>
      <c r="AQ434" s="339"/>
      <c r="AR434" s="339"/>
      <c r="AS434" s="339"/>
      <c r="AT434" s="339"/>
      <c r="AU434" s="339"/>
      <c r="AV434" s="339"/>
      <c r="AW434" s="339"/>
      <c r="AX434" s="339"/>
      <c r="AY434" s="339"/>
      <c r="AZ434" s="339"/>
      <c r="BA434" s="341"/>
      <c r="BB434" s="417"/>
      <c r="BC434" s="341"/>
      <c r="BD434" s="341"/>
      <c r="BE434" s="341"/>
      <c r="BF434" s="341"/>
      <c r="BG434" s="341"/>
      <c r="BH434" s="341"/>
      <c r="BI434" s="341"/>
      <c r="BJ434" s="341"/>
      <c r="BK434" s="341"/>
      <c r="BL434" s="341"/>
      <c r="BM434" s="341"/>
      <c r="BN434" s="341"/>
      <c r="BO434" s="341"/>
      <c r="BP434" s="341"/>
      <c r="BQ434" s="341"/>
      <c r="BR434" s="341"/>
      <c r="BS434" s="341"/>
      <c r="BT434" s="341"/>
      <c r="BU434" s="341"/>
      <c r="BV434" s="341"/>
      <c r="BW434" s="342"/>
      <c r="BX434" s="342"/>
      <c r="BY434" s="342"/>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6" customFormat="true" ht="25.15" customHeight="true" x14ac:dyDescent="0.2">
      <c r="B435" s="907"/>
      <c r="C435" s="1031" t="s">
        <v>460</v>
      </c>
      <c r="D435" s="985"/>
      <c r="E435" s="743">
        <v>0.122356161833441</v>
      </c>
      <c r="F435" s="612"/>
      <c r="G435" s="612"/>
      <c r="H435" s="1031" t="s">
        <v>453</v>
      </c>
      <c r="I435" s="985"/>
      <c r="J435" s="744">
        <v>0.11188269175542082</v>
      </c>
      <c r="K435" s="612"/>
      <c r="L435" s="612"/>
      <c r="M435" s="1031" t="s">
        <v>464</v>
      </c>
      <c r="N435" s="985"/>
      <c r="O435" s="745">
        <v>-0.27790628540644385</v>
      </c>
      <c r="P435" s="612"/>
      <c r="Q435" s="612"/>
      <c r="W435" s="339"/>
      <c r="X435" s="339"/>
      <c r="Y435" s="339"/>
      <c r="Z435" s="339"/>
      <c r="AA435" s="339"/>
      <c r="AB435" s="339"/>
      <c r="AC435" s="339"/>
      <c r="AD435" s="339"/>
      <c r="AE435" s="339"/>
      <c r="AF435" s="339"/>
      <c r="AG435" s="339"/>
      <c r="AH435" s="339"/>
      <c r="AI435" s="339"/>
      <c r="AJ435" s="339"/>
      <c r="AK435" s="339"/>
      <c r="AL435" s="339"/>
      <c r="AM435" s="339"/>
      <c r="AN435" s="339"/>
      <c r="AO435" s="339"/>
      <c r="AP435" s="339"/>
      <c r="AQ435" s="339"/>
      <c r="AR435" s="339"/>
      <c r="AS435" s="339"/>
      <c r="AT435" s="339"/>
      <c r="AU435" s="339"/>
      <c r="AV435" s="339"/>
      <c r="AW435" s="339"/>
      <c r="AX435" s="339"/>
      <c r="AY435" s="339"/>
      <c r="AZ435" s="339"/>
      <c r="BA435" s="341"/>
      <c r="BB435" s="417"/>
      <c r="BC435" s="341"/>
      <c r="BD435" s="341"/>
      <c r="BE435" s="341"/>
      <c r="BF435" s="341"/>
      <c r="BG435" s="341"/>
      <c r="BH435" s="341"/>
      <c r="BI435" s="341"/>
      <c r="BJ435" s="341"/>
      <c r="BK435" s="341"/>
      <c r="BL435" s="341"/>
      <c r="BM435" s="341"/>
      <c r="BN435" s="341"/>
      <c r="BO435" s="341"/>
      <c r="BP435" s="341"/>
      <c r="BQ435" s="341"/>
      <c r="BR435" s="341"/>
      <c r="BS435" s="341"/>
      <c r="BT435" s="341"/>
      <c r="BU435" s="341"/>
      <c r="BV435" s="341"/>
      <c r="BW435" s="342"/>
      <c r="BX435" s="342"/>
      <c r="BY435" s="342"/>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6" customFormat="true" ht="25.15" customHeight="true" x14ac:dyDescent="0.2">
      <c r="B436" s="907"/>
      <c r="C436" s="1031" t="s">
        <v>465</v>
      </c>
      <c r="D436" s="985"/>
      <c r="E436" s="743">
        <v>0.10310967024709206</v>
      </c>
      <c r="F436" s="612"/>
      <c r="G436" s="612"/>
      <c r="H436" s="1031" t="s">
        <v>417</v>
      </c>
      <c r="I436" s="985"/>
      <c r="J436" s="744">
        <v>0.10388365961184051</v>
      </c>
      <c r="K436" s="612"/>
      <c r="L436" s="612"/>
      <c r="M436" s="1031" t="s">
        <v>466</v>
      </c>
      <c r="N436" s="985"/>
      <c r="O436" s="745">
        <v>-0.26825829642898108</v>
      </c>
      <c r="P436" s="612"/>
      <c r="Q436" s="612"/>
      <c r="W436" s="339"/>
      <c r="X436" s="339"/>
      <c r="Y436" s="339"/>
      <c r="Z436" s="339"/>
      <c r="AA436" s="339"/>
      <c r="AB436" s="339"/>
      <c r="AC436" s="339"/>
      <c r="AD436" s="339"/>
      <c r="AE436" s="339"/>
      <c r="AF436" s="339"/>
      <c r="AG436" s="339"/>
      <c r="AH436" s="339"/>
      <c r="AI436" s="339"/>
      <c r="AJ436" s="339"/>
      <c r="AK436" s="339"/>
      <c r="AL436" s="339"/>
      <c r="AM436" s="339"/>
      <c r="AN436" s="339"/>
      <c r="AO436" s="339"/>
      <c r="AP436" s="339"/>
      <c r="AQ436" s="339"/>
      <c r="AR436" s="339"/>
      <c r="AS436" s="339"/>
      <c r="AT436" s="339"/>
      <c r="AU436" s="339"/>
      <c r="AV436" s="339"/>
      <c r="AW436" s="339"/>
      <c r="AX436" s="339"/>
      <c r="AY436" s="339"/>
      <c r="AZ436" s="339"/>
      <c r="BA436" s="341"/>
      <c r="BB436" s="417"/>
      <c r="BC436" s="341"/>
      <c r="BD436" s="341"/>
      <c r="BE436" s="341"/>
      <c r="BF436" s="341"/>
      <c r="BG436" s="341"/>
      <c r="BH436" s="341"/>
      <c r="BI436" s="341"/>
      <c r="BJ436" s="341"/>
      <c r="BK436" s="341"/>
      <c r="BL436" s="341"/>
      <c r="BM436" s="341"/>
      <c r="BN436" s="341"/>
      <c r="BO436" s="341"/>
      <c r="BP436" s="341"/>
      <c r="BQ436" s="341"/>
      <c r="BR436" s="341"/>
      <c r="BS436" s="341"/>
      <c r="BT436" s="341"/>
      <c r="BU436" s="341"/>
      <c r="BV436" s="341"/>
      <c r="BW436" s="342"/>
      <c r="BX436" s="342"/>
      <c r="BY436" s="342"/>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6" customFormat="true" ht="25.15" customHeight="true" x14ac:dyDescent="0.2">
      <c r="B437" s="907"/>
      <c r="C437" s="1031" t="s">
        <v>467</v>
      </c>
      <c r="D437" s="985"/>
      <c r="E437" s="743">
        <v>9.9015555466956048E-2</v>
      </c>
      <c r="F437" s="612"/>
      <c r="G437" s="612"/>
      <c r="H437" s="1031" t="s">
        <v>468</v>
      </c>
      <c r="I437" s="985"/>
      <c r="J437" s="744">
        <v>-9.9663616225376755E-2</v>
      </c>
      <c r="K437" s="612"/>
      <c r="L437" s="612"/>
      <c r="M437" s="1031" t="s">
        <v>451</v>
      </c>
      <c r="N437" s="985"/>
      <c r="O437" s="745">
        <v>-0.25509426450048334</v>
      </c>
      <c r="P437" s="612"/>
      <c r="Q437" s="612"/>
      <c r="W437" s="339"/>
      <c r="X437" s="339"/>
      <c r="Y437" s="339"/>
      <c r="Z437" s="339"/>
      <c r="AA437" s="339"/>
      <c r="AB437" s="339"/>
      <c r="AC437" s="339"/>
      <c r="AD437" s="339"/>
      <c r="AE437" s="339"/>
      <c r="AF437" s="339"/>
      <c r="AG437" s="339"/>
      <c r="AH437" s="339"/>
      <c r="AI437" s="339"/>
      <c r="AJ437" s="339"/>
      <c r="AK437" s="339"/>
      <c r="AL437" s="339"/>
      <c r="AM437" s="339"/>
      <c r="AN437" s="339"/>
      <c r="AO437" s="339"/>
      <c r="AP437" s="339"/>
      <c r="AQ437" s="339"/>
      <c r="AR437" s="339"/>
      <c r="AS437" s="339"/>
      <c r="AT437" s="339"/>
      <c r="AU437" s="339"/>
      <c r="AV437" s="339"/>
      <c r="AW437" s="339"/>
      <c r="AX437" s="339"/>
      <c r="AY437" s="339"/>
      <c r="AZ437" s="339"/>
      <c r="BA437" s="341"/>
      <c r="BB437" s="417"/>
      <c r="BC437" s="341"/>
      <c r="BD437" s="341"/>
      <c r="BE437" s="341"/>
      <c r="BF437" s="341"/>
      <c r="BG437" s="341"/>
      <c r="BH437" s="341"/>
      <c r="BI437" s="341"/>
      <c r="BJ437" s="341"/>
      <c r="BK437" s="341"/>
      <c r="BL437" s="341"/>
      <c r="BM437" s="341"/>
      <c r="BN437" s="341"/>
      <c r="BO437" s="341"/>
      <c r="BP437" s="341"/>
      <c r="BQ437" s="341"/>
      <c r="BR437" s="341"/>
      <c r="BS437" s="341"/>
      <c r="BT437" s="341"/>
      <c r="BU437" s="341"/>
      <c r="BV437" s="341"/>
      <c r="BW437" s="342"/>
      <c r="BX437" s="342"/>
      <c r="BY437" s="342"/>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6" customFormat="true" ht="25.15" customHeight="true" x14ac:dyDescent="0.2">
      <c r="B438" s="907"/>
      <c r="C438" s="1031" t="s">
        <v>469</v>
      </c>
      <c r="D438" s="985"/>
      <c r="E438" s="743">
        <v>-8.9737013328754556E-2</v>
      </c>
      <c r="F438" s="612"/>
      <c r="G438" s="612"/>
      <c r="H438" s="1031" t="s">
        <v>445</v>
      </c>
      <c r="I438" s="985"/>
      <c r="J438" s="744">
        <v>-9.7708755545957746E-2</v>
      </c>
      <c r="K438" s="612"/>
      <c r="L438" s="612"/>
      <c r="M438" s="1031" t="s">
        <v>448</v>
      </c>
      <c r="N438" s="985"/>
      <c r="O438" s="745">
        <v>0.25447516439214224</v>
      </c>
      <c r="P438" s="612"/>
      <c r="Q438" s="612"/>
      <c r="W438" s="339"/>
      <c r="X438" s="339"/>
      <c r="Y438" s="339"/>
      <c r="Z438" s="339"/>
      <c r="AA438" s="339"/>
      <c r="AB438" s="339"/>
      <c r="AC438" s="339"/>
      <c r="AD438" s="339"/>
      <c r="AE438" s="339"/>
      <c r="AF438" s="339"/>
      <c r="AG438" s="339"/>
      <c r="AH438" s="339"/>
      <c r="AI438" s="339"/>
      <c r="AJ438" s="339"/>
      <c r="AK438" s="339"/>
      <c r="AL438" s="339"/>
      <c r="AM438" s="339"/>
      <c r="AN438" s="339"/>
      <c r="AO438" s="339"/>
      <c r="AP438" s="339"/>
      <c r="AQ438" s="339"/>
      <c r="AR438" s="339"/>
      <c r="AS438" s="339"/>
      <c r="AT438" s="339"/>
      <c r="AU438" s="339"/>
      <c r="AV438" s="339"/>
      <c r="AW438" s="339"/>
      <c r="AX438" s="339"/>
      <c r="AY438" s="339"/>
      <c r="AZ438" s="339"/>
      <c r="BA438" s="341"/>
      <c r="BB438" s="417"/>
      <c r="BC438" s="341"/>
      <c r="BD438" s="341"/>
      <c r="BE438" s="341"/>
      <c r="BF438" s="341"/>
      <c r="BG438" s="341"/>
      <c r="BH438" s="341"/>
      <c r="BI438" s="341"/>
      <c r="BJ438" s="341"/>
      <c r="BK438" s="341"/>
      <c r="BL438" s="341"/>
      <c r="BM438" s="341"/>
      <c r="BN438" s="341"/>
      <c r="BO438" s="341"/>
      <c r="BP438" s="341"/>
      <c r="BQ438" s="341"/>
      <c r="BR438" s="341"/>
      <c r="BS438" s="341"/>
      <c r="BT438" s="341"/>
      <c r="BU438" s="341"/>
      <c r="BV438" s="341"/>
      <c r="BW438" s="342"/>
      <c r="BX438" s="342"/>
      <c r="BY438" s="342"/>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6" customFormat="true" ht="25.15" customHeight="true" x14ac:dyDescent="0.2">
      <c r="B439" s="907"/>
      <c r="C439" s="1031" t="s">
        <v>462</v>
      </c>
      <c r="D439" s="985"/>
      <c r="E439" s="743">
        <v>-7.9958564194777967E-2</v>
      </c>
      <c r="F439" s="612"/>
      <c r="G439" s="612"/>
      <c r="H439" s="1031" t="s">
        <v>467</v>
      </c>
      <c r="I439" s="985"/>
      <c r="J439" s="744">
        <v>9.632184281705683E-2</v>
      </c>
      <c r="K439" s="612"/>
      <c r="L439" s="612"/>
      <c r="M439" s="1031" t="s">
        <v>225</v>
      </c>
      <c r="N439" s="985"/>
      <c r="O439" s="745">
        <v>-0.25166975563776806</v>
      </c>
      <c r="P439" s="612"/>
      <c r="Q439" s="612"/>
      <c r="W439" s="339"/>
      <c r="X439" s="339"/>
      <c r="Y439" s="339"/>
      <c r="Z439" s="339"/>
      <c r="AA439" s="339"/>
      <c r="AB439" s="339"/>
      <c r="AC439" s="339"/>
      <c r="AD439" s="339"/>
      <c r="AE439" s="339"/>
      <c r="AF439" s="339"/>
      <c r="AG439" s="339"/>
      <c r="AH439" s="339"/>
      <c r="AI439" s="339"/>
      <c r="AJ439" s="339"/>
      <c r="AK439" s="339"/>
      <c r="AL439" s="339"/>
      <c r="AM439" s="339"/>
      <c r="AN439" s="339"/>
      <c r="AO439" s="339"/>
      <c r="AP439" s="339"/>
      <c r="AQ439" s="339"/>
      <c r="AR439" s="339"/>
      <c r="AS439" s="339"/>
      <c r="AT439" s="339"/>
      <c r="AU439" s="339"/>
      <c r="AV439" s="339"/>
      <c r="AW439" s="339"/>
      <c r="AX439" s="339"/>
      <c r="AY439" s="339"/>
      <c r="AZ439" s="339"/>
      <c r="BA439" s="341"/>
      <c r="BB439" s="417"/>
      <c r="BC439" s="341"/>
      <c r="BD439" s="341"/>
      <c r="BE439" s="341"/>
      <c r="BF439" s="341"/>
      <c r="BG439" s="341"/>
      <c r="BH439" s="341"/>
      <c r="BI439" s="341"/>
      <c r="BJ439" s="341"/>
      <c r="BK439" s="341"/>
      <c r="BL439" s="341"/>
      <c r="BM439" s="341"/>
      <c r="BN439" s="341"/>
      <c r="BO439" s="341"/>
      <c r="BP439" s="341"/>
      <c r="BQ439" s="341"/>
      <c r="BR439" s="341"/>
      <c r="BS439" s="341"/>
      <c r="BT439" s="341"/>
      <c r="BU439" s="341"/>
      <c r="BV439" s="341"/>
      <c r="BW439" s="342"/>
      <c r="BX439" s="342"/>
      <c r="BY439" s="342"/>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6" customFormat="true" ht="25.15" customHeight="true" x14ac:dyDescent="0.2">
      <c r="B440" s="907"/>
      <c r="C440" s="1031" t="s">
        <v>470</v>
      </c>
      <c r="D440" s="985"/>
      <c r="E440" s="743">
        <v>-6.8778552902103704E-2</v>
      </c>
      <c r="F440" s="612"/>
      <c r="G440" s="612"/>
      <c r="H440" s="1031" t="s">
        <v>471</v>
      </c>
      <c r="I440" s="985"/>
      <c r="J440" s="744">
        <v>-9.5373398352749592E-2</v>
      </c>
      <c r="K440" s="612"/>
      <c r="L440" s="612"/>
      <c r="M440" s="1031" t="s">
        <v>459</v>
      </c>
      <c r="N440" s="985"/>
      <c r="O440" s="745">
        <v>0.23482864619058333</v>
      </c>
      <c r="P440" s="612"/>
      <c r="Q440" s="612"/>
      <c r="W440" s="339"/>
      <c r="X440" s="339"/>
      <c r="Y440" s="339"/>
      <c r="Z440" s="339"/>
      <c r="AA440" s="339"/>
      <c r="AB440" s="339"/>
      <c r="AC440" s="339"/>
      <c r="AD440" s="339"/>
      <c r="AE440" s="339"/>
      <c r="AF440" s="339"/>
      <c r="AG440" s="339"/>
      <c r="AH440" s="339"/>
      <c r="AI440" s="339"/>
      <c r="AJ440" s="339"/>
      <c r="AK440" s="339"/>
      <c r="AL440" s="339"/>
      <c r="AM440" s="339"/>
      <c r="AN440" s="339"/>
      <c r="AO440" s="339"/>
      <c r="AP440" s="339"/>
      <c r="AQ440" s="339"/>
      <c r="AR440" s="339"/>
      <c r="AS440" s="339"/>
      <c r="AT440" s="339"/>
      <c r="AU440" s="339"/>
      <c r="AV440" s="339"/>
      <c r="AW440" s="339"/>
      <c r="AX440" s="339"/>
      <c r="AY440" s="339"/>
      <c r="AZ440" s="339"/>
      <c r="BA440" s="341"/>
      <c r="BB440" s="417"/>
      <c r="BC440" s="341"/>
      <c r="BD440" s="341"/>
      <c r="BE440" s="341"/>
      <c r="BF440" s="341"/>
      <c r="BG440" s="341"/>
      <c r="BH440" s="341"/>
      <c r="BI440" s="341"/>
      <c r="BJ440" s="341"/>
      <c r="BK440" s="341"/>
      <c r="BL440" s="341"/>
      <c r="BM440" s="341"/>
      <c r="BN440" s="341"/>
      <c r="BO440" s="341"/>
      <c r="BP440" s="341"/>
      <c r="BQ440" s="341"/>
      <c r="BR440" s="341"/>
      <c r="BS440" s="341"/>
      <c r="BT440" s="341"/>
      <c r="BU440" s="341"/>
      <c r="BV440" s="341"/>
      <c r="BW440" s="342"/>
      <c r="BX440" s="342"/>
      <c r="BY440" s="342"/>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6" customFormat="true" ht="25.15" customHeight="true" x14ac:dyDescent="0.2">
      <c r="B441" s="907"/>
      <c r="C441" s="1031" t="s">
        <v>472</v>
      </c>
      <c r="D441" s="985"/>
      <c r="E441" s="743">
        <v>-4.6948354271811071E-2</v>
      </c>
      <c r="F441" s="612"/>
      <c r="G441" s="612"/>
      <c r="H441" s="1031" t="s">
        <v>459</v>
      </c>
      <c r="I441" s="985"/>
      <c r="J441" s="744">
        <v>8.6678213556027867E-2</v>
      </c>
      <c r="K441" s="612"/>
      <c r="L441" s="612"/>
      <c r="M441" s="1031" t="s">
        <v>473</v>
      </c>
      <c r="N441" s="985"/>
      <c r="O441" s="745">
        <v>-0.23400301814456761</v>
      </c>
      <c r="P441" s="612"/>
      <c r="Q441" s="612"/>
      <c r="W441" s="339"/>
      <c r="X441" s="339"/>
      <c r="Y441" s="339"/>
      <c r="Z441" s="339"/>
      <c r="AA441" s="339"/>
      <c r="AB441" s="339"/>
      <c r="AC441" s="339"/>
      <c r="AD441" s="339"/>
      <c r="AE441" s="339"/>
      <c r="AF441" s="339"/>
      <c r="AG441" s="339"/>
      <c r="AH441" s="339"/>
      <c r="AI441" s="339"/>
      <c r="AJ441" s="339"/>
      <c r="AK441" s="339"/>
      <c r="AL441" s="339"/>
      <c r="AM441" s="339"/>
      <c r="AN441" s="339"/>
      <c r="AO441" s="339"/>
      <c r="AP441" s="339"/>
      <c r="AQ441" s="339"/>
      <c r="AR441" s="339"/>
      <c r="AS441" s="339"/>
      <c r="AT441" s="339"/>
      <c r="AU441" s="339"/>
      <c r="AV441" s="339"/>
      <c r="AW441" s="339"/>
      <c r="AX441" s="339"/>
      <c r="AY441" s="339"/>
      <c r="AZ441" s="339"/>
      <c r="BA441" s="341"/>
      <c r="BB441" s="417"/>
      <c r="BC441" s="341"/>
      <c r="BD441" s="341"/>
      <c r="BE441" s="341"/>
      <c r="BF441" s="341"/>
      <c r="BG441" s="341"/>
      <c r="BH441" s="341"/>
      <c r="BI441" s="341"/>
      <c r="BJ441" s="341"/>
      <c r="BK441" s="341"/>
      <c r="BL441" s="341"/>
      <c r="BM441" s="341"/>
      <c r="BN441" s="341"/>
      <c r="BO441" s="341"/>
      <c r="BP441" s="341"/>
      <c r="BQ441" s="341"/>
      <c r="BR441" s="341"/>
      <c r="BS441" s="341"/>
      <c r="BT441" s="341"/>
      <c r="BU441" s="341"/>
      <c r="BV441" s="341"/>
      <c r="BW441" s="342"/>
      <c r="BX441" s="342"/>
      <c r="BY441" s="342"/>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6" customFormat="true" ht="25.15" customHeight="true" x14ac:dyDescent="0.2">
      <c r="B442" s="907"/>
      <c r="C442" s="1031" t="s">
        <v>474</v>
      </c>
      <c r="D442" s="985"/>
      <c r="E442" s="743">
        <v>4.0301191774565863E-2</v>
      </c>
      <c r="F442" s="612"/>
      <c r="G442" s="612"/>
      <c r="H442" s="1031" t="s">
        <v>465</v>
      </c>
      <c r="I442" s="985"/>
      <c r="J442" s="744">
        <v>7.6629560526272456E-2</v>
      </c>
      <c r="K442" s="612"/>
      <c r="L442" s="612"/>
      <c r="M442" s="1031" t="s">
        <v>475</v>
      </c>
      <c r="N442" s="985"/>
      <c r="O442" s="745">
        <v>-0.23251409988888391</v>
      </c>
      <c r="P442" s="612"/>
      <c r="Q442" s="612"/>
      <c r="W442" s="339"/>
      <c r="X442" s="339"/>
      <c r="Y442" s="339"/>
      <c r="Z442" s="339"/>
      <c r="AA442" s="339"/>
      <c r="AB442" s="339"/>
      <c r="AC442" s="339"/>
      <c r="AD442" s="339"/>
      <c r="AE442" s="339"/>
      <c r="AF442" s="339"/>
      <c r="AG442" s="339"/>
      <c r="AH442" s="339"/>
      <c r="AI442" s="339"/>
      <c r="AJ442" s="339"/>
      <c r="AK442" s="339"/>
      <c r="AL442" s="339"/>
      <c r="AM442" s="339"/>
      <c r="AN442" s="339"/>
      <c r="AO442" s="339"/>
      <c r="AP442" s="339"/>
      <c r="AQ442" s="339"/>
      <c r="AR442" s="339"/>
      <c r="AS442" s="339"/>
      <c r="AT442" s="339"/>
      <c r="AU442" s="339"/>
      <c r="AV442" s="339"/>
      <c r="AW442" s="339"/>
      <c r="AX442" s="339"/>
      <c r="AY442" s="339"/>
      <c r="AZ442" s="339"/>
      <c r="BA442" s="341"/>
      <c r="BB442" s="417"/>
      <c r="BC442" s="341"/>
      <c r="BD442" s="341"/>
      <c r="BE442" s="341"/>
      <c r="BF442" s="341"/>
      <c r="BG442" s="341"/>
      <c r="BH442" s="341"/>
      <c r="BI442" s="341"/>
      <c r="BJ442" s="341"/>
      <c r="BK442" s="341"/>
      <c r="BL442" s="341"/>
      <c r="BM442" s="341"/>
      <c r="BN442" s="341"/>
      <c r="BO442" s="341"/>
      <c r="BP442" s="341"/>
      <c r="BQ442" s="341"/>
      <c r="BR442" s="341"/>
      <c r="BS442" s="341"/>
      <c r="BT442" s="341"/>
      <c r="BU442" s="341"/>
      <c r="BV442" s="341"/>
      <c r="BW442" s="342"/>
      <c r="BX442" s="342"/>
      <c r="BY442" s="342"/>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6" customFormat="true" ht="25.15" customHeight="true" x14ac:dyDescent="0.2">
      <c r="B443" s="907"/>
      <c r="C443" s="1031" t="s">
        <v>476</v>
      </c>
      <c r="D443" s="985"/>
      <c r="E443" s="743">
        <v>3.7697342690534229E-2</v>
      </c>
      <c r="F443" s="612"/>
      <c r="G443" s="612"/>
      <c r="H443" s="1031" t="s">
        <v>474</v>
      </c>
      <c r="I443" s="985"/>
      <c r="J443" s="744">
        <v>-7.5501922049367079E-2</v>
      </c>
      <c r="K443" s="612"/>
      <c r="L443" s="612"/>
      <c r="M443" s="1031" t="s">
        <v>477</v>
      </c>
      <c r="N443" s="985"/>
      <c r="O443" s="745">
        <v>-0.23173444426804762</v>
      </c>
      <c r="P443" s="612"/>
      <c r="Q443" s="612"/>
      <c r="W443" s="339"/>
      <c r="X443" s="339"/>
      <c r="Y443" s="339"/>
      <c r="Z443" s="339"/>
      <c r="AA443" s="339"/>
      <c r="AB443" s="339"/>
      <c r="AC443" s="339"/>
      <c r="AD443" s="339"/>
      <c r="AE443" s="339"/>
      <c r="AF443" s="339"/>
      <c r="AG443" s="339"/>
      <c r="AH443" s="339"/>
      <c r="AI443" s="339"/>
      <c r="AJ443" s="339"/>
      <c r="AK443" s="339"/>
      <c r="AL443" s="339"/>
      <c r="AM443" s="339"/>
      <c r="AN443" s="339"/>
      <c r="AO443" s="339"/>
      <c r="AP443" s="339"/>
      <c r="AQ443" s="339"/>
      <c r="AR443" s="339"/>
      <c r="AS443" s="339"/>
      <c r="AT443" s="339"/>
      <c r="AU443" s="339"/>
      <c r="AV443" s="339"/>
      <c r="AW443" s="339"/>
      <c r="AX443" s="339"/>
      <c r="AY443" s="339"/>
      <c r="AZ443" s="339"/>
      <c r="BA443" s="341"/>
      <c r="BB443" s="417"/>
      <c r="BC443" s="341"/>
      <c r="BD443" s="341"/>
      <c r="BE443" s="341"/>
      <c r="BF443" s="341"/>
      <c r="BG443" s="341"/>
      <c r="BH443" s="341"/>
      <c r="BI443" s="341"/>
      <c r="BJ443" s="341"/>
      <c r="BK443" s="341"/>
      <c r="BL443" s="341"/>
      <c r="BM443" s="341"/>
      <c r="BN443" s="341"/>
      <c r="BO443" s="341"/>
      <c r="BP443" s="341"/>
      <c r="BQ443" s="341"/>
      <c r="BR443" s="341"/>
      <c r="BS443" s="341"/>
      <c r="BT443" s="341"/>
      <c r="BU443" s="341"/>
      <c r="BV443" s="341"/>
      <c r="BW443" s="342"/>
      <c r="BX443" s="342"/>
      <c r="BY443" s="342"/>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6" customFormat="true" ht="25.15" customHeight="true" x14ac:dyDescent="0.2">
      <c r="B444" s="907"/>
      <c r="C444" s="1031" t="s">
        <v>478</v>
      </c>
      <c r="D444" s="985"/>
      <c r="E444" s="743">
        <v>3.1567361246670214E-2</v>
      </c>
      <c r="F444" s="612"/>
      <c r="G444" s="612"/>
      <c r="H444" s="1031" t="s">
        <v>419</v>
      </c>
      <c r="I444" s="985"/>
      <c r="J444" s="744">
        <v>-7.0998524337119451E-2</v>
      </c>
      <c r="K444" s="612"/>
      <c r="L444" s="612"/>
      <c r="M444" s="1031" t="s">
        <v>479</v>
      </c>
      <c r="N444" s="985"/>
      <c r="O444" s="745">
        <v>0.23173444426804624</v>
      </c>
      <c r="P444" s="612"/>
      <c r="Q444" s="612"/>
      <c r="W444" s="339"/>
      <c r="X444" s="339"/>
      <c r="Y444" s="339"/>
      <c r="Z444" s="339"/>
      <c r="AA444" s="339"/>
      <c r="AB444" s="339"/>
      <c r="AC444" s="339"/>
      <c r="AD444" s="339"/>
      <c r="AE444" s="339"/>
      <c r="AF444" s="339"/>
      <c r="AG444" s="339"/>
      <c r="AH444" s="339"/>
      <c r="AI444" s="339"/>
      <c r="AJ444" s="339"/>
      <c r="AK444" s="339"/>
      <c r="AL444" s="339"/>
      <c r="AM444" s="339"/>
      <c r="AN444" s="339"/>
      <c r="AO444" s="339"/>
      <c r="AP444" s="339"/>
      <c r="AQ444" s="339"/>
      <c r="AR444" s="339"/>
      <c r="AS444" s="339"/>
      <c r="AT444" s="339"/>
      <c r="AU444" s="339"/>
      <c r="AV444" s="339"/>
      <c r="AW444" s="339"/>
      <c r="AX444" s="339"/>
      <c r="AY444" s="339"/>
      <c r="AZ444" s="339"/>
      <c r="BA444" s="341"/>
      <c r="BB444" s="417"/>
      <c r="BC444" s="341"/>
      <c r="BD444" s="341"/>
      <c r="BE444" s="341"/>
      <c r="BF444" s="341"/>
      <c r="BG444" s="341"/>
      <c r="BH444" s="341"/>
      <c r="BI444" s="341"/>
      <c r="BJ444" s="341"/>
      <c r="BK444" s="341"/>
      <c r="BL444" s="341"/>
      <c r="BM444" s="341"/>
      <c r="BN444" s="341"/>
      <c r="BO444" s="341"/>
      <c r="BP444" s="341"/>
      <c r="BQ444" s="341"/>
      <c r="BR444" s="341"/>
      <c r="BS444" s="341"/>
      <c r="BT444" s="341"/>
      <c r="BU444" s="341"/>
      <c r="BV444" s="341"/>
      <c r="BW444" s="342"/>
      <c r="BX444" s="342"/>
      <c r="BY444" s="342"/>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6" customFormat="true" ht="25.15" customHeight="true" x14ac:dyDescent="0.2">
      <c r="B445" s="907"/>
      <c r="C445" s="1031" t="s">
        <v>480</v>
      </c>
      <c r="D445" s="985"/>
      <c r="E445" s="743">
        <v>-3.1460276686561428E-2</v>
      </c>
      <c r="F445" s="612"/>
      <c r="G445" s="612"/>
      <c r="H445" s="1031" t="s">
        <v>470</v>
      </c>
      <c r="I445" s="985"/>
      <c r="J445" s="744">
        <v>-5.4369115676000335E-2</v>
      </c>
      <c r="K445" s="612"/>
      <c r="L445" s="612"/>
      <c r="M445" s="1031" t="s">
        <v>481</v>
      </c>
      <c r="N445" s="985"/>
      <c r="O445" s="745">
        <v>-0.22596429071460908</v>
      </c>
      <c r="P445" s="612"/>
      <c r="Q445" s="612"/>
      <c r="W445" s="339"/>
      <c r="X445" s="339"/>
      <c r="Y445" s="339"/>
      <c r="Z445" s="339"/>
      <c r="AA445" s="339"/>
      <c r="AB445" s="339"/>
      <c r="AC445" s="339"/>
      <c r="AD445" s="339"/>
      <c r="AE445" s="339"/>
      <c r="AF445" s="339"/>
      <c r="AG445" s="339"/>
      <c r="AH445" s="339"/>
      <c r="AI445" s="339"/>
      <c r="AJ445" s="339"/>
      <c r="AK445" s="339"/>
      <c r="AL445" s="339"/>
      <c r="AM445" s="339"/>
      <c r="AN445" s="339"/>
      <c r="AO445" s="339"/>
      <c r="AP445" s="339"/>
      <c r="AQ445" s="339"/>
      <c r="AR445" s="339"/>
      <c r="AS445" s="339"/>
      <c r="AT445" s="339"/>
      <c r="AU445" s="339"/>
      <c r="AV445" s="339"/>
      <c r="AW445" s="339"/>
      <c r="AX445" s="339"/>
      <c r="AY445" s="339"/>
      <c r="AZ445" s="339"/>
      <c r="BA445" s="341"/>
      <c r="BB445" s="417"/>
      <c r="BC445" s="341"/>
      <c r="BD445" s="341"/>
      <c r="BE445" s="341"/>
      <c r="BF445" s="341"/>
      <c r="BG445" s="341"/>
      <c r="BH445" s="341"/>
      <c r="BI445" s="341"/>
      <c r="BJ445" s="341"/>
      <c r="BK445" s="341"/>
      <c r="BL445" s="341"/>
      <c r="BM445" s="341"/>
      <c r="BN445" s="341"/>
      <c r="BO445" s="341"/>
      <c r="BP445" s="341"/>
      <c r="BQ445" s="341"/>
      <c r="BR445" s="341"/>
      <c r="BS445" s="341"/>
      <c r="BT445" s="341"/>
      <c r="BU445" s="341"/>
      <c r="BV445" s="341"/>
      <c r="BW445" s="342"/>
      <c r="BX445" s="342"/>
      <c r="BY445" s="342"/>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6" customFormat="true" ht="25.15" customHeight="true" x14ac:dyDescent="0.2">
      <c r="C446" s="1031" t="s">
        <v>482</v>
      </c>
      <c r="D446" s="985"/>
      <c r="E446" s="743">
        <v>-2.6271919009611421E-2</v>
      </c>
      <c r="F446" s="612"/>
      <c r="G446" s="612"/>
      <c r="H446" s="1031" t="s">
        <v>457</v>
      </c>
      <c r="I446" s="985"/>
      <c r="J446" s="744">
        <v>5.1242820360456701E-2</v>
      </c>
      <c r="K446" s="612"/>
      <c r="L446" s="612"/>
      <c r="M446" s="1031" t="s">
        <v>483</v>
      </c>
      <c r="N446" s="985"/>
      <c r="O446" s="745">
        <v>-0.22331602727373207</v>
      </c>
      <c r="P446" s="612"/>
      <c r="Q446" s="612"/>
      <c r="W446" s="339"/>
      <c r="X446" s="339"/>
      <c r="Y446" s="339"/>
      <c r="Z446" s="339"/>
      <c r="AA446" s="339"/>
      <c r="AB446" s="339"/>
      <c r="AC446" s="339"/>
      <c r="AD446" s="339"/>
      <c r="AE446" s="339"/>
      <c r="AF446" s="339"/>
      <c r="AG446" s="339"/>
      <c r="AH446" s="339"/>
      <c r="AI446" s="339"/>
      <c r="AJ446" s="339"/>
      <c r="AK446" s="339"/>
      <c r="AL446" s="339"/>
      <c r="AM446" s="339"/>
      <c r="AN446" s="339"/>
      <c r="AO446" s="339"/>
      <c r="AP446" s="339"/>
      <c r="AQ446" s="339"/>
      <c r="AR446" s="339"/>
      <c r="AS446" s="339"/>
      <c r="AT446" s="339"/>
      <c r="AU446" s="339"/>
      <c r="AV446" s="339"/>
      <c r="AW446" s="339"/>
      <c r="AX446" s="339"/>
      <c r="AY446" s="339"/>
      <c r="AZ446" s="339"/>
      <c r="BA446" s="341"/>
      <c r="BB446" s="417"/>
      <c r="BC446" s="341"/>
      <c r="BD446" s="341"/>
      <c r="BE446" s="341"/>
      <c r="BF446" s="341"/>
      <c r="BG446" s="341"/>
      <c r="BH446" s="341"/>
      <c r="BI446" s="341"/>
      <c r="BJ446" s="341"/>
      <c r="BK446" s="341"/>
      <c r="BL446" s="341"/>
      <c r="BM446" s="341"/>
      <c r="BN446" s="341"/>
      <c r="BO446" s="341"/>
      <c r="BP446" s="341"/>
      <c r="BQ446" s="341"/>
      <c r="BR446" s="341"/>
      <c r="BS446" s="341"/>
      <c r="BT446" s="341"/>
      <c r="BU446" s="341"/>
      <c r="BV446" s="341"/>
      <c r="BW446" s="342"/>
      <c r="BX446" s="342"/>
      <c r="BY446" s="342"/>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6" customFormat="true" ht="25.15" customHeight="true" x14ac:dyDescent="0.2">
      <c r="C447" s="1031" t="s">
        <v>484</v>
      </c>
      <c r="D447" s="985"/>
      <c r="E447" s="743">
        <v>-2.1426784552150989E-2</v>
      </c>
      <c r="F447" s="612"/>
      <c r="G447" s="612"/>
      <c r="H447" s="1031" t="s">
        <v>485</v>
      </c>
      <c r="I447" s="985"/>
      <c r="J447" s="744">
        <v>-4.2131720734536228E-2</v>
      </c>
      <c r="K447" s="612"/>
      <c r="L447" s="612"/>
      <c r="M447" s="1031" t="s">
        <v>486</v>
      </c>
      <c r="N447" s="985"/>
      <c r="O447" s="745">
        <v>-0.22243810551756921</v>
      </c>
      <c r="P447" s="612"/>
      <c r="Q447" s="612"/>
      <c r="W447" s="339"/>
      <c r="X447" s="339"/>
      <c r="Y447" s="339"/>
      <c r="Z447" s="339"/>
      <c r="AA447" s="339"/>
      <c r="AB447" s="339"/>
      <c r="AC447" s="339"/>
      <c r="AD447" s="339"/>
      <c r="AE447" s="339"/>
      <c r="AF447" s="339"/>
      <c r="AG447" s="339"/>
      <c r="AH447" s="339"/>
      <c r="AI447" s="339"/>
      <c r="AJ447" s="339"/>
      <c r="AK447" s="339"/>
      <c r="AL447" s="339"/>
      <c r="AM447" s="339"/>
      <c r="AN447" s="339"/>
      <c r="AO447" s="339"/>
      <c r="AP447" s="339"/>
      <c r="AQ447" s="339"/>
      <c r="AR447" s="339"/>
      <c r="AS447" s="339"/>
      <c r="AT447" s="339"/>
      <c r="AU447" s="339"/>
      <c r="AV447" s="339"/>
      <c r="AW447" s="339"/>
      <c r="AX447" s="339"/>
      <c r="AY447" s="339"/>
      <c r="AZ447" s="339"/>
      <c r="BA447" s="341"/>
      <c r="BB447" s="417"/>
      <c r="BC447" s="341"/>
      <c r="BD447" s="341"/>
      <c r="BE447" s="341"/>
      <c r="BF447" s="341"/>
      <c r="BG447" s="341"/>
      <c r="BH447" s="341"/>
      <c r="BI447" s="341"/>
      <c r="BJ447" s="341"/>
      <c r="BK447" s="341"/>
      <c r="BL447" s="341"/>
      <c r="BM447" s="341"/>
      <c r="BN447" s="341"/>
      <c r="BO447" s="341"/>
      <c r="BP447" s="341"/>
      <c r="BQ447" s="341"/>
      <c r="BR447" s="341"/>
      <c r="BS447" s="341"/>
      <c r="BT447" s="341"/>
      <c r="BU447" s="341"/>
      <c r="BV447" s="341"/>
      <c r="BW447" s="342"/>
      <c r="BX447" s="342"/>
      <c r="BY447" s="342"/>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6" customFormat="true" ht="25.15" customHeight="true" x14ac:dyDescent="0.2">
      <c r="C448" s="1031" t="s">
        <v>487</v>
      </c>
      <c r="D448" s="985"/>
      <c r="E448" s="743">
        <v>2.1347723732236801E-2</v>
      </c>
      <c r="F448" s="612"/>
      <c r="G448" s="612"/>
      <c r="H448" s="1031" t="s">
        <v>482</v>
      </c>
      <c r="I448" s="985"/>
      <c r="J448" s="744">
        <v>-3.7282975282074131E-2</v>
      </c>
      <c r="K448" s="612"/>
      <c r="L448" s="612"/>
      <c r="M448" s="1031" t="s">
        <v>444</v>
      </c>
      <c r="N448" s="985"/>
      <c r="O448" s="745">
        <v>0.19176730496913669</v>
      </c>
      <c r="P448" s="612"/>
      <c r="Q448" s="612"/>
      <c r="W448" s="339"/>
      <c r="X448" s="339"/>
      <c r="Y448" s="339"/>
      <c r="Z448" s="339"/>
      <c r="AA448" s="339"/>
      <c r="AB448" s="339"/>
      <c r="AC448" s="339"/>
      <c r="AD448" s="339"/>
      <c r="AE448" s="339"/>
      <c r="AF448" s="339"/>
      <c r="AG448" s="339"/>
      <c r="AH448" s="339"/>
      <c r="AI448" s="339"/>
      <c r="AJ448" s="339"/>
      <c r="AK448" s="339"/>
      <c r="AL448" s="339"/>
      <c r="AM448" s="339"/>
      <c r="AN448" s="339"/>
      <c r="AO448" s="339"/>
      <c r="AP448" s="339"/>
      <c r="AQ448" s="339"/>
      <c r="AR448" s="339"/>
      <c r="AS448" s="339"/>
      <c r="AT448" s="339"/>
      <c r="AU448" s="339"/>
      <c r="AV448" s="339"/>
      <c r="AW448" s="339"/>
      <c r="AX448" s="339"/>
      <c r="AY448" s="339"/>
      <c r="AZ448" s="339"/>
      <c r="BA448" s="341"/>
      <c r="BB448" s="417"/>
      <c r="BC448" s="341"/>
      <c r="BD448" s="341"/>
      <c r="BE448" s="341"/>
      <c r="BF448" s="341"/>
      <c r="BG448" s="341"/>
      <c r="BH448" s="341"/>
      <c r="BI448" s="341"/>
      <c r="BJ448" s="341"/>
      <c r="BK448" s="341"/>
      <c r="BL448" s="341"/>
      <c r="BM448" s="341"/>
      <c r="BN448" s="341"/>
      <c r="BO448" s="341"/>
      <c r="BP448" s="341"/>
      <c r="BQ448" s="341"/>
      <c r="BR448" s="341"/>
      <c r="BS448" s="341"/>
      <c r="BT448" s="341"/>
      <c r="BU448" s="341"/>
      <c r="BV448" s="341"/>
      <c r="BW448" s="342"/>
      <c r="BX448" s="342"/>
      <c r="BY448" s="342"/>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6" customFormat="true" ht="25.15" customHeight="true" x14ac:dyDescent="0.2">
      <c r="C449" s="1031" t="s">
        <v>488</v>
      </c>
      <c r="D449" s="985"/>
      <c r="E449" s="743">
        <v>-1.7425693190820515E-2</v>
      </c>
      <c r="F449" s="612"/>
      <c r="G449" s="612"/>
      <c r="H449" s="1031" t="s">
        <v>489</v>
      </c>
      <c r="I449" s="985"/>
      <c r="J449" s="744">
        <v>-3.3133427463747353E-2</v>
      </c>
      <c r="K449" s="612"/>
      <c r="L449" s="612"/>
      <c r="M449" s="1031" t="s">
        <v>474</v>
      </c>
      <c r="N449" s="985"/>
      <c r="O449" s="745">
        <v>0.18586441728858452</v>
      </c>
      <c r="P449" s="612"/>
      <c r="Q449" s="612"/>
      <c r="W449" s="339"/>
      <c r="X449" s="339"/>
      <c r="Y449" s="339"/>
      <c r="Z449" s="339"/>
      <c r="AA449" s="339"/>
      <c r="AB449" s="339"/>
      <c r="AC449" s="339"/>
      <c r="AD449" s="339"/>
      <c r="AE449" s="339"/>
      <c r="AF449" s="339"/>
      <c r="AG449" s="339"/>
      <c r="AH449" s="339"/>
      <c r="AI449" s="339"/>
      <c r="AJ449" s="339"/>
      <c r="AK449" s="339"/>
      <c r="AL449" s="339"/>
      <c r="AM449" s="339"/>
      <c r="AN449" s="339"/>
      <c r="AO449" s="339"/>
      <c r="AP449" s="339"/>
      <c r="AQ449" s="339"/>
      <c r="AR449" s="339"/>
      <c r="AS449" s="339"/>
      <c r="AT449" s="339"/>
      <c r="AU449" s="339"/>
      <c r="AV449" s="339"/>
      <c r="AW449" s="339"/>
      <c r="AX449" s="339"/>
      <c r="AY449" s="339"/>
      <c r="AZ449" s="339"/>
      <c r="BA449" s="341"/>
      <c r="BB449" s="417"/>
      <c r="BC449" s="341"/>
      <c r="BD449" s="341"/>
      <c r="BE449" s="341"/>
      <c r="BF449" s="341"/>
      <c r="BG449" s="341"/>
      <c r="BH449" s="341"/>
      <c r="BI449" s="341"/>
      <c r="BJ449" s="341"/>
      <c r="BK449" s="341"/>
      <c r="BL449" s="341"/>
      <c r="BM449" s="341"/>
      <c r="BN449" s="341"/>
      <c r="BO449" s="341"/>
      <c r="BP449" s="341"/>
      <c r="BQ449" s="341"/>
      <c r="BR449" s="341"/>
      <c r="BS449" s="341"/>
      <c r="BT449" s="341"/>
      <c r="BU449" s="341"/>
      <c r="BV449" s="341"/>
      <c r="BW449" s="342"/>
      <c r="BX449" s="342"/>
      <c r="BY449" s="342"/>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6" customFormat="true" ht="25.15" customHeight="true" x14ac:dyDescent="0.2">
      <c r="C450" s="1031" t="s">
        <v>490</v>
      </c>
      <c r="D450" s="985"/>
      <c r="E450" s="743">
        <v>-1.5258858194735386E-2</v>
      </c>
      <c r="F450" s="612"/>
      <c r="G450" s="612"/>
      <c r="H450" s="1031" t="s">
        <v>491</v>
      </c>
      <c r="I450" s="985"/>
      <c r="J450" s="744">
        <v>-2.9563519543046101E-2</v>
      </c>
      <c r="K450" s="612"/>
      <c r="L450" s="612"/>
      <c r="M450" s="1031" t="s">
        <v>492</v>
      </c>
      <c r="N450" s="985"/>
      <c r="O450" s="745">
        <v>-0.16835432871812678</v>
      </c>
      <c r="P450" s="612"/>
      <c r="Q450" s="612"/>
      <c r="W450" s="339"/>
      <c r="X450" s="339"/>
      <c r="Y450" s="339"/>
      <c r="Z450" s="339"/>
      <c r="AA450" s="339"/>
      <c r="AB450" s="339"/>
      <c r="AC450" s="339"/>
      <c r="AD450" s="339"/>
      <c r="AE450" s="339"/>
      <c r="AF450" s="339"/>
      <c r="AG450" s="339"/>
      <c r="AH450" s="339"/>
      <c r="AI450" s="339"/>
      <c r="AJ450" s="339"/>
      <c r="AK450" s="339"/>
      <c r="AL450" s="339"/>
      <c r="AM450" s="339"/>
      <c r="AN450" s="339"/>
      <c r="AO450" s="339"/>
      <c r="AP450" s="339"/>
      <c r="AQ450" s="339"/>
      <c r="AR450" s="339"/>
      <c r="AS450" s="339"/>
      <c r="AT450" s="339"/>
      <c r="AU450" s="339"/>
      <c r="AV450" s="339"/>
      <c r="AW450" s="339"/>
      <c r="AX450" s="339"/>
      <c r="AY450" s="339"/>
      <c r="AZ450" s="339"/>
      <c r="BA450" s="341"/>
      <c r="BB450" s="417"/>
      <c r="BC450" s="341"/>
      <c r="BD450" s="341"/>
      <c r="BE450" s="341"/>
      <c r="BF450" s="341"/>
      <c r="BG450" s="341"/>
      <c r="BH450" s="341"/>
      <c r="BI450" s="341"/>
      <c r="BJ450" s="341"/>
      <c r="BK450" s="341"/>
      <c r="BL450" s="341"/>
      <c r="BM450" s="341"/>
      <c r="BN450" s="341"/>
      <c r="BO450" s="341"/>
      <c r="BP450" s="341"/>
      <c r="BQ450" s="341"/>
      <c r="BR450" s="341"/>
      <c r="BS450" s="341"/>
      <c r="BT450" s="341"/>
      <c r="BU450" s="341"/>
      <c r="BV450" s="341"/>
      <c r="BW450" s="342"/>
      <c r="BX450" s="342"/>
      <c r="BY450" s="342"/>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6" customFormat="true" ht="25.15" customHeight="true" x14ac:dyDescent="0.2">
      <c r="C451" s="1031" t="s">
        <v>493</v>
      </c>
      <c r="D451" s="985"/>
      <c r="E451" s="743">
        <v>-1.1193875979999652E-2</v>
      </c>
      <c r="F451" s="612"/>
      <c r="G451" s="612"/>
      <c r="H451" s="1031" t="s">
        <v>476</v>
      </c>
      <c r="I451" s="985"/>
      <c r="J451" s="744">
        <v>6.4579562917530895E-3</v>
      </c>
      <c r="K451" s="612"/>
      <c r="L451" s="612"/>
      <c r="M451" s="1031" t="s">
        <v>442</v>
      </c>
      <c r="N451" s="985"/>
      <c r="O451" s="745">
        <v>0.16732514868296858</v>
      </c>
      <c r="P451" s="612"/>
      <c r="Q451" s="612"/>
      <c r="W451" s="339"/>
      <c r="X451" s="339"/>
      <c r="Y451" s="339"/>
      <c r="Z451" s="339"/>
      <c r="AA451" s="339"/>
      <c r="AB451" s="339"/>
      <c r="AC451" s="339"/>
      <c r="AD451" s="339"/>
      <c r="AE451" s="339"/>
      <c r="AF451" s="339"/>
      <c r="AG451" s="339"/>
      <c r="AH451" s="339"/>
      <c r="AI451" s="339"/>
      <c r="AJ451" s="339"/>
      <c r="AK451" s="339"/>
      <c r="AL451" s="339"/>
      <c r="AM451" s="339"/>
      <c r="AN451" s="339"/>
      <c r="AO451" s="339"/>
      <c r="AP451" s="339"/>
      <c r="AQ451" s="339"/>
      <c r="AR451" s="339"/>
      <c r="AS451" s="339"/>
      <c r="AT451" s="339"/>
      <c r="AU451" s="339"/>
      <c r="AV451" s="339"/>
      <c r="AW451" s="339"/>
      <c r="AX451" s="339"/>
      <c r="AY451" s="339"/>
      <c r="AZ451" s="339"/>
      <c r="BA451" s="341"/>
      <c r="BB451" s="417"/>
      <c r="BC451" s="341"/>
      <c r="BD451" s="341"/>
      <c r="BE451" s="341"/>
      <c r="BF451" s="341"/>
      <c r="BG451" s="341"/>
      <c r="BH451" s="341"/>
      <c r="BI451" s="341"/>
      <c r="BJ451" s="341"/>
      <c r="BK451" s="341"/>
      <c r="BL451" s="341"/>
      <c r="BM451" s="341"/>
      <c r="BN451" s="341"/>
      <c r="BO451" s="341"/>
      <c r="BP451" s="341"/>
      <c r="BQ451" s="341"/>
      <c r="BR451" s="341"/>
      <c r="BS451" s="341"/>
      <c r="BT451" s="341"/>
      <c r="BU451" s="341"/>
      <c r="BV451" s="341"/>
      <c r="BW451" s="342"/>
      <c r="BX451" s="342"/>
      <c r="BY451" s="342"/>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6" customFormat="true" ht="25.15" customHeight="true" x14ac:dyDescent="0.2">
      <c r="C452" s="1031" t="s">
        <v>494</v>
      </c>
      <c r="D452" s="985"/>
      <c r="E452" s="743">
        <v>9.1344523727466542E-3</v>
      </c>
      <c r="F452" s="612"/>
      <c r="G452" s="612"/>
      <c r="H452" s="1031" t="s">
        <v>478</v>
      </c>
      <c r="I452" s="985"/>
      <c r="J452" s="744">
        <v>-4.7147129041184288E-3</v>
      </c>
      <c r="K452" s="612"/>
      <c r="L452" s="612"/>
      <c r="M452" s="1031" t="s">
        <v>468</v>
      </c>
      <c r="N452" s="985"/>
      <c r="O452" s="745">
        <v>0.16275886848670584</v>
      </c>
      <c r="P452" s="612"/>
      <c r="Q452" s="612"/>
      <c r="W452" s="339"/>
      <c r="X452" s="339"/>
      <c r="Y452" s="339"/>
      <c r="Z452" s="339"/>
      <c r="AA452" s="339"/>
      <c r="AB452" s="339"/>
      <c r="AC452" s="339"/>
      <c r="AD452" s="339"/>
      <c r="AE452" s="339"/>
      <c r="AF452" s="339"/>
      <c r="AG452" s="339"/>
      <c r="AH452" s="339"/>
      <c r="AI452" s="339"/>
      <c r="AJ452" s="339"/>
      <c r="AK452" s="339"/>
      <c r="AL452" s="339"/>
      <c r="AM452" s="339"/>
      <c r="AN452" s="339"/>
      <c r="AO452" s="339"/>
      <c r="AP452" s="339"/>
      <c r="AQ452" s="339"/>
      <c r="AR452" s="339"/>
      <c r="AS452" s="339"/>
      <c r="AT452" s="339"/>
      <c r="AU452" s="339"/>
      <c r="AV452" s="339"/>
      <c r="AW452" s="339"/>
      <c r="AX452" s="339"/>
      <c r="AY452" s="339"/>
      <c r="AZ452" s="339"/>
      <c r="BA452" s="341"/>
      <c r="BB452" s="417"/>
      <c r="BC452" s="341"/>
      <c r="BD452" s="341"/>
      <c r="BE452" s="341"/>
      <c r="BF452" s="341"/>
      <c r="BG452" s="341"/>
      <c r="BH452" s="341"/>
      <c r="BI452" s="341"/>
      <c r="BJ452" s="341"/>
      <c r="BK452" s="341"/>
      <c r="BL452" s="341"/>
      <c r="BM452" s="341"/>
      <c r="BN452" s="341"/>
      <c r="BO452" s="341"/>
      <c r="BP452" s="341"/>
      <c r="BQ452" s="341"/>
      <c r="BR452" s="341"/>
      <c r="BS452" s="341"/>
      <c r="BT452" s="341"/>
      <c r="BU452" s="341"/>
      <c r="BV452" s="341"/>
      <c r="BW452" s="342"/>
      <c r="BX452" s="342"/>
      <c r="BY452" s="342"/>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6" customFormat="true" ht="25.15" customHeight="true" x14ac:dyDescent="0.2">
      <c r="C453" s="1031" t="s">
        <v>468</v>
      </c>
      <c r="D453" s="985"/>
      <c r="E453" s="746">
        <v>6.7192145664287089E-3</v>
      </c>
      <c r="F453" s="612"/>
      <c r="G453" s="612"/>
      <c r="H453" s="1031" t="s">
        <v>494</v>
      </c>
      <c r="I453" s="985"/>
      <c r="J453" s="747">
        <v>4.5794142299471399E-3</v>
      </c>
      <c r="K453" s="612"/>
      <c r="L453" s="612"/>
      <c r="M453" s="1031" t="s">
        <v>438</v>
      </c>
      <c r="N453" s="985"/>
      <c r="O453" s="745">
        <v>-0.15260027835235854</v>
      </c>
      <c r="P453" s="612"/>
      <c r="Q453" s="612"/>
      <c r="W453" s="339"/>
      <c r="X453" s="339"/>
      <c r="Y453" s="339"/>
      <c r="Z453" s="339"/>
      <c r="AA453" s="339"/>
      <c r="AB453" s="339"/>
      <c r="AC453" s="339"/>
      <c r="AD453" s="339"/>
      <c r="AE453" s="339"/>
      <c r="AF453" s="339"/>
      <c r="AG453" s="339"/>
      <c r="AH453" s="339"/>
      <c r="AI453" s="339"/>
      <c r="AJ453" s="339"/>
      <c r="AK453" s="339"/>
      <c r="AL453" s="339"/>
      <c r="AM453" s="339"/>
      <c r="AN453" s="339"/>
      <c r="AO453" s="339"/>
      <c r="AP453" s="339"/>
      <c r="AQ453" s="339"/>
      <c r="AR453" s="339"/>
      <c r="AS453" s="339"/>
      <c r="AT453" s="339"/>
      <c r="AU453" s="339"/>
      <c r="AV453" s="339"/>
      <c r="AW453" s="339"/>
      <c r="AX453" s="339"/>
      <c r="AY453" s="339"/>
      <c r="AZ453" s="339"/>
      <c r="BA453" s="341"/>
      <c r="BB453" s="417"/>
      <c r="BC453" s="341"/>
      <c r="BD453" s="341"/>
      <c r="BE453" s="341"/>
      <c r="BF453" s="341"/>
      <c r="BG453" s="341"/>
      <c r="BH453" s="341"/>
      <c r="BI453" s="341"/>
      <c r="BJ453" s="341"/>
      <c r="BK453" s="341"/>
      <c r="BL453" s="341"/>
      <c r="BM453" s="341"/>
      <c r="BN453" s="341"/>
      <c r="BO453" s="341"/>
      <c r="BP453" s="341"/>
      <c r="BQ453" s="341"/>
      <c r="BR453" s="341"/>
      <c r="BS453" s="341"/>
      <c r="BT453" s="341"/>
      <c r="BU453" s="341"/>
      <c r="BV453" s="341"/>
      <c r="BW453" s="342"/>
      <c r="BX453" s="342"/>
      <c r="BY453" s="342"/>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6" customFormat="true" ht="25.15" customHeight="true" x14ac:dyDescent="0.2">
      <c r="C454" s="986"/>
      <c r="D454" s="985"/>
      <c r="E454" s="613"/>
      <c r="F454" s="612"/>
      <c r="G454" s="612"/>
      <c r="H454" s="986"/>
      <c r="I454" s="985"/>
      <c r="J454" s="613"/>
      <c r="K454" s="612"/>
      <c r="L454" s="612"/>
      <c r="M454" s="1031" t="s">
        <v>495</v>
      </c>
      <c r="N454" s="985"/>
      <c r="O454" s="745">
        <v>-0.14551309276924662</v>
      </c>
      <c r="P454" s="612"/>
      <c r="Q454" s="612"/>
      <c r="W454" s="339"/>
      <c r="X454" s="339"/>
      <c r="Y454" s="339"/>
      <c r="Z454" s="339"/>
      <c r="AA454" s="339"/>
      <c r="AB454" s="339"/>
      <c r="AC454" s="339"/>
      <c r="AD454" s="339"/>
      <c r="AE454" s="339"/>
      <c r="AF454" s="339"/>
      <c r="AG454" s="339"/>
      <c r="AH454" s="339"/>
      <c r="AI454" s="339"/>
      <c r="AJ454" s="339"/>
      <c r="AK454" s="339"/>
      <c r="AL454" s="339"/>
      <c r="AM454" s="339"/>
      <c r="AN454" s="339"/>
      <c r="AO454" s="339"/>
      <c r="AP454" s="339"/>
      <c r="AQ454" s="339"/>
      <c r="AR454" s="339"/>
      <c r="AS454" s="339"/>
      <c r="AT454" s="339"/>
      <c r="AU454" s="339"/>
      <c r="AV454" s="339"/>
      <c r="AW454" s="339"/>
      <c r="AX454" s="339"/>
      <c r="AY454" s="339"/>
      <c r="AZ454" s="339"/>
      <c r="BA454" s="341"/>
      <c r="BB454" s="417"/>
      <c r="BC454" s="341"/>
      <c r="BD454" s="341"/>
      <c r="BE454" s="341"/>
      <c r="BF454" s="341"/>
      <c r="BG454" s="341"/>
      <c r="BH454" s="341"/>
      <c r="BI454" s="341"/>
      <c r="BJ454" s="341"/>
      <c r="BK454" s="341"/>
      <c r="BL454" s="341"/>
      <c r="BM454" s="341"/>
      <c r="BN454" s="341"/>
      <c r="BO454" s="341"/>
      <c r="BP454" s="341"/>
      <c r="BQ454" s="341"/>
      <c r="BR454" s="341"/>
      <c r="BS454" s="341"/>
      <c r="BT454" s="341"/>
      <c r="BU454" s="341"/>
      <c r="BV454" s="341"/>
      <c r="BW454" s="342"/>
      <c r="BX454" s="342"/>
      <c r="BY454" s="342"/>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6" customFormat="true" ht="25.15" customHeight="true" x14ac:dyDescent="0.2">
      <c r="C455" s="986"/>
      <c r="D455" s="985"/>
      <c r="E455" s="613"/>
      <c r="F455" s="612"/>
      <c r="G455" s="612"/>
      <c r="H455" s="986"/>
      <c r="I455" s="985"/>
      <c r="J455" s="613"/>
      <c r="K455" s="612"/>
      <c r="L455" s="612"/>
      <c r="M455" s="1031" t="s">
        <v>471</v>
      </c>
      <c r="N455" s="985"/>
      <c r="O455" s="745">
        <v>-0.14399977625962115</v>
      </c>
      <c r="P455" s="612"/>
      <c r="Q455" s="612"/>
      <c r="W455" s="339"/>
      <c r="X455" s="339"/>
      <c r="Y455" s="339"/>
      <c r="Z455" s="339"/>
      <c r="AA455" s="339"/>
      <c r="AB455" s="339"/>
      <c r="AC455" s="339"/>
      <c r="AD455" s="339"/>
      <c r="AE455" s="339"/>
      <c r="AF455" s="339"/>
      <c r="AG455" s="339"/>
      <c r="AH455" s="339"/>
      <c r="AI455" s="339"/>
      <c r="AJ455" s="339"/>
      <c r="AK455" s="339"/>
      <c r="AL455" s="339"/>
      <c r="AM455" s="339"/>
      <c r="AN455" s="339"/>
      <c r="AO455" s="339"/>
      <c r="AP455" s="339"/>
      <c r="AQ455" s="339"/>
      <c r="AR455" s="339"/>
      <c r="AS455" s="339"/>
      <c r="AT455" s="339"/>
      <c r="AU455" s="339"/>
      <c r="AV455" s="339"/>
      <c r="AW455" s="339"/>
      <c r="AX455" s="339"/>
      <c r="AY455" s="339"/>
      <c r="AZ455" s="339"/>
      <c r="BA455" s="341"/>
      <c r="BB455" s="417"/>
      <c r="BC455" s="341"/>
      <c r="BD455" s="341"/>
      <c r="BE455" s="341"/>
      <c r="BF455" s="341"/>
      <c r="BG455" s="341"/>
      <c r="BH455" s="341"/>
      <c r="BI455" s="341"/>
      <c r="BJ455" s="341"/>
      <c r="BK455" s="341"/>
      <c r="BL455" s="341"/>
      <c r="BM455" s="341"/>
      <c r="BN455" s="341"/>
      <c r="BO455" s="341"/>
      <c r="BP455" s="341"/>
      <c r="BQ455" s="341"/>
      <c r="BR455" s="341"/>
      <c r="BS455" s="341"/>
      <c r="BT455" s="341"/>
      <c r="BU455" s="341"/>
      <c r="BV455" s="341"/>
      <c r="BW455" s="342"/>
      <c r="BX455" s="342"/>
      <c r="BY455" s="342"/>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6" customFormat="true" ht="25.15" customHeight="true" x14ac:dyDescent="0.2">
      <c r="C456" s="986"/>
      <c r="D456" s="985"/>
      <c r="E456" s="612"/>
      <c r="F456" s="612"/>
      <c r="G456" s="612"/>
      <c r="H456" s="986"/>
      <c r="I456" s="985"/>
      <c r="J456" s="612"/>
      <c r="K456" s="612"/>
      <c r="L456" s="612"/>
      <c r="M456" s="1031" t="s">
        <v>484</v>
      </c>
      <c r="N456" s="985"/>
      <c r="O456" s="745">
        <v>0.1350500624221343</v>
      </c>
      <c r="P456" s="612"/>
      <c r="Q456" s="612"/>
      <c r="W456" s="339"/>
      <c r="X456" s="339"/>
      <c r="Y456" s="339"/>
      <c r="Z456" s="339"/>
      <c r="AA456" s="339"/>
      <c r="AB456" s="339"/>
      <c r="AC456" s="339"/>
      <c r="AD456" s="339"/>
      <c r="AE456" s="339"/>
      <c r="AF456" s="339"/>
      <c r="AG456" s="339"/>
      <c r="AH456" s="339"/>
      <c r="AI456" s="339"/>
      <c r="AJ456" s="339"/>
      <c r="AK456" s="339"/>
      <c r="AL456" s="339"/>
      <c r="AM456" s="339"/>
      <c r="AN456" s="339"/>
      <c r="AO456" s="339"/>
      <c r="AP456" s="339"/>
      <c r="AQ456" s="339"/>
      <c r="AR456" s="339"/>
      <c r="AS456" s="339"/>
      <c r="AT456" s="339"/>
      <c r="AU456" s="339"/>
      <c r="AV456" s="339"/>
      <c r="AW456" s="339"/>
      <c r="AX456" s="339"/>
      <c r="AY456" s="339"/>
      <c r="AZ456" s="339"/>
      <c r="BA456" s="341"/>
      <c r="BB456" s="417"/>
      <c r="BC456" s="341"/>
      <c r="BD456" s="341"/>
      <c r="BE456" s="341"/>
      <c r="BF456" s="341"/>
      <c r="BG456" s="341"/>
      <c r="BH456" s="341"/>
      <c r="BI456" s="341"/>
      <c r="BJ456" s="341"/>
      <c r="BK456" s="341"/>
      <c r="BL456" s="341"/>
      <c r="BM456" s="341"/>
      <c r="BN456" s="341"/>
      <c r="BO456" s="341"/>
      <c r="BP456" s="341"/>
      <c r="BQ456" s="341"/>
      <c r="BR456" s="341"/>
      <c r="BS456" s="341"/>
      <c r="BT456" s="341"/>
      <c r="BU456" s="341"/>
      <c r="BV456" s="341"/>
      <c r="BW456" s="342"/>
      <c r="BX456" s="342"/>
      <c r="BY456" s="342"/>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6" customFormat="true" ht="25.15" customHeight="true" x14ac:dyDescent="0.2">
      <c r="C457" s="1032" t="s">
        <v>250</v>
      </c>
      <c r="D457" s="985"/>
      <c r="E457" s="985"/>
      <c r="F457" s="612"/>
      <c r="G457" s="612"/>
      <c r="H457" s="1032" t="s">
        <v>250</v>
      </c>
      <c r="I457" s="985"/>
      <c r="J457" s="985"/>
      <c r="K457" s="612"/>
      <c r="L457" s="612"/>
      <c r="M457" s="1031" t="s">
        <v>441</v>
      </c>
      <c r="N457" s="985"/>
      <c r="O457" s="745">
        <v>-0.12840908236179738</v>
      </c>
      <c r="P457" s="612"/>
      <c r="Q457" s="612"/>
      <c r="W457" s="339"/>
      <c r="X457" s="339"/>
      <c r="Y457" s="339"/>
      <c r="Z457" s="339"/>
      <c r="AA457" s="339"/>
      <c r="AB457" s="339"/>
      <c r="AC457" s="339"/>
      <c r="AD457" s="339"/>
      <c r="AE457" s="339"/>
      <c r="AF457" s="339"/>
      <c r="AG457" s="339"/>
      <c r="AH457" s="339"/>
      <c r="AI457" s="339"/>
      <c r="AJ457" s="339"/>
      <c r="AK457" s="339"/>
      <c r="AL457" s="339"/>
      <c r="AM457" s="339"/>
      <c r="AN457" s="339"/>
      <c r="AO457" s="339"/>
      <c r="AP457" s="339"/>
      <c r="AQ457" s="339"/>
      <c r="AR457" s="339"/>
      <c r="AS457" s="339"/>
      <c r="AT457" s="339"/>
      <c r="AU457" s="339"/>
      <c r="AV457" s="339"/>
      <c r="AW457" s="339"/>
      <c r="AX457" s="339"/>
      <c r="AY457" s="339"/>
      <c r="AZ457" s="339"/>
      <c r="BA457" s="341"/>
      <c r="BB457" s="417"/>
      <c r="BC457" s="341"/>
      <c r="BD457" s="341"/>
      <c r="BE457" s="341"/>
      <c r="BF457" s="341"/>
      <c r="BG457" s="341"/>
      <c r="BH457" s="341"/>
      <c r="BI457" s="341"/>
      <c r="BJ457" s="341"/>
      <c r="BK457" s="341"/>
      <c r="BL457" s="341"/>
      <c r="BM457" s="341"/>
      <c r="BN457" s="341"/>
      <c r="BO457" s="341"/>
      <c r="BP457" s="341"/>
      <c r="BQ457" s="341"/>
      <c r="BR457" s="341"/>
      <c r="BS457" s="341"/>
      <c r="BT457" s="341"/>
      <c r="BU457" s="341"/>
      <c r="BV457" s="341"/>
      <c r="BW457" s="342"/>
      <c r="BX457" s="342"/>
      <c r="BY457" s="342"/>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6" customFormat="true" ht="25.15" customHeight="true" x14ac:dyDescent="0.2">
      <c r="C458" s="986"/>
      <c r="D458" s="985"/>
      <c r="E458" s="725" t="s">
        <v>251</v>
      </c>
      <c r="F458" s="612"/>
      <c r="G458" s="612"/>
      <c r="H458" s="986"/>
      <c r="I458" s="985"/>
      <c r="J458" s="726" t="s">
        <v>251</v>
      </c>
      <c r="K458" s="612"/>
      <c r="L458" s="612"/>
      <c r="M458" s="1031" t="s">
        <v>490</v>
      </c>
      <c r="N458" s="985"/>
      <c r="O458" s="745">
        <v>0.12782843524719822</v>
      </c>
      <c r="P458" s="612"/>
      <c r="Q458" s="612"/>
      <c r="W458" s="339"/>
      <c r="X458" s="339"/>
      <c r="Y458" s="339"/>
      <c r="Z458" s="339"/>
      <c r="AA458" s="339"/>
      <c r="AB458" s="339"/>
      <c r="AC458" s="339"/>
      <c r="AD458" s="339"/>
      <c r="AE458" s="339"/>
      <c r="AF458" s="339"/>
      <c r="AG458" s="339"/>
      <c r="AH458" s="339"/>
      <c r="AI458" s="339"/>
      <c r="AJ458" s="339"/>
      <c r="AK458" s="339"/>
      <c r="AL458" s="339"/>
      <c r="AM458" s="339"/>
      <c r="AN458" s="339"/>
      <c r="AO458" s="339"/>
      <c r="AP458" s="339"/>
      <c r="AQ458" s="339"/>
      <c r="AR458" s="339"/>
      <c r="AS458" s="339"/>
      <c r="AT458" s="339"/>
      <c r="AU458" s="339"/>
      <c r="AV458" s="339"/>
      <c r="AW458" s="339"/>
      <c r="AX458" s="339"/>
      <c r="AY458" s="339"/>
      <c r="AZ458" s="339"/>
      <c r="BA458" s="341"/>
      <c r="BB458" s="417"/>
      <c r="BC458" s="341"/>
      <c r="BD458" s="341"/>
      <c r="BE458" s="341"/>
      <c r="BF458" s="341"/>
      <c r="BG458" s="341"/>
      <c r="BH458" s="341"/>
      <c r="BI458" s="341"/>
      <c r="BJ458" s="341"/>
      <c r="BK458" s="341"/>
      <c r="BL458" s="341"/>
      <c r="BM458" s="341"/>
      <c r="BN458" s="341"/>
      <c r="BO458" s="341"/>
      <c r="BP458" s="341"/>
      <c r="BQ458" s="341"/>
      <c r="BR458" s="341"/>
      <c r="BS458" s="341"/>
      <c r="BT458" s="341"/>
      <c r="BU458" s="341"/>
      <c r="BV458" s="341"/>
      <c r="BW458" s="342"/>
      <c r="BX458" s="342"/>
      <c r="BY458" s="342"/>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6" customFormat="true" ht="25.15" customHeight="true" x14ac:dyDescent="0.2">
      <c r="C459" s="1031" t="s">
        <v>225</v>
      </c>
      <c r="D459" s="985"/>
      <c r="E459" s="740">
        <v>5.9086316409247289E-2</v>
      </c>
      <c r="F459" s="612"/>
      <c r="G459" s="612"/>
      <c r="H459" s="1031" t="s">
        <v>225</v>
      </c>
      <c r="I459" s="985"/>
      <c r="J459" s="741">
        <v>4.9819770324637018E-2</v>
      </c>
      <c r="K459" s="612"/>
      <c r="L459" s="612"/>
      <c r="M459" s="1031" t="s">
        <v>496</v>
      </c>
      <c r="N459" s="985"/>
      <c r="O459" s="745">
        <v>0.12052091208773885</v>
      </c>
      <c r="P459" s="612"/>
      <c r="Q459" s="612"/>
      <c r="W459" s="339"/>
      <c r="X459" s="339"/>
      <c r="Y459" s="339"/>
      <c r="Z459" s="339"/>
      <c r="AA459" s="339"/>
      <c r="AB459" s="339"/>
      <c r="AC459" s="339"/>
      <c r="AD459" s="339"/>
      <c r="AE459" s="339"/>
      <c r="AF459" s="339"/>
      <c r="AG459" s="339"/>
      <c r="AH459" s="339"/>
      <c r="AI459" s="339"/>
      <c r="AJ459" s="339"/>
      <c r="AK459" s="339"/>
      <c r="AL459" s="339"/>
      <c r="AM459" s="339"/>
      <c r="AN459" s="339"/>
      <c r="AO459" s="339"/>
      <c r="AP459" s="339"/>
      <c r="AQ459" s="339"/>
      <c r="AR459" s="339"/>
      <c r="AS459" s="339"/>
      <c r="AT459" s="339"/>
      <c r="AU459" s="339"/>
      <c r="AV459" s="339"/>
      <c r="AW459" s="339"/>
      <c r="AX459" s="339"/>
      <c r="AY459" s="339"/>
      <c r="AZ459" s="339"/>
      <c r="BA459" s="341"/>
      <c r="BB459" s="417"/>
      <c r="BC459" s="341"/>
      <c r="BD459" s="341"/>
      <c r="BE459" s="341"/>
      <c r="BF459" s="341"/>
      <c r="BG459" s="341"/>
      <c r="BH459" s="341"/>
      <c r="BI459" s="341"/>
      <c r="BJ459" s="341"/>
      <c r="BK459" s="341"/>
      <c r="BL459" s="341"/>
      <c r="BM459" s="341"/>
      <c r="BN459" s="341"/>
      <c r="BO459" s="341"/>
      <c r="BP459" s="341"/>
      <c r="BQ459" s="341"/>
      <c r="BR459" s="341"/>
      <c r="BS459" s="341"/>
      <c r="BT459" s="341"/>
      <c r="BU459" s="341"/>
      <c r="BV459" s="341"/>
      <c r="BW459" s="342"/>
      <c r="BX459" s="342"/>
      <c r="BY459" s="342"/>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6" customFormat="true" ht="25.15" customHeight="true" x14ac:dyDescent="0.2">
      <c r="C460" s="1031" t="s">
        <v>418</v>
      </c>
      <c r="D460" s="985"/>
      <c r="E460" s="743">
        <v>0.66075255605993333</v>
      </c>
      <c r="F460" s="612"/>
      <c r="G460" s="612"/>
      <c r="H460" s="1031" t="s">
        <v>417</v>
      </c>
      <c r="I460" s="985"/>
      <c r="J460" s="744">
        <v>1.0791814734348744E-2</v>
      </c>
      <c r="K460" s="612"/>
      <c r="L460" s="612"/>
      <c r="M460" s="1031" t="s">
        <v>497</v>
      </c>
      <c r="N460" s="985"/>
      <c r="O460" s="745">
        <v>0.11381144957213367</v>
      </c>
      <c r="P460" s="612"/>
      <c r="Q460" s="612"/>
      <c r="W460" s="339"/>
      <c r="X460" s="339"/>
      <c r="Y460" s="339"/>
      <c r="Z460" s="339"/>
      <c r="AA460" s="339"/>
      <c r="AB460" s="339"/>
      <c r="AC460" s="339"/>
      <c r="AD460" s="339"/>
      <c r="AE460" s="339"/>
      <c r="AF460" s="339"/>
      <c r="AG460" s="339"/>
      <c r="AH460" s="339"/>
      <c r="AI460" s="339"/>
      <c r="AJ460" s="339"/>
      <c r="AK460" s="339"/>
      <c r="AL460" s="339"/>
      <c r="AM460" s="339"/>
      <c r="AN460" s="339"/>
      <c r="AO460" s="339"/>
      <c r="AP460" s="339"/>
      <c r="AQ460" s="339"/>
      <c r="AR460" s="339"/>
      <c r="AS460" s="339"/>
      <c r="AT460" s="339"/>
      <c r="AU460" s="339"/>
      <c r="AV460" s="339"/>
      <c r="AW460" s="339"/>
      <c r="AX460" s="339"/>
      <c r="AY460" s="339"/>
      <c r="AZ460" s="339"/>
      <c r="BA460" s="341"/>
      <c r="BB460" s="417"/>
      <c r="BC460" s="341"/>
      <c r="BD460" s="341"/>
      <c r="BE460" s="341"/>
      <c r="BF460" s="341"/>
      <c r="BG460" s="341"/>
      <c r="BH460" s="341"/>
      <c r="BI460" s="341"/>
      <c r="BJ460" s="341"/>
      <c r="BK460" s="341"/>
      <c r="BL460" s="341"/>
      <c r="BM460" s="341"/>
      <c r="BN460" s="341"/>
      <c r="BO460" s="341"/>
      <c r="BP460" s="341"/>
      <c r="BQ460" s="341"/>
      <c r="BR460" s="341"/>
      <c r="BS460" s="341"/>
      <c r="BT460" s="341"/>
      <c r="BU460" s="341"/>
      <c r="BV460" s="341"/>
      <c r="BW460" s="342"/>
      <c r="BX460" s="342"/>
      <c r="BY460" s="342"/>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6" customFormat="true" ht="25.15" customHeight="true" x14ac:dyDescent="0.2">
      <c r="C461" s="1031" t="s">
        <v>476</v>
      </c>
      <c r="D461" s="985"/>
      <c r="E461" s="743">
        <v>1.4210896459275744E-3</v>
      </c>
      <c r="F461" s="612"/>
      <c r="G461" s="612"/>
      <c r="H461" s="1031" t="s">
        <v>419</v>
      </c>
      <c r="I461" s="985"/>
      <c r="J461" s="744">
        <v>5.0407904580485425E-3</v>
      </c>
      <c r="K461" s="612"/>
      <c r="L461" s="612"/>
      <c r="M461" s="1031" t="s">
        <v>460</v>
      </c>
      <c r="N461" s="985"/>
      <c r="O461" s="745">
        <v>0.10548642094740543</v>
      </c>
      <c r="P461" s="612"/>
      <c r="Q461" s="612"/>
      <c r="W461" s="339"/>
      <c r="X461" s="339"/>
      <c r="Y461" s="339"/>
      <c r="Z461" s="339"/>
      <c r="AA461" s="339"/>
      <c r="AB461" s="339"/>
      <c r="AC461" s="339"/>
      <c r="AD461" s="339"/>
      <c r="AE461" s="339"/>
      <c r="AF461" s="339"/>
      <c r="AG461" s="339"/>
      <c r="AH461" s="339"/>
      <c r="AI461" s="339"/>
      <c r="AJ461" s="339"/>
      <c r="AK461" s="339"/>
      <c r="AL461" s="339"/>
      <c r="AM461" s="339"/>
      <c r="AN461" s="339"/>
      <c r="AO461" s="339"/>
      <c r="AP461" s="339"/>
      <c r="AQ461" s="339"/>
      <c r="AR461" s="339"/>
      <c r="AS461" s="339"/>
      <c r="AT461" s="339"/>
      <c r="AU461" s="339"/>
      <c r="AV461" s="339"/>
      <c r="AW461" s="339"/>
      <c r="AX461" s="339"/>
      <c r="AY461" s="339"/>
      <c r="AZ461" s="339"/>
      <c r="BA461" s="341"/>
      <c r="BB461" s="417"/>
      <c r="BC461" s="341"/>
      <c r="BD461" s="341"/>
      <c r="BE461" s="341"/>
      <c r="BF461" s="341"/>
      <c r="BG461" s="341"/>
      <c r="BH461" s="341"/>
      <c r="BI461" s="341"/>
      <c r="BJ461" s="341"/>
      <c r="BK461" s="341"/>
      <c r="BL461" s="341"/>
      <c r="BM461" s="341"/>
      <c r="BN461" s="341"/>
      <c r="BO461" s="341"/>
      <c r="BP461" s="341"/>
      <c r="BQ461" s="341"/>
      <c r="BR461" s="341"/>
      <c r="BS461" s="341"/>
      <c r="BT461" s="341"/>
      <c r="BU461" s="341"/>
      <c r="BV461" s="341"/>
      <c r="BW461" s="342"/>
      <c r="BX461" s="342"/>
      <c r="BY461" s="342"/>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6" customFormat="true" ht="25.15" customHeight="true" x14ac:dyDescent="0.2">
      <c r="C462" s="1031" t="s">
        <v>421</v>
      </c>
      <c r="D462" s="985"/>
      <c r="E462" s="743">
        <v>0.63544700511738683</v>
      </c>
      <c r="F462" s="612"/>
      <c r="G462" s="612"/>
      <c r="H462" s="1031" t="s">
        <v>429</v>
      </c>
      <c r="I462" s="985"/>
      <c r="J462" s="744">
        <v>0.28940659836871602</v>
      </c>
      <c r="K462" s="612"/>
      <c r="L462" s="612"/>
      <c r="M462" s="1031" t="s">
        <v>427</v>
      </c>
      <c r="N462" s="985"/>
      <c r="O462" s="745">
        <v>0.10529390584786147</v>
      </c>
      <c r="P462" s="612"/>
      <c r="Q462" s="612"/>
      <c r="W462" s="339"/>
      <c r="X462" s="339"/>
      <c r="Y462" s="339"/>
      <c r="Z462" s="339"/>
      <c r="AA462" s="339"/>
      <c r="AB462" s="339"/>
      <c r="AC462" s="339"/>
      <c r="AD462" s="339"/>
      <c r="AE462" s="339"/>
      <c r="AF462" s="339"/>
      <c r="AG462" s="339"/>
      <c r="AH462" s="339"/>
      <c r="AI462" s="339"/>
      <c r="AJ462" s="339"/>
      <c r="AK462" s="339"/>
      <c r="AL462" s="339"/>
      <c r="AM462" s="339"/>
      <c r="AN462" s="339"/>
      <c r="AO462" s="339"/>
      <c r="AP462" s="339"/>
      <c r="AQ462" s="339"/>
      <c r="AR462" s="339"/>
      <c r="AS462" s="339"/>
      <c r="AT462" s="339"/>
      <c r="AU462" s="339"/>
      <c r="AV462" s="339"/>
      <c r="AW462" s="339"/>
      <c r="AX462" s="339"/>
      <c r="AY462" s="339"/>
      <c r="AZ462" s="339"/>
      <c r="BA462" s="341"/>
      <c r="BB462" s="417"/>
      <c r="BC462" s="341"/>
      <c r="BD462" s="341"/>
      <c r="BE462" s="341"/>
      <c r="BF462" s="341"/>
      <c r="BG462" s="341"/>
      <c r="BH462" s="341"/>
      <c r="BI462" s="341"/>
      <c r="BJ462" s="341"/>
      <c r="BK462" s="341"/>
      <c r="BL462" s="341"/>
      <c r="BM462" s="341"/>
      <c r="BN462" s="341"/>
      <c r="BO462" s="341"/>
      <c r="BP462" s="341"/>
      <c r="BQ462" s="341"/>
      <c r="BR462" s="341"/>
      <c r="BS462" s="341"/>
      <c r="BT462" s="341"/>
      <c r="BU462" s="341"/>
      <c r="BV462" s="341"/>
      <c r="BW462" s="342"/>
      <c r="BX462" s="342"/>
      <c r="BY462" s="342"/>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6" customFormat="true" ht="25.15" customHeight="true" x14ac:dyDescent="0.2">
      <c r="C463" s="1031" t="s">
        <v>490</v>
      </c>
      <c r="D463" s="985"/>
      <c r="E463" s="743">
        <v>2.3283275340704325E-4</v>
      </c>
      <c r="F463" s="612"/>
      <c r="G463" s="612"/>
      <c r="H463" s="1031" t="s">
        <v>426</v>
      </c>
      <c r="I463" s="985"/>
      <c r="J463" s="744">
        <v>0.36520989883354338</v>
      </c>
      <c r="K463" s="612"/>
      <c r="L463" s="612"/>
      <c r="M463" s="1031" t="s">
        <v>470</v>
      </c>
      <c r="N463" s="985"/>
      <c r="O463" s="745">
        <v>-0.10195985438557569</v>
      </c>
      <c r="P463" s="612"/>
      <c r="Q463" s="612"/>
      <c r="W463" s="339"/>
      <c r="X463" s="339"/>
      <c r="Y463" s="339"/>
      <c r="Z463" s="339"/>
      <c r="AA463" s="339"/>
      <c r="AB463" s="339"/>
      <c r="AC463" s="339"/>
      <c r="AD463" s="339"/>
      <c r="AE463" s="339"/>
      <c r="AF463" s="339"/>
      <c r="AG463" s="339"/>
      <c r="AH463" s="339"/>
      <c r="AI463" s="339"/>
      <c r="AJ463" s="339"/>
      <c r="AK463" s="339"/>
      <c r="AL463" s="339"/>
      <c r="AM463" s="339"/>
      <c r="AN463" s="339"/>
      <c r="AO463" s="339"/>
      <c r="AP463" s="339"/>
      <c r="AQ463" s="339"/>
      <c r="AR463" s="339"/>
      <c r="AS463" s="339"/>
      <c r="AT463" s="339"/>
      <c r="AU463" s="339"/>
      <c r="AV463" s="339"/>
      <c r="AW463" s="339"/>
      <c r="AX463" s="339"/>
      <c r="AY463" s="339"/>
      <c r="AZ463" s="339"/>
      <c r="BA463" s="341"/>
      <c r="BB463" s="417"/>
      <c r="BC463" s="341"/>
      <c r="BD463" s="341"/>
      <c r="BE463" s="341"/>
      <c r="BF463" s="341"/>
      <c r="BG463" s="341"/>
      <c r="BH463" s="341"/>
      <c r="BI463" s="341"/>
      <c r="BJ463" s="341"/>
      <c r="BK463" s="341"/>
      <c r="BL463" s="341"/>
      <c r="BM463" s="341"/>
      <c r="BN463" s="341"/>
      <c r="BO463" s="341"/>
      <c r="BP463" s="341"/>
      <c r="BQ463" s="341"/>
      <c r="BR463" s="341"/>
      <c r="BS463" s="341"/>
      <c r="BT463" s="341"/>
      <c r="BU463" s="341"/>
      <c r="BV463" s="341"/>
      <c r="BW463" s="342"/>
      <c r="BX463" s="342"/>
      <c r="BY463" s="342"/>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6" customFormat="true" ht="25.15" customHeight="true" x14ac:dyDescent="0.2">
      <c r="C464" s="1031" t="s">
        <v>488</v>
      </c>
      <c r="D464" s="985"/>
      <c r="E464" s="743">
        <v>3.0365478318060846E-4</v>
      </c>
      <c r="F464" s="612"/>
      <c r="G464" s="612"/>
      <c r="H464" s="1031" t="s">
        <v>453</v>
      </c>
      <c r="I464" s="985"/>
      <c r="J464" s="744">
        <v>1.2517736714438508E-2</v>
      </c>
      <c r="K464" s="612"/>
      <c r="L464" s="612"/>
      <c r="M464" s="1031" t="s">
        <v>455</v>
      </c>
      <c r="N464" s="985"/>
      <c r="O464" s="745">
        <v>0.10132226420646059</v>
      </c>
      <c r="P464" s="612"/>
      <c r="Q464" s="612"/>
      <c r="W464" s="339"/>
      <c r="X464" s="339"/>
      <c r="Y464" s="339"/>
      <c r="Z464" s="339"/>
      <c r="AA464" s="339"/>
      <c r="AB464" s="339"/>
      <c r="AC464" s="339"/>
      <c r="AD464" s="339"/>
      <c r="AE464" s="339"/>
      <c r="AF464" s="339"/>
      <c r="AG464" s="339"/>
      <c r="AH464" s="339"/>
      <c r="AI464" s="339"/>
      <c r="AJ464" s="339"/>
      <c r="AK464" s="339"/>
      <c r="AL464" s="339"/>
      <c r="AM464" s="339"/>
      <c r="AN464" s="339"/>
      <c r="AO464" s="339"/>
      <c r="AP464" s="339"/>
      <c r="AQ464" s="339"/>
      <c r="AR464" s="339"/>
      <c r="AS464" s="339"/>
      <c r="AT464" s="339"/>
      <c r="AU464" s="339"/>
      <c r="AV464" s="339"/>
      <c r="AW464" s="339"/>
      <c r="AX464" s="339"/>
      <c r="AY464" s="339"/>
      <c r="AZ464" s="339"/>
      <c r="BA464" s="341"/>
      <c r="BB464" s="417"/>
      <c r="BC464" s="341"/>
      <c r="BD464" s="341"/>
      <c r="BE464" s="341"/>
      <c r="BF464" s="341"/>
      <c r="BG464" s="341"/>
      <c r="BH464" s="341"/>
      <c r="BI464" s="341"/>
      <c r="BJ464" s="341"/>
      <c r="BK464" s="341"/>
      <c r="BL464" s="341"/>
      <c r="BM464" s="341"/>
      <c r="BN464" s="341"/>
      <c r="BO464" s="341"/>
      <c r="BP464" s="341"/>
      <c r="BQ464" s="341"/>
      <c r="BR464" s="341"/>
      <c r="BS464" s="341"/>
      <c r="BT464" s="341"/>
      <c r="BU464" s="341"/>
      <c r="BV464" s="341"/>
      <c r="BW464" s="342"/>
      <c r="BX464" s="342"/>
      <c r="BY464" s="342"/>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6" customFormat="true" ht="25.15" customHeight="true" x14ac:dyDescent="0.2">
      <c r="C465" s="1031" t="s">
        <v>468</v>
      </c>
      <c r="D465" s="985"/>
      <c r="E465" s="748">
        <v>4.5147844389707745E-5</v>
      </c>
      <c r="F465" s="612"/>
      <c r="G465" s="612"/>
      <c r="H465" s="1031" t="s">
        <v>457</v>
      </c>
      <c r="I465" s="985"/>
      <c r="J465" s="744">
        <v>2.6258266384940358E-3</v>
      </c>
      <c r="K465" s="612"/>
      <c r="L465" s="612"/>
      <c r="M465" s="1031" t="s">
        <v>465</v>
      </c>
      <c r="N465" s="985"/>
      <c r="O465" s="745">
        <v>7.9189554205662691E-2</v>
      </c>
      <c r="P465" s="612"/>
      <c r="Q465" s="612"/>
      <c r="W465" s="339"/>
      <c r="X465" s="339"/>
      <c r="Y465" s="339"/>
      <c r="Z465" s="339"/>
      <c r="AA465" s="339"/>
      <c r="AB465" s="339"/>
      <c r="AC465" s="339"/>
      <c r="AD465" s="339"/>
      <c r="AE465" s="339"/>
      <c r="AF465" s="339"/>
      <c r="AG465" s="339"/>
      <c r="AH465" s="339"/>
      <c r="AI465" s="339"/>
      <c r="AJ465" s="339"/>
      <c r="AK465" s="339"/>
      <c r="AL465" s="339"/>
      <c r="AM465" s="339"/>
      <c r="AN465" s="339"/>
      <c r="AO465" s="339"/>
      <c r="AP465" s="339"/>
      <c r="AQ465" s="339"/>
      <c r="AR465" s="339"/>
      <c r="AS465" s="339"/>
      <c r="AT465" s="339"/>
      <c r="AU465" s="339"/>
      <c r="AV465" s="339"/>
      <c r="AW465" s="339"/>
      <c r="AX465" s="339"/>
      <c r="AY465" s="339"/>
      <c r="AZ465" s="339"/>
      <c r="BA465" s="341"/>
      <c r="BB465" s="417"/>
      <c r="BC465" s="341"/>
      <c r="BD465" s="341"/>
      <c r="BE465" s="341"/>
      <c r="BF465" s="341"/>
      <c r="BG465" s="341"/>
      <c r="BH465" s="341"/>
      <c r="BI465" s="341"/>
      <c r="BJ465" s="341"/>
      <c r="BK465" s="341"/>
      <c r="BL465" s="341"/>
      <c r="BM465" s="341"/>
      <c r="BN465" s="341"/>
      <c r="BO465" s="341"/>
      <c r="BP465" s="341"/>
      <c r="BQ465" s="341"/>
      <c r="BR465" s="341"/>
      <c r="BS465" s="341"/>
      <c r="BT465" s="341"/>
      <c r="BU465" s="341"/>
      <c r="BV465" s="341"/>
      <c r="BW465" s="342"/>
      <c r="BX465" s="342"/>
      <c r="BY465" s="342"/>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6" customFormat="true" ht="25.15" customHeight="true" x14ac:dyDescent="0.2">
      <c r="C466" s="1031" t="s">
        <v>435</v>
      </c>
      <c r="D466" s="985"/>
      <c r="E466" s="743">
        <v>0.13163798070069427</v>
      </c>
      <c r="F466" s="612"/>
      <c r="G466" s="612"/>
      <c r="H466" s="1031" t="s">
        <v>439</v>
      </c>
      <c r="I466" s="985"/>
      <c r="J466" s="744">
        <v>0.19025111545571374</v>
      </c>
      <c r="K466" s="612"/>
      <c r="L466" s="612"/>
      <c r="M466" s="1031" t="s">
        <v>469</v>
      </c>
      <c r="N466" s="985"/>
      <c r="O466" s="745">
        <v>7.2420526985553749E-2</v>
      </c>
      <c r="P466" s="612"/>
      <c r="Q466" s="612"/>
      <c r="W466" s="339"/>
      <c r="X466" s="339"/>
      <c r="Y466" s="339"/>
      <c r="Z466" s="339"/>
      <c r="AA466" s="339"/>
      <c r="AB466" s="339"/>
      <c r="AC466" s="339"/>
      <c r="AD466" s="339"/>
      <c r="AE466" s="339"/>
      <c r="AF466" s="339"/>
      <c r="AG466" s="339"/>
      <c r="AH466" s="339"/>
      <c r="AI466" s="339"/>
      <c r="AJ466" s="339"/>
      <c r="AK466" s="339"/>
      <c r="AL466" s="339"/>
      <c r="AM466" s="339"/>
      <c r="AN466" s="339"/>
      <c r="AO466" s="339"/>
      <c r="AP466" s="339"/>
      <c r="AQ466" s="339"/>
      <c r="AR466" s="339"/>
      <c r="AS466" s="339"/>
      <c r="AT466" s="339"/>
      <c r="AU466" s="339"/>
      <c r="AV466" s="339"/>
      <c r="AW466" s="339"/>
      <c r="AX466" s="339"/>
      <c r="AY466" s="339"/>
      <c r="AZ466" s="339"/>
      <c r="BA466" s="341"/>
      <c r="BB466" s="417"/>
      <c r="BC466" s="341"/>
      <c r="BD466" s="341"/>
      <c r="BE466" s="341"/>
      <c r="BF466" s="341"/>
      <c r="BG466" s="341"/>
      <c r="BH466" s="341"/>
      <c r="BI466" s="341"/>
      <c r="BJ466" s="341"/>
      <c r="BK466" s="341"/>
      <c r="BL466" s="341"/>
      <c r="BM466" s="341"/>
      <c r="BN466" s="341"/>
      <c r="BO466" s="341"/>
      <c r="BP466" s="341"/>
      <c r="BQ466" s="341"/>
      <c r="BR466" s="341"/>
      <c r="BS466" s="341"/>
      <c r="BT466" s="341"/>
      <c r="BU466" s="341"/>
      <c r="BV466" s="341"/>
      <c r="BW466" s="342"/>
      <c r="BX466" s="342"/>
      <c r="BY466" s="342"/>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6" customFormat="true" ht="25.15" customHeight="true" x14ac:dyDescent="0.2">
      <c r="C467" s="1031" t="s">
        <v>469</v>
      </c>
      <c r="D467" s="985"/>
      <c r="E467" s="743">
        <v>8.0527315611650732E-3</v>
      </c>
      <c r="F467" s="612"/>
      <c r="G467" s="612"/>
      <c r="H467" s="1031" t="s">
        <v>422</v>
      </c>
      <c r="I467" s="985"/>
      <c r="J467" s="744">
        <v>7.4855030306853004E-2</v>
      </c>
      <c r="K467" s="612"/>
      <c r="L467" s="612"/>
      <c r="M467" s="1031" t="s">
        <v>476</v>
      </c>
      <c r="N467" s="985"/>
      <c r="O467" s="745">
        <v>7.191711524709074E-2</v>
      </c>
      <c r="P467" s="612"/>
      <c r="Q467" s="612"/>
      <c r="W467" s="339"/>
      <c r="X467" s="339"/>
      <c r="Y467" s="339"/>
      <c r="Z467" s="339"/>
      <c r="AA467" s="339"/>
      <c r="AB467" s="339"/>
      <c r="AC467" s="339"/>
      <c r="AD467" s="339"/>
      <c r="AE467" s="339"/>
      <c r="AF467" s="339"/>
      <c r="AG467" s="339"/>
      <c r="AH467" s="339"/>
      <c r="AI467" s="339"/>
      <c r="AJ467" s="339"/>
      <c r="AK467" s="339"/>
      <c r="AL467" s="339"/>
      <c r="AM467" s="339"/>
      <c r="AN467" s="339"/>
      <c r="AO467" s="339"/>
      <c r="AP467" s="339"/>
      <c r="AQ467" s="339"/>
      <c r="AR467" s="339"/>
      <c r="AS467" s="339"/>
      <c r="AT467" s="339"/>
      <c r="AU467" s="339"/>
      <c r="AV467" s="339"/>
      <c r="AW467" s="339"/>
      <c r="AX467" s="339"/>
      <c r="AY467" s="339"/>
      <c r="AZ467" s="339"/>
      <c r="BA467" s="341"/>
      <c r="BB467" s="417"/>
      <c r="BC467" s="341"/>
      <c r="BD467" s="341"/>
      <c r="BE467" s="341"/>
      <c r="BF467" s="341"/>
      <c r="BG467" s="341"/>
      <c r="BH467" s="341"/>
      <c r="BI467" s="341"/>
      <c r="BJ467" s="341"/>
      <c r="BK467" s="341"/>
      <c r="BL467" s="341"/>
      <c r="BM467" s="341"/>
      <c r="BN467" s="341"/>
      <c r="BO467" s="341"/>
      <c r="BP467" s="341"/>
      <c r="BQ467" s="341"/>
      <c r="BR467" s="341"/>
      <c r="BS467" s="341"/>
      <c r="BT467" s="341"/>
      <c r="BU467" s="341"/>
      <c r="BV467" s="341"/>
      <c r="BW467" s="342"/>
      <c r="BX467" s="342"/>
      <c r="BY467" s="342"/>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6" customFormat="true" ht="25.15" customHeight="true" x14ac:dyDescent="0.2">
      <c r="C468" s="1031" t="s">
        <v>472</v>
      </c>
      <c r="D468" s="985"/>
      <c r="E468" s="743">
        <v>2.2041479688314808E-3</v>
      </c>
      <c r="F468" s="612"/>
      <c r="G468" s="612"/>
      <c r="H468" s="1031" t="s">
        <v>436</v>
      </c>
      <c r="I468" s="985"/>
      <c r="J468" s="744">
        <v>0.11927756803384292</v>
      </c>
      <c r="K468" s="612"/>
      <c r="L468" s="612"/>
      <c r="M468" s="1031" t="s">
        <v>498</v>
      </c>
      <c r="N468" s="985"/>
      <c r="O468" s="745">
        <v>-7.0779308721794276E-2</v>
      </c>
      <c r="P468" s="612"/>
      <c r="Q468" s="612"/>
      <c r="W468" s="339"/>
      <c r="X468" s="339"/>
      <c r="Y468" s="339"/>
      <c r="Z468" s="339"/>
      <c r="AA468" s="339"/>
      <c r="AB468" s="339"/>
      <c r="AC468" s="339"/>
      <c r="AD468" s="339"/>
      <c r="AE468" s="339"/>
      <c r="AF468" s="339"/>
      <c r="AG468" s="339"/>
      <c r="AH468" s="339"/>
      <c r="AI468" s="339"/>
      <c r="AJ468" s="339"/>
      <c r="AK468" s="339"/>
      <c r="AL468" s="339"/>
      <c r="AM468" s="339"/>
      <c r="AN468" s="339"/>
      <c r="AO468" s="339"/>
      <c r="AP468" s="339"/>
      <c r="AQ468" s="339"/>
      <c r="AR468" s="339"/>
      <c r="AS468" s="339"/>
      <c r="AT468" s="339"/>
      <c r="AU468" s="339"/>
      <c r="AV468" s="339"/>
      <c r="AW468" s="339"/>
      <c r="AX468" s="339"/>
      <c r="AY468" s="339"/>
      <c r="AZ468" s="339"/>
      <c r="BA468" s="341"/>
      <c r="BB468" s="417"/>
      <c r="BC468" s="341"/>
      <c r="BD468" s="341"/>
      <c r="BE468" s="341"/>
      <c r="BF468" s="341"/>
      <c r="BG468" s="341"/>
      <c r="BH468" s="341"/>
      <c r="BI468" s="341"/>
      <c r="BJ468" s="341"/>
      <c r="BK468" s="341"/>
      <c r="BL468" s="341"/>
      <c r="BM468" s="341"/>
      <c r="BN468" s="341"/>
      <c r="BO468" s="341"/>
      <c r="BP468" s="341"/>
      <c r="BQ468" s="341"/>
      <c r="BR468" s="341"/>
      <c r="BS468" s="341"/>
      <c r="BT468" s="341"/>
      <c r="BU468" s="341"/>
      <c r="BV468" s="341"/>
      <c r="BW468" s="342"/>
      <c r="BX468" s="342"/>
      <c r="BY468" s="342"/>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6" customFormat="true" ht="25.15" customHeight="true" x14ac:dyDescent="0.2">
      <c r="C469" s="1031" t="s">
        <v>460</v>
      </c>
      <c r="D469" s="985"/>
      <c r="E469" s="743">
        <v>1.4971030338611205E-2</v>
      </c>
      <c r="F469" s="612"/>
      <c r="G469" s="612"/>
      <c r="H469" s="1031" t="s">
        <v>430</v>
      </c>
      <c r="I469" s="985"/>
      <c r="J469" s="744">
        <v>0.22324950055013307</v>
      </c>
      <c r="K469" s="612"/>
      <c r="L469" s="612"/>
      <c r="M469" s="1031" t="s">
        <v>478</v>
      </c>
      <c r="N469" s="985"/>
      <c r="O469" s="745">
        <v>6.7319672640869035E-2</v>
      </c>
      <c r="P469" s="612"/>
      <c r="Q469" s="612"/>
      <c r="W469" s="339"/>
      <c r="X469" s="339"/>
      <c r="Y469" s="339"/>
      <c r="Z469" s="339"/>
      <c r="AA469" s="339"/>
      <c r="AB469" s="339"/>
      <c r="AC469" s="339"/>
      <c r="AD469" s="339"/>
      <c r="AE469" s="339"/>
      <c r="AF469" s="339"/>
      <c r="AG469" s="339"/>
      <c r="AH469" s="339"/>
      <c r="AI469" s="339"/>
      <c r="AJ469" s="339"/>
      <c r="AK469" s="339"/>
      <c r="AL469" s="339"/>
      <c r="AM469" s="339"/>
      <c r="AN469" s="339"/>
      <c r="AO469" s="339"/>
      <c r="AP469" s="339"/>
      <c r="AQ469" s="339"/>
      <c r="AR469" s="339"/>
      <c r="AS469" s="339"/>
      <c r="AT469" s="339"/>
      <c r="AU469" s="339"/>
      <c r="AV469" s="339"/>
      <c r="AW469" s="339"/>
      <c r="AX469" s="339"/>
      <c r="AY469" s="339"/>
      <c r="AZ469" s="339"/>
      <c r="BA469" s="341"/>
      <c r="BB469" s="417"/>
      <c r="BC469" s="341"/>
      <c r="BD469" s="341"/>
      <c r="BE469" s="341"/>
      <c r="BF469" s="341"/>
      <c r="BG469" s="341"/>
      <c r="BH469" s="341"/>
      <c r="BI469" s="341"/>
      <c r="BJ469" s="341"/>
      <c r="BK469" s="341"/>
      <c r="BL469" s="341"/>
      <c r="BM469" s="341"/>
      <c r="BN469" s="341"/>
      <c r="BO469" s="341"/>
      <c r="BP469" s="341"/>
      <c r="BQ469" s="341"/>
      <c r="BR469" s="341"/>
      <c r="BS469" s="341"/>
      <c r="BT469" s="341"/>
      <c r="BU469" s="341"/>
      <c r="BV469" s="341"/>
      <c r="BW469" s="342"/>
      <c r="BX469" s="342"/>
      <c r="BY469" s="342"/>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6" customFormat="true" ht="25.15" customHeight="true" x14ac:dyDescent="0.2">
      <c r="C470" s="1031" t="s">
        <v>493</v>
      </c>
      <c r="D470" s="985"/>
      <c r="E470" s="743">
        <v>1.2530285945561316E-4</v>
      </c>
      <c r="F470" s="612"/>
      <c r="G470" s="612"/>
      <c r="H470" s="1031" t="s">
        <v>446</v>
      </c>
      <c r="I470" s="985"/>
      <c r="J470" s="744">
        <v>0.14010708920896633</v>
      </c>
      <c r="K470" s="612"/>
      <c r="L470" s="612"/>
      <c r="M470" s="1031" t="s">
        <v>499</v>
      </c>
      <c r="N470" s="985"/>
      <c r="O470" s="745">
        <v>-6.6866706065139128E-2</v>
      </c>
      <c r="P470" s="612"/>
      <c r="Q470" s="612"/>
      <c r="W470" s="339"/>
      <c r="X470" s="339"/>
      <c r="Y470" s="339"/>
      <c r="Z470" s="339"/>
      <c r="AA470" s="339"/>
      <c r="AB470" s="339"/>
      <c r="AC470" s="339"/>
      <c r="AD470" s="339"/>
      <c r="AE470" s="339"/>
      <c r="AF470" s="339"/>
      <c r="AG470" s="339"/>
      <c r="AH470" s="339"/>
      <c r="AI470" s="339"/>
      <c r="AJ470" s="339"/>
      <c r="AK470" s="339"/>
      <c r="AL470" s="339"/>
      <c r="AM470" s="339"/>
      <c r="AN470" s="339"/>
      <c r="AO470" s="339"/>
      <c r="AP470" s="339"/>
      <c r="AQ470" s="339"/>
      <c r="AR470" s="339"/>
      <c r="AS470" s="339"/>
      <c r="AT470" s="339"/>
      <c r="AU470" s="339"/>
      <c r="AV470" s="339"/>
      <c r="AW470" s="339"/>
      <c r="AX470" s="339"/>
      <c r="AY470" s="339"/>
      <c r="AZ470" s="339"/>
      <c r="BA470" s="341"/>
      <c r="BB470" s="417"/>
      <c r="BC470" s="341"/>
      <c r="BD470" s="341"/>
      <c r="BE470" s="341"/>
      <c r="BF470" s="341"/>
      <c r="BG470" s="341"/>
      <c r="BH470" s="341"/>
      <c r="BI470" s="341"/>
      <c r="BJ470" s="341"/>
      <c r="BK470" s="341"/>
      <c r="BL470" s="341"/>
      <c r="BM470" s="341"/>
      <c r="BN470" s="341"/>
      <c r="BO470" s="341"/>
      <c r="BP470" s="341"/>
      <c r="BQ470" s="341"/>
      <c r="BR470" s="341"/>
      <c r="BS470" s="341"/>
      <c r="BT470" s="341"/>
      <c r="BU470" s="341"/>
      <c r="BV470" s="341"/>
      <c r="BW470" s="342"/>
      <c r="BX470" s="342"/>
      <c r="BY470" s="342"/>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6" customFormat="true" ht="25.15" customHeight="true" x14ac:dyDescent="0.2">
      <c r="C471" s="1031" t="s">
        <v>431</v>
      </c>
      <c r="D471" s="985"/>
      <c r="E471" s="743">
        <v>0.29552538809418721</v>
      </c>
      <c r="F471" s="612"/>
      <c r="G471" s="612"/>
      <c r="H471" s="1031" t="s">
        <v>437</v>
      </c>
      <c r="I471" s="985"/>
      <c r="J471" s="744">
        <v>0.18630219019597521</v>
      </c>
      <c r="K471" s="612"/>
      <c r="L471" s="612"/>
      <c r="M471" s="1031" t="s">
        <v>467</v>
      </c>
      <c r="N471" s="985"/>
      <c r="O471" s="745">
        <v>6.5124861815197541E-2</v>
      </c>
      <c r="P471" s="612"/>
      <c r="Q471" s="612"/>
      <c r="W471" s="339"/>
      <c r="X471" s="339"/>
      <c r="Y471" s="339"/>
      <c r="Z471" s="339"/>
      <c r="AA471" s="339"/>
      <c r="AB471" s="339"/>
      <c r="AC471" s="339"/>
      <c r="AD471" s="339"/>
      <c r="AE471" s="339"/>
      <c r="AF471" s="339"/>
      <c r="AG471" s="339"/>
      <c r="AH471" s="339"/>
      <c r="AI471" s="339"/>
      <c r="AJ471" s="339"/>
      <c r="AK471" s="339"/>
      <c r="AL471" s="339"/>
      <c r="AM471" s="339"/>
      <c r="AN471" s="339"/>
      <c r="AO471" s="339"/>
      <c r="AP471" s="339"/>
      <c r="AQ471" s="339"/>
      <c r="AR471" s="339"/>
      <c r="AS471" s="339"/>
      <c r="AT471" s="339"/>
      <c r="AU471" s="339"/>
      <c r="AV471" s="339"/>
      <c r="AW471" s="339"/>
      <c r="AX471" s="339"/>
      <c r="AY471" s="339"/>
      <c r="AZ471" s="339"/>
      <c r="BA471" s="341"/>
      <c r="BB471" s="417"/>
      <c r="BC471" s="341"/>
      <c r="BD471" s="341"/>
      <c r="BE471" s="341"/>
      <c r="BF471" s="341"/>
      <c r="BG471" s="341"/>
      <c r="BH471" s="341"/>
      <c r="BI471" s="341"/>
      <c r="BJ471" s="341"/>
      <c r="BK471" s="341"/>
      <c r="BL471" s="341"/>
      <c r="BM471" s="341"/>
      <c r="BN471" s="341"/>
      <c r="BO471" s="341"/>
      <c r="BP471" s="341"/>
      <c r="BQ471" s="341"/>
      <c r="BR471" s="341"/>
      <c r="BS471" s="341"/>
      <c r="BT471" s="341"/>
      <c r="BU471" s="341"/>
      <c r="BV471" s="341"/>
      <c r="BW471" s="342"/>
      <c r="BX471" s="342"/>
      <c r="BY471" s="342"/>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6" customFormat="true" ht="25.15" customHeight="true" x14ac:dyDescent="0.2">
      <c r="C472" s="1031" t="s">
        <v>461</v>
      </c>
      <c r="D472" s="985"/>
      <c r="E472" s="743">
        <v>1.5999796851167928E-2</v>
      </c>
      <c r="F472" s="612"/>
      <c r="G472" s="612"/>
      <c r="H472" s="1031" t="s">
        <v>440</v>
      </c>
      <c r="I472" s="985"/>
      <c r="J472" s="744">
        <v>6.8683729643429642E-2</v>
      </c>
      <c r="K472" s="612"/>
      <c r="L472" s="612"/>
      <c r="M472" s="1031" t="s">
        <v>482</v>
      </c>
      <c r="N472" s="985"/>
      <c r="O472" s="745">
        <v>6.375382494886625E-2</v>
      </c>
      <c r="P472" s="612"/>
      <c r="Q472" s="612"/>
      <c r="W472" s="339"/>
      <c r="X472" s="339"/>
      <c r="Y472" s="339"/>
      <c r="Z472" s="339"/>
      <c r="AA472" s="339"/>
      <c r="AB472" s="339"/>
      <c r="AC472" s="339"/>
      <c r="AD472" s="339"/>
      <c r="AE472" s="339"/>
      <c r="AF472" s="339"/>
      <c r="AG472" s="339"/>
      <c r="AH472" s="339"/>
      <c r="AI472" s="339"/>
      <c r="AJ472" s="339"/>
      <c r="AK472" s="339"/>
      <c r="AL472" s="339"/>
      <c r="AM472" s="339"/>
      <c r="AN472" s="339"/>
      <c r="AO472" s="339"/>
      <c r="AP472" s="339"/>
      <c r="AQ472" s="339"/>
      <c r="AR472" s="339"/>
      <c r="AS472" s="339"/>
      <c r="AT472" s="339"/>
      <c r="AU472" s="339"/>
      <c r="AV472" s="339"/>
      <c r="AW472" s="339"/>
      <c r="AX472" s="339"/>
      <c r="AY472" s="339"/>
      <c r="AZ472" s="339"/>
      <c r="BA472" s="341"/>
      <c r="BB472" s="417"/>
      <c r="BC472" s="341"/>
      <c r="BD472" s="341"/>
      <c r="BE472" s="341"/>
      <c r="BF472" s="341"/>
      <c r="BG472" s="341"/>
      <c r="BH472" s="341"/>
      <c r="BI472" s="341"/>
      <c r="BJ472" s="341"/>
      <c r="BK472" s="341"/>
      <c r="BL472" s="341"/>
      <c r="BM472" s="341"/>
      <c r="BN472" s="341"/>
      <c r="BO472" s="341"/>
      <c r="BP472" s="341"/>
      <c r="BQ472" s="341"/>
      <c r="BR472" s="341"/>
      <c r="BS472" s="341"/>
      <c r="BT472" s="341"/>
      <c r="BU472" s="341"/>
      <c r="BV472" s="341"/>
      <c r="BW472" s="342"/>
      <c r="BX472" s="342"/>
      <c r="BY472" s="342"/>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6" customFormat="true" ht="25.15" customHeight="true" x14ac:dyDescent="0.2">
      <c r="C473" s="1031" t="s">
        <v>480</v>
      </c>
      <c r="D473" s="985"/>
      <c r="E473" s="743">
        <v>9.897490091950005E-4</v>
      </c>
      <c r="F473" s="612"/>
      <c r="G473" s="612"/>
      <c r="H473" s="1031" t="s">
        <v>454</v>
      </c>
      <c r="I473" s="985"/>
      <c r="J473" s="744">
        <v>5.6603813451290452E-2</v>
      </c>
      <c r="K473" s="612"/>
      <c r="L473" s="612"/>
      <c r="M473" s="1031" t="s">
        <v>500</v>
      </c>
      <c r="N473" s="985"/>
      <c r="O473" s="745">
        <v>6.3521294820413299E-2</v>
      </c>
      <c r="P473" s="612"/>
      <c r="Q473" s="612"/>
      <c r="W473" s="339"/>
      <c r="X473" s="339"/>
      <c r="Y473" s="339"/>
      <c r="Z473" s="339"/>
      <c r="AA473" s="339"/>
      <c r="AB473" s="339"/>
      <c r="AC473" s="339"/>
      <c r="AD473" s="339"/>
      <c r="AE473" s="339"/>
      <c r="AF473" s="339"/>
      <c r="AG473" s="339"/>
      <c r="AH473" s="339"/>
      <c r="AI473" s="339"/>
      <c r="AJ473" s="339"/>
      <c r="AK473" s="339"/>
      <c r="AL473" s="339"/>
      <c r="AM473" s="339"/>
      <c r="AN473" s="339"/>
      <c r="AO473" s="339"/>
      <c r="AP473" s="339"/>
      <c r="AQ473" s="339"/>
      <c r="AR473" s="339"/>
      <c r="AS473" s="339"/>
      <c r="AT473" s="339"/>
      <c r="AU473" s="339"/>
      <c r="AV473" s="339"/>
      <c r="AW473" s="339"/>
      <c r="AX473" s="339"/>
      <c r="AY473" s="339"/>
      <c r="AZ473" s="339"/>
      <c r="BA473" s="341"/>
      <c r="BB473" s="417"/>
      <c r="BC473" s="341"/>
      <c r="BD473" s="341"/>
      <c r="BE473" s="341"/>
      <c r="BF473" s="341"/>
      <c r="BG473" s="341"/>
      <c r="BH473" s="341"/>
      <c r="BI473" s="341"/>
      <c r="BJ473" s="341"/>
      <c r="BK473" s="341"/>
      <c r="BL473" s="341"/>
      <c r="BM473" s="341"/>
      <c r="BN473" s="341"/>
      <c r="BO473" s="341"/>
      <c r="BP473" s="341"/>
      <c r="BQ473" s="341"/>
      <c r="BR473" s="341"/>
      <c r="BS473" s="341"/>
      <c r="BT473" s="341"/>
      <c r="BU473" s="341"/>
      <c r="BV473" s="341"/>
      <c r="BW473" s="342"/>
      <c r="BX473" s="342"/>
      <c r="BY473" s="342"/>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6" customFormat="true" ht="25.15" customHeight="true" x14ac:dyDescent="0.2">
      <c r="C474" s="1031" t="s">
        <v>462</v>
      </c>
      <c r="D474" s="985"/>
      <c r="E474" s="743">
        <v>6.393371988090429E-3</v>
      </c>
      <c r="F474" s="612"/>
      <c r="G474" s="612"/>
      <c r="H474" s="1031" t="s">
        <v>444</v>
      </c>
      <c r="I474" s="985"/>
      <c r="J474" s="744">
        <v>0.15930587704009549</v>
      </c>
      <c r="K474" s="612"/>
      <c r="L474" s="612"/>
      <c r="M474" s="1031" t="s">
        <v>480</v>
      </c>
      <c r="N474" s="985"/>
      <c r="O474" s="745">
        <v>-5.3234472124645105E-2</v>
      </c>
      <c r="P474" s="612"/>
      <c r="Q474" s="612"/>
      <c r="W474" s="339"/>
      <c r="X474" s="339"/>
      <c r="Y474" s="339"/>
      <c r="Z474" s="339"/>
      <c r="AA474" s="339"/>
      <c r="AB474" s="339"/>
      <c r="AC474" s="339"/>
      <c r="AD474" s="339"/>
      <c r="AE474" s="339"/>
      <c r="AF474" s="339"/>
      <c r="AG474" s="339"/>
      <c r="AH474" s="339"/>
      <c r="AI474" s="339"/>
      <c r="AJ474" s="339"/>
      <c r="AK474" s="339"/>
      <c r="AL474" s="339"/>
      <c r="AM474" s="339"/>
      <c r="AN474" s="339"/>
      <c r="AO474" s="339"/>
      <c r="AP474" s="339"/>
      <c r="AQ474" s="339"/>
      <c r="AR474" s="339"/>
      <c r="AS474" s="339"/>
      <c r="AT474" s="339"/>
      <c r="AU474" s="339"/>
      <c r="AV474" s="339"/>
      <c r="AW474" s="339"/>
      <c r="AX474" s="339"/>
      <c r="AY474" s="339"/>
      <c r="AZ474" s="339"/>
      <c r="BA474" s="341"/>
      <c r="BB474" s="417"/>
      <c r="BC474" s="341"/>
      <c r="BD474" s="341"/>
      <c r="BE474" s="341"/>
      <c r="BF474" s="341"/>
      <c r="BG474" s="341"/>
      <c r="BH474" s="341"/>
      <c r="BI474" s="341"/>
      <c r="BJ474" s="341"/>
      <c r="BK474" s="341"/>
      <c r="BL474" s="341"/>
      <c r="BM474" s="341"/>
      <c r="BN474" s="341"/>
      <c r="BO474" s="341"/>
      <c r="BP474" s="341"/>
      <c r="BQ474" s="341"/>
      <c r="BR474" s="341"/>
      <c r="BS474" s="341"/>
      <c r="BT474" s="341"/>
      <c r="BU474" s="341"/>
      <c r="BV474" s="341"/>
      <c r="BW474" s="342"/>
      <c r="BX474" s="342"/>
      <c r="BY474" s="342"/>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6" customFormat="true" ht="25.15" customHeight="true" x14ac:dyDescent="0.2">
      <c r="C475" s="1031" t="s">
        <v>448</v>
      </c>
      <c r="D475" s="985"/>
      <c r="E475" s="743">
        <v>0.12039549010336964</v>
      </c>
      <c r="F475" s="612"/>
      <c r="G475" s="612"/>
      <c r="H475" s="1031" t="s">
        <v>459</v>
      </c>
      <c r="I475" s="985"/>
      <c r="J475" s="744">
        <v>7.5131127052643727E-3</v>
      </c>
      <c r="K475" s="612"/>
      <c r="L475" s="612"/>
      <c r="M475" s="1031" t="s">
        <v>487</v>
      </c>
      <c r="N475" s="985"/>
      <c r="O475" s="745">
        <v>4.8240173353647255E-2</v>
      </c>
      <c r="P475" s="612"/>
      <c r="Q475" s="612"/>
      <c r="W475" s="339"/>
      <c r="X475" s="339"/>
      <c r="Y475" s="339"/>
      <c r="Z475" s="339"/>
      <c r="AA475" s="339"/>
      <c r="AB475" s="339"/>
      <c r="AC475" s="339"/>
      <c r="AD475" s="339"/>
      <c r="AE475" s="339"/>
      <c r="AF475" s="339"/>
      <c r="AG475" s="339"/>
      <c r="AH475" s="339"/>
      <c r="AI475" s="339"/>
      <c r="AJ475" s="339"/>
      <c r="AK475" s="339"/>
      <c r="AL475" s="339"/>
      <c r="AM475" s="339"/>
      <c r="AN475" s="339"/>
      <c r="AO475" s="339"/>
      <c r="AP475" s="339"/>
      <c r="AQ475" s="339"/>
      <c r="AR475" s="339"/>
      <c r="AS475" s="339"/>
      <c r="AT475" s="339"/>
      <c r="AU475" s="339"/>
      <c r="AV475" s="339"/>
      <c r="AW475" s="339"/>
      <c r="AX475" s="339"/>
      <c r="AY475" s="339"/>
      <c r="AZ475" s="339"/>
      <c r="BA475" s="341"/>
      <c r="BB475" s="417"/>
      <c r="BC475" s="341"/>
      <c r="BD475" s="341"/>
      <c r="BE475" s="341"/>
      <c r="BF475" s="341"/>
      <c r="BG475" s="341"/>
      <c r="BH475" s="341"/>
      <c r="BI475" s="341"/>
      <c r="BJ475" s="341"/>
      <c r="BK475" s="341"/>
      <c r="BL475" s="341"/>
      <c r="BM475" s="341"/>
      <c r="BN475" s="341"/>
      <c r="BO475" s="341"/>
      <c r="BP475" s="341"/>
      <c r="BQ475" s="341"/>
      <c r="BR475" s="341"/>
      <c r="BS475" s="341"/>
      <c r="BT475" s="341"/>
      <c r="BU475" s="341"/>
      <c r="BV475" s="341"/>
      <c r="BW475" s="342"/>
      <c r="BX475" s="342"/>
      <c r="BY475" s="342"/>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6" customFormat="true" ht="25.15" customHeight="true" x14ac:dyDescent="0.2">
      <c r="C476" s="1031" t="s">
        <v>482</v>
      </c>
      <c r="D476" s="985"/>
      <c r="E476" s="743">
        <v>6.9021372844758194E-4</v>
      </c>
      <c r="F476" s="612"/>
      <c r="G476" s="612"/>
      <c r="H476" s="1031" t="s">
        <v>467</v>
      </c>
      <c r="I476" s="985"/>
      <c r="J476" s="744">
        <v>9.2778974036738029E-3</v>
      </c>
      <c r="K476" s="612"/>
      <c r="L476" s="612"/>
      <c r="M476" s="1031" t="s">
        <v>493</v>
      </c>
      <c r="N476" s="985"/>
      <c r="O476" s="745">
        <v>3.9608016092010215E-2</v>
      </c>
      <c r="P476" s="612"/>
      <c r="Q476" s="612"/>
      <c r="W476" s="339"/>
      <c r="X476" s="339"/>
      <c r="Y476" s="339"/>
      <c r="Z476" s="339"/>
      <c r="AA476" s="339"/>
      <c r="AB476" s="339"/>
      <c r="AC476" s="339"/>
      <c r="AD476" s="339"/>
      <c r="AE476" s="339"/>
      <c r="AF476" s="339"/>
      <c r="AG476" s="339"/>
      <c r="AH476" s="339"/>
      <c r="AI476" s="339"/>
      <c r="AJ476" s="339"/>
      <c r="AK476" s="339"/>
      <c r="AL476" s="339"/>
      <c r="AM476" s="339"/>
      <c r="AN476" s="339"/>
      <c r="AO476" s="339"/>
      <c r="AP476" s="339"/>
      <c r="AQ476" s="339"/>
      <c r="AR476" s="339"/>
      <c r="AS476" s="339"/>
      <c r="AT476" s="339"/>
      <c r="AU476" s="339"/>
      <c r="AV476" s="339"/>
      <c r="AW476" s="339"/>
      <c r="AX476" s="339"/>
      <c r="AY476" s="339"/>
      <c r="AZ476" s="339"/>
      <c r="BA476" s="341"/>
      <c r="BB476" s="417"/>
      <c r="BC476" s="341"/>
      <c r="BD476" s="341"/>
      <c r="BE476" s="341"/>
      <c r="BF476" s="341"/>
      <c r="BG476" s="341"/>
      <c r="BH476" s="341"/>
      <c r="BI476" s="341"/>
      <c r="BJ476" s="341"/>
      <c r="BK476" s="341"/>
      <c r="BL476" s="341"/>
      <c r="BM476" s="341"/>
      <c r="BN476" s="341"/>
      <c r="BO476" s="341"/>
      <c r="BP476" s="341"/>
      <c r="BQ476" s="341"/>
      <c r="BR476" s="341"/>
      <c r="BS476" s="341"/>
      <c r="BT476" s="341"/>
      <c r="BU476" s="341"/>
      <c r="BV476" s="341"/>
      <c r="BW476" s="342"/>
      <c r="BX476" s="342"/>
      <c r="BY476" s="342"/>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6" customFormat="true" ht="25.15" customHeight="true" x14ac:dyDescent="0.2">
      <c r="C477" s="1031" t="s">
        <v>470</v>
      </c>
      <c r="D477" s="985"/>
      <c r="E477" s="743">
        <v>4.730489339307478E-3</v>
      </c>
      <c r="F477" s="612"/>
      <c r="G477" s="612"/>
      <c r="H477" s="1031" t="s">
        <v>433</v>
      </c>
      <c r="I477" s="985"/>
      <c r="J477" s="744">
        <v>0.22123510704927685</v>
      </c>
      <c r="K477" s="612"/>
      <c r="L477" s="612"/>
      <c r="M477" s="1031" t="s">
        <v>461</v>
      </c>
      <c r="N477" s="985"/>
      <c r="O477" s="745">
        <v>-3.4231855510174651E-2</v>
      </c>
      <c r="P477" s="612"/>
      <c r="Q477" s="612"/>
      <c r="W477" s="339"/>
      <c r="X477" s="339"/>
      <c r="Y477" s="339"/>
      <c r="Z477" s="339"/>
      <c r="AA477" s="339"/>
      <c r="AB477" s="339"/>
      <c r="AC477" s="339"/>
      <c r="AD477" s="339"/>
      <c r="AE477" s="339"/>
      <c r="AF477" s="339"/>
      <c r="AG477" s="339"/>
      <c r="AH477" s="339"/>
      <c r="AI477" s="339"/>
      <c r="AJ477" s="339"/>
      <c r="AK477" s="339"/>
      <c r="AL477" s="339"/>
      <c r="AM477" s="339"/>
      <c r="AN477" s="339"/>
      <c r="AO477" s="339"/>
      <c r="AP477" s="339"/>
      <c r="AQ477" s="339"/>
      <c r="AR477" s="339"/>
      <c r="AS477" s="339"/>
      <c r="AT477" s="339"/>
      <c r="AU477" s="339"/>
      <c r="AV477" s="339"/>
      <c r="AW477" s="339"/>
      <c r="AX477" s="339"/>
      <c r="AY477" s="339"/>
      <c r="AZ477" s="339"/>
      <c r="BA477" s="341"/>
      <c r="BB477" s="417"/>
      <c r="BC477" s="341"/>
      <c r="BD477" s="341"/>
      <c r="BE477" s="341"/>
      <c r="BF477" s="341"/>
      <c r="BG477" s="341"/>
      <c r="BH477" s="341"/>
      <c r="BI477" s="341"/>
      <c r="BJ477" s="341"/>
      <c r="BK477" s="341"/>
      <c r="BL477" s="341"/>
      <c r="BM477" s="341"/>
      <c r="BN477" s="341"/>
      <c r="BO477" s="341"/>
      <c r="BP477" s="341"/>
      <c r="BQ477" s="341"/>
      <c r="BR477" s="341"/>
      <c r="BS477" s="341"/>
      <c r="BT477" s="341"/>
      <c r="BU477" s="341"/>
      <c r="BV477" s="341"/>
      <c r="BW477" s="342"/>
      <c r="BX477" s="342"/>
      <c r="BY477" s="342"/>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6" customFormat="true" ht="25.15" customHeight="true" x14ac:dyDescent="0.2">
      <c r="C478" s="1031" t="s">
        <v>494</v>
      </c>
      <c r="D478" s="985"/>
      <c r="E478" s="748">
        <v>8.343822014997698E-5</v>
      </c>
      <c r="F478" s="612"/>
      <c r="G478" s="612"/>
      <c r="H478" s="1031" t="s">
        <v>450</v>
      </c>
      <c r="I478" s="985"/>
      <c r="J478" s="744">
        <v>3.4422973958947632E-2</v>
      </c>
      <c r="K478" s="612"/>
      <c r="L478" s="612"/>
      <c r="M478" s="1031" t="s">
        <v>488</v>
      </c>
      <c r="N478" s="985"/>
      <c r="O478" s="745">
        <v>3.2831397467174707E-2</v>
      </c>
      <c r="P478" s="612"/>
      <c r="Q478" s="612"/>
      <c r="W478" s="339"/>
      <c r="X478" s="339"/>
      <c r="Y478" s="339"/>
      <c r="Z478" s="339"/>
      <c r="AA478" s="339"/>
      <c r="AB478" s="339"/>
      <c r="AC478" s="339"/>
      <c r="AD478" s="339"/>
      <c r="AE478" s="339"/>
      <c r="AF478" s="339"/>
      <c r="AG478" s="339"/>
      <c r="AH478" s="339"/>
      <c r="AI478" s="339"/>
      <c r="AJ478" s="339"/>
      <c r="AK478" s="339"/>
      <c r="AL478" s="339"/>
      <c r="AM478" s="339"/>
      <c r="AN478" s="339"/>
      <c r="AO478" s="339"/>
      <c r="AP478" s="339"/>
      <c r="AQ478" s="339"/>
      <c r="AR478" s="339"/>
      <c r="AS478" s="339"/>
      <c r="AT478" s="339"/>
      <c r="AU478" s="339"/>
      <c r="AV478" s="339"/>
      <c r="AW478" s="339"/>
      <c r="AX478" s="339"/>
      <c r="AY478" s="339"/>
      <c r="AZ478" s="339"/>
      <c r="BA478" s="341"/>
      <c r="BB478" s="417"/>
      <c r="BC478" s="341"/>
      <c r="BD478" s="341"/>
      <c r="BE478" s="341"/>
      <c r="BF478" s="341"/>
      <c r="BG478" s="341"/>
      <c r="BH478" s="341"/>
      <c r="BI478" s="341"/>
      <c r="BJ478" s="341"/>
      <c r="BK478" s="341"/>
      <c r="BL478" s="341"/>
      <c r="BM478" s="341"/>
      <c r="BN478" s="341"/>
      <c r="BO478" s="341"/>
      <c r="BP478" s="341"/>
      <c r="BQ478" s="341"/>
      <c r="BR478" s="341"/>
      <c r="BS478" s="341"/>
      <c r="BT478" s="341"/>
      <c r="BU478" s="341"/>
      <c r="BV478" s="341"/>
      <c r="BW478" s="342"/>
      <c r="BX478" s="342"/>
      <c r="BY478" s="342"/>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6" customFormat="true" ht="25.15" customHeight="true" x14ac:dyDescent="0.2">
      <c r="C479" s="1031" t="s">
        <v>465</v>
      </c>
      <c r="D479" s="985"/>
      <c r="E479" s="743">
        <v>1.0631604098464061E-2</v>
      </c>
      <c r="F479" s="612"/>
      <c r="G479" s="612"/>
      <c r="H479" s="1031" t="s">
        <v>424</v>
      </c>
      <c r="I479" s="985"/>
      <c r="J479" s="744">
        <v>0.46912100210290492</v>
      </c>
      <c r="K479" s="612"/>
      <c r="L479" s="612"/>
      <c r="M479" s="1031" t="s">
        <v>462</v>
      </c>
      <c r="N479" s="985"/>
      <c r="O479" s="745">
        <v>2.2938285690365542E-2</v>
      </c>
      <c r="P479" s="612"/>
      <c r="Q479" s="612"/>
      <c r="W479" s="339"/>
      <c r="X479" s="339"/>
      <c r="Y479" s="339"/>
      <c r="Z479" s="339"/>
      <c r="AA479" s="339"/>
      <c r="AB479" s="339"/>
      <c r="AC479" s="339"/>
      <c r="AD479" s="339"/>
      <c r="AE479" s="339"/>
      <c r="AF479" s="339"/>
      <c r="AG479" s="339"/>
      <c r="AH479" s="339"/>
      <c r="AI479" s="339"/>
      <c r="AJ479" s="339"/>
      <c r="AK479" s="339"/>
      <c r="AL479" s="339"/>
      <c r="AM479" s="339"/>
      <c r="AN479" s="339"/>
      <c r="AO479" s="339"/>
      <c r="AP479" s="339"/>
      <c r="AQ479" s="339"/>
      <c r="AR479" s="339"/>
      <c r="AS479" s="339"/>
      <c r="AT479" s="339"/>
      <c r="AU479" s="339"/>
      <c r="AV479" s="339"/>
      <c r="AW479" s="339"/>
      <c r="AX479" s="339"/>
      <c r="AY479" s="339"/>
      <c r="AZ479" s="339"/>
      <c r="BA479" s="341"/>
      <c r="BB479" s="417"/>
      <c r="BC479" s="341"/>
      <c r="BD479" s="341"/>
      <c r="BE479" s="341"/>
      <c r="BF479" s="341"/>
      <c r="BG479" s="341"/>
      <c r="BH479" s="341"/>
      <c r="BI479" s="341"/>
      <c r="BJ479" s="341"/>
      <c r="BK479" s="341"/>
      <c r="BL479" s="341"/>
      <c r="BM479" s="341"/>
      <c r="BN479" s="341"/>
      <c r="BO479" s="341"/>
      <c r="BP479" s="341"/>
      <c r="BQ479" s="341"/>
      <c r="BR479" s="341"/>
      <c r="BS479" s="341"/>
      <c r="BT479" s="341"/>
      <c r="BU479" s="341"/>
      <c r="BV479" s="341"/>
      <c r="BW479" s="342"/>
      <c r="BX479" s="342"/>
      <c r="BY479" s="342"/>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6" customFormat="true" ht="25.15" customHeight="true" x14ac:dyDescent="0.2">
      <c r="C480" s="1031" t="s">
        <v>474</v>
      </c>
      <c r="D480" s="985"/>
      <c r="E480" s="743">
        <v>1.6241860584503352E-3</v>
      </c>
      <c r="F480" s="612"/>
      <c r="G480" s="612"/>
      <c r="H480" s="1031" t="s">
        <v>478</v>
      </c>
      <c r="I480" s="985"/>
      <c r="J480" s="749">
        <v>2.222851776826083E-5</v>
      </c>
      <c r="K480" s="612"/>
      <c r="L480" s="612"/>
      <c r="M480" s="1031" t="s">
        <v>454</v>
      </c>
      <c r="N480" s="985"/>
      <c r="O480" s="745">
        <v>2.1992396414271725E-2</v>
      </c>
      <c r="P480" s="612"/>
      <c r="Q480" s="612"/>
      <c r="W480" s="339"/>
      <c r="X480" s="339"/>
      <c r="Y480" s="339"/>
      <c r="Z480" s="339"/>
      <c r="AA480" s="339"/>
      <c r="AB480" s="339"/>
      <c r="AC480" s="339"/>
      <c r="AD480" s="339"/>
      <c r="AE480" s="339"/>
      <c r="AF480" s="339"/>
      <c r="AG480" s="339"/>
      <c r="AH480" s="339"/>
      <c r="AI480" s="339"/>
      <c r="AJ480" s="339"/>
      <c r="AK480" s="339"/>
      <c r="AL480" s="339"/>
      <c r="AM480" s="339"/>
      <c r="AN480" s="339"/>
      <c r="AO480" s="339"/>
      <c r="AP480" s="339"/>
      <c r="AQ480" s="339"/>
      <c r="AR480" s="339"/>
      <c r="AS480" s="339"/>
      <c r="AT480" s="339"/>
      <c r="AU480" s="339"/>
      <c r="AV480" s="339"/>
      <c r="AW480" s="339"/>
      <c r="AX480" s="339"/>
      <c r="AY480" s="339"/>
      <c r="AZ480" s="339"/>
      <c r="BA480" s="341"/>
      <c r="BB480" s="417"/>
      <c r="BC480" s="341"/>
      <c r="BD480" s="341"/>
      <c r="BE480" s="341"/>
      <c r="BF480" s="341"/>
      <c r="BG480" s="341"/>
      <c r="BH480" s="341"/>
      <c r="BI480" s="341"/>
      <c r="BJ480" s="341"/>
      <c r="BK480" s="341"/>
      <c r="BL480" s="341"/>
      <c r="BM480" s="341"/>
      <c r="BN480" s="341"/>
      <c r="BO480" s="341"/>
      <c r="BP480" s="341"/>
      <c r="BQ480" s="341"/>
      <c r="BR480" s="341"/>
      <c r="BS480" s="341"/>
      <c r="BT480" s="341"/>
      <c r="BU480" s="341"/>
      <c r="BV480" s="341"/>
      <c r="BW480" s="342"/>
      <c r="BX480" s="342"/>
      <c r="BY480" s="342"/>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6" customFormat="true" ht="25.15" customHeight="true" x14ac:dyDescent="0.2">
      <c r="C481" s="1031" t="s">
        <v>416</v>
      </c>
      <c r="D481" s="985"/>
      <c r="E481" s="743">
        <v>0.68358754809090216</v>
      </c>
      <c r="F481" s="612"/>
      <c r="G481" s="612"/>
      <c r="H481" s="1031" t="s">
        <v>434</v>
      </c>
      <c r="I481" s="985"/>
      <c r="J481" s="744">
        <v>0.25786677838112765</v>
      </c>
      <c r="K481" s="612"/>
      <c r="L481" s="612"/>
      <c r="M481" s="1031" t="s">
        <v>501</v>
      </c>
      <c r="N481" s="985"/>
      <c r="O481" s="745">
        <v>-2.0184550703034269E-2</v>
      </c>
      <c r="P481" s="612"/>
      <c r="Q481" s="612"/>
      <c r="W481" s="339"/>
      <c r="X481" s="339"/>
      <c r="Y481" s="339"/>
      <c r="Z481" s="339"/>
      <c r="AA481" s="339"/>
      <c r="AB481" s="339"/>
      <c r="AC481" s="339"/>
      <c r="AD481" s="339"/>
      <c r="AE481" s="339"/>
      <c r="AF481" s="339"/>
      <c r="AG481" s="339"/>
      <c r="AH481" s="339"/>
      <c r="AI481" s="339"/>
      <c r="AJ481" s="339"/>
      <c r="AK481" s="339"/>
      <c r="AL481" s="339"/>
      <c r="AM481" s="339"/>
      <c r="AN481" s="339"/>
      <c r="AO481" s="339"/>
      <c r="AP481" s="339"/>
      <c r="AQ481" s="339"/>
      <c r="AR481" s="339"/>
      <c r="AS481" s="339"/>
      <c r="AT481" s="339"/>
      <c r="AU481" s="339"/>
      <c r="AV481" s="339"/>
      <c r="AW481" s="339"/>
      <c r="AX481" s="339"/>
      <c r="AY481" s="339"/>
      <c r="AZ481" s="339"/>
      <c r="BA481" s="341"/>
      <c r="BB481" s="417"/>
      <c r="BC481" s="341"/>
      <c r="BD481" s="341"/>
      <c r="BE481" s="341"/>
      <c r="BF481" s="341"/>
      <c r="BG481" s="341"/>
      <c r="BH481" s="341"/>
      <c r="BI481" s="341"/>
      <c r="BJ481" s="341"/>
      <c r="BK481" s="341"/>
      <c r="BL481" s="341"/>
      <c r="BM481" s="341"/>
      <c r="BN481" s="341"/>
      <c r="BO481" s="341"/>
      <c r="BP481" s="341"/>
      <c r="BQ481" s="341"/>
      <c r="BR481" s="341"/>
      <c r="BS481" s="341"/>
      <c r="BT481" s="341"/>
      <c r="BU481" s="341"/>
      <c r="BV481" s="341"/>
      <c r="BW481" s="342"/>
      <c r="BX481" s="342"/>
      <c r="BY481" s="342"/>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6" customFormat="true" ht="25.15" customHeight="true" x14ac:dyDescent="0.2">
      <c r="C482" s="1031" t="s">
        <v>487</v>
      </c>
      <c r="D482" s="985"/>
      <c r="E482" s="743">
        <v>4.5572530854790633E-4</v>
      </c>
      <c r="F482" s="612"/>
      <c r="G482" s="612"/>
      <c r="H482" s="1031" t="s">
        <v>489</v>
      </c>
      <c r="I482" s="985"/>
      <c r="J482" s="744">
        <v>1.0978240154954073E-3</v>
      </c>
      <c r="K482" s="612"/>
      <c r="L482" s="612"/>
      <c r="M482" s="1031" t="s">
        <v>502</v>
      </c>
      <c r="N482" s="985"/>
      <c r="O482" s="745">
        <v>2.0184550703032898E-2</v>
      </c>
      <c r="P482" s="612"/>
      <c r="Q482" s="612"/>
      <c r="W482" s="339"/>
      <c r="X482" s="339"/>
      <c r="Y482" s="339"/>
      <c r="Z482" s="339"/>
      <c r="AA482" s="339"/>
      <c r="AB482" s="339"/>
      <c r="AC482" s="339"/>
      <c r="AD482" s="339"/>
      <c r="AE482" s="339"/>
      <c r="AF482" s="339"/>
      <c r="AG482" s="339"/>
      <c r="AH482" s="339"/>
      <c r="AI482" s="339"/>
      <c r="AJ482" s="339"/>
      <c r="AK482" s="339"/>
      <c r="AL482" s="339"/>
      <c r="AM482" s="339"/>
      <c r="AN482" s="339"/>
      <c r="AO482" s="339"/>
      <c r="AP482" s="339"/>
      <c r="AQ482" s="339"/>
      <c r="AR482" s="339"/>
      <c r="AS482" s="339"/>
      <c r="AT482" s="339"/>
      <c r="AU482" s="339"/>
      <c r="AV482" s="339"/>
      <c r="AW482" s="339"/>
      <c r="AX482" s="339"/>
      <c r="AY482" s="339"/>
      <c r="AZ482" s="339"/>
      <c r="BA482" s="341"/>
      <c r="BB482" s="417"/>
      <c r="BC482" s="341"/>
      <c r="BD482" s="341"/>
      <c r="BE482" s="341"/>
      <c r="BF482" s="341"/>
      <c r="BG482" s="341"/>
      <c r="BH482" s="341"/>
      <c r="BI482" s="341"/>
      <c r="BJ482" s="341"/>
      <c r="BK482" s="341"/>
      <c r="BL482" s="341"/>
      <c r="BM482" s="341"/>
      <c r="BN482" s="341"/>
      <c r="BO482" s="341"/>
      <c r="BP482" s="341"/>
      <c r="BQ482" s="341"/>
      <c r="BR482" s="341"/>
      <c r="BS482" s="341"/>
      <c r="BT482" s="341"/>
      <c r="BU482" s="341"/>
      <c r="BV482" s="341"/>
      <c r="BW482" s="342"/>
      <c r="BX482" s="342"/>
      <c r="BY482" s="342"/>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6" customFormat="true" ht="25.15" customHeight="true" x14ac:dyDescent="0.2">
      <c r="C483" s="1031" t="s">
        <v>484</v>
      </c>
      <c r="D483" s="985"/>
      <c r="E483" s="743">
        <v>4.5910709624429627E-4</v>
      </c>
      <c r="F483" s="612"/>
      <c r="G483" s="612"/>
      <c r="H483" s="1031" t="s">
        <v>438</v>
      </c>
      <c r="I483" s="985"/>
      <c r="J483" s="744">
        <v>0.14085659746754187</v>
      </c>
      <c r="K483" s="612"/>
      <c r="L483" s="612"/>
      <c r="M483" s="1031" t="s">
        <v>503</v>
      </c>
      <c r="N483" s="985"/>
      <c r="O483" s="745">
        <v>1.6537988744175162E-2</v>
      </c>
      <c r="P483" s="612"/>
      <c r="Q483" s="612"/>
      <c r="W483" s="339"/>
      <c r="X483" s="339"/>
      <c r="Y483" s="339"/>
      <c r="Z483" s="339"/>
      <c r="AA483" s="339"/>
      <c r="AB483" s="339"/>
      <c r="AC483" s="339"/>
      <c r="AD483" s="339"/>
      <c r="AE483" s="339"/>
      <c r="AF483" s="339"/>
      <c r="AG483" s="339"/>
      <c r="AH483" s="339"/>
      <c r="AI483" s="339"/>
      <c r="AJ483" s="339"/>
      <c r="AK483" s="339"/>
      <c r="AL483" s="339"/>
      <c r="AM483" s="339"/>
      <c r="AN483" s="339"/>
      <c r="AO483" s="339"/>
      <c r="AP483" s="339"/>
      <c r="AQ483" s="339"/>
      <c r="AR483" s="339"/>
      <c r="AS483" s="339"/>
      <c r="AT483" s="339"/>
      <c r="AU483" s="339"/>
      <c r="AV483" s="339"/>
      <c r="AW483" s="339"/>
      <c r="AX483" s="339"/>
      <c r="AY483" s="339"/>
      <c r="AZ483" s="339"/>
      <c r="BA483" s="341"/>
      <c r="BB483" s="417"/>
      <c r="BC483" s="341"/>
      <c r="BD483" s="341"/>
      <c r="BE483" s="341"/>
      <c r="BF483" s="341"/>
      <c r="BG483" s="341"/>
      <c r="BH483" s="341"/>
      <c r="BI483" s="341"/>
      <c r="BJ483" s="341"/>
      <c r="BK483" s="341"/>
      <c r="BL483" s="341"/>
      <c r="BM483" s="341"/>
      <c r="BN483" s="341"/>
      <c r="BO483" s="341"/>
      <c r="BP483" s="341"/>
      <c r="BQ483" s="341"/>
      <c r="BR483" s="341"/>
      <c r="BS483" s="341"/>
      <c r="BT483" s="341"/>
      <c r="BU483" s="341"/>
      <c r="BV483" s="341"/>
      <c r="BW483" s="342"/>
      <c r="BX483" s="342"/>
      <c r="BY483" s="342"/>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6" customFormat="true" ht="25.15" customHeight="true" x14ac:dyDescent="0.2">
      <c r="C484" s="1031" t="s">
        <v>420</v>
      </c>
      <c r="D484" s="985"/>
      <c r="E484" s="743">
        <v>0.64019346700257407</v>
      </c>
      <c r="F484" s="612"/>
      <c r="G484" s="612"/>
      <c r="H484" s="1031" t="s">
        <v>443</v>
      </c>
      <c r="I484" s="985"/>
      <c r="J484" s="744">
        <v>1.4647136111543583E-2</v>
      </c>
      <c r="K484" s="612"/>
      <c r="L484" s="612"/>
      <c r="M484" s="1031" t="s">
        <v>434</v>
      </c>
      <c r="N484" s="985"/>
      <c r="O484" s="745">
        <v>1.2799300472911957E-2</v>
      </c>
      <c r="P484" s="612"/>
      <c r="Q484" s="612"/>
      <c r="W484" s="339"/>
      <c r="X484" s="339"/>
      <c r="Y484" s="339"/>
      <c r="Z484" s="339"/>
      <c r="AA484" s="339"/>
      <c r="AB484" s="339"/>
      <c r="AC484" s="339"/>
      <c r="AD484" s="339"/>
      <c r="AE484" s="339"/>
      <c r="AF484" s="339"/>
      <c r="AG484" s="339"/>
      <c r="AH484" s="339"/>
      <c r="AI484" s="339"/>
      <c r="AJ484" s="339"/>
      <c r="AK484" s="339"/>
      <c r="AL484" s="339"/>
      <c r="AM484" s="339"/>
      <c r="AN484" s="339"/>
      <c r="AO484" s="339"/>
      <c r="AP484" s="339"/>
      <c r="AQ484" s="339"/>
      <c r="AR484" s="339"/>
      <c r="AS484" s="339"/>
      <c r="AT484" s="339"/>
      <c r="AU484" s="339"/>
      <c r="AV484" s="339"/>
      <c r="AW484" s="339"/>
      <c r="AX484" s="339"/>
      <c r="AY484" s="339"/>
      <c r="AZ484" s="339"/>
      <c r="BA484" s="341"/>
      <c r="BB484" s="417"/>
      <c r="BC484" s="341"/>
      <c r="BD484" s="341"/>
      <c r="BE484" s="341"/>
      <c r="BF484" s="341"/>
      <c r="BG484" s="341"/>
      <c r="BH484" s="341"/>
      <c r="BI484" s="341"/>
      <c r="BJ484" s="341"/>
      <c r="BK484" s="341"/>
      <c r="BL484" s="341"/>
      <c r="BM484" s="341"/>
      <c r="BN484" s="341"/>
      <c r="BO484" s="341"/>
      <c r="BP484" s="341"/>
      <c r="BQ484" s="341"/>
      <c r="BR484" s="341"/>
      <c r="BS484" s="341"/>
      <c r="BT484" s="341"/>
      <c r="BU484" s="341"/>
      <c r="BV484" s="341"/>
      <c r="BW484" s="342"/>
      <c r="BX484" s="342"/>
      <c r="BY484" s="342"/>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6" customFormat="true" ht="25.15" customHeight="true" x14ac:dyDescent="0.2">
      <c r="C485" s="1031" t="s">
        <v>427</v>
      </c>
      <c r="D485" s="985"/>
      <c r="E485" s="743">
        <v>0.12929696302639632</v>
      </c>
      <c r="F485" s="612"/>
      <c r="G485" s="612"/>
      <c r="H485" s="1031" t="s">
        <v>455</v>
      </c>
      <c r="I485" s="985"/>
      <c r="J485" s="744">
        <v>5.200624512216407E-2</v>
      </c>
      <c r="K485" s="612"/>
      <c r="L485" s="612"/>
      <c r="M485" s="1031" t="s">
        <v>435</v>
      </c>
      <c r="N485" s="985"/>
      <c r="O485" s="745">
        <v>1.1861513457872046E-2</v>
      </c>
      <c r="P485" s="612"/>
      <c r="Q485" s="612"/>
      <c r="W485" s="339"/>
      <c r="X485" s="339"/>
      <c r="Y485" s="339"/>
      <c r="Z485" s="339"/>
      <c r="AA485" s="339"/>
      <c r="AB485" s="339"/>
      <c r="AC485" s="339"/>
      <c r="AD485" s="339"/>
      <c r="AE485" s="339"/>
      <c r="AF485" s="339"/>
      <c r="AG485" s="339"/>
      <c r="AH485" s="339"/>
      <c r="AI485" s="339"/>
      <c r="AJ485" s="339"/>
      <c r="AK485" s="339"/>
      <c r="AL485" s="339"/>
      <c r="AM485" s="339"/>
      <c r="AN485" s="339"/>
      <c r="AO485" s="339"/>
      <c r="AP485" s="339"/>
      <c r="AQ485" s="339"/>
      <c r="AR485" s="339"/>
      <c r="AS485" s="339"/>
      <c r="AT485" s="339"/>
      <c r="AU485" s="339"/>
      <c r="AV485" s="339"/>
      <c r="AW485" s="339"/>
      <c r="AX485" s="339"/>
      <c r="AY485" s="339"/>
      <c r="AZ485" s="339"/>
      <c r="BA485" s="341"/>
      <c r="BB485" s="417"/>
      <c r="BC485" s="341"/>
      <c r="BD485" s="341"/>
      <c r="BE485" s="341"/>
      <c r="BF485" s="341"/>
      <c r="BG485" s="341"/>
      <c r="BH485" s="341"/>
      <c r="BI485" s="341"/>
      <c r="BJ485" s="341"/>
      <c r="BK485" s="341"/>
      <c r="BL485" s="341"/>
      <c r="BM485" s="341"/>
      <c r="BN485" s="341"/>
      <c r="BO485" s="341"/>
      <c r="BP485" s="341"/>
      <c r="BQ485" s="341"/>
      <c r="BR485" s="341"/>
      <c r="BS485" s="341"/>
      <c r="BT485" s="341"/>
      <c r="BU485" s="341"/>
      <c r="BV485" s="341"/>
      <c r="BW485" s="342"/>
      <c r="BX485" s="342"/>
      <c r="BY485" s="342"/>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6" customFormat="true" ht="25.15" customHeight="true" x14ac:dyDescent="0.2">
      <c r="C486" s="1031" t="s">
        <v>441</v>
      </c>
      <c r="D486" s="985"/>
      <c r="E486" s="743">
        <v>0.1897212782753504</v>
      </c>
      <c r="F486" s="612"/>
      <c r="G486" s="612"/>
      <c r="H486" s="1031" t="s">
        <v>442</v>
      </c>
      <c r="I486" s="985"/>
      <c r="J486" s="744">
        <v>0.16785497071666622</v>
      </c>
      <c r="K486" s="612"/>
      <c r="L486" s="612"/>
      <c r="M486" s="1031" t="s">
        <v>504</v>
      </c>
      <c r="N486" s="985"/>
      <c r="O486" s="745">
        <v>-1.0749767515572311E-2</v>
      </c>
      <c r="P486" s="612"/>
      <c r="Q486" s="612"/>
      <c r="W486" s="339"/>
      <c r="X486" s="339"/>
      <c r="Y486" s="339"/>
      <c r="Z486" s="339"/>
      <c r="AA486" s="339"/>
      <c r="AB486" s="339"/>
      <c r="AC486" s="339"/>
      <c r="AD486" s="339"/>
      <c r="AE486" s="339"/>
      <c r="AF486" s="339"/>
      <c r="AG486" s="339"/>
      <c r="AH486" s="339"/>
      <c r="AI486" s="339"/>
      <c r="AJ486" s="339"/>
      <c r="AK486" s="339"/>
      <c r="AL486" s="339"/>
      <c r="AM486" s="339"/>
      <c r="AN486" s="339"/>
      <c r="AO486" s="339"/>
      <c r="AP486" s="339"/>
      <c r="AQ486" s="339"/>
      <c r="AR486" s="339"/>
      <c r="AS486" s="339"/>
      <c r="AT486" s="339"/>
      <c r="AU486" s="339"/>
      <c r="AV486" s="339"/>
      <c r="AW486" s="339"/>
      <c r="AX486" s="339"/>
      <c r="AY486" s="339"/>
      <c r="AZ486" s="339"/>
      <c r="BA486" s="341"/>
      <c r="BB486" s="417"/>
      <c r="BC486" s="341"/>
      <c r="BD486" s="341"/>
      <c r="BE486" s="341"/>
      <c r="BF486" s="341"/>
      <c r="BG486" s="341"/>
      <c r="BH486" s="341"/>
      <c r="BI486" s="341"/>
      <c r="BJ486" s="341"/>
      <c r="BK486" s="341"/>
      <c r="BL486" s="341"/>
      <c r="BM486" s="341"/>
      <c r="BN486" s="341"/>
      <c r="BO486" s="341"/>
      <c r="BP486" s="341"/>
      <c r="BQ486" s="341"/>
      <c r="BR486" s="341"/>
      <c r="BS486" s="341"/>
      <c r="BT486" s="341"/>
      <c r="BU486" s="341"/>
      <c r="BV486" s="341"/>
      <c r="BW486" s="342"/>
      <c r="BX486" s="342"/>
      <c r="BY486" s="342"/>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6" customFormat="true" ht="25.15" customHeight="true" x14ac:dyDescent="0.2">
      <c r="C487" s="1031" t="s">
        <v>445</v>
      </c>
      <c r="D487" s="985"/>
      <c r="E487" s="743">
        <v>0.10885726310277789</v>
      </c>
      <c r="F487" s="612"/>
      <c r="G487" s="612"/>
      <c r="H487" s="1031" t="s">
        <v>468</v>
      </c>
      <c r="I487" s="985"/>
      <c r="J487" s="744">
        <v>9.9328363991191809E-3</v>
      </c>
      <c r="K487" s="612"/>
      <c r="L487" s="612"/>
      <c r="M487" s="1031" t="s">
        <v>505</v>
      </c>
      <c r="N487" s="985"/>
      <c r="O487" s="745">
        <v>1.074976751557221E-2</v>
      </c>
      <c r="P487" s="612"/>
      <c r="Q487" s="612"/>
      <c r="W487" s="339"/>
      <c r="X487" s="339"/>
      <c r="Y487" s="339"/>
      <c r="Z487" s="339"/>
      <c r="AA487" s="339"/>
      <c r="AB487" s="339"/>
      <c r="AC487" s="339"/>
      <c r="AD487" s="339"/>
      <c r="AE487" s="339"/>
      <c r="AF487" s="339"/>
      <c r="AG487" s="339"/>
      <c r="AH487" s="339"/>
      <c r="AI487" s="339"/>
      <c r="AJ487" s="339"/>
      <c r="AK487" s="339"/>
      <c r="AL487" s="339"/>
      <c r="AM487" s="339"/>
      <c r="AN487" s="339"/>
      <c r="AO487" s="339"/>
      <c r="AP487" s="339"/>
      <c r="AQ487" s="339"/>
      <c r="AR487" s="339"/>
      <c r="AS487" s="339"/>
      <c r="AT487" s="339"/>
      <c r="AU487" s="339"/>
      <c r="AV487" s="339"/>
      <c r="AW487" s="339"/>
      <c r="AX487" s="339"/>
      <c r="AY487" s="339"/>
      <c r="AZ487" s="339"/>
      <c r="BA487" s="341"/>
      <c r="BB487" s="417"/>
      <c r="BC487" s="341"/>
      <c r="BD487" s="341"/>
      <c r="BE487" s="341"/>
      <c r="BF487" s="341"/>
      <c r="BG487" s="341"/>
      <c r="BH487" s="341"/>
      <c r="BI487" s="341"/>
      <c r="BJ487" s="341"/>
      <c r="BK487" s="341"/>
      <c r="BL487" s="341"/>
      <c r="BM487" s="341"/>
      <c r="BN487" s="341"/>
      <c r="BO487" s="341"/>
      <c r="BP487" s="341"/>
      <c r="BQ487" s="341"/>
      <c r="BR487" s="341"/>
      <c r="BS487" s="341"/>
      <c r="BT487" s="341"/>
      <c r="BU487" s="341"/>
      <c r="BV487" s="341"/>
      <c r="BW487" s="342"/>
      <c r="BX487" s="342"/>
      <c r="BY487" s="342"/>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6" customFormat="true" ht="25.15" customHeight="true" x14ac:dyDescent="0.2">
      <c r="C488" s="1031" t="s">
        <v>424</v>
      </c>
      <c r="D488" s="985"/>
      <c r="E488" s="743">
        <v>0.50733687405509331</v>
      </c>
      <c r="F488" s="612"/>
      <c r="G488" s="612"/>
      <c r="H488" s="1031" t="s">
        <v>435</v>
      </c>
      <c r="I488" s="985"/>
      <c r="J488" s="744">
        <v>0.25251313596006497</v>
      </c>
      <c r="K488" s="612"/>
      <c r="L488" s="612"/>
      <c r="M488" s="1031" t="s">
        <v>506</v>
      </c>
      <c r="N488" s="985"/>
      <c r="O488" s="745">
        <v>9.9890701716978409E-3</v>
      </c>
      <c r="P488" s="612"/>
      <c r="Q488" s="612"/>
      <c r="W488" s="339"/>
      <c r="X488" s="339"/>
      <c r="Y488" s="339"/>
      <c r="Z488" s="339"/>
      <c r="AA488" s="339"/>
      <c r="AB488" s="339"/>
      <c r="AC488" s="339"/>
      <c r="AD488" s="339"/>
      <c r="AE488" s="339"/>
      <c r="AF488" s="339"/>
      <c r="AG488" s="339"/>
      <c r="AH488" s="339"/>
      <c r="AI488" s="339"/>
      <c r="AJ488" s="339"/>
      <c r="AK488" s="339"/>
      <c r="AL488" s="339"/>
      <c r="AM488" s="339"/>
      <c r="AN488" s="339"/>
      <c r="AO488" s="339"/>
      <c r="AP488" s="339"/>
      <c r="AQ488" s="339"/>
      <c r="AR488" s="339"/>
      <c r="AS488" s="339"/>
      <c r="AT488" s="339"/>
      <c r="AU488" s="339"/>
      <c r="AV488" s="339"/>
      <c r="AW488" s="339"/>
      <c r="AX488" s="339"/>
      <c r="AY488" s="339"/>
      <c r="AZ488" s="339"/>
      <c r="BA488" s="341"/>
      <c r="BB488" s="417"/>
      <c r="BC488" s="341"/>
      <c r="BD488" s="341"/>
      <c r="BE488" s="341"/>
      <c r="BF488" s="341"/>
      <c r="BG488" s="341"/>
      <c r="BH488" s="341"/>
      <c r="BI488" s="341"/>
      <c r="BJ488" s="341"/>
      <c r="BK488" s="341"/>
      <c r="BL488" s="341"/>
      <c r="BM488" s="341"/>
      <c r="BN488" s="341"/>
      <c r="BO488" s="341"/>
      <c r="BP488" s="341"/>
      <c r="BQ488" s="341"/>
      <c r="BR488" s="341"/>
      <c r="BS488" s="341"/>
      <c r="BT488" s="341"/>
      <c r="BU488" s="341"/>
      <c r="BV488" s="341"/>
      <c r="BW488" s="342"/>
      <c r="BX488" s="342"/>
      <c r="BY488" s="342"/>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6" customFormat="true" ht="25.15" customHeight="true" x14ac:dyDescent="0.2">
      <c r="C489" s="1031" t="s">
        <v>478</v>
      </c>
      <c r="D489" s="985"/>
      <c r="E489" s="743">
        <v>9.964982960777764E-4</v>
      </c>
      <c r="F489" s="612"/>
      <c r="G489" s="612"/>
      <c r="H489" s="1031" t="s">
        <v>471</v>
      </c>
      <c r="I489" s="985"/>
      <c r="J489" s="744">
        <v>9.0960851133522584E-3</v>
      </c>
      <c r="K489" s="612"/>
      <c r="L489" s="612"/>
      <c r="M489" s="1031" t="s">
        <v>439</v>
      </c>
      <c r="N489" s="985"/>
      <c r="O489" s="745">
        <v>6.9542637754162724E-3</v>
      </c>
      <c r="P489" s="612"/>
      <c r="Q489" s="612"/>
      <c r="W489" s="339"/>
      <c r="X489" s="339"/>
      <c r="Y489" s="339"/>
      <c r="Z489" s="339"/>
      <c r="AA489" s="339"/>
      <c r="AB489" s="339"/>
      <c r="AC489" s="339"/>
      <c r="AD489" s="339"/>
      <c r="AE489" s="339"/>
      <c r="AF489" s="339"/>
      <c r="AG489" s="339"/>
      <c r="AH489" s="339"/>
      <c r="AI489" s="339"/>
      <c r="AJ489" s="339"/>
      <c r="AK489" s="339"/>
      <c r="AL489" s="339"/>
      <c r="AM489" s="339"/>
      <c r="AN489" s="339"/>
      <c r="AO489" s="339"/>
      <c r="AP489" s="339"/>
      <c r="AQ489" s="339"/>
      <c r="AR489" s="339"/>
      <c r="AS489" s="339"/>
      <c r="AT489" s="339"/>
      <c r="AU489" s="339"/>
      <c r="AV489" s="339"/>
      <c r="AW489" s="339"/>
      <c r="AX489" s="339"/>
      <c r="AY489" s="339"/>
      <c r="AZ489" s="339"/>
      <c r="BA489" s="341"/>
      <c r="BB489" s="417"/>
      <c r="BC489" s="341"/>
      <c r="BD489" s="341"/>
      <c r="BE489" s="341"/>
      <c r="BF489" s="341"/>
      <c r="BG489" s="341"/>
      <c r="BH489" s="341"/>
      <c r="BI489" s="341"/>
      <c r="BJ489" s="341"/>
      <c r="BK489" s="341"/>
      <c r="BL489" s="341"/>
      <c r="BM489" s="341"/>
      <c r="BN489" s="341"/>
      <c r="BO489" s="341"/>
      <c r="BP489" s="341"/>
      <c r="BQ489" s="341"/>
      <c r="BR489" s="341"/>
      <c r="BS489" s="341"/>
      <c r="BT489" s="341"/>
      <c r="BU489" s="341"/>
      <c r="BV489" s="341"/>
      <c r="BW489" s="342"/>
      <c r="BX489" s="342"/>
      <c r="BY489" s="342"/>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6" customFormat="true" ht="25.15" customHeight="true" x14ac:dyDescent="0.2">
      <c r="C490" s="1031" t="s">
        <v>438</v>
      </c>
      <c r="D490" s="985"/>
      <c r="E490" s="743">
        <v>0.21413381052824748</v>
      </c>
      <c r="F490" s="612"/>
      <c r="G490" s="612"/>
      <c r="H490" s="1031" t="s">
        <v>460</v>
      </c>
      <c r="I490" s="985"/>
      <c r="J490" s="744">
        <v>1.4543378975160713E-2</v>
      </c>
      <c r="K490" s="612"/>
      <c r="L490" s="612"/>
      <c r="M490" s="1031" t="s">
        <v>491</v>
      </c>
      <c r="N490" s="985"/>
      <c r="O490" s="745">
        <v>6.9050960328369514E-3</v>
      </c>
      <c r="P490" s="612"/>
      <c r="Q490" s="612"/>
      <c r="W490" s="339"/>
      <c r="X490" s="339"/>
      <c r="Y490" s="339"/>
      <c r="Z490" s="339"/>
      <c r="AA490" s="339"/>
      <c r="AB490" s="339"/>
      <c r="AC490" s="339"/>
      <c r="AD490" s="339"/>
      <c r="AE490" s="339"/>
      <c r="AF490" s="339"/>
      <c r="AG490" s="339"/>
      <c r="AH490" s="339"/>
      <c r="AI490" s="339"/>
      <c r="AJ490" s="339"/>
      <c r="AK490" s="339"/>
      <c r="AL490" s="339"/>
      <c r="AM490" s="339"/>
      <c r="AN490" s="339"/>
      <c r="AO490" s="339"/>
      <c r="AP490" s="339"/>
      <c r="AQ490" s="339"/>
      <c r="AR490" s="339"/>
      <c r="AS490" s="339"/>
      <c r="AT490" s="339"/>
      <c r="AU490" s="339"/>
      <c r="AV490" s="339"/>
      <c r="AW490" s="339"/>
      <c r="AX490" s="339"/>
      <c r="AY490" s="339"/>
      <c r="AZ490" s="339"/>
      <c r="BA490" s="341"/>
      <c r="BB490" s="417"/>
      <c r="BC490" s="341"/>
      <c r="BD490" s="341"/>
      <c r="BE490" s="341"/>
      <c r="BF490" s="341"/>
      <c r="BG490" s="341"/>
      <c r="BH490" s="341"/>
      <c r="BI490" s="341"/>
      <c r="BJ490" s="341"/>
      <c r="BK490" s="341"/>
      <c r="BL490" s="341"/>
      <c r="BM490" s="341"/>
      <c r="BN490" s="341"/>
      <c r="BO490" s="341"/>
      <c r="BP490" s="341"/>
      <c r="BQ490" s="341"/>
      <c r="BR490" s="341"/>
      <c r="BS490" s="341"/>
      <c r="BT490" s="341"/>
      <c r="BU490" s="341"/>
      <c r="BV490" s="341"/>
      <c r="BW490" s="342"/>
      <c r="BX490" s="342"/>
      <c r="BY490" s="342"/>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6" customFormat="true" ht="25.15" customHeight="true" x14ac:dyDescent="0.2">
      <c r="C491" s="1031" t="s">
        <v>443</v>
      </c>
      <c r="D491" s="985"/>
      <c r="E491" s="743">
        <v>0.1153506976953665</v>
      </c>
      <c r="F491" s="612"/>
      <c r="G491" s="612"/>
      <c r="H491" s="1031" t="s">
        <v>431</v>
      </c>
      <c r="I491" s="985"/>
      <c r="J491" s="744">
        <v>0.32306061611400194</v>
      </c>
      <c r="K491" s="612"/>
      <c r="L491" s="612"/>
      <c r="M491" s="1031" t="s">
        <v>494</v>
      </c>
      <c r="N491" s="985"/>
      <c r="O491" s="745">
        <v>6.5557330925647243E-3</v>
      </c>
      <c r="P491" s="612"/>
      <c r="Q491" s="612"/>
      <c r="W491" s="339"/>
      <c r="X491" s="339"/>
      <c r="Y491" s="339"/>
      <c r="Z491" s="339"/>
      <c r="AA491" s="339"/>
      <c r="AB491" s="339"/>
      <c r="AC491" s="339"/>
      <c r="AD491" s="339"/>
      <c r="AE491" s="339"/>
      <c r="AF491" s="339"/>
      <c r="AG491" s="339"/>
      <c r="AH491" s="339"/>
      <c r="AI491" s="339"/>
      <c r="AJ491" s="339"/>
      <c r="AK491" s="339"/>
      <c r="AL491" s="339"/>
      <c r="AM491" s="339"/>
      <c r="AN491" s="339"/>
      <c r="AO491" s="339"/>
      <c r="AP491" s="339"/>
      <c r="AQ491" s="339"/>
      <c r="AR491" s="339"/>
      <c r="AS491" s="339"/>
      <c r="AT491" s="339"/>
      <c r="AU491" s="339"/>
      <c r="AV491" s="339"/>
      <c r="AW491" s="339"/>
      <c r="AX491" s="339"/>
      <c r="AY491" s="339"/>
      <c r="AZ491" s="339"/>
      <c r="BA491" s="341"/>
      <c r="BB491" s="417"/>
      <c r="BC491" s="341"/>
      <c r="BD491" s="341"/>
      <c r="BE491" s="341"/>
      <c r="BF491" s="341"/>
      <c r="BG491" s="341"/>
      <c r="BH491" s="341"/>
      <c r="BI491" s="341"/>
      <c r="BJ491" s="341"/>
      <c r="BK491" s="341"/>
      <c r="BL491" s="341"/>
      <c r="BM491" s="341"/>
      <c r="BN491" s="341"/>
      <c r="BO491" s="341"/>
      <c r="BP491" s="341"/>
      <c r="BQ491" s="341"/>
      <c r="BR491" s="341"/>
      <c r="BS491" s="341"/>
      <c r="BT491" s="341"/>
      <c r="BU491" s="341"/>
      <c r="BV491" s="341"/>
      <c r="BW491" s="342"/>
      <c r="BX491" s="342"/>
      <c r="BY491" s="342"/>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6" customFormat="true" ht="25.15" customHeight="true" x14ac:dyDescent="0.2">
      <c r="C492" s="1031" t="s">
        <v>417</v>
      </c>
      <c r="D492" s="985"/>
      <c r="E492" s="743">
        <v>0.16492507133561499</v>
      </c>
      <c r="F492" s="612"/>
      <c r="G492" s="612"/>
      <c r="H492" s="1031" t="s">
        <v>462</v>
      </c>
      <c r="I492" s="985"/>
      <c r="J492" s="744">
        <v>1.3772382399521046E-2</v>
      </c>
      <c r="K492" s="612"/>
      <c r="L492" s="612"/>
      <c r="M492" s="1031" t="s">
        <v>472</v>
      </c>
      <c r="N492" s="985"/>
      <c r="O492" s="745">
        <v>3.5910366895266395E-3</v>
      </c>
      <c r="P492" s="612"/>
      <c r="Q492" s="612"/>
      <c r="W492" s="339"/>
      <c r="X492" s="339"/>
      <c r="Y492" s="339"/>
      <c r="Z492" s="339"/>
      <c r="AA492" s="339"/>
      <c r="AB492" s="339"/>
      <c r="AC492" s="339"/>
      <c r="AD492" s="339"/>
      <c r="AE492" s="339"/>
      <c r="AF492" s="339"/>
      <c r="AG492" s="339"/>
      <c r="AH492" s="339"/>
      <c r="AI492" s="339"/>
      <c r="AJ492" s="339"/>
      <c r="AK492" s="339"/>
      <c r="AL492" s="339"/>
      <c r="AM492" s="339"/>
      <c r="AN492" s="339"/>
      <c r="AO492" s="339"/>
      <c r="AP492" s="339"/>
      <c r="AQ492" s="339"/>
      <c r="AR492" s="339"/>
      <c r="AS492" s="339"/>
      <c r="AT492" s="339"/>
      <c r="AU492" s="339"/>
      <c r="AV492" s="339"/>
      <c r="AW492" s="339"/>
      <c r="AX492" s="339"/>
      <c r="AY492" s="339"/>
      <c r="AZ492" s="339"/>
      <c r="BA492" s="341"/>
      <c r="BB492" s="417"/>
      <c r="BC492" s="341"/>
      <c r="BD492" s="341"/>
      <c r="BE492" s="341"/>
      <c r="BF492" s="341"/>
      <c r="BG492" s="341"/>
      <c r="BH492" s="341"/>
      <c r="BI492" s="341"/>
      <c r="BJ492" s="341"/>
      <c r="BK492" s="341"/>
      <c r="BL492" s="341"/>
      <c r="BM492" s="341"/>
      <c r="BN492" s="341"/>
      <c r="BO492" s="341"/>
      <c r="BP492" s="341"/>
      <c r="BQ492" s="341"/>
      <c r="BR492" s="341"/>
      <c r="BS492" s="341"/>
      <c r="BT492" s="341"/>
      <c r="BU492" s="341"/>
      <c r="BV492" s="341"/>
      <c r="BW492" s="342"/>
      <c r="BX492" s="342"/>
      <c r="BY492" s="342"/>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6" customFormat="true" ht="25.15" customHeight="true" x14ac:dyDescent="0.2">
      <c r="C493" s="1031" t="s">
        <v>419</v>
      </c>
      <c r="D493" s="985"/>
      <c r="E493" s="743">
        <v>0.15238459308705163</v>
      </c>
      <c r="F493" s="612"/>
      <c r="G493" s="612"/>
      <c r="H493" s="1031" t="s">
        <v>448</v>
      </c>
      <c r="I493" s="985"/>
      <c r="J493" s="744">
        <v>0.13554920679308136</v>
      </c>
      <c r="K493" s="612"/>
      <c r="L493" s="612"/>
      <c r="M493" s="1031" t="s">
        <v>507</v>
      </c>
      <c r="N493" s="985"/>
      <c r="O493" s="745">
        <v>2.3518093507697247E-3</v>
      </c>
      <c r="P493" s="612"/>
      <c r="Q493" s="612"/>
      <c r="W493" s="339"/>
      <c r="X493" s="339"/>
      <c r="Y493" s="339"/>
      <c r="Z493" s="339"/>
      <c r="AA493" s="339"/>
      <c r="AB493" s="339"/>
      <c r="AC493" s="339"/>
      <c r="AD493" s="339"/>
      <c r="AE493" s="339"/>
      <c r="AF493" s="339"/>
      <c r="AG493" s="339"/>
      <c r="AH493" s="339"/>
      <c r="AI493" s="339"/>
      <c r="AJ493" s="339"/>
      <c r="AK493" s="339"/>
      <c r="AL493" s="339"/>
      <c r="AM493" s="339"/>
      <c r="AN493" s="339"/>
      <c r="AO493" s="339"/>
      <c r="AP493" s="339"/>
      <c r="AQ493" s="339"/>
      <c r="AR493" s="339"/>
      <c r="AS493" s="339"/>
      <c r="AT493" s="339"/>
      <c r="AU493" s="339"/>
      <c r="AV493" s="339"/>
      <c r="AW493" s="339"/>
      <c r="AX493" s="339"/>
      <c r="AY493" s="339"/>
      <c r="AZ493" s="339"/>
      <c r="BA493" s="341"/>
      <c r="BB493" s="417"/>
      <c r="BC493" s="341"/>
      <c r="BD493" s="341"/>
      <c r="BE493" s="341"/>
      <c r="BF493" s="341"/>
      <c r="BG493" s="341"/>
      <c r="BH493" s="341"/>
      <c r="BI493" s="341"/>
      <c r="BJ493" s="341"/>
      <c r="BK493" s="341"/>
      <c r="BL493" s="341"/>
      <c r="BM493" s="341"/>
      <c r="BN493" s="341"/>
      <c r="BO493" s="341"/>
      <c r="BP493" s="341"/>
      <c r="BQ493" s="341"/>
      <c r="BR493" s="341"/>
      <c r="BS493" s="341"/>
      <c r="BT493" s="341"/>
      <c r="BU493" s="341"/>
      <c r="BV493" s="341"/>
      <c r="BW493" s="342"/>
      <c r="BX493" s="342"/>
      <c r="BY493" s="342"/>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6" customFormat="true" ht="25.15" customHeight="true" x14ac:dyDescent="0.2">
      <c r="C494" s="1031" t="s">
        <v>429</v>
      </c>
      <c r="D494" s="985"/>
      <c r="E494" s="743">
        <v>0.34666495509871825</v>
      </c>
      <c r="F494" s="612"/>
      <c r="G494" s="612"/>
      <c r="H494" s="1031" t="s">
        <v>482</v>
      </c>
      <c r="I494" s="985"/>
      <c r="J494" s="744">
        <v>1.3900202458837507E-3</v>
      </c>
      <c r="K494" s="612"/>
      <c r="L494" s="612"/>
      <c r="M494" s="1031" t="s">
        <v>508</v>
      </c>
      <c r="N494" s="985"/>
      <c r="O494" s="750">
        <v>-1.1894255417835341E-3</v>
      </c>
      <c r="P494" s="612"/>
      <c r="Q494" s="612"/>
      <c r="W494" s="339"/>
      <c r="X494" s="339"/>
      <c r="Y494" s="339"/>
      <c r="Z494" s="339"/>
      <c r="AA494" s="339"/>
      <c r="AB494" s="339"/>
      <c r="AC494" s="339"/>
      <c r="AD494" s="339"/>
      <c r="AE494" s="339"/>
      <c r="AF494" s="339"/>
      <c r="AG494" s="339"/>
      <c r="AH494" s="339"/>
      <c r="AI494" s="339"/>
      <c r="AJ494" s="339"/>
      <c r="AK494" s="339"/>
      <c r="AL494" s="339"/>
      <c r="AM494" s="339"/>
      <c r="AN494" s="339"/>
      <c r="AO494" s="339"/>
      <c r="AP494" s="339"/>
      <c r="AQ494" s="339"/>
      <c r="AR494" s="339"/>
      <c r="AS494" s="339"/>
      <c r="AT494" s="339"/>
      <c r="AU494" s="339"/>
      <c r="AV494" s="339"/>
      <c r="AW494" s="339"/>
      <c r="AX494" s="339"/>
      <c r="AY494" s="339"/>
      <c r="AZ494" s="339"/>
      <c r="BA494" s="341"/>
      <c r="BB494" s="417"/>
      <c r="BC494" s="341"/>
      <c r="BD494" s="341"/>
      <c r="BE494" s="341"/>
      <c r="BF494" s="341"/>
      <c r="BG494" s="341"/>
      <c r="BH494" s="341"/>
      <c r="BI494" s="341"/>
      <c r="BJ494" s="341"/>
      <c r="BK494" s="341"/>
      <c r="BL494" s="341"/>
      <c r="BM494" s="341"/>
      <c r="BN494" s="341"/>
      <c r="BO494" s="341"/>
      <c r="BP494" s="341"/>
      <c r="BQ494" s="341"/>
      <c r="BR494" s="341"/>
      <c r="BS494" s="341"/>
      <c r="BT494" s="341"/>
      <c r="BU494" s="341"/>
      <c r="BV494" s="341"/>
      <c r="BW494" s="342"/>
      <c r="BX494" s="342"/>
      <c r="BY494" s="342"/>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6" customFormat="true" ht="25.15" customHeight="true" x14ac:dyDescent="0.2">
      <c r="C495" s="1031" t="s">
        <v>426</v>
      </c>
      <c r="D495" s="985"/>
      <c r="E495" s="743">
        <v>0.39383095745404822</v>
      </c>
      <c r="F495" s="612"/>
      <c r="G495" s="612"/>
      <c r="H495" s="1031" t="s">
        <v>470</v>
      </c>
      <c r="I495" s="985"/>
      <c r="J495" s="744">
        <v>2.9560007393903054E-3</v>
      </c>
      <c r="K495" s="612"/>
      <c r="L495" s="612"/>
      <c r="M495" s="986"/>
      <c r="N495" s="985"/>
      <c r="O495" s="613"/>
      <c r="P495" s="612"/>
      <c r="Q495" s="612"/>
      <c r="W495" s="339"/>
      <c r="X495" s="339"/>
      <c r="Y495" s="339"/>
      <c r="Z495" s="339"/>
      <c r="AA495" s="339"/>
      <c r="AB495" s="339"/>
      <c r="AC495" s="339"/>
      <c r="AD495" s="339"/>
      <c r="AE495" s="339"/>
      <c r="AF495" s="339"/>
      <c r="AG495" s="339"/>
      <c r="AH495" s="339"/>
      <c r="AI495" s="339"/>
      <c r="AJ495" s="339"/>
      <c r="AK495" s="339"/>
      <c r="AL495" s="339"/>
      <c r="AM495" s="339"/>
      <c r="AN495" s="339"/>
      <c r="AO495" s="339"/>
      <c r="AP495" s="339"/>
      <c r="AQ495" s="339"/>
      <c r="AR495" s="339"/>
      <c r="AS495" s="339"/>
      <c r="AT495" s="339"/>
      <c r="AU495" s="339"/>
      <c r="AV495" s="339"/>
      <c r="AW495" s="339"/>
      <c r="AX495" s="339"/>
      <c r="AY495" s="339"/>
      <c r="AZ495" s="339"/>
      <c r="BA495" s="341"/>
      <c r="BB495" s="417"/>
      <c r="BC495" s="341"/>
      <c r="BD495" s="341"/>
      <c r="BE495" s="341"/>
      <c r="BF495" s="341"/>
      <c r="BG495" s="341"/>
      <c r="BH495" s="341"/>
      <c r="BI495" s="341"/>
      <c r="BJ495" s="341"/>
      <c r="BK495" s="341"/>
      <c r="BL495" s="341"/>
      <c r="BM495" s="341"/>
      <c r="BN495" s="341"/>
      <c r="BO495" s="341"/>
      <c r="BP495" s="341"/>
      <c r="BQ495" s="341"/>
      <c r="BR495" s="341"/>
      <c r="BS495" s="341"/>
      <c r="BT495" s="341"/>
      <c r="BU495" s="341"/>
      <c r="BV495" s="341"/>
      <c r="BW495" s="342"/>
      <c r="BX495" s="342"/>
      <c r="BY495" s="342"/>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6" customFormat="true" ht="25.15" customHeight="true" x14ac:dyDescent="0.2">
      <c r="C496" s="1031" t="s">
        <v>453</v>
      </c>
      <c r="D496" s="985"/>
      <c r="E496" s="743">
        <v>6.8211189696892355E-2</v>
      </c>
      <c r="F496" s="612"/>
      <c r="G496" s="612"/>
      <c r="H496" s="1031" t="s">
        <v>494</v>
      </c>
      <c r="I496" s="985"/>
      <c r="J496" s="749">
        <v>2.0971034689442355E-5</v>
      </c>
      <c r="K496" s="612"/>
      <c r="L496" s="612"/>
      <c r="M496" s="986"/>
      <c r="N496" s="985"/>
      <c r="O496" s="613"/>
      <c r="P496" s="612"/>
      <c r="Q496" s="612"/>
      <c r="W496" s="339"/>
      <c r="X496" s="339"/>
      <c r="Y496" s="339"/>
      <c r="Z496" s="339"/>
      <c r="AA496" s="339"/>
      <c r="AB496" s="339"/>
      <c r="AC496" s="339"/>
      <c r="AD496" s="339"/>
      <c r="AE496" s="339"/>
      <c r="AF496" s="339"/>
      <c r="AG496" s="339"/>
      <c r="AH496" s="339"/>
      <c r="AI496" s="339"/>
      <c r="AJ496" s="339"/>
      <c r="AK496" s="339"/>
      <c r="AL496" s="339"/>
      <c r="AM496" s="339"/>
      <c r="AN496" s="339"/>
      <c r="AO496" s="339"/>
      <c r="AP496" s="339"/>
      <c r="AQ496" s="339"/>
      <c r="AR496" s="339"/>
      <c r="AS496" s="339"/>
      <c r="AT496" s="339"/>
      <c r="AU496" s="339"/>
      <c r="AV496" s="339"/>
      <c r="AW496" s="339"/>
      <c r="AX496" s="339"/>
      <c r="AY496" s="339"/>
      <c r="AZ496" s="339"/>
      <c r="BA496" s="341"/>
      <c r="BB496" s="417"/>
      <c r="BC496" s="341"/>
      <c r="BD496" s="341"/>
      <c r="BE496" s="341"/>
      <c r="BF496" s="341"/>
      <c r="BG496" s="341"/>
      <c r="BH496" s="341"/>
      <c r="BI496" s="341"/>
      <c r="BJ496" s="341"/>
      <c r="BK496" s="341"/>
      <c r="BL496" s="341"/>
      <c r="BM496" s="341"/>
      <c r="BN496" s="341"/>
      <c r="BO496" s="341"/>
      <c r="BP496" s="341"/>
      <c r="BQ496" s="341"/>
      <c r="BR496" s="341"/>
      <c r="BS496" s="341"/>
      <c r="BT496" s="341"/>
      <c r="BU496" s="341"/>
      <c r="BV496" s="341"/>
      <c r="BW496" s="342"/>
      <c r="BX496" s="342"/>
      <c r="BY496" s="342"/>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6" customFormat="true" ht="25.15" customHeight="true" x14ac:dyDescent="0.2">
      <c r="C497" s="1031" t="s">
        <v>439</v>
      </c>
      <c r="D497" s="985"/>
      <c r="E497" s="743">
        <v>0.14871575221091995</v>
      </c>
      <c r="F497" s="612"/>
      <c r="G497" s="612"/>
      <c r="H497" s="1031" t="s">
        <v>451</v>
      </c>
      <c r="I497" s="985"/>
      <c r="J497" s="744">
        <v>0.11179827552736121</v>
      </c>
      <c r="K497" s="612"/>
      <c r="L497" s="612"/>
      <c r="M497" s="986"/>
      <c r="N497" s="985"/>
      <c r="O497" s="612"/>
      <c r="P497" s="612"/>
      <c r="Q497" s="612"/>
      <c r="W497" s="339"/>
      <c r="X497" s="339"/>
      <c r="Y497" s="339"/>
      <c r="Z497" s="339"/>
      <c r="AA497" s="339"/>
      <c r="AB497" s="339"/>
      <c r="AC497" s="339"/>
      <c r="AD497" s="339"/>
      <c r="AE497" s="339"/>
      <c r="AF497" s="339"/>
      <c r="AG497" s="339"/>
      <c r="AH497" s="339"/>
      <c r="AI497" s="339"/>
      <c r="AJ497" s="339"/>
      <c r="AK497" s="339"/>
      <c r="AL497" s="339"/>
      <c r="AM497" s="339"/>
      <c r="AN497" s="339"/>
      <c r="AO497" s="339"/>
      <c r="AP497" s="339"/>
      <c r="AQ497" s="339"/>
      <c r="AR497" s="339"/>
      <c r="AS497" s="339"/>
      <c r="AT497" s="339"/>
      <c r="AU497" s="339"/>
      <c r="AV497" s="339"/>
      <c r="AW497" s="339"/>
      <c r="AX497" s="339"/>
      <c r="AY497" s="339"/>
      <c r="AZ497" s="339"/>
      <c r="BA497" s="341"/>
      <c r="BB497" s="417"/>
      <c r="BC497" s="341"/>
      <c r="BD497" s="341"/>
      <c r="BE497" s="341"/>
      <c r="BF497" s="341"/>
      <c r="BG497" s="341"/>
      <c r="BH497" s="341"/>
      <c r="BI497" s="341"/>
      <c r="BJ497" s="341"/>
      <c r="BK497" s="341"/>
      <c r="BL497" s="341"/>
      <c r="BM497" s="341"/>
      <c r="BN497" s="341"/>
      <c r="BO497" s="341"/>
      <c r="BP497" s="341"/>
      <c r="BQ497" s="341"/>
      <c r="BR497" s="341"/>
      <c r="BS497" s="341"/>
      <c r="BT497" s="341"/>
      <c r="BU497" s="341"/>
      <c r="BV497" s="341"/>
      <c r="BW497" s="342"/>
      <c r="BX497" s="342"/>
      <c r="BY497" s="342"/>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6" customFormat="true" ht="25.15" customHeight="true" x14ac:dyDescent="0.2">
      <c r="C498" s="1031" t="s">
        <v>422</v>
      </c>
      <c r="D498" s="985"/>
      <c r="E498" s="743">
        <v>0.23266240597323751</v>
      </c>
      <c r="F498" s="612"/>
      <c r="G498" s="612"/>
      <c r="H498" s="1031" t="s">
        <v>465</v>
      </c>
      <c r="I498" s="985"/>
      <c r="J498" s="744">
        <v>5.8720895464496534E-3</v>
      </c>
      <c r="K498" s="612"/>
      <c r="L498" s="612"/>
      <c r="M498" s="1032" t="s">
        <v>250</v>
      </c>
      <c r="N498" s="985"/>
      <c r="O498" s="985"/>
      <c r="P498" s="612"/>
      <c r="Q498" s="612"/>
      <c r="W498" s="339"/>
      <c r="X498" s="339"/>
      <c r="Y498" s="339"/>
      <c r="Z498" s="339"/>
      <c r="AA498" s="339"/>
      <c r="AB498" s="339"/>
      <c r="AC498" s="339"/>
      <c r="AD498" s="339"/>
      <c r="AE498" s="339"/>
      <c r="AF498" s="339"/>
      <c r="AG498" s="339"/>
      <c r="AH498" s="339"/>
      <c r="AI498" s="339"/>
      <c r="AJ498" s="339"/>
      <c r="AK498" s="339"/>
      <c r="AL498" s="339"/>
      <c r="AM498" s="339"/>
      <c r="AN498" s="339"/>
      <c r="AO498" s="339"/>
      <c r="AP498" s="339"/>
      <c r="AQ498" s="339"/>
      <c r="AR498" s="339"/>
      <c r="AS498" s="339"/>
      <c r="AT498" s="339"/>
      <c r="AU498" s="339"/>
      <c r="AV498" s="339"/>
      <c r="AW498" s="339"/>
      <c r="AX498" s="339"/>
      <c r="AY498" s="339"/>
      <c r="AZ498" s="339"/>
      <c r="BA498" s="341"/>
      <c r="BB498" s="417"/>
      <c r="BC498" s="341"/>
      <c r="BD498" s="341"/>
      <c r="BE498" s="341"/>
      <c r="BF498" s="341"/>
      <c r="BG498" s="341"/>
      <c r="BH498" s="341"/>
      <c r="BI498" s="341"/>
      <c r="BJ498" s="341"/>
      <c r="BK498" s="341"/>
      <c r="BL498" s="341"/>
      <c r="BM498" s="341"/>
      <c r="BN498" s="341"/>
      <c r="BO498" s="341"/>
      <c r="BP498" s="341"/>
      <c r="BQ498" s="341"/>
      <c r="BR498" s="341"/>
      <c r="BS498" s="341"/>
      <c r="BT498" s="341"/>
      <c r="BU498" s="341"/>
      <c r="BV498" s="341"/>
      <c r="BW498" s="342"/>
      <c r="BX498" s="342"/>
      <c r="BY498" s="342"/>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6" customFormat="true" ht="25.15" customHeight="true" x14ac:dyDescent="0.2">
      <c r="C499" s="1031" t="s">
        <v>436</v>
      </c>
      <c r="D499" s="985"/>
      <c r="E499" s="743">
        <v>0.22692346417386006</v>
      </c>
      <c r="F499" s="612"/>
      <c r="G499" s="612"/>
      <c r="H499" s="1031" t="s">
        <v>474</v>
      </c>
      <c r="I499" s="985"/>
      <c r="J499" s="744">
        <v>5.7005402331487031E-3</v>
      </c>
      <c r="K499" s="612"/>
      <c r="L499" s="612"/>
      <c r="M499" s="986"/>
      <c r="N499" s="985"/>
      <c r="O499" s="727" t="s">
        <v>251</v>
      </c>
      <c r="P499" s="612"/>
      <c r="Q499" s="612"/>
      <c r="W499" s="339"/>
      <c r="X499" s="339"/>
      <c r="Y499" s="339"/>
      <c r="Z499" s="339"/>
      <c r="AA499" s="339"/>
      <c r="AB499" s="339"/>
      <c r="AC499" s="339"/>
      <c r="AD499" s="339"/>
      <c r="AE499" s="339"/>
      <c r="AF499" s="339"/>
      <c r="AG499" s="339"/>
      <c r="AH499" s="339"/>
      <c r="AI499" s="339"/>
      <c r="AJ499" s="339"/>
      <c r="AK499" s="339"/>
      <c r="AL499" s="339"/>
      <c r="AM499" s="339"/>
      <c r="AN499" s="339"/>
      <c r="AO499" s="339"/>
      <c r="AP499" s="339"/>
      <c r="AQ499" s="339"/>
      <c r="AR499" s="339"/>
      <c r="AS499" s="339"/>
      <c r="AT499" s="339"/>
      <c r="AU499" s="339"/>
      <c r="AV499" s="339"/>
      <c r="AW499" s="339"/>
      <c r="AX499" s="339"/>
      <c r="AY499" s="339"/>
      <c r="AZ499" s="339"/>
      <c r="BA499" s="341"/>
      <c r="BB499" s="417"/>
      <c r="BC499" s="341"/>
      <c r="BD499" s="341"/>
      <c r="BE499" s="341"/>
      <c r="BF499" s="341"/>
      <c r="BG499" s="341"/>
      <c r="BH499" s="341"/>
      <c r="BI499" s="341"/>
      <c r="BJ499" s="341"/>
      <c r="BK499" s="341"/>
      <c r="BL499" s="341"/>
      <c r="BM499" s="341"/>
      <c r="BN499" s="341"/>
      <c r="BO499" s="341"/>
      <c r="BP499" s="341"/>
      <c r="BQ499" s="341"/>
      <c r="BR499" s="341"/>
      <c r="BS499" s="341"/>
      <c r="BT499" s="341"/>
      <c r="BU499" s="341"/>
      <c r="BV499" s="341"/>
      <c r="BW499" s="342"/>
      <c r="BX499" s="342"/>
      <c r="BY499" s="342"/>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6" customFormat="true" ht="25.15" customHeight="true" x14ac:dyDescent="0.2">
      <c r="C500" s="1031" t="s">
        <v>430</v>
      </c>
      <c r="D500" s="985"/>
      <c r="E500" s="743">
        <v>0.31293283859180993</v>
      </c>
      <c r="F500" s="612"/>
      <c r="G500" s="612"/>
      <c r="H500" s="1031" t="s">
        <v>427</v>
      </c>
      <c r="I500" s="985"/>
      <c r="J500" s="744">
        <v>0.44832275093816903</v>
      </c>
      <c r="K500" s="612"/>
      <c r="L500" s="612"/>
      <c r="M500" s="1031" t="s">
        <v>225</v>
      </c>
      <c r="N500" s="985"/>
      <c r="O500" s="742">
        <v>6.3337665902773885E-2</v>
      </c>
      <c r="P500" s="612"/>
      <c r="Q500" s="612"/>
      <c r="W500" s="339"/>
      <c r="X500" s="339"/>
      <c r="Y500" s="339"/>
      <c r="Z500" s="339"/>
      <c r="AA500" s="339"/>
      <c r="AB500" s="339"/>
      <c r="AC500" s="339"/>
      <c r="AD500" s="339"/>
      <c r="AE500" s="339"/>
      <c r="AF500" s="339"/>
      <c r="AG500" s="339"/>
      <c r="AH500" s="339"/>
      <c r="AI500" s="339"/>
      <c r="AJ500" s="339"/>
      <c r="AK500" s="339"/>
      <c r="AL500" s="339"/>
      <c r="AM500" s="339"/>
      <c r="AN500" s="339"/>
      <c r="AO500" s="339"/>
      <c r="AP500" s="339"/>
      <c r="AQ500" s="339"/>
      <c r="AR500" s="339"/>
      <c r="AS500" s="339"/>
      <c r="AT500" s="339"/>
      <c r="AU500" s="339"/>
      <c r="AV500" s="339"/>
      <c r="AW500" s="339"/>
      <c r="AX500" s="339"/>
      <c r="AY500" s="339"/>
      <c r="AZ500" s="339"/>
      <c r="BA500" s="341"/>
      <c r="BB500" s="417"/>
      <c r="BC500" s="341"/>
      <c r="BD500" s="341"/>
      <c r="BE500" s="341"/>
      <c r="BF500" s="341"/>
      <c r="BG500" s="341"/>
      <c r="BH500" s="341"/>
      <c r="BI500" s="341"/>
      <c r="BJ500" s="341"/>
      <c r="BK500" s="341"/>
      <c r="BL500" s="341"/>
      <c r="BM500" s="341"/>
      <c r="BN500" s="341"/>
      <c r="BO500" s="341"/>
      <c r="BP500" s="341"/>
      <c r="BQ500" s="341"/>
      <c r="BR500" s="341"/>
      <c r="BS500" s="341"/>
      <c r="BT500" s="341"/>
      <c r="BU500" s="341"/>
      <c r="BV500" s="341"/>
      <c r="BW500" s="342"/>
      <c r="BX500" s="342"/>
      <c r="BY500" s="342"/>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6" customFormat="true" ht="25.15" customHeight="true" x14ac:dyDescent="0.2">
      <c r="C501" s="1031" t="s">
        <v>446</v>
      </c>
      <c r="D501" s="985"/>
      <c r="E501" s="743">
        <v>0.14506458939199884</v>
      </c>
      <c r="F501" s="612"/>
      <c r="G501" s="612"/>
      <c r="H501" s="1031" t="s">
        <v>491</v>
      </c>
      <c r="I501" s="985"/>
      <c r="J501" s="744">
        <v>8.740016877720688E-4</v>
      </c>
      <c r="K501" s="612"/>
      <c r="L501" s="612"/>
      <c r="M501" s="1031" t="s">
        <v>418</v>
      </c>
      <c r="N501" s="985"/>
      <c r="O501" s="745">
        <v>0.31418745240768842</v>
      </c>
      <c r="P501" s="612"/>
      <c r="Q501" s="612"/>
      <c r="W501" s="339"/>
      <c r="X501" s="339"/>
      <c r="Y501" s="339"/>
      <c r="Z501" s="339"/>
      <c r="AA501" s="339"/>
      <c r="AB501" s="339"/>
      <c r="AC501" s="339"/>
      <c r="AD501" s="339"/>
      <c r="AE501" s="339"/>
      <c r="AF501" s="339"/>
      <c r="AG501" s="339"/>
      <c r="AH501" s="339"/>
      <c r="AI501" s="339"/>
      <c r="AJ501" s="339"/>
      <c r="AK501" s="339"/>
      <c r="AL501" s="339"/>
      <c r="AM501" s="339"/>
      <c r="AN501" s="339"/>
      <c r="AO501" s="339"/>
      <c r="AP501" s="339"/>
      <c r="AQ501" s="339"/>
      <c r="AR501" s="339"/>
      <c r="AS501" s="339"/>
      <c r="AT501" s="339"/>
      <c r="AU501" s="339"/>
      <c r="AV501" s="339"/>
      <c r="AW501" s="339"/>
      <c r="AX501" s="339"/>
      <c r="AY501" s="339"/>
      <c r="AZ501" s="339"/>
      <c r="BA501" s="341"/>
      <c r="BB501" s="417"/>
      <c r="BC501" s="341"/>
      <c r="BD501" s="341"/>
      <c r="BE501" s="341"/>
      <c r="BF501" s="341"/>
      <c r="BG501" s="341"/>
      <c r="BH501" s="341"/>
      <c r="BI501" s="341"/>
      <c r="BJ501" s="341"/>
      <c r="BK501" s="341"/>
      <c r="BL501" s="341"/>
      <c r="BM501" s="341"/>
      <c r="BN501" s="341"/>
      <c r="BO501" s="341"/>
      <c r="BP501" s="341"/>
      <c r="BQ501" s="341"/>
      <c r="BR501" s="341"/>
      <c r="BS501" s="341"/>
      <c r="BT501" s="341"/>
      <c r="BU501" s="341"/>
      <c r="BV501" s="341"/>
      <c r="BW501" s="342"/>
      <c r="BX501" s="342"/>
      <c r="BY501" s="342"/>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6" customFormat="true" ht="25.15" customHeight="true" x14ac:dyDescent="0.2">
      <c r="C502" s="1031" t="s">
        <v>437</v>
      </c>
      <c r="D502" s="985"/>
      <c r="E502" s="743">
        <v>0.22176293129572952</v>
      </c>
      <c r="F502" s="612"/>
      <c r="G502" s="612"/>
      <c r="H502" s="1031" t="s">
        <v>441</v>
      </c>
      <c r="I502" s="985"/>
      <c r="J502" s="744">
        <v>0.11856732464537574</v>
      </c>
      <c r="K502" s="612"/>
      <c r="L502" s="612"/>
      <c r="M502" s="1031" t="s">
        <v>476</v>
      </c>
      <c r="N502" s="985"/>
      <c r="O502" s="745">
        <v>5.1720714654633314E-3</v>
      </c>
      <c r="P502" s="612"/>
      <c r="Q502" s="612"/>
      <c r="W502" s="339"/>
      <c r="X502" s="339"/>
      <c r="Y502" s="339"/>
      <c r="Z502" s="339"/>
      <c r="AA502" s="339"/>
      <c r="AB502" s="339"/>
      <c r="AC502" s="339"/>
      <c r="AD502" s="339"/>
      <c r="AE502" s="339"/>
      <c r="AF502" s="339"/>
      <c r="AG502" s="339"/>
      <c r="AH502" s="339"/>
      <c r="AI502" s="339"/>
      <c r="AJ502" s="339"/>
      <c r="AK502" s="339"/>
      <c r="AL502" s="339"/>
      <c r="AM502" s="339"/>
      <c r="AN502" s="339"/>
      <c r="AO502" s="339"/>
      <c r="AP502" s="339"/>
      <c r="AQ502" s="339"/>
      <c r="AR502" s="339"/>
      <c r="AS502" s="339"/>
      <c r="AT502" s="339"/>
      <c r="AU502" s="339"/>
      <c r="AV502" s="339"/>
      <c r="AW502" s="339"/>
      <c r="AX502" s="339"/>
      <c r="AY502" s="339"/>
      <c r="AZ502" s="339"/>
      <c r="BA502" s="341"/>
      <c r="BB502" s="417"/>
      <c r="BC502" s="341"/>
      <c r="BD502" s="341"/>
      <c r="BE502" s="341"/>
      <c r="BF502" s="341"/>
      <c r="BG502" s="341"/>
      <c r="BH502" s="341"/>
      <c r="BI502" s="341"/>
      <c r="BJ502" s="341"/>
      <c r="BK502" s="341"/>
      <c r="BL502" s="341"/>
      <c r="BM502" s="341"/>
      <c r="BN502" s="341"/>
      <c r="BO502" s="341"/>
      <c r="BP502" s="341"/>
      <c r="BQ502" s="341"/>
      <c r="BR502" s="341"/>
      <c r="BS502" s="341"/>
      <c r="BT502" s="341"/>
      <c r="BU502" s="341"/>
      <c r="BV502" s="341"/>
      <c r="BW502" s="342"/>
      <c r="BX502" s="342"/>
      <c r="BY502" s="342"/>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6" customFormat="true" ht="25.15" customHeight="true" x14ac:dyDescent="0.2">
      <c r="C503" s="1031" t="s">
        <v>440</v>
      </c>
      <c r="D503" s="985"/>
      <c r="E503" s="743">
        <v>0.19865988091404474</v>
      </c>
      <c r="F503" s="612"/>
      <c r="G503" s="612"/>
      <c r="H503" s="1031" t="s">
        <v>445</v>
      </c>
      <c r="I503" s="985"/>
      <c r="J503" s="744">
        <v>9.5470009103397289E-3</v>
      </c>
      <c r="K503" s="612"/>
      <c r="L503" s="612"/>
      <c r="M503" s="1031" t="s">
        <v>421</v>
      </c>
      <c r="N503" s="985"/>
      <c r="O503" s="745">
        <v>0.3253844734471974</v>
      </c>
      <c r="P503" s="612"/>
      <c r="Q503" s="612"/>
      <c r="W503" s="339"/>
      <c r="X503" s="339"/>
      <c r="Y503" s="339"/>
      <c r="Z503" s="339"/>
      <c r="AA503" s="339"/>
      <c r="AB503" s="339"/>
      <c r="AC503" s="339"/>
      <c r="AD503" s="339"/>
      <c r="AE503" s="339"/>
      <c r="AF503" s="339"/>
      <c r="AG503" s="339"/>
      <c r="AH503" s="339"/>
      <c r="AI503" s="339"/>
      <c r="AJ503" s="339"/>
      <c r="AK503" s="339"/>
      <c r="AL503" s="339"/>
      <c r="AM503" s="339"/>
      <c r="AN503" s="339"/>
      <c r="AO503" s="339"/>
      <c r="AP503" s="339"/>
      <c r="AQ503" s="339"/>
      <c r="AR503" s="339"/>
      <c r="AS503" s="339"/>
      <c r="AT503" s="339"/>
      <c r="AU503" s="339"/>
      <c r="AV503" s="339"/>
      <c r="AW503" s="339"/>
      <c r="AX503" s="339"/>
      <c r="AY503" s="339"/>
      <c r="AZ503" s="339"/>
      <c r="BA503" s="341"/>
      <c r="BB503" s="417"/>
      <c r="BC503" s="341"/>
      <c r="BD503" s="341"/>
      <c r="BE503" s="341"/>
      <c r="BF503" s="341"/>
      <c r="BG503" s="341"/>
      <c r="BH503" s="341"/>
      <c r="BI503" s="341"/>
      <c r="BJ503" s="341"/>
      <c r="BK503" s="341"/>
      <c r="BL503" s="341"/>
      <c r="BM503" s="341"/>
      <c r="BN503" s="341"/>
      <c r="BO503" s="341"/>
      <c r="BP503" s="341"/>
      <c r="BQ503" s="341"/>
      <c r="BR503" s="341"/>
      <c r="BS503" s="341"/>
      <c r="BT503" s="341"/>
      <c r="BU503" s="341"/>
      <c r="BV503" s="341"/>
      <c r="BW503" s="342"/>
      <c r="BX503" s="342"/>
      <c r="BY503" s="342"/>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6" customFormat="true" ht="25.15" customHeight="true" x14ac:dyDescent="0.2">
      <c r="C504" s="1031" t="s">
        <v>454</v>
      </c>
      <c r="D504" s="985"/>
      <c r="E504" s="743">
        <v>6.3177398789692293E-2</v>
      </c>
      <c r="F504" s="612"/>
      <c r="G504" s="612"/>
      <c r="H504" s="1031" t="s">
        <v>485</v>
      </c>
      <c r="I504" s="985"/>
      <c r="J504" s="744">
        <v>1.7750818920529499E-3</v>
      </c>
      <c r="K504" s="612"/>
      <c r="L504" s="612"/>
      <c r="M504" s="1031" t="s">
        <v>490</v>
      </c>
      <c r="N504" s="985"/>
      <c r="O504" s="745">
        <v>1.634010885774715E-2</v>
      </c>
      <c r="P504" s="612"/>
      <c r="Q504" s="612"/>
      <c r="W504" s="339"/>
      <c r="X504" s="339"/>
      <c r="Y504" s="339"/>
      <c r="Z504" s="339"/>
      <c r="AA504" s="339"/>
      <c r="AB504" s="339"/>
      <c r="AC504" s="339"/>
      <c r="AD504" s="339"/>
      <c r="AE504" s="339"/>
      <c r="AF504" s="339"/>
      <c r="AG504" s="339"/>
      <c r="AH504" s="339"/>
      <c r="AI504" s="339"/>
      <c r="AJ504" s="339"/>
      <c r="AK504" s="339"/>
      <c r="AL504" s="339"/>
      <c r="AM504" s="339"/>
      <c r="AN504" s="339"/>
      <c r="AO504" s="339"/>
      <c r="AP504" s="339"/>
      <c r="AQ504" s="339"/>
      <c r="AR504" s="339"/>
      <c r="AS504" s="339"/>
      <c r="AT504" s="339"/>
      <c r="AU504" s="339"/>
      <c r="AV504" s="339"/>
      <c r="AW504" s="339"/>
      <c r="AX504" s="339"/>
      <c r="AY504" s="339"/>
      <c r="AZ504" s="339"/>
      <c r="BA504" s="341"/>
      <c r="BB504" s="417"/>
      <c r="BC504" s="341"/>
      <c r="BD504" s="341"/>
      <c r="BE504" s="341"/>
      <c r="BF504" s="341"/>
      <c r="BG504" s="341"/>
      <c r="BH504" s="341"/>
      <c r="BI504" s="341"/>
      <c r="BJ504" s="341"/>
      <c r="BK504" s="341"/>
      <c r="BL504" s="341"/>
      <c r="BM504" s="341"/>
      <c r="BN504" s="341"/>
      <c r="BO504" s="341"/>
      <c r="BP504" s="341"/>
      <c r="BQ504" s="341"/>
      <c r="BR504" s="341"/>
      <c r="BS504" s="341"/>
      <c r="BT504" s="341"/>
      <c r="BU504" s="341"/>
      <c r="BV504" s="341"/>
      <c r="BW504" s="342"/>
      <c r="BX504" s="342"/>
      <c r="BY504" s="342"/>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6" customFormat="true" ht="25.15" customHeight="true" x14ac:dyDescent="0.2">
      <c r="C505" s="1031" t="s">
        <v>444</v>
      </c>
      <c r="D505" s="985"/>
      <c r="E505" s="743">
        <v>0.18620788440136629</v>
      </c>
      <c r="F505" s="612"/>
      <c r="G505" s="612"/>
      <c r="H505" s="1031" t="s">
        <v>418</v>
      </c>
      <c r="I505" s="985"/>
      <c r="J505" s="744">
        <v>0.75278703286213144</v>
      </c>
      <c r="K505" s="612"/>
      <c r="L505" s="612"/>
      <c r="M505" s="1031" t="s">
        <v>499</v>
      </c>
      <c r="N505" s="985"/>
      <c r="O505" s="745">
        <v>4.4711563800017137E-3</v>
      </c>
      <c r="P505" s="612"/>
      <c r="Q505" s="612"/>
      <c r="W505" s="339"/>
      <c r="X505" s="339"/>
      <c r="Y505" s="339"/>
      <c r="Z505" s="339"/>
      <c r="AA505" s="339"/>
      <c r="AB505" s="339"/>
      <c r="AC505" s="339"/>
      <c r="AD505" s="339"/>
      <c r="AE505" s="339"/>
      <c r="AF505" s="339"/>
      <c r="AG505" s="339"/>
      <c r="AH505" s="339"/>
      <c r="AI505" s="339"/>
      <c r="AJ505" s="339"/>
      <c r="AK505" s="339"/>
      <c r="AL505" s="339"/>
      <c r="AM505" s="339"/>
      <c r="AN505" s="339"/>
      <c r="AO505" s="339"/>
      <c r="AP505" s="339"/>
      <c r="AQ505" s="339"/>
      <c r="AR505" s="339"/>
      <c r="AS505" s="339"/>
      <c r="AT505" s="339"/>
      <c r="AU505" s="339"/>
      <c r="AV505" s="339"/>
      <c r="AW505" s="339"/>
      <c r="AX505" s="339"/>
      <c r="AY505" s="339"/>
      <c r="AZ505" s="339"/>
      <c r="BA505" s="341"/>
      <c r="BB505" s="417"/>
      <c r="BC505" s="341"/>
      <c r="BD505" s="341"/>
      <c r="BE505" s="341"/>
      <c r="BF505" s="341"/>
      <c r="BG505" s="341"/>
      <c r="BH505" s="341"/>
      <c r="BI505" s="341"/>
      <c r="BJ505" s="341"/>
      <c r="BK505" s="341"/>
      <c r="BL505" s="341"/>
      <c r="BM505" s="341"/>
      <c r="BN505" s="341"/>
      <c r="BO505" s="341"/>
      <c r="BP505" s="341"/>
      <c r="BQ505" s="341"/>
      <c r="BR505" s="341"/>
      <c r="BS505" s="341"/>
      <c r="BT505" s="341"/>
      <c r="BU505" s="341"/>
      <c r="BV505" s="341"/>
      <c r="BW505" s="342"/>
      <c r="BX505" s="342"/>
      <c r="BY505" s="342"/>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6" customFormat="true" ht="25.15" customHeight="true" x14ac:dyDescent="0.2">
      <c r="C506" s="1031" t="s">
        <v>459</v>
      </c>
      <c r="D506" s="985"/>
      <c r="E506" s="743">
        <v>3.7241825765439149E-2</v>
      </c>
      <c r="F506" s="612"/>
      <c r="G506" s="612"/>
      <c r="H506" s="1031" t="s">
        <v>476</v>
      </c>
      <c r="I506" s="985"/>
      <c r="J506" s="749">
        <v>4.1705199466193313E-5</v>
      </c>
      <c r="K506" s="612"/>
      <c r="L506" s="612"/>
      <c r="M506" s="1031" t="s">
        <v>455</v>
      </c>
      <c r="N506" s="985"/>
      <c r="O506" s="745">
        <v>1.0266201223923806E-2</v>
      </c>
      <c r="P506" s="612"/>
      <c r="Q506" s="612"/>
      <c r="W506" s="339"/>
      <c r="X506" s="339"/>
      <c r="Y506" s="339"/>
      <c r="Z506" s="339"/>
      <c r="AA506" s="339"/>
      <c r="AB506" s="339"/>
      <c r="AC506" s="339"/>
      <c r="AD506" s="339"/>
      <c r="AE506" s="339"/>
      <c r="AF506" s="339"/>
      <c r="AG506" s="339"/>
      <c r="AH506" s="339"/>
      <c r="AI506" s="339"/>
      <c r="AJ506" s="339"/>
      <c r="AK506" s="339"/>
      <c r="AL506" s="339"/>
      <c r="AM506" s="339"/>
      <c r="AN506" s="339"/>
      <c r="AO506" s="339"/>
      <c r="AP506" s="339"/>
      <c r="AQ506" s="339"/>
      <c r="AR506" s="339"/>
      <c r="AS506" s="339"/>
      <c r="AT506" s="339"/>
      <c r="AU506" s="339"/>
      <c r="AV506" s="339"/>
      <c r="AW506" s="339"/>
      <c r="AX506" s="339"/>
      <c r="AY506" s="339"/>
      <c r="AZ506" s="339"/>
      <c r="BA506" s="341"/>
      <c r="BB506" s="417"/>
      <c r="BC506" s="341"/>
      <c r="BD506" s="341"/>
      <c r="BE506" s="341"/>
      <c r="BF506" s="341"/>
      <c r="BG506" s="341"/>
      <c r="BH506" s="341"/>
      <c r="BI506" s="341"/>
      <c r="BJ506" s="341"/>
      <c r="BK506" s="341"/>
      <c r="BL506" s="341"/>
      <c r="BM506" s="341"/>
      <c r="BN506" s="341"/>
      <c r="BO506" s="341"/>
      <c r="BP506" s="341"/>
      <c r="BQ506" s="341"/>
      <c r="BR506" s="341"/>
      <c r="BS506" s="341"/>
      <c r="BT506" s="341"/>
      <c r="BU506" s="341"/>
      <c r="BV506" s="341"/>
      <c r="BW506" s="342"/>
      <c r="BX506" s="342"/>
      <c r="BY506" s="342"/>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6" customFormat="true" ht="25.15" customHeight="true" x14ac:dyDescent="0.2">
      <c r="C507" s="1031" t="s">
        <v>467</v>
      </c>
      <c r="D507" s="985"/>
      <c r="E507" s="743">
        <v>9.8040802244298494E-3</v>
      </c>
      <c r="F507" s="612"/>
      <c r="G507" s="612"/>
      <c r="H507" s="1031" t="s">
        <v>421</v>
      </c>
      <c r="I507" s="985"/>
      <c r="J507" s="744">
        <v>0.71722975666417421</v>
      </c>
      <c r="K507" s="612"/>
      <c r="L507" s="612"/>
      <c r="M507" s="1031" t="s">
        <v>442</v>
      </c>
      <c r="N507" s="985"/>
      <c r="O507" s="745">
        <v>2.7997705381777541E-2</v>
      </c>
      <c r="P507" s="612"/>
      <c r="Q507" s="612"/>
      <c r="W507" s="339"/>
      <c r="X507" s="339"/>
      <c r="Y507" s="339"/>
      <c r="Z507" s="339"/>
      <c r="AA507" s="339"/>
      <c r="AB507" s="339"/>
      <c r="AC507" s="339"/>
      <c r="AD507" s="339"/>
      <c r="AE507" s="339"/>
      <c r="AF507" s="339"/>
      <c r="AG507" s="339"/>
      <c r="AH507" s="339"/>
      <c r="AI507" s="339"/>
      <c r="AJ507" s="339"/>
      <c r="AK507" s="339"/>
      <c r="AL507" s="339"/>
      <c r="AM507" s="339"/>
      <c r="AN507" s="339"/>
      <c r="AO507" s="339"/>
      <c r="AP507" s="339"/>
      <c r="AQ507" s="339"/>
      <c r="AR507" s="339"/>
      <c r="AS507" s="339"/>
      <c r="AT507" s="339"/>
      <c r="AU507" s="339"/>
      <c r="AV507" s="339"/>
      <c r="AW507" s="339"/>
      <c r="AX507" s="339"/>
      <c r="AY507" s="339"/>
      <c r="AZ507" s="339"/>
      <c r="BA507" s="341"/>
      <c r="BB507" s="417"/>
      <c r="BC507" s="341"/>
      <c r="BD507" s="341"/>
      <c r="BE507" s="341"/>
      <c r="BF507" s="341"/>
      <c r="BG507" s="341"/>
      <c r="BH507" s="341"/>
      <c r="BI507" s="341"/>
      <c r="BJ507" s="341"/>
      <c r="BK507" s="341"/>
      <c r="BL507" s="341"/>
      <c r="BM507" s="341"/>
      <c r="BN507" s="341"/>
      <c r="BO507" s="341"/>
      <c r="BP507" s="341"/>
      <c r="BQ507" s="341"/>
      <c r="BR507" s="341"/>
      <c r="BS507" s="341"/>
      <c r="BT507" s="341"/>
      <c r="BU507" s="341"/>
      <c r="BV507" s="341"/>
      <c r="BW507" s="342"/>
      <c r="BX507" s="342"/>
      <c r="BY507" s="342"/>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6" customFormat="true" ht="25.15" customHeight="true" x14ac:dyDescent="0.2">
      <c r="C508" s="1031" t="s">
        <v>433</v>
      </c>
      <c r="D508" s="985"/>
      <c r="E508" s="743">
        <v>0.2529585056954527</v>
      </c>
      <c r="F508" s="612"/>
      <c r="G508" s="612"/>
      <c r="H508" s="1031" t="s">
        <v>420</v>
      </c>
      <c r="I508" s="985"/>
      <c r="J508" s="744">
        <v>0.6824167957127143</v>
      </c>
      <c r="K508" s="612"/>
      <c r="L508" s="612"/>
      <c r="M508" s="1031" t="s">
        <v>488</v>
      </c>
      <c r="N508" s="985"/>
      <c r="O508" s="745">
        <v>1.0779006596476058E-3</v>
      </c>
      <c r="P508" s="612"/>
      <c r="Q508" s="612"/>
      <c r="W508" s="339"/>
      <c r="X508" s="339"/>
      <c r="Y508" s="339"/>
      <c r="Z508" s="339"/>
      <c r="AA508" s="339"/>
      <c r="AB508" s="339"/>
      <c r="AC508" s="339"/>
      <c r="AD508" s="339"/>
      <c r="AE508" s="339"/>
      <c r="AF508" s="339"/>
      <c r="AG508" s="339"/>
      <c r="AH508" s="339"/>
      <c r="AI508" s="339"/>
      <c r="AJ508" s="339"/>
      <c r="AK508" s="339"/>
      <c r="AL508" s="339"/>
      <c r="AM508" s="339"/>
      <c r="AN508" s="339"/>
      <c r="AO508" s="339"/>
      <c r="AP508" s="339"/>
      <c r="AQ508" s="339"/>
      <c r="AR508" s="339"/>
      <c r="AS508" s="339"/>
      <c r="AT508" s="339"/>
      <c r="AU508" s="339"/>
      <c r="AV508" s="339"/>
      <c r="AW508" s="339"/>
      <c r="AX508" s="339"/>
      <c r="AY508" s="339"/>
      <c r="AZ508" s="339"/>
      <c r="BA508" s="341"/>
      <c r="BB508" s="417"/>
      <c r="BC508" s="341"/>
      <c r="BD508" s="341"/>
      <c r="BE508" s="341"/>
      <c r="BF508" s="341"/>
      <c r="BG508" s="341"/>
      <c r="BH508" s="341"/>
      <c r="BI508" s="341"/>
      <c r="BJ508" s="341"/>
      <c r="BK508" s="341"/>
      <c r="BL508" s="341"/>
      <c r="BM508" s="341"/>
      <c r="BN508" s="341"/>
      <c r="BO508" s="341"/>
      <c r="BP508" s="341"/>
      <c r="BQ508" s="341"/>
      <c r="BR508" s="341"/>
      <c r="BS508" s="341"/>
      <c r="BT508" s="341"/>
      <c r="BU508" s="341"/>
      <c r="BV508" s="341"/>
      <c r="BW508" s="342"/>
      <c r="BX508" s="342"/>
      <c r="BY508" s="342"/>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6" customFormat="true" ht="25.15" customHeight="true" x14ac:dyDescent="0.2">
      <c r="C509" s="1031" t="s">
        <v>450</v>
      </c>
      <c r="D509" s="985"/>
      <c r="E509" s="746">
        <v>8.4760741684045168E-2</v>
      </c>
      <c r="F509" s="612"/>
      <c r="G509" s="612"/>
      <c r="H509" s="1031" t="s">
        <v>416</v>
      </c>
      <c r="I509" s="985"/>
      <c r="J509" s="747">
        <v>0.77411547379669043</v>
      </c>
      <c r="K509" s="612"/>
      <c r="L509" s="612"/>
      <c r="M509" s="1031" t="s">
        <v>468</v>
      </c>
      <c r="N509" s="985"/>
      <c r="O509" s="745">
        <v>2.6490449271072809E-2</v>
      </c>
      <c r="P509" s="612"/>
      <c r="Q509" s="612"/>
      <c r="W509" s="339"/>
      <c r="X509" s="339"/>
      <c r="Y509" s="339"/>
      <c r="Z509" s="339"/>
      <c r="AA509" s="339"/>
      <c r="AB509" s="339"/>
      <c r="AC509" s="339"/>
      <c r="AD509" s="339"/>
      <c r="AE509" s="339"/>
      <c r="AF509" s="339"/>
      <c r="AG509" s="339"/>
      <c r="AH509" s="339"/>
      <c r="AI509" s="339"/>
      <c r="AJ509" s="339"/>
      <c r="AK509" s="339"/>
      <c r="AL509" s="339"/>
      <c r="AM509" s="339"/>
      <c r="AN509" s="339"/>
      <c r="AO509" s="339"/>
      <c r="AP509" s="339"/>
      <c r="AQ509" s="339"/>
      <c r="AR509" s="339"/>
      <c r="AS509" s="339"/>
      <c r="AT509" s="339"/>
      <c r="AU509" s="339"/>
      <c r="AV509" s="339"/>
      <c r="AW509" s="339"/>
      <c r="AX509" s="339"/>
      <c r="AY509" s="339"/>
      <c r="AZ509" s="339"/>
      <c r="BA509" s="341"/>
      <c r="BB509" s="417"/>
      <c r="BC509" s="341"/>
      <c r="BD509" s="341"/>
      <c r="BE509" s="341"/>
      <c r="BF509" s="341"/>
      <c r="BG509" s="341"/>
      <c r="BH509" s="341"/>
      <c r="BI509" s="341"/>
      <c r="BJ509" s="341"/>
      <c r="BK509" s="341"/>
      <c r="BL509" s="341"/>
      <c r="BM509" s="341"/>
      <c r="BN509" s="341"/>
      <c r="BO509" s="341"/>
      <c r="BP509" s="341"/>
      <c r="BQ509" s="341"/>
      <c r="BR509" s="341"/>
      <c r="BS509" s="341"/>
      <c r="BT509" s="341"/>
      <c r="BU509" s="341"/>
      <c r="BV509" s="341"/>
      <c r="BW509" s="342"/>
      <c r="BX509" s="342"/>
      <c r="BY509" s="342"/>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6" customFormat="true" ht="25.15" customHeight="true" x14ac:dyDescent="0.2">
      <c r="C510" s="986"/>
      <c r="D510" s="985"/>
      <c r="E510" s="613"/>
      <c r="F510" s="612"/>
      <c r="G510" s="612"/>
      <c r="H510" s="986"/>
      <c r="I510" s="985"/>
      <c r="J510" s="613"/>
      <c r="K510" s="612"/>
      <c r="L510" s="612"/>
      <c r="M510" s="1031" t="s">
        <v>435</v>
      </c>
      <c r="N510" s="985"/>
      <c r="O510" s="745">
        <v>1.4069550151127967E-4</v>
      </c>
      <c r="P510" s="612"/>
      <c r="Q510" s="612"/>
      <c r="W510" s="339"/>
      <c r="X510" s="339"/>
      <c r="Y510" s="339"/>
      <c r="Z510" s="339"/>
      <c r="AA510" s="339"/>
      <c r="AB510" s="339"/>
      <c r="AC510" s="339"/>
      <c r="AD510" s="339"/>
      <c r="AE510" s="339"/>
      <c r="AF510" s="339"/>
      <c r="AG510" s="339"/>
      <c r="AH510" s="339"/>
      <c r="AI510" s="339"/>
      <c r="AJ510" s="339"/>
      <c r="AK510" s="339"/>
      <c r="AL510" s="339"/>
      <c r="AM510" s="339"/>
      <c r="AN510" s="339"/>
      <c r="AO510" s="339"/>
      <c r="AP510" s="339"/>
      <c r="AQ510" s="339"/>
      <c r="AR510" s="339"/>
      <c r="AS510" s="339"/>
      <c r="AT510" s="339"/>
      <c r="AU510" s="339"/>
      <c r="AV510" s="339"/>
      <c r="AW510" s="339"/>
      <c r="AX510" s="339"/>
      <c r="AY510" s="339"/>
      <c r="AZ510" s="339"/>
      <c r="BA510" s="341"/>
      <c r="BB510" s="417"/>
      <c r="BC510" s="341"/>
      <c r="BD510" s="341"/>
      <c r="BE510" s="341"/>
      <c r="BF510" s="341"/>
      <c r="BG510" s="341"/>
      <c r="BH510" s="341"/>
      <c r="BI510" s="341"/>
      <c r="BJ510" s="341"/>
      <c r="BK510" s="341"/>
      <c r="BL510" s="341"/>
      <c r="BM510" s="341"/>
      <c r="BN510" s="341"/>
      <c r="BO510" s="341"/>
      <c r="BP510" s="341"/>
      <c r="BQ510" s="341"/>
      <c r="BR510" s="341"/>
      <c r="BS510" s="341"/>
      <c r="BT510" s="341"/>
      <c r="BU510" s="341"/>
      <c r="BV510" s="341"/>
      <c r="BW510" s="342"/>
      <c r="BX510" s="342"/>
      <c r="BY510" s="342"/>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6" customFormat="true" ht="25.15" customHeight="true" x14ac:dyDescent="0.2">
      <c r="C511" s="986"/>
      <c r="D511" s="985"/>
      <c r="E511" s="612"/>
      <c r="F511" s="612"/>
      <c r="G511" s="612"/>
      <c r="H511" s="986"/>
      <c r="I511" s="985"/>
      <c r="J511" s="612"/>
      <c r="K511" s="612"/>
      <c r="L511" s="612"/>
      <c r="M511" s="1031" t="s">
        <v>471</v>
      </c>
      <c r="N511" s="985"/>
      <c r="O511" s="745">
        <v>2.0735935562820954E-2</v>
      </c>
      <c r="P511" s="612"/>
      <c r="Q511" s="612"/>
      <c r="W511" s="339"/>
      <c r="X511" s="339"/>
      <c r="Y511" s="339"/>
      <c r="Z511" s="339"/>
      <c r="AA511" s="339"/>
      <c r="AB511" s="339"/>
      <c r="AC511" s="339"/>
      <c r="AD511" s="339"/>
      <c r="AE511" s="339"/>
      <c r="AF511" s="339"/>
      <c r="AG511" s="339"/>
      <c r="AH511" s="339"/>
      <c r="AI511" s="339"/>
      <c r="AJ511" s="339"/>
      <c r="AK511" s="339"/>
      <c r="AL511" s="339"/>
      <c r="AM511" s="339"/>
      <c r="AN511" s="339"/>
      <c r="AO511" s="339"/>
      <c r="AP511" s="339"/>
      <c r="AQ511" s="339"/>
      <c r="AR511" s="339"/>
      <c r="AS511" s="339"/>
      <c r="AT511" s="339"/>
      <c r="AU511" s="339"/>
      <c r="AV511" s="339"/>
      <c r="AW511" s="339"/>
      <c r="AX511" s="339"/>
      <c r="AY511" s="339"/>
      <c r="AZ511" s="339"/>
      <c r="BA511" s="341"/>
      <c r="BB511" s="417"/>
      <c r="BC511" s="341"/>
      <c r="BD511" s="341"/>
      <c r="BE511" s="341"/>
      <c r="BF511" s="341"/>
      <c r="BG511" s="341"/>
      <c r="BH511" s="341"/>
      <c r="BI511" s="341"/>
      <c r="BJ511" s="341"/>
      <c r="BK511" s="341"/>
      <c r="BL511" s="341"/>
      <c r="BM511" s="341"/>
      <c r="BN511" s="341"/>
      <c r="BO511" s="341"/>
      <c r="BP511" s="341"/>
      <c r="BQ511" s="341"/>
      <c r="BR511" s="341"/>
      <c r="BS511" s="341"/>
      <c r="BT511" s="341"/>
      <c r="BU511" s="341"/>
      <c r="BV511" s="341"/>
      <c r="BW511" s="342"/>
      <c r="BX511" s="342"/>
      <c r="BY511" s="342"/>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6" customFormat="true" ht="25.15" customHeight="true" x14ac:dyDescent="0.2">
      <c r="C512" s="1032" t="s">
        <v>252</v>
      </c>
      <c r="D512" s="985"/>
      <c r="E512" s="985"/>
      <c r="F512" s="985"/>
      <c r="G512" s="985"/>
      <c r="H512" s="1032" t="s">
        <v>252</v>
      </c>
      <c r="I512" s="985"/>
      <c r="J512" s="985"/>
      <c r="K512" s="985"/>
      <c r="L512" s="985"/>
      <c r="M512" s="1031" t="s">
        <v>469</v>
      </c>
      <c r="N512" s="985"/>
      <c r="O512" s="745">
        <v>5.244732728865319E-3</v>
      </c>
      <c r="P512" s="612"/>
      <c r="Q512" s="612"/>
      <c r="W512" s="339"/>
      <c r="X512" s="339"/>
      <c r="Y512" s="339"/>
      <c r="Z512" s="339"/>
      <c r="AA512" s="339"/>
      <c r="AB512" s="339"/>
      <c r="AC512" s="339"/>
      <c r="AD512" s="339"/>
      <c r="AE512" s="339"/>
      <c r="AF512" s="339"/>
      <c r="AG512" s="339"/>
      <c r="AH512" s="339"/>
      <c r="AI512" s="339"/>
      <c r="AJ512" s="339"/>
      <c r="AK512" s="339"/>
      <c r="AL512" s="339"/>
      <c r="AM512" s="339"/>
      <c r="AN512" s="339"/>
      <c r="AO512" s="339"/>
      <c r="AP512" s="339"/>
      <c r="AQ512" s="339"/>
      <c r="AR512" s="339"/>
      <c r="AS512" s="339"/>
      <c r="AT512" s="339"/>
      <c r="AU512" s="339"/>
      <c r="AV512" s="339"/>
      <c r="AW512" s="339"/>
      <c r="AX512" s="339"/>
      <c r="AY512" s="339"/>
      <c r="AZ512" s="339"/>
      <c r="BA512" s="341"/>
      <c r="BB512" s="417"/>
      <c r="BC512" s="341"/>
      <c r="BD512" s="341"/>
      <c r="BE512" s="341"/>
      <c r="BF512" s="341"/>
      <c r="BG512" s="341"/>
      <c r="BH512" s="341"/>
      <c r="BI512" s="341"/>
      <c r="BJ512" s="341"/>
      <c r="BK512" s="341"/>
      <c r="BL512" s="341"/>
      <c r="BM512" s="341"/>
      <c r="BN512" s="341"/>
      <c r="BO512" s="341"/>
      <c r="BP512" s="341"/>
      <c r="BQ512" s="341"/>
      <c r="BR512" s="341"/>
      <c r="BS512" s="341"/>
      <c r="BT512" s="341"/>
      <c r="BU512" s="341"/>
      <c r="BV512" s="341"/>
      <c r="BW512" s="342"/>
      <c r="BX512" s="342"/>
      <c r="BY512" s="342"/>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6" customFormat="true" ht="25.15" customHeight="true" x14ac:dyDescent="0.2">
      <c r="C513" s="987" t="s">
        <v>203</v>
      </c>
      <c r="D513" s="985"/>
      <c r="E513" s="987" t="s">
        <v>253</v>
      </c>
      <c r="F513" s="988"/>
      <c r="G513" s="989"/>
      <c r="H513" s="987" t="s">
        <v>203</v>
      </c>
      <c r="I513" s="985"/>
      <c r="J513" s="987" t="s">
        <v>253</v>
      </c>
      <c r="K513" s="988"/>
      <c r="L513" s="989"/>
      <c r="M513" s="1031" t="s">
        <v>472</v>
      </c>
      <c r="N513" s="985"/>
      <c r="O513" s="751">
        <v>1.2895544505526447E-5</v>
      </c>
      <c r="P513" s="612"/>
      <c r="Q513" s="612"/>
      <c r="W513" s="339"/>
      <c r="X513" s="339"/>
      <c r="Y513" s="339"/>
      <c r="Z513" s="339"/>
      <c r="AA513" s="339"/>
      <c r="AB513" s="339"/>
      <c r="AC513" s="339"/>
      <c r="AD513" s="339"/>
      <c r="AE513" s="339"/>
      <c r="AF513" s="339"/>
      <c r="AG513" s="339"/>
      <c r="AH513" s="339"/>
      <c r="AI513" s="339"/>
      <c r="AJ513" s="339"/>
      <c r="AK513" s="339"/>
      <c r="AL513" s="339"/>
      <c r="AM513" s="339"/>
      <c r="AN513" s="339"/>
      <c r="AO513" s="339"/>
      <c r="AP513" s="339"/>
      <c r="AQ513" s="339"/>
      <c r="AR513" s="339"/>
      <c r="AS513" s="339"/>
      <c r="AT513" s="339"/>
      <c r="AU513" s="339"/>
      <c r="AV513" s="339"/>
      <c r="AW513" s="339"/>
      <c r="AX513" s="339"/>
      <c r="AY513" s="339"/>
      <c r="AZ513" s="339"/>
      <c r="BA513" s="341"/>
      <c r="BB513" s="417"/>
      <c r="BC513" s="341"/>
      <c r="BD513" s="341"/>
      <c r="BE513" s="341"/>
      <c r="BF513" s="341"/>
      <c r="BG513" s="341"/>
      <c r="BH513" s="341"/>
      <c r="BI513" s="341"/>
      <c r="BJ513" s="341"/>
      <c r="BK513" s="341"/>
      <c r="BL513" s="341"/>
      <c r="BM513" s="341"/>
      <c r="BN513" s="341"/>
      <c r="BO513" s="341"/>
      <c r="BP513" s="341"/>
      <c r="BQ513" s="341"/>
      <c r="BR513" s="341"/>
      <c r="BS513" s="341"/>
      <c r="BT513" s="341"/>
      <c r="BU513" s="341"/>
      <c r="BV513" s="341"/>
      <c r="BW513" s="342"/>
      <c r="BX513" s="342"/>
      <c r="BY513" s="342"/>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6" customFormat="true" ht="25.15" customHeight="true" x14ac:dyDescent="0.2">
      <c r="C514" s="985"/>
      <c r="D514" s="985"/>
      <c r="E514" s="728" t="s">
        <v>188</v>
      </c>
      <c r="F514" s="729" t="s">
        <v>254</v>
      </c>
      <c r="G514" s="730" t="s">
        <v>255</v>
      </c>
      <c r="H514" s="985"/>
      <c r="I514" s="985"/>
      <c r="J514" s="731" t="s">
        <v>188</v>
      </c>
      <c r="K514" s="732" t="s">
        <v>254</v>
      </c>
      <c r="L514" s="733" t="s">
        <v>255</v>
      </c>
      <c r="M514" s="1031" t="s">
        <v>460</v>
      </c>
      <c r="N514" s="985"/>
      <c r="O514" s="745">
        <v>1.1127385004293215E-2</v>
      </c>
      <c r="P514" s="612"/>
      <c r="Q514" s="612"/>
      <c r="W514" s="339"/>
      <c r="X514" s="339"/>
      <c r="Y514" s="339"/>
      <c r="Z514" s="339"/>
      <c r="AA514" s="339"/>
      <c r="AB514" s="339"/>
      <c r="AC514" s="339"/>
      <c r="AD514" s="339"/>
      <c r="AE514" s="339"/>
      <c r="AF514" s="339"/>
      <c r="AG514" s="339"/>
      <c r="AH514" s="339"/>
      <c r="AI514" s="339"/>
      <c r="AJ514" s="339"/>
      <c r="AK514" s="339"/>
      <c r="AL514" s="339"/>
      <c r="AM514" s="339"/>
      <c r="AN514" s="339"/>
      <c r="AO514" s="339"/>
      <c r="AP514" s="339"/>
      <c r="AQ514" s="339"/>
      <c r="AR514" s="339"/>
      <c r="AS514" s="339"/>
      <c r="AT514" s="339"/>
      <c r="AU514" s="339"/>
      <c r="AV514" s="339"/>
      <c r="AW514" s="339"/>
      <c r="AX514" s="339"/>
      <c r="AY514" s="339"/>
      <c r="AZ514" s="339"/>
      <c r="BA514" s="341"/>
      <c r="BB514" s="417"/>
      <c r="BC514" s="341"/>
      <c r="BD514" s="341"/>
      <c r="BE514" s="341"/>
      <c r="BF514" s="341"/>
      <c r="BG514" s="341"/>
      <c r="BH514" s="341"/>
      <c r="BI514" s="341"/>
      <c r="BJ514" s="341"/>
      <c r="BK514" s="341"/>
      <c r="BL514" s="341"/>
      <c r="BM514" s="341"/>
      <c r="BN514" s="341"/>
      <c r="BO514" s="341"/>
      <c r="BP514" s="341"/>
      <c r="BQ514" s="341"/>
      <c r="BR514" s="341"/>
      <c r="BS514" s="341"/>
      <c r="BT514" s="341"/>
      <c r="BU514" s="341"/>
      <c r="BV514" s="341"/>
      <c r="BW514" s="342"/>
      <c r="BX514" s="342"/>
      <c r="BY514" s="342"/>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6" customFormat="true" ht="25.15" customHeight="true" x14ac:dyDescent="0.2">
      <c r="C515" s="1031" t="s">
        <v>204</v>
      </c>
      <c r="D515" s="985"/>
      <c r="E515" s="752">
        <v>7.808621821794989</v>
      </c>
      <c r="F515" s="753">
        <v>15.311023179990174</v>
      </c>
      <c r="G515" s="754">
        <v>15.311023179990174</v>
      </c>
      <c r="H515" s="1031" t="s">
        <v>204</v>
      </c>
      <c r="I515" s="985"/>
      <c r="J515" s="755">
        <v>7.7218526869010109</v>
      </c>
      <c r="K515" s="756">
        <v>15.140887621374532</v>
      </c>
      <c r="L515" s="757">
        <v>15.140887621374532</v>
      </c>
      <c r="M515" s="1031" t="s">
        <v>493</v>
      </c>
      <c r="N515" s="985"/>
      <c r="O515" s="745">
        <v>1.5687949387449402E-3</v>
      </c>
      <c r="P515" s="612"/>
      <c r="Q515" s="612"/>
      <c r="W515" s="339"/>
      <c r="X515" s="339"/>
      <c r="Y515" s="339"/>
      <c r="Z515" s="339"/>
      <c r="AA515" s="339"/>
      <c r="AB515" s="339"/>
      <c r="AC515" s="339"/>
      <c r="AD515" s="339"/>
      <c r="AE515" s="339"/>
      <c r="AF515" s="339"/>
      <c r="AG515" s="339"/>
      <c r="AH515" s="339"/>
      <c r="AI515" s="339"/>
      <c r="AJ515" s="339"/>
      <c r="AK515" s="339"/>
      <c r="AL515" s="339"/>
      <c r="AM515" s="339"/>
      <c r="AN515" s="339"/>
      <c r="AO515" s="339"/>
      <c r="AP515" s="339"/>
      <c r="AQ515" s="339"/>
      <c r="AR515" s="339"/>
      <c r="AS515" s="339"/>
      <c r="AT515" s="339"/>
      <c r="AU515" s="339"/>
      <c r="AV515" s="339"/>
      <c r="AW515" s="339"/>
      <c r="AX515" s="339"/>
      <c r="AY515" s="339"/>
      <c r="AZ515" s="339"/>
      <c r="BA515" s="341"/>
      <c r="BB515" s="417"/>
      <c r="BC515" s="341"/>
      <c r="BD515" s="341"/>
      <c r="BE515" s="341"/>
      <c r="BF515" s="341"/>
      <c r="BG515" s="341"/>
      <c r="BH515" s="341"/>
      <c r="BI515" s="341"/>
      <c r="BJ515" s="341"/>
      <c r="BK515" s="341"/>
      <c r="BL515" s="341"/>
      <c r="BM515" s="341"/>
      <c r="BN515" s="341"/>
      <c r="BO515" s="341"/>
      <c r="BP515" s="341"/>
      <c r="BQ515" s="341"/>
      <c r="BR515" s="341"/>
      <c r="BS515" s="341"/>
      <c r="BT515" s="341"/>
      <c r="BU515" s="341"/>
      <c r="BV515" s="341"/>
      <c r="BW515" s="342"/>
      <c r="BX515" s="342"/>
      <c r="BY515" s="342"/>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6" customFormat="true" ht="25.15" customHeight="true" x14ac:dyDescent="0.2">
      <c r="C516" s="986"/>
      <c r="D516" s="985"/>
      <c r="E516" s="613"/>
      <c r="F516" s="613"/>
      <c r="G516" s="613"/>
      <c r="H516" s="986"/>
      <c r="I516" s="985"/>
      <c r="J516" s="613"/>
      <c r="K516" s="613"/>
      <c r="L516" s="613"/>
      <c r="M516" s="1031" t="s">
        <v>431</v>
      </c>
      <c r="N516" s="985"/>
      <c r="O516" s="745">
        <v>0.10715197215416954</v>
      </c>
      <c r="P516" s="612"/>
      <c r="Q516" s="612"/>
      <c r="W516" s="339"/>
      <c r="X516" s="339"/>
      <c r="Y516" s="339"/>
      <c r="Z516" s="339"/>
      <c r="AA516" s="339"/>
      <c r="AB516" s="339"/>
      <c r="AC516" s="339"/>
      <c r="AD516" s="339"/>
      <c r="AE516" s="339"/>
      <c r="AF516" s="339"/>
      <c r="AG516" s="339"/>
      <c r="AH516" s="339"/>
      <c r="AI516" s="339"/>
      <c r="AJ516" s="339"/>
      <c r="AK516" s="339"/>
      <c r="AL516" s="339"/>
      <c r="AM516" s="339"/>
      <c r="AN516" s="339"/>
      <c r="AO516" s="339"/>
      <c r="AP516" s="339"/>
      <c r="AQ516" s="339"/>
      <c r="AR516" s="339"/>
      <c r="AS516" s="339"/>
      <c r="AT516" s="339"/>
      <c r="AU516" s="339"/>
      <c r="AV516" s="339"/>
      <c r="AW516" s="339"/>
      <c r="AX516" s="339"/>
      <c r="AY516" s="339"/>
      <c r="AZ516" s="339"/>
      <c r="BA516" s="341"/>
      <c r="BB516" s="417"/>
      <c r="BC516" s="341"/>
      <c r="BD516" s="341"/>
      <c r="BE516" s="341"/>
      <c r="BF516" s="341"/>
      <c r="BG516" s="341"/>
      <c r="BH516" s="341"/>
      <c r="BI516" s="341"/>
      <c r="BJ516" s="341"/>
      <c r="BK516" s="341"/>
      <c r="BL516" s="341"/>
      <c r="BM516" s="341"/>
      <c r="BN516" s="341"/>
      <c r="BO516" s="341"/>
      <c r="BP516" s="341"/>
      <c r="BQ516" s="341"/>
      <c r="BR516" s="341"/>
      <c r="BS516" s="341"/>
      <c r="BT516" s="341"/>
      <c r="BU516" s="341"/>
      <c r="BV516" s="341"/>
      <c r="BW516" s="342"/>
      <c r="BX516" s="342"/>
      <c r="BY516" s="342"/>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6" customFormat="true" ht="25.15" customHeight="true" x14ac:dyDescent="0.2">
      <c r="C517" s="986"/>
      <c r="D517" s="985"/>
      <c r="E517" s="612"/>
      <c r="F517" s="612"/>
      <c r="G517" s="612"/>
      <c r="H517" s="986"/>
      <c r="I517" s="985"/>
      <c r="J517" s="612"/>
      <c r="K517" s="612"/>
      <c r="L517" s="612"/>
      <c r="M517" s="1031" t="s">
        <v>461</v>
      </c>
      <c r="N517" s="985"/>
      <c r="O517" s="745">
        <v>1.1718199316694746E-3</v>
      </c>
      <c r="P517" s="612"/>
      <c r="Q517" s="612"/>
      <c r="W517" s="339"/>
      <c r="X517" s="339"/>
      <c r="Y517" s="339"/>
      <c r="Z517" s="339"/>
      <c r="AA517" s="339"/>
      <c r="AB517" s="339"/>
      <c r="AC517" s="339"/>
      <c r="AD517" s="339"/>
      <c r="AE517" s="339"/>
      <c r="AF517" s="339"/>
      <c r="AG517" s="339"/>
      <c r="AH517" s="339"/>
      <c r="AI517" s="339"/>
      <c r="AJ517" s="339"/>
      <c r="AK517" s="339"/>
      <c r="AL517" s="339"/>
      <c r="AM517" s="339"/>
      <c r="AN517" s="339"/>
      <c r="AO517" s="339"/>
      <c r="AP517" s="339"/>
      <c r="AQ517" s="339"/>
      <c r="AR517" s="339"/>
      <c r="AS517" s="339"/>
      <c r="AT517" s="339"/>
      <c r="AU517" s="339"/>
      <c r="AV517" s="339"/>
      <c r="AW517" s="339"/>
      <c r="AX517" s="339"/>
      <c r="AY517" s="339"/>
      <c r="AZ517" s="339"/>
      <c r="BA517" s="341"/>
      <c r="BB517" s="417"/>
      <c r="BC517" s="341"/>
      <c r="BD517" s="341"/>
      <c r="BE517" s="341"/>
      <c r="BF517" s="341"/>
      <c r="BG517" s="341"/>
      <c r="BH517" s="341"/>
      <c r="BI517" s="341"/>
      <c r="BJ517" s="341"/>
      <c r="BK517" s="341"/>
      <c r="BL517" s="341"/>
      <c r="BM517" s="341"/>
      <c r="BN517" s="341"/>
      <c r="BO517" s="341"/>
      <c r="BP517" s="341"/>
      <c r="BQ517" s="341"/>
      <c r="BR517" s="341"/>
      <c r="BS517" s="341"/>
      <c r="BT517" s="341"/>
      <c r="BU517" s="341"/>
      <c r="BV517" s="341"/>
      <c r="BW517" s="342"/>
      <c r="BX517" s="342"/>
      <c r="BY517" s="342"/>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6" customFormat="true" ht="25.15" customHeight="true" x14ac:dyDescent="0.2">
      <c r="C518" s="1032" t="s">
        <v>256</v>
      </c>
      <c r="D518" s="985"/>
      <c r="E518" s="985"/>
      <c r="F518" s="612"/>
      <c r="G518" s="612"/>
      <c r="H518" s="1032" t="s">
        <v>256</v>
      </c>
      <c r="I518" s="985"/>
      <c r="J518" s="985"/>
      <c r="K518" s="612"/>
      <c r="L518" s="612"/>
      <c r="M518" s="1031" t="s">
        <v>480</v>
      </c>
      <c r="N518" s="985"/>
      <c r="O518" s="745">
        <v>2.8339090223896165E-3</v>
      </c>
      <c r="P518" s="612"/>
      <c r="Q518" s="612"/>
      <c r="W518" s="339"/>
      <c r="X518" s="339"/>
      <c r="Y518" s="339"/>
      <c r="Z518" s="339"/>
      <c r="AA518" s="339"/>
      <c r="AB518" s="339"/>
      <c r="AC518" s="339"/>
      <c r="AD518" s="339"/>
      <c r="AE518" s="339"/>
      <c r="AF518" s="339"/>
      <c r="AG518" s="339"/>
      <c r="AH518" s="339"/>
      <c r="AI518" s="339"/>
      <c r="AJ518" s="339"/>
      <c r="AK518" s="339"/>
      <c r="AL518" s="339"/>
      <c r="AM518" s="339"/>
      <c r="AN518" s="339"/>
      <c r="AO518" s="339"/>
      <c r="AP518" s="339"/>
      <c r="AQ518" s="339"/>
      <c r="AR518" s="339"/>
      <c r="AS518" s="339"/>
      <c r="AT518" s="339"/>
      <c r="AU518" s="339"/>
      <c r="AV518" s="339"/>
      <c r="AW518" s="339"/>
      <c r="AX518" s="339"/>
      <c r="AY518" s="339"/>
      <c r="AZ518" s="339"/>
      <c r="BA518" s="341"/>
      <c r="BB518" s="417"/>
      <c r="BC518" s="341"/>
      <c r="BD518" s="341"/>
      <c r="BE518" s="341"/>
      <c r="BF518" s="341"/>
      <c r="BG518" s="341"/>
      <c r="BH518" s="341"/>
      <c r="BI518" s="341"/>
      <c r="BJ518" s="341"/>
      <c r="BK518" s="341"/>
      <c r="BL518" s="341"/>
      <c r="BM518" s="341"/>
      <c r="BN518" s="341"/>
      <c r="BO518" s="341"/>
      <c r="BP518" s="341"/>
      <c r="BQ518" s="341"/>
      <c r="BR518" s="341"/>
      <c r="BS518" s="341"/>
      <c r="BT518" s="341"/>
      <c r="BU518" s="341"/>
      <c r="BV518" s="341"/>
      <c r="BW518" s="342"/>
      <c r="BX518" s="342"/>
      <c r="BY518" s="342"/>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6" customFormat="true" ht="25.15" customHeight="true" x14ac:dyDescent="0.2">
      <c r="C519" s="986"/>
      <c r="D519" s="985"/>
      <c r="E519" s="734" t="s">
        <v>203</v>
      </c>
      <c r="F519" s="612"/>
      <c r="G519" s="612"/>
      <c r="H519" s="986"/>
      <c r="I519" s="985"/>
      <c r="J519" s="735" t="s">
        <v>203</v>
      </c>
      <c r="K519" s="612"/>
      <c r="L519" s="612"/>
      <c r="M519" s="1031" t="s">
        <v>503</v>
      </c>
      <c r="N519" s="985"/>
      <c r="O519" s="745">
        <v>2.7350507170246439E-4</v>
      </c>
      <c r="P519" s="612"/>
      <c r="Q519" s="612"/>
      <c r="W519" s="339"/>
      <c r="X519" s="339"/>
      <c r="Y519" s="339"/>
      <c r="Z519" s="339"/>
      <c r="AA519" s="339"/>
      <c r="AB519" s="339"/>
      <c r="AC519" s="339"/>
      <c r="AD519" s="339"/>
      <c r="AE519" s="339"/>
      <c r="AF519" s="339"/>
      <c r="AG519" s="339"/>
      <c r="AH519" s="339"/>
      <c r="AI519" s="339"/>
      <c r="AJ519" s="339"/>
      <c r="AK519" s="339"/>
      <c r="AL519" s="339"/>
      <c r="AM519" s="339"/>
      <c r="AN519" s="339"/>
      <c r="AO519" s="339"/>
      <c r="AP519" s="339"/>
      <c r="AQ519" s="339"/>
      <c r="AR519" s="339"/>
      <c r="AS519" s="339"/>
      <c r="AT519" s="339"/>
      <c r="AU519" s="339"/>
      <c r="AV519" s="339"/>
      <c r="AW519" s="339"/>
      <c r="AX519" s="339"/>
      <c r="AY519" s="339"/>
      <c r="AZ519" s="339"/>
      <c r="BA519" s="341"/>
      <c r="BB519" s="417"/>
      <c r="BC519" s="341"/>
      <c r="BD519" s="341"/>
      <c r="BE519" s="341"/>
      <c r="BF519" s="341"/>
      <c r="BG519" s="341"/>
      <c r="BH519" s="341"/>
      <c r="BI519" s="341"/>
      <c r="BJ519" s="341"/>
      <c r="BK519" s="341"/>
      <c r="BL519" s="341"/>
      <c r="BM519" s="341"/>
      <c r="BN519" s="341"/>
      <c r="BO519" s="341"/>
      <c r="BP519" s="341"/>
      <c r="BQ519" s="341"/>
      <c r="BR519" s="341"/>
      <c r="BS519" s="341"/>
      <c r="BT519" s="341"/>
      <c r="BU519" s="341"/>
      <c r="BV519" s="341"/>
      <c r="BW519" s="342"/>
      <c r="BX519" s="342"/>
      <c r="BY519" s="342"/>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6" customFormat="true" ht="25.15" customHeight="true" x14ac:dyDescent="0.2">
      <c r="C520" s="985"/>
      <c r="D520" s="985"/>
      <c r="E520" s="758" t="s">
        <v>204</v>
      </c>
      <c r="F520" s="612"/>
      <c r="G520" s="612"/>
      <c r="H520" s="985"/>
      <c r="I520" s="985"/>
      <c r="J520" s="759" t="s">
        <v>204</v>
      </c>
      <c r="K520" s="612"/>
      <c r="L520" s="612"/>
      <c r="M520" s="1031" t="s">
        <v>462</v>
      </c>
      <c r="N520" s="985"/>
      <c r="O520" s="745">
        <v>5.261649504128286E-4</v>
      </c>
      <c r="P520" s="612"/>
      <c r="Q520" s="612"/>
      <c r="W520" s="339"/>
      <c r="X520" s="339"/>
      <c r="Y520" s="339"/>
      <c r="Z520" s="339"/>
      <c r="AA520" s="339"/>
      <c r="AB520" s="339"/>
      <c r="AC520" s="339"/>
      <c r="AD520" s="339"/>
      <c r="AE520" s="339"/>
      <c r="AF520" s="339"/>
      <c r="AG520" s="339"/>
      <c r="AH520" s="339"/>
      <c r="AI520" s="339"/>
      <c r="AJ520" s="339"/>
      <c r="AK520" s="339"/>
      <c r="AL520" s="339"/>
      <c r="AM520" s="339"/>
      <c r="AN520" s="339"/>
      <c r="AO520" s="339"/>
      <c r="AP520" s="339"/>
      <c r="AQ520" s="339"/>
      <c r="AR520" s="339"/>
      <c r="AS520" s="339"/>
      <c r="AT520" s="339"/>
      <c r="AU520" s="339"/>
      <c r="AV520" s="339"/>
      <c r="AW520" s="339"/>
      <c r="AX520" s="339"/>
      <c r="AY520" s="339"/>
      <c r="AZ520" s="339"/>
      <c r="BA520" s="341"/>
      <c r="BB520" s="417"/>
      <c r="BC520" s="341"/>
      <c r="BD520" s="341"/>
      <c r="BE520" s="341"/>
      <c r="BF520" s="341"/>
      <c r="BG520" s="341"/>
      <c r="BH520" s="341"/>
      <c r="BI520" s="341"/>
      <c r="BJ520" s="341"/>
      <c r="BK520" s="341"/>
      <c r="BL520" s="341"/>
      <c r="BM520" s="341"/>
      <c r="BN520" s="341"/>
      <c r="BO520" s="341"/>
      <c r="BP520" s="341"/>
      <c r="BQ520" s="341"/>
      <c r="BR520" s="341"/>
      <c r="BS520" s="341"/>
      <c r="BT520" s="341"/>
      <c r="BU520" s="341"/>
      <c r="BV520" s="341"/>
      <c r="BW520" s="342"/>
      <c r="BX520" s="342"/>
      <c r="BY520" s="342"/>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6" customFormat="true" ht="25.15" customHeight="true" x14ac:dyDescent="0.2">
      <c r="C521" s="1031" t="s">
        <v>225</v>
      </c>
      <c r="D521" s="985"/>
      <c r="E521" s="740">
        <v>-3.1129279424136735E-2</v>
      </c>
      <c r="F521" s="612"/>
      <c r="G521" s="612"/>
      <c r="H521" s="1031" t="s">
        <v>225</v>
      </c>
      <c r="I521" s="985"/>
      <c r="J521" s="741">
        <v>-2.8905424277116027E-2</v>
      </c>
      <c r="K521" s="612"/>
      <c r="L521" s="612"/>
      <c r="M521" s="1031" t="s">
        <v>448</v>
      </c>
      <c r="N521" s="985"/>
      <c r="O521" s="745">
        <v>6.4757609292407814E-2</v>
      </c>
      <c r="P521" s="612"/>
      <c r="Q521" s="612"/>
      <c r="W521" s="339"/>
      <c r="X521" s="339"/>
      <c r="Y521" s="339"/>
      <c r="Z521" s="339"/>
      <c r="AA521" s="339"/>
      <c r="AB521" s="339"/>
      <c r="AC521" s="339"/>
      <c r="AD521" s="339"/>
      <c r="AE521" s="339"/>
      <c r="AF521" s="339"/>
      <c r="AG521" s="339"/>
      <c r="AH521" s="339"/>
      <c r="AI521" s="339"/>
      <c r="AJ521" s="339"/>
      <c r="AK521" s="339"/>
      <c r="AL521" s="339"/>
      <c r="AM521" s="339"/>
      <c r="AN521" s="339"/>
      <c r="AO521" s="339"/>
      <c r="AP521" s="339"/>
      <c r="AQ521" s="339"/>
      <c r="AR521" s="339"/>
      <c r="AS521" s="339"/>
      <c r="AT521" s="339"/>
      <c r="AU521" s="339"/>
      <c r="AV521" s="339"/>
      <c r="AW521" s="339"/>
      <c r="AX521" s="339"/>
      <c r="AY521" s="339"/>
      <c r="AZ521" s="339"/>
      <c r="BA521" s="341"/>
      <c r="BB521" s="417"/>
      <c r="BC521" s="341"/>
      <c r="BD521" s="341"/>
      <c r="BE521" s="341"/>
      <c r="BF521" s="341"/>
      <c r="BG521" s="341"/>
      <c r="BH521" s="341"/>
      <c r="BI521" s="341"/>
      <c r="BJ521" s="341"/>
      <c r="BK521" s="341"/>
      <c r="BL521" s="341"/>
      <c r="BM521" s="341"/>
      <c r="BN521" s="341"/>
      <c r="BO521" s="341"/>
      <c r="BP521" s="341"/>
      <c r="BQ521" s="341"/>
      <c r="BR521" s="341"/>
      <c r="BS521" s="341"/>
      <c r="BT521" s="341"/>
      <c r="BU521" s="341"/>
      <c r="BV521" s="341"/>
      <c r="BW521" s="342"/>
      <c r="BX521" s="342"/>
      <c r="BY521" s="342"/>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6" customFormat="true" ht="25.15" customHeight="true" x14ac:dyDescent="0.2">
      <c r="C522" s="1031" t="s">
        <v>418</v>
      </c>
      <c r="D522" s="985"/>
      <c r="E522" s="743">
        <v>0.10409863523900501</v>
      </c>
      <c r="F522" s="612"/>
      <c r="G522" s="612"/>
      <c r="H522" s="1031" t="s">
        <v>417</v>
      </c>
      <c r="I522" s="985"/>
      <c r="J522" s="744">
        <v>1.3453204020333603E-2</v>
      </c>
      <c r="K522" s="612"/>
      <c r="L522" s="612"/>
      <c r="M522" s="1031" t="s">
        <v>482</v>
      </c>
      <c r="N522" s="985"/>
      <c r="O522" s="745">
        <v>4.0645501956106805E-3</v>
      </c>
      <c r="P522" s="612"/>
      <c r="Q522" s="612"/>
      <c r="W522" s="339"/>
      <c r="X522" s="339"/>
      <c r="Y522" s="339"/>
      <c r="Z522" s="339"/>
      <c r="AA522" s="339"/>
      <c r="AB522" s="339"/>
      <c r="AC522" s="339"/>
      <c r="AD522" s="339"/>
      <c r="AE522" s="339"/>
      <c r="AF522" s="339"/>
      <c r="AG522" s="339"/>
      <c r="AH522" s="339"/>
      <c r="AI522" s="339"/>
      <c r="AJ522" s="339"/>
      <c r="AK522" s="339"/>
      <c r="AL522" s="339"/>
      <c r="AM522" s="339"/>
      <c r="AN522" s="339"/>
      <c r="AO522" s="339"/>
      <c r="AP522" s="339"/>
      <c r="AQ522" s="339"/>
      <c r="AR522" s="339"/>
      <c r="AS522" s="339"/>
      <c r="AT522" s="339"/>
      <c r="AU522" s="339"/>
      <c r="AV522" s="339"/>
      <c r="AW522" s="339"/>
      <c r="AX522" s="339"/>
      <c r="AY522" s="339"/>
      <c r="AZ522" s="339"/>
      <c r="BA522" s="341"/>
      <c r="BB522" s="417"/>
      <c r="BC522" s="341"/>
      <c r="BD522" s="341"/>
      <c r="BE522" s="341"/>
      <c r="BF522" s="341"/>
      <c r="BG522" s="341"/>
      <c r="BH522" s="341"/>
      <c r="BI522" s="341"/>
      <c r="BJ522" s="341"/>
      <c r="BK522" s="341"/>
      <c r="BL522" s="341"/>
      <c r="BM522" s="341"/>
      <c r="BN522" s="341"/>
      <c r="BO522" s="341"/>
      <c r="BP522" s="341"/>
      <c r="BQ522" s="341"/>
      <c r="BR522" s="341"/>
      <c r="BS522" s="341"/>
      <c r="BT522" s="341"/>
      <c r="BU522" s="341"/>
      <c r="BV522" s="341"/>
      <c r="BW522" s="342"/>
      <c r="BX522" s="342"/>
      <c r="BY522" s="342"/>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6" customFormat="true" ht="25.15" customHeight="true" x14ac:dyDescent="0.2">
      <c r="C523" s="1031" t="s">
        <v>476</v>
      </c>
      <c r="D523" s="985"/>
      <c r="E523" s="743">
        <v>4.8276563458759776E-3</v>
      </c>
      <c r="F523" s="612"/>
      <c r="G523" s="612"/>
      <c r="H523" s="1031" t="s">
        <v>419</v>
      </c>
      <c r="I523" s="985"/>
      <c r="J523" s="744">
        <v>-9.1944934999288481E-3</v>
      </c>
      <c r="K523" s="612"/>
      <c r="L523" s="612"/>
      <c r="M523" s="1031" t="s">
        <v>470</v>
      </c>
      <c r="N523" s="985"/>
      <c r="O523" s="745">
        <v>1.0395811906327797E-2</v>
      </c>
      <c r="P523" s="612"/>
      <c r="Q523" s="612"/>
      <c r="W523" s="339"/>
      <c r="X523" s="339"/>
      <c r="Y523" s="339"/>
      <c r="Z523" s="339"/>
      <c r="AA523" s="339"/>
      <c r="AB523" s="339"/>
      <c r="AC523" s="339"/>
      <c r="AD523" s="339"/>
      <c r="AE523" s="339"/>
      <c r="AF523" s="339"/>
      <c r="AG523" s="339"/>
      <c r="AH523" s="339"/>
      <c r="AI523" s="339"/>
      <c r="AJ523" s="339"/>
      <c r="AK523" s="339"/>
      <c r="AL523" s="339"/>
      <c r="AM523" s="339"/>
      <c r="AN523" s="339"/>
      <c r="AO523" s="339"/>
      <c r="AP523" s="339"/>
      <c r="AQ523" s="339"/>
      <c r="AR523" s="339"/>
      <c r="AS523" s="339"/>
      <c r="AT523" s="339"/>
      <c r="AU523" s="339"/>
      <c r="AV523" s="339"/>
      <c r="AW523" s="339"/>
      <c r="AX523" s="339"/>
      <c r="AY523" s="339"/>
      <c r="AZ523" s="339"/>
      <c r="BA523" s="341"/>
      <c r="BB523" s="417"/>
      <c r="BC523" s="341"/>
      <c r="BD523" s="341"/>
      <c r="BE523" s="341"/>
      <c r="BF523" s="341"/>
      <c r="BG523" s="341"/>
      <c r="BH523" s="341"/>
      <c r="BI523" s="341"/>
      <c r="BJ523" s="341"/>
      <c r="BK523" s="341"/>
      <c r="BL523" s="341"/>
      <c r="BM523" s="341"/>
      <c r="BN523" s="341"/>
      <c r="BO523" s="341"/>
      <c r="BP523" s="341"/>
      <c r="BQ523" s="341"/>
      <c r="BR523" s="341"/>
      <c r="BS523" s="341"/>
      <c r="BT523" s="341"/>
      <c r="BU523" s="341"/>
      <c r="BV523" s="341"/>
      <c r="BW523" s="342"/>
      <c r="BX523" s="342"/>
      <c r="BY523" s="342"/>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6" customFormat="true" ht="25.15" customHeight="true" x14ac:dyDescent="0.2">
      <c r="C524" s="1031" t="s">
        <v>421</v>
      </c>
      <c r="D524" s="985"/>
      <c r="E524" s="743">
        <v>-0.10208578636934147</v>
      </c>
      <c r="F524" s="612"/>
      <c r="G524" s="612"/>
      <c r="H524" s="1031" t="s">
        <v>429</v>
      </c>
      <c r="I524" s="985"/>
      <c r="J524" s="744">
        <v>6.9667897175663906E-2</v>
      </c>
      <c r="K524" s="612"/>
      <c r="L524" s="612"/>
      <c r="M524" s="1031" t="s">
        <v>494</v>
      </c>
      <c r="N524" s="985"/>
      <c r="O524" s="751">
        <v>4.2977636380948242E-5</v>
      </c>
      <c r="P524" s="612"/>
      <c r="Q524" s="612"/>
      <c r="W524" s="339"/>
      <c r="X524" s="339"/>
      <c r="Y524" s="339"/>
      <c r="Z524" s="339"/>
      <c r="AA524" s="339"/>
      <c r="AB524" s="339"/>
      <c r="AC524" s="339"/>
      <c r="AD524" s="339"/>
      <c r="AE524" s="339"/>
      <c r="AF524" s="339"/>
      <c r="AG524" s="339"/>
      <c r="AH524" s="339"/>
      <c r="AI524" s="339"/>
      <c r="AJ524" s="339"/>
      <c r="AK524" s="339"/>
      <c r="AL524" s="339"/>
      <c r="AM524" s="339"/>
      <c r="AN524" s="339"/>
      <c r="AO524" s="339"/>
      <c r="AP524" s="339"/>
      <c r="AQ524" s="339"/>
      <c r="AR524" s="339"/>
      <c r="AS524" s="339"/>
      <c r="AT524" s="339"/>
      <c r="AU524" s="339"/>
      <c r="AV524" s="339"/>
      <c r="AW524" s="339"/>
      <c r="AX524" s="339"/>
      <c r="AY524" s="339"/>
      <c r="AZ524" s="339"/>
      <c r="BA524" s="341"/>
      <c r="BB524" s="417"/>
      <c r="BC524" s="341"/>
      <c r="BD524" s="341"/>
      <c r="BE524" s="341"/>
      <c r="BF524" s="341"/>
      <c r="BG524" s="341"/>
      <c r="BH524" s="341"/>
      <c r="BI524" s="341"/>
      <c r="BJ524" s="341"/>
      <c r="BK524" s="341"/>
      <c r="BL524" s="341"/>
      <c r="BM524" s="341"/>
      <c r="BN524" s="341"/>
      <c r="BO524" s="341"/>
      <c r="BP524" s="341"/>
      <c r="BQ524" s="341"/>
      <c r="BR524" s="341"/>
      <c r="BS524" s="341"/>
      <c r="BT524" s="341"/>
      <c r="BU524" s="341"/>
      <c r="BV524" s="341"/>
      <c r="BW524" s="342"/>
      <c r="BX524" s="342"/>
      <c r="BY524" s="342"/>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6" customFormat="true" ht="25.15" customHeight="true" x14ac:dyDescent="0.2">
      <c r="C525" s="1031" t="s">
        <v>490</v>
      </c>
      <c r="D525" s="985"/>
      <c r="E525" s="743">
        <v>-1.9541038793997822E-3</v>
      </c>
      <c r="F525" s="612"/>
      <c r="G525" s="612"/>
      <c r="H525" s="1031" t="s">
        <v>426</v>
      </c>
      <c r="I525" s="985"/>
      <c r="J525" s="744">
        <v>7.826178661094578E-2</v>
      </c>
      <c r="K525" s="612"/>
      <c r="L525" s="612"/>
      <c r="M525" s="1031" t="s">
        <v>451</v>
      </c>
      <c r="N525" s="985"/>
      <c r="O525" s="745">
        <v>6.5073083781042554E-2</v>
      </c>
      <c r="P525" s="612"/>
      <c r="Q525" s="612"/>
      <c r="W525" s="339"/>
      <c r="X525" s="339"/>
      <c r="Y525" s="339"/>
      <c r="Z525" s="339"/>
      <c r="AA525" s="339"/>
      <c r="AB525" s="339"/>
      <c r="AC525" s="339"/>
      <c r="AD525" s="339"/>
      <c r="AE525" s="339"/>
      <c r="AF525" s="339"/>
      <c r="AG525" s="339"/>
      <c r="AH525" s="339"/>
      <c r="AI525" s="339"/>
      <c r="AJ525" s="339"/>
      <c r="AK525" s="339"/>
      <c r="AL525" s="339"/>
      <c r="AM525" s="339"/>
      <c r="AN525" s="339"/>
      <c r="AO525" s="339"/>
      <c r="AP525" s="339"/>
      <c r="AQ525" s="339"/>
      <c r="AR525" s="339"/>
      <c r="AS525" s="339"/>
      <c r="AT525" s="339"/>
      <c r="AU525" s="339"/>
      <c r="AV525" s="339"/>
      <c r="AW525" s="339"/>
      <c r="AX525" s="339"/>
      <c r="AY525" s="339"/>
      <c r="AZ525" s="339"/>
      <c r="BA525" s="341"/>
      <c r="BB525" s="417"/>
      <c r="BC525" s="341"/>
      <c r="BD525" s="341"/>
      <c r="BE525" s="341"/>
      <c r="BF525" s="341"/>
      <c r="BG525" s="341"/>
      <c r="BH525" s="341"/>
      <c r="BI525" s="341"/>
      <c r="BJ525" s="341"/>
      <c r="BK525" s="341"/>
      <c r="BL525" s="341"/>
      <c r="BM525" s="341"/>
      <c r="BN525" s="341"/>
      <c r="BO525" s="341"/>
      <c r="BP525" s="341"/>
      <c r="BQ525" s="341"/>
      <c r="BR525" s="341"/>
      <c r="BS525" s="341"/>
      <c r="BT525" s="341"/>
      <c r="BU525" s="341"/>
      <c r="BV525" s="341"/>
      <c r="BW525" s="342"/>
      <c r="BX525" s="342"/>
      <c r="BY525" s="342"/>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6" customFormat="true" ht="25.15" customHeight="true" x14ac:dyDescent="0.2">
      <c r="C526" s="1031" t="s">
        <v>488</v>
      </c>
      <c r="D526" s="985"/>
      <c r="E526" s="743">
        <v>-2.2315965081293717E-3</v>
      </c>
      <c r="F526" s="612"/>
      <c r="G526" s="612"/>
      <c r="H526" s="1031" t="s">
        <v>453</v>
      </c>
      <c r="I526" s="985"/>
      <c r="J526" s="744">
        <v>1.4489099480648391E-2</v>
      </c>
      <c r="K526" s="612"/>
      <c r="L526" s="612"/>
      <c r="M526" s="1031" t="s">
        <v>465</v>
      </c>
      <c r="N526" s="985"/>
      <c r="O526" s="745">
        <v>6.2709854952915896E-3</v>
      </c>
      <c r="P526" s="612"/>
      <c r="Q526" s="612"/>
      <c r="W526" s="339"/>
      <c r="X526" s="339"/>
      <c r="Y526" s="339"/>
      <c r="Z526" s="339"/>
      <c r="AA526" s="339"/>
      <c r="AB526" s="339"/>
      <c r="AC526" s="339"/>
      <c r="AD526" s="339"/>
      <c r="AE526" s="339"/>
      <c r="AF526" s="339"/>
      <c r="AG526" s="339"/>
      <c r="AH526" s="339"/>
      <c r="AI526" s="339"/>
      <c r="AJ526" s="339"/>
      <c r="AK526" s="339"/>
      <c r="AL526" s="339"/>
      <c r="AM526" s="339"/>
      <c r="AN526" s="339"/>
      <c r="AO526" s="339"/>
      <c r="AP526" s="339"/>
      <c r="AQ526" s="339"/>
      <c r="AR526" s="339"/>
      <c r="AS526" s="339"/>
      <c r="AT526" s="339"/>
      <c r="AU526" s="339"/>
      <c r="AV526" s="339"/>
      <c r="AW526" s="339"/>
      <c r="AX526" s="339"/>
      <c r="AY526" s="339"/>
      <c r="AZ526" s="339"/>
      <c r="BA526" s="341"/>
      <c r="BB526" s="417"/>
      <c r="BC526" s="341"/>
      <c r="BD526" s="341"/>
      <c r="BE526" s="341"/>
      <c r="BF526" s="341"/>
      <c r="BG526" s="341"/>
      <c r="BH526" s="341"/>
      <c r="BI526" s="341"/>
      <c r="BJ526" s="341"/>
      <c r="BK526" s="341"/>
      <c r="BL526" s="341"/>
      <c r="BM526" s="341"/>
      <c r="BN526" s="341"/>
      <c r="BO526" s="341"/>
      <c r="BP526" s="341"/>
      <c r="BQ526" s="341"/>
      <c r="BR526" s="341"/>
      <c r="BS526" s="341"/>
      <c r="BT526" s="341"/>
      <c r="BU526" s="341"/>
      <c r="BV526" s="341"/>
      <c r="BW526" s="342"/>
      <c r="BX526" s="342"/>
      <c r="BY526" s="342"/>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6" customFormat="true" ht="25.15" customHeight="true" x14ac:dyDescent="0.2">
      <c r="C527" s="1031" t="s">
        <v>468</v>
      </c>
      <c r="D527" s="985"/>
      <c r="E527" s="743">
        <v>8.6048661591913832E-4</v>
      </c>
      <c r="F527" s="612"/>
      <c r="G527" s="612"/>
      <c r="H527" s="1031" t="s">
        <v>457</v>
      </c>
      <c r="I527" s="985"/>
      <c r="J527" s="744">
        <v>6.6360784695339526E-3</v>
      </c>
      <c r="K527" s="612"/>
      <c r="L527" s="612"/>
      <c r="M527" s="1031" t="s">
        <v>474</v>
      </c>
      <c r="N527" s="985"/>
      <c r="O527" s="745">
        <v>3.454558161402508E-2</v>
      </c>
      <c r="P527" s="612"/>
      <c r="Q527" s="612"/>
      <c r="W527" s="339"/>
      <c r="X527" s="339"/>
      <c r="Y527" s="339"/>
      <c r="Z527" s="339"/>
      <c r="AA527" s="339"/>
      <c r="AB527" s="339"/>
      <c r="AC527" s="339"/>
      <c r="AD527" s="339"/>
      <c r="AE527" s="339"/>
      <c r="AF527" s="339"/>
      <c r="AG527" s="339"/>
      <c r="AH527" s="339"/>
      <c r="AI527" s="339"/>
      <c r="AJ527" s="339"/>
      <c r="AK527" s="339"/>
      <c r="AL527" s="339"/>
      <c r="AM527" s="339"/>
      <c r="AN527" s="339"/>
      <c r="AO527" s="339"/>
      <c r="AP527" s="339"/>
      <c r="AQ527" s="339"/>
      <c r="AR527" s="339"/>
      <c r="AS527" s="339"/>
      <c r="AT527" s="339"/>
      <c r="AU527" s="339"/>
      <c r="AV527" s="339"/>
      <c r="AW527" s="339"/>
      <c r="AX527" s="339"/>
      <c r="AY527" s="339"/>
      <c r="AZ527" s="339"/>
      <c r="BA527" s="341"/>
      <c r="BB527" s="417"/>
      <c r="BC527" s="341"/>
      <c r="BD527" s="341"/>
      <c r="BE527" s="341"/>
      <c r="BF527" s="341"/>
      <c r="BG527" s="341"/>
      <c r="BH527" s="341"/>
      <c r="BI527" s="341"/>
      <c r="BJ527" s="341"/>
      <c r="BK527" s="341"/>
      <c r="BL527" s="341"/>
      <c r="BM527" s="341"/>
      <c r="BN527" s="341"/>
      <c r="BO527" s="341"/>
      <c r="BP527" s="341"/>
      <c r="BQ527" s="341"/>
      <c r="BR527" s="341"/>
      <c r="BS527" s="341"/>
      <c r="BT527" s="341"/>
      <c r="BU527" s="341"/>
      <c r="BV527" s="341"/>
      <c r="BW527" s="342"/>
      <c r="BX527" s="342"/>
      <c r="BY527" s="342"/>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6" customFormat="true" ht="25.15" customHeight="true" x14ac:dyDescent="0.2">
      <c r="C528" s="1031" t="s">
        <v>435</v>
      </c>
      <c r="D528" s="985"/>
      <c r="E528" s="743">
        <v>-4.6463959459586125E-2</v>
      </c>
      <c r="F528" s="612"/>
      <c r="G528" s="612"/>
      <c r="H528" s="1031" t="s">
        <v>439</v>
      </c>
      <c r="I528" s="985"/>
      <c r="J528" s="744">
        <v>5.6486165446256745E-2</v>
      </c>
      <c r="K528" s="612"/>
      <c r="L528" s="612"/>
      <c r="M528" s="1031" t="s">
        <v>416</v>
      </c>
      <c r="N528" s="985"/>
      <c r="O528" s="745">
        <v>0.34331989999694329</v>
      </c>
      <c r="P528" s="612"/>
      <c r="Q528" s="612"/>
      <c r="W528" s="339"/>
      <c r="X528" s="339"/>
      <c r="Y528" s="339"/>
      <c r="Z528" s="339"/>
      <c r="AA528" s="339"/>
      <c r="AB528" s="339"/>
      <c r="AC528" s="339"/>
      <c r="AD528" s="339"/>
      <c r="AE528" s="339"/>
      <c r="AF528" s="339"/>
      <c r="AG528" s="339"/>
      <c r="AH528" s="339"/>
      <c r="AI528" s="339"/>
      <c r="AJ528" s="339"/>
      <c r="AK528" s="339"/>
      <c r="AL528" s="339"/>
      <c r="AM528" s="339"/>
      <c r="AN528" s="339"/>
      <c r="AO528" s="339"/>
      <c r="AP528" s="339"/>
      <c r="AQ528" s="339"/>
      <c r="AR528" s="339"/>
      <c r="AS528" s="339"/>
      <c r="AT528" s="339"/>
      <c r="AU528" s="339"/>
      <c r="AV528" s="339"/>
      <c r="AW528" s="339"/>
      <c r="AX528" s="339"/>
      <c r="AY528" s="339"/>
      <c r="AZ528" s="339"/>
      <c r="BA528" s="341"/>
      <c r="BB528" s="417"/>
      <c r="BC528" s="341"/>
      <c r="BD528" s="341"/>
      <c r="BE528" s="341"/>
      <c r="BF528" s="341"/>
      <c r="BG528" s="341"/>
      <c r="BH528" s="341"/>
      <c r="BI528" s="341"/>
      <c r="BJ528" s="341"/>
      <c r="BK528" s="341"/>
      <c r="BL528" s="341"/>
      <c r="BM528" s="341"/>
      <c r="BN528" s="341"/>
      <c r="BO528" s="341"/>
      <c r="BP528" s="341"/>
      <c r="BQ528" s="341"/>
      <c r="BR528" s="341"/>
      <c r="BS528" s="341"/>
      <c r="BT528" s="341"/>
      <c r="BU528" s="341"/>
      <c r="BV528" s="341"/>
      <c r="BW528" s="342"/>
      <c r="BX528" s="342"/>
      <c r="BY528" s="342"/>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6" customFormat="true" ht="25.15" customHeight="true" x14ac:dyDescent="0.2">
      <c r="C529" s="1031" t="s">
        <v>469</v>
      </c>
      <c r="D529" s="985"/>
      <c r="E529" s="743">
        <v>-1.1492042434208503E-2</v>
      </c>
      <c r="F529" s="612"/>
      <c r="G529" s="612"/>
      <c r="H529" s="1031" t="s">
        <v>422</v>
      </c>
      <c r="I529" s="985"/>
      <c r="J529" s="744">
        <v>3.5431454676074677E-2</v>
      </c>
      <c r="K529" s="612"/>
      <c r="L529" s="612"/>
      <c r="M529" s="1031" t="s">
        <v>487</v>
      </c>
      <c r="N529" s="985"/>
      <c r="O529" s="745">
        <v>2.3271143251899387E-3</v>
      </c>
      <c r="P529" s="612"/>
      <c r="Q529" s="612"/>
      <c r="W529" s="339"/>
      <c r="X529" s="339"/>
      <c r="Y529" s="339"/>
      <c r="Z529" s="339"/>
      <c r="AA529" s="339"/>
      <c r="AB529" s="339"/>
      <c r="AC529" s="339"/>
      <c r="AD529" s="339"/>
      <c r="AE529" s="339"/>
      <c r="AF529" s="339"/>
      <c r="AG529" s="339"/>
      <c r="AH529" s="339"/>
      <c r="AI529" s="339"/>
      <c r="AJ529" s="339"/>
      <c r="AK529" s="339"/>
      <c r="AL529" s="339"/>
      <c r="AM529" s="339"/>
      <c r="AN529" s="339"/>
      <c r="AO529" s="339"/>
      <c r="AP529" s="339"/>
      <c r="AQ529" s="339"/>
      <c r="AR529" s="339"/>
      <c r="AS529" s="339"/>
      <c r="AT529" s="339"/>
      <c r="AU529" s="339"/>
      <c r="AV529" s="339"/>
      <c r="AW529" s="339"/>
      <c r="AX529" s="339"/>
      <c r="AY529" s="339"/>
      <c r="AZ529" s="339"/>
      <c r="BA529" s="341"/>
      <c r="BB529" s="417"/>
      <c r="BC529" s="341"/>
      <c r="BD529" s="341"/>
      <c r="BE529" s="341"/>
      <c r="BF529" s="341"/>
      <c r="BG529" s="341"/>
      <c r="BH529" s="341"/>
      <c r="BI529" s="341"/>
      <c r="BJ529" s="341"/>
      <c r="BK529" s="341"/>
      <c r="BL529" s="341"/>
      <c r="BM529" s="341"/>
      <c r="BN529" s="341"/>
      <c r="BO529" s="341"/>
      <c r="BP529" s="341"/>
      <c r="BQ529" s="341"/>
      <c r="BR529" s="341"/>
      <c r="BS529" s="341"/>
      <c r="BT529" s="341"/>
      <c r="BU529" s="341"/>
      <c r="BV529" s="341"/>
      <c r="BW529" s="342"/>
      <c r="BX529" s="342"/>
      <c r="BY529" s="342"/>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6" customFormat="true" ht="25.15" customHeight="true" x14ac:dyDescent="0.2">
      <c r="C530" s="1031" t="s">
        <v>472</v>
      </c>
      <c r="D530" s="985"/>
      <c r="E530" s="743">
        <v>-6.0123739301564628E-3</v>
      </c>
      <c r="F530" s="612"/>
      <c r="G530" s="612"/>
      <c r="H530" s="1031" t="s">
        <v>436</v>
      </c>
      <c r="I530" s="985"/>
      <c r="J530" s="744">
        <v>4.4725775102928043E-2</v>
      </c>
      <c r="K530" s="612"/>
      <c r="L530" s="612"/>
      <c r="M530" s="1031" t="s">
        <v>484</v>
      </c>
      <c r="N530" s="985"/>
      <c r="O530" s="745">
        <v>1.8238519360222371E-2</v>
      </c>
      <c r="P530" s="612"/>
      <c r="Q530" s="612"/>
      <c r="W530" s="339"/>
      <c r="X530" s="339"/>
      <c r="Y530" s="339"/>
      <c r="Z530" s="339"/>
      <c r="AA530" s="339"/>
      <c r="AB530" s="339"/>
      <c r="AC530" s="339"/>
      <c r="AD530" s="339"/>
      <c r="AE530" s="339"/>
      <c r="AF530" s="339"/>
      <c r="AG530" s="339"/>
      <c r="AH530" s="339"/>
      <c r="AI530" s="339"/>
      <c r="AJ530" s="339"/>
      <c r="AK530" s="339"/>
      <c r="AL530" s="339"/>
      <c r="AM530" s="339"/>
      <c r="AN530" s="339"/>
      <c r="AO530" s="339"/>
      <c r="AP530" s="339"/>
      <c r="AQ530" s="339"/>
      <c r="AR530" s="339"/>
      <c r="AS530" s="339"/>
      <c r="AT530" s="339"/>
      <c r="AU530" s="339"/>
      <c r="AV530" s="339"/>
      <c r="AW530" s="339"/>
      <c r="AX530" s="339"/>
      <c r="AY530" s="339"/>
      <c r="AZ530" s="339"/>
      <c r="BA530" s="341"/>
      <c r="BB530" s="417"/>
      <c r="BC530" s="341"/>
      <c r="BD530" s="341"/>
      <c r="BE530" s="341"/>
      <c r="BF530" s="341"/>
      <c r="BG530" s="341"/>
      <c r="BH530" s="341"/>
      <c r="BI530" s="341"/>
      <c r="BJ530" s="341"/>
      <c r="BK530" s="341"/>
      <c r="BL530" s="341"/>
      <c r="BM530" s="341"/>
      <c r="BN530" s="341"/>
      <c r="BO530" s="341"/>
      <c r="BP530" s="341"/>
      <c r="BQ530" s="341"/>
      <c r="BR530" s="341"/>
      <c r="BS530" s="341"/>
      <c r="BT530" s="341"/>
      <c r="BU530" s="341"/>
      <c r="BV530" s="341"/>
      <c r="BW530" s="342"/>
      <c r="BX530" s="342"/>
      <c r="BY530" s="342"/>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6" customFormat="true" ht="25.15" customHeight="true" x14ac:dyDescent="0.2">
      <c r="C531" s="1031" t="s">
        <v>460</v>
      </c>
      <c r="D531" s="985"/>
      <c r="E531" s="743">
        <v>1.5669367095218684E-2</v>
      </c>
      <c r="F531" s="612"/>
      <c r="G531" s="612"/>
      <c r="H531" s="1031" t="s">
        <v>430</v>
      </c>
      <c r="I531" s="985"/>
      <c r="J531" s="744">
        <v>6.1189053563860576E-2</v>
      </c>
      <c r="K531" s="612"/>
      <c r="L531" s="612"/>
      <c r="M531" s="1031" t="s">
        <v>420</v>
      </c>
      <c r="N531" s="985"/>
      <c r="O531" s="745">
        <v>0.31921958285959345</v>
      </c>
      <c r="P531" s="612"/>
      <c r="Q531" s="612"/>
      <c r="W531" s="339"/>
      <c r="X531" s="339"/>
      <c r="Y531" s="339"/>
      <c r="Z531" s="339"/>
      <c r="AA531" s="339"/>
      <c r="AB531" s="339"/>
      <c r="AC531" s="339"/>
      <c r="AD531" s="339"/>
      <c r="AE531" s="339"/>
      <c r="AF531" s="339"/>
      <c r="AG531" s="339"/>
      <c r="AH531" s="339"/>
      <c r="AI531" s="339"/>
      <c r="AJ531" s="339"/>
      <c r="AK531" s="339"/>
      <c r="AL531" s="339"/>
      <c r="AM531" s="339"/>
      <c r="AN531" s="339"/>
      <c r="AO531" s="339"/>
      <c r="AP531" s="339"/>
      <c r="AQ531" s="339"/>
      <c r="AR531" s="339"/>
      <c r="AS531" s="339"/>
      <c r="AT531" s="339"/>
      <c r="AU531" s="339"/>
      <c r="AV531" s="339"/>
      <c r="AW531" s="339"/>
      <c r="AX531" s="339"/>
      <c r="AY531" s="339"/>
      <c r="AZ531" s="339"/>
      <c r="BA531" s="341"/>
      <c r="BB531" s="417"/>
      <c r="BC531" s="341"/>
      <c r="BD531" s="341"/>
      <c r="BE531" s="341"/>
      <c r="BF531" s="341"/>
      <c r="BG531" s="341"/>
      <c r="BH531" s="341"/>
      <c r="BI531" s="341"/>
      <c r="BJ531" s="341"/>
      <c r="BK531" s="341"/>
      <c r="BL531" s="341"/>
      <c r="BM531" s="341"/>
      <c r="BN531" s="341"/>
      <c r="BO531" s="341"/>
      <c r="BP531" s="341"/>
      <c r="BQ531" s="341"/>
      <c r="BR531" s="341"/>
      <c r="BS531" s="341"/>
      <c r="BT531" s="341"/>
      <c r="BU531" s="341"/>
      <c r="BV531" s="341"/>
      <c r="BW531" s="342"/>
      <c r="BX531" s="342"/>
      <c r="BY531" s="342"/>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6" customFormat="true" ht="25.15" customHeight="true" x14ac:dyDescent="0.2">
      <c r="C532" s="1031" t="s">
        <v>493</v>
      </c>
      <c r="D532" s="985"/>
      <c r="E532" s="743">
        <v>-1.4335277383719528E-3</v>
      </c>
      <c r="F532" s="612"/>
      <c r="G532" s="612"/>
      <c r="H532" s="1031" t="s">
        <v>446</v>
      </c>
      <c r="I532" s="985"/>
      <c r="J532" s="744">
        <v>4.8473964794984579E-2</v>
      </c>
      <c r="K532" s="612"/>
      <c r="L532" s="612"/>
      <c r="M532" s="1031" t="s">
        <v>427</v>
      </c>
      <c r="N532" s="985"/>
      <c r="O532" s="745">
        <v>1.1086806608698315E-2</v>
      </c>
      <c r="P532" s="612"/>
      <c r="Q532" s="612"/>
      <c r="W532" s="339"/>
      <c r="X532" s="339"/>
      <c r="Y532" s="339"/>
      <c r="Z532" s="339"/>
      <c r="AA532" s="339"/>
      <c r="AB532" s="339"/>
      <c r="AC532" s="339"/>
      <c r="AD532" s="339"/>
      <c r="AE532" s="339"/>
      <c r="AF532" s="339"/>
      <c r="AG532" s="339"/>
      <c r="AH532" s="339"/>
      <c r="AI532" s="339"/>
      <c r="AJ532" s="339"/>
      <c r="AK532" s="339"/>
      <c r="AL532" s="339"/>
      <c r="AM532" s="339"/>
      <c r="AN532" s="339"/>
      <c r="AO532" s="339"/>
      <c r="AP532" s="339"/>
      <c r="AQ532" s="339"/>
      <c r="AR532" s="339"/>
      <c r="AS532" s="339"/>
      <c r="AT532" s="339"/>
      <c r="AU532" s="339"/>
      <c r="AV532" s="339"/>
      <c r="AW532" s="339"/>
      <c r="AX532" s="339"/>
      <c r="AY532" s="339"/>
      <c r="AZ532" s="339"/>
      <c r="BA532" s="341"/>
      <c r="BB532" s="417"/>
      <c r="BC532" s="341"/>
      <c r="BD532" s="341"/>
      <c r="BE532" s="341"/>
      <c r="BF532" s="341"/>
      <c r="BG532" s="341"/>
      <c r="BH532" s="341"/>
      <c r="BI532" s="341"/>
      <c r="BJ532" s="341"/>
      <c r="BK532" s="341"/>
      <c r="BL532" s="341"/>
      <c r="BM532" s="341"/>
      <c r="BN532" s="341"/>
      <c r="BO532" s="341"/>
      <c r="BP532" s="341"/>
      <c r="BQ532" s="341"/>
      <c r="BR532" s="341"/>
      <c r="BS532" s="341"/>
      <c r="BT532" s="341"/>
      <c r="BU532" s="341"/>
      <c r="BV532" s="341"/>
      <c r="BW532" s="342"/>
      <c r="BX532" s="342"/>
      <c r="BY532" s="342"/>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6" customFormat="true" ht="25.15" customHeight="true" x14ac:dyDescent="0.2">
      <c r="C533" s="1031" t="s">
        <v>431</v>
      </c>
      <c r="D533" s="985"/>
      <c r="E533" s="743">
        <v>6.9618234914639171E-2</v>
      </c>
      <c r="F533" s="612"/>
      <c r="G533" s="612"/>
      <c r="H533" s="1031" t="s">
        <v>437</v>
      </c>
      <c r="I533" s="985"/>
      <c r="J533" s="744">
        <v>5.5896867208470806E-2</v>
      </c>
      <c r="K533" s="612"/>
      <c r="L533" s="612"/>
      <c r="M533" s="1031" t="s">
        <v>491</v>
      </c>
      <c r="N533" s="985"/>
      <c r="O533" s="751">
        <v>4.7680351222700606E-5</v>
      </c>
      <c r="P533" s="612"/>
      <c r="Q533" s="612"/>
      <c r="W533" s="339"/>
      <c r="X533" s="339"/>
      <c r="Y533" s="339"/>
      <c r="Z533" s="339"/>
      <c r="AA533" s="339"/>
      <c r="AB533" s="339"/>
      <c r="AC533" s="339"/>
      <c r="AD533" s="339"/>
      <c r="AE533" s="339"/>
      <c r="AF533" s="339"/>
      <c r="AG533" s="339"/>
      <c r="AH533" s="339"/>
      <c r="AI533" s="339"/>
      <c r="AJ533" s="339"/>
      <c r="AK533" s="339"/>
      <c r="AL533" s="339"/>
      <c r="AM533" s="339"/>
      <c r="AN533" s="339"/>
      <c r="AO533" s="339"/>
      <c r="AP533" s="339"/>
      <c r="AQ533" s="339"/>
      <c r="AR533" s="339"/>
      <c r="AS533" s="339"/>
      <c r="AT533" s="339"/>
      <c r="AU533" s="339"/>
      <c r="AV533" s="339"/>
      <c r="AW533" s="339"/>
      <c r="AX533" s="339"/>
      <c r="AY533" s="339"/>
      <c r="AZ533" s="339"/>
      <c r="BA533" s="341"/>
      <c r="BB533" s="417"/>
      <c r="BC533" s="341"/>
      <c r="BD533" s="341"/>
      <c r="BE533" s="341"/>
      <c r="BF533" s="341"/>
      <c r="BG533" s="341"/>
      <c r="BH533" s="341"/>
      <c r="BI533" s="341"/>
      <c r="BJ533" s="341"/>
      <c r="BK533" s="341"/>
      <c r="BL533" s="341"/>
      <c r="BM533" s="341"/>
      <c r="BN533" s="341"/>
      <c r="BO533" s="341"/>
      <c r="BP533" s="341"/>
      <c r="BQ533" s="341"/>
      <c r="BR533" s="341"/>
      <c r="BS533" s="341"/>
      <c r="BT533" s="341"/>
      <c r="BU533" s="341"/>
      <c r="BV533" s="341"/>
      <c r="BW533" s="342"/>
      <c r="BX533" s="342"/>
      <c r="BY533" s="342"/>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6" customFormat="true" ht="25.15" customHeight="true" x14ac:dyDescent="0.2">
      <c r="C534" s="1031" t="s">
        <v>461</v>
      </c>
      <c r="D534" s="985"/>
      <c r="E534" s="743">
        <v>-1.6198800028305482E-2</v>
      </c>
      <c r="F534" s="612"/>
      <c r="G534" s="612"/>
      <c r="H534" s="1031" t="s">
        <v>440</v>
      </c>
      <c r="I534" s="985"/>
      <c r="J534" s="744">
        <v>3.3939498665550481E-2</v>
      </c>
      <c r="K534" s="612"/>
      <c r="L534" s="612"/>
      <c r="M534" s="1031" t="s">
        <v>441</v>
      </c>
      <c r="N534" s="985"/>
      <c r="O534" s="745">
        <v>1.6488892432998864E-2</v>
      </c>
      <c r="P534" s="612"/>
      <c r="Q534" s="612"/>
      <c r="W534" s="339"/>
      <c r="X534" s="339"/>
      <c r="Y534" s="339"/>
      <c r="Z534" s="339"/>
      <c r="AA534" s="339"/>
      <c r="AB534" s="339"/>
      <c r="AC534" s="339"/>
      <c r="AD534" s="339"/>
      <c r="AE534" s="339"/>
      <c r="AF534" s="339"/>
      <c r="AG534" s="339"/>
      <c r="AH534" s="339"/>
      <c r="AI534" s="339"/>
      <c r="AJ534" s="339"/>
      <c r="AK534" s="339"/>
      <c r="AL534" s="339"/>
      <c r="AM534" s="339"/>
      <c r="AN534" s="339"/>
      <c r="AO534" s="339"/>
      <c r="AP534" s="339"/>
      <c r="AQ534" s="339"/>
      <c r="AR534" s="339"/>
      <c r="AS534" s="339"/>
      <c r="AT534" s="339"/>
      <c r="AU534" s="339"/>
      <c r="AV534" s="339"/>
      <c r="AW534" s="339"/>
      <c r="AX534" s="339"/>
      <c r="AY534" s="339"/>
      <c r="AZ534" s="339"/>
      <c r="BA534" s="341"/>
      <c r="BB534" s="417"/>
      <c r="BC534" s="341"/>
      <c r="BD534" s="341"/>
      <c r="BE534" s="341"/>
      <c r="BF534" s="341"/>
      <c r="BG534" s="341"/>
      <c r="BH534" s="341"/>
      <c r="BI534" s="341"/>
      <c r="BJ534" s="341"/>
      <c r="BK534" s="341"/>
      <c r="BL534" s="341"/>
      <c r="BM534" s="341"/>
      <c r="BN534" s="341"/>
      <c r="BO534" s="341"/>
      <c r="BP534" s="341"/>
      <c r="BQ534" s="341"/>
      <c r="BR534" s="341"/>
      <c r="BS534" s="341"/>
      <c r="BT534" s="341"/>
      <c r="BU534" s="341"/>
      <c r="BV534" s="341"/>
      <c r="BW534" s="342"/>
      <c r="BX534" s="342"/>
      <c r="BY534" s="342"/>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6" customFormat="true" ht="25.15" customHeight="true" x14ac:dyDescent="0.2">
      <c r="C535" s="1031" t="s">
        <v>480</v>
      </c>
      <c r="D535" s="985"/>
      <c r="E535" s="743">
        <v>-4.0289153969207793E-3</v>
      </c>
      <c r="F535" s="612"/>
      <c r="G535" s="612"/>
      <c r="H535" s="1031" t="s">
        <v>454</v>
      </c>
      <c r="I535" s="985"/>
      <c r="J535" s="744">
        <v>3.0810683542523601E-2</v>
      </c>
      <c r="K535" s="612"/>
      <c r="L535" s="612"/>
      <c r="M535" s="1031" t="s">
        <v>445</v>
      </c>
      <c r="N535" s="985"/>
      <c r="O535" s="745">
        <v>0.21326105848157975</v>
      </c>
      <c r="P535" s="612"/>
      <c r="Q535" s="612"/>
      <c r="W535" s="339"/>
      <c r="X535" s="339"/>
      <c r="Y535" s="339"/>
      <c r="Z535" s="339"/>
      <c r="AA535" s="339"/>
      <c r="AB535" s="339"/>
      <c r="AC535" s="339"/>
      <c r="AD535" s="339"/>
      <c r="AE535" s="339"/>
      <c r="AF535" s="339"/>
      <c r="AG535" s="339"/>
      <c r="AH535" s="339"/>
      <c r="AI535" s="339"/>
      <c r="AJ535" s="339"/>
      <c r="AK535" s="339"/>
      <c r="AL535" s="339"/>
      <c r="AM535" s="339"/>
      <c r="AN535" s="339"/>
      <c r="AO535" s="339"/>
      <c r="AP535" s="339"/>
      <c r="AQ535" s="339"/>
      <c r="AR535" s="339"/>
      <c r="AS535" s="339"/>
      <c r="AT535" s="339"/>
      <c r="AU535" s="339"/>
      <c r="AV535" s="339"/>
      <c r="AW535" s="339"/>
      <c r="AX535" s="339"/>
      <c r="AY535" s="339"/>
      <c r="AZ535" s="339"/>
      <c r="BA535" s="341"/>
      <c r="BB535" s="417"/>
      <c r="BC535" s="341"/>
      <c r="BD535" s="341"/>
      <c r="BE535" s="341"/>
      <c r="BF535" s="341"/>
      <c r="BG535" s="341"/>
      <c r="BH535" s="341"/>
      <c r="BI535" s="341"/>
      <c r="BJ535" s="341"/>
      <c r="BK535" s="341"/>
      <c r="BL535" s="341"/>
      <c r="BM535" s="341"/>
      <c r="BN535" s="341"/>
      <c r="BO535" s="341"/>
      <c r="BP535" s="341"/>
      <c r="BQ535" s="341"/>
      <c r="BR535" s="341"/>
      <c r="BS535" s="341"/>
      <c r="BT535" s="341"/>
      <c r="BU535" s="341"/>
      <c r="BV535" s="341"/>
      <c r="BW535" s="342"/>
      <c r="BX535" s="342"/>
      <c r="BY535" s="342"/>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6" customFormat="true" ht="25.15" customHeight="true" x14ac:dyDescent="0.2">
      <c r="C536" s="1031" t="s">
        <v>462</v>
      </c>
      <c r="D536" s="985"/>
      <c r="E536" s="743">
        <v>-1.0239779313117977E-2</v>
      </c>
      <c r="F536" s="612"/>
      <c r="G536" s="612"/>
      <c r="H536" s="1031" t="s">
        <v>444</v>
      </c>
      <c r="I536" s="985"/>
      <c r="J536" s="744">
        <v>5.168855447109727E-2</v>
      </c>
      <c r="K536" s="612"/>
      <c r="L536" s="612"/>
      <c r="M536" s="1031" t="s">
        <v>424</v>
      </c>
      <c r="N536" s="985"/>
      <c r="O536" s="745">
        <v>0.30689416443656659</v>
      </c>
      <c r="P536" s="612"/>
      <c r="Q536" s="612"/>
      <c r="W536" s="339"/>
      <c r="X536" s="339"/>
      <c r="Y536" s="339"/>
      <c r="Z536" s="339"/>
      <c r="AA536" s="339"/>
      <c r="AB536" s="339"/>
      <c r="AC536" s="339"/>
      <c r="AD536" s="339"/>
      <c r="AE536" s="339"/>
      <c r="AF536" s="339"/>
      <c r="AG536" s="339"/>
      <c r="AH536" s="339"/>
      <c r="AI536" s="339"/>
      <c r="AJ536" s="339"/>
      <c r="AK536" s="339"/>
      <c r="AL536" s="339"/>
      <c r="AM536" s="339"/>
      <c r="AN536" s="339"/>
      <c r="AO536" s="339"/>
      <c r="AP536" s="339"/>
      <c r="AQ536" s="339"/>
      <c r="AR536" s="339"/>
      <c r="AS536" s="339"/>
      <c r="AT536" s="339"/>
      <c r="AU536" s="339"/>
      <c r="AV536" s="339"/>
      <c r="AW536" s="339"/>
      <c r="AX536" s="339"/>
      <c r="AY536" s="339"/>
      <c r="AZ536" s="339"/>
      <c r="BA536" s="341"/>
      <c r="BB536" s="417"/>
      <c r="BC536" s="341"/>
      <c r="BD536" s="341"/>
      <c r="BE536" s="341"/>
      <c r="BF536" s="341"/>
      <c r="BG536" s="341"/>
      <c r="BH536" s="341"/>
      <c r="BI536" s="341"/>
      <c r="BJ536" s="341"/>
      <c r="BK536" s="341"/>
      <c r="BL536" s="341"/>
      <c r="BM536" s="341"/>
      <c r="BN536" s="341"/>
      <c r="BO536" s="341"/>
      <c r="BP536" s="341"/>
      <c r="BQ536" s="341"/>
      <c r="BR536" s="341"/>
      <c r="BS536" s="341"/>
      <c r="BT536" s="341"/>
      <c r="BU536" s="341"/>
      <c r="BV536" s="341"/>
      <c r="BW536" s="342"/>
      <c r="BX536" s="342"/>
      <c r="BY536" s="342"/>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6" customFormat="true" ht="25.15" customHeight="true" x14ac:dyDescent="0.2">
      <c r="C537" s="1031" t="s">
        <v>448</v>
      </c>
      <c r="D537" s="985"/>
      <c r="E537" s="743">
        <v>4.4435566308975681E-2</v>
      </c>
      <c r="F537" s="612"/>
      <c r="G537" s="612"/>
      <c r="H537" s="1031" t="s">
        <v>459</v>
      </c>
      <c r="I537" s="985"/>
      <c r="J537" s="744">
        <v>1.1225054021435131E-2</v>
      </c>
      <c r="K537" s="612"/>
      <c r="L537" s="612"/>
      <c r="M537" s="1031" t="s">
        <v>478</v>
      </c>
      <c r="N537" s="985"/>
      <c r="O537" s="745">
        <v>4.5319383244737709E-3</v>
      </c>
      <c r="P537" s="612"/>
      <c r="Q537" s="612"/>
      <c r="W537" s="339"/>
      <c r="X537" s="339"/>
      <c r="Y537" s="339"/>
      <c r="Z537" s="339"/>
      <c r="AA537" s="339"/>
      <c r="AB537" s="339"/>
      <c r="AC537" s="339"/>
      <c r="AD537" s="339"/>
      <c r="AE537" s="339"/>
      <c r="AF537" s="339"/>
      <c r="AG537" s="339"/>
      <c r="AH537" s="339"/>
      <c r="AI537" s="339"/>
      <c r="AJ537" s="339"/>
      <c r="AK537" s="339"/>
      <c r="AL537" s="339"/>
      <c r="AM537" s="339"/>
      <c r="AN537" s="339"/>
      <c r="AO537" s="339"/>
      <c r="AP537" s="339"/>
      <c r="AQ537" s="339"/>
      <c r="AR537" s="339"/>
      <c r="AS537" s="339"/>
      <c r="AT537" s="339"/>
      <c r="AU537" s="339"/>
      <c r="AV537" s="339"/>
      <c r="AW537" s="339"/>
      <c r="AX537" s="339"/>
      <c r="AY537" s="339"/>
      <c r="AZ537" s="339"/>
      <c r="BA537" s="341"/>
      <c r="BB537" s="417"/>
      <c r="BC537" s="341"/>
      <c r="BD537" s="341"/>
      <c r="BE537" s="341"/>
      <c r="BF537" s="341"/>
      <c r="BG537" s="341"/>
      <c r="BH537" s="341"/>
      <c r="BI537" s="341"/>
      <c r="BJ537" s="341"/>
      <c r="BK537" s="341"/>
      <c r="BL537" s="341"/>
      <c r="BM537" s="341"/>
      <c r="BN537" s="341"/>
      <c r="BO537" s="341"/>
      <c r="BP537" s="341"/>
      <c r="BQ537" s="341"/>
      <c r="BR537" s="341"/>
      <c r="BS537" s="341"/>
      <c r="BT537" s="341"/>
      <c r="BU537" s="341"/>
      <c r="BV537" s="341"/>
      <c r="BW537" s="342"/>
      <c r="BX537" s="342"/>
      <c r="BY537" s="342"/>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6" customFormat="true" ht="25.15" customHeight="true" x14ac:dyDescent="0.2">
      <c r="C538" s="1031" t="s">
        <v>482</v>
      </c>
      <c r="D538" s="985"/>
      <c r="E538" s="743">
        <v>-3.3644757819212986E-3</v>
      </c>
      <c r="F538" s="612"/>
      <c r="G538" s="612"/>
      <c r="H538" s="1031" t="s">
        <v>467</v>
      </c>
      <c r="I538" s="985"/>
      <c r="J538" s="744">
        <v>1.2473929084460869E-2</v>
      </c>
      <c r="K538" s="612"/>
      <c r="L538" s="612"/>
      <c r="M538" s="1031" t="s">
        <v>434</v>
      </c>
      <c r="N538" s="985"/>
      <c r="O538" s="745">
        <v>1.6382209259588427E-4</v>
      </c>
      <c r="P538" s="612"/>
      <c r="Q538" s="612"/>
      <c r="W538" s="339"/>
      <c r="X538" s="339"/>
      <c r="Y538" s="339"/>
      <c r="Z538" s="339"/>
      <c r="AA538" s="339"/>
      <c r="AB538" s="339"/>
      <c r="AC538" s="339"/>
      <c r="AD538" s="339"/>
      <c r="AE538" s="339"/>
      <c r="AF538" s="339"/>
      <c r="AG538" s="339"/>
      <c r="AH538" s="339"/>
      <c r="AI538" s="339"/>
      <c r="AJ538" s="339"/>
      <c r="AK538" s="339"/>
      <c r="AL538" s="339"/>
      <c r="AM538" s="339"/>
      <c r="AN538" s="339"/>
      <c r="AO538" s="339"/>
      <c r="AP538" s="339"/>
      <c r="AQ538" s="339"/>
      <c r="AR538" s="339"/>
      <c r="AS538" s="339"/>
      <c r="AT538" s="339"/>
      <c r="AU538" s="339"/>
      <c r="AV538" s="339"/>
      <c r="AW538" s="339"/>
      <c r="AX538" s="339"/>
      <c r="AY538" s="339"/>
      <c r="AZ538" s="339"/>
      <c r="BA538" s="341"/>
      <c r="BB538" s="417"/>
      <c r="BC538" s="341"/>
      <c r="BD538" s="341"/>
      <c r="BE538" s="341"/>
      <c r="BF538" s="341"/>
      <c r="BG538" s="341"/>
      <c r="BH538" s="341"/>
      <c r="BI538" s="341"/>
      <c r="BJ538" s="341"/>
      <c r="BK538" s="341"/>
      <c r="BL538" s="341"/>
      <c r="BM538" s="341"/>
      <c r="BN538" s="341"/>
      <c r="BO538" s="341"/>
      <c r="BP538" s="341"/>
      <c r="BQ538" s="341"/>
      <c r="BR538" s="341"/>
      <c r="BS538" s="341"/>
      <c r="BT538" s="341"/>
      <c r="BU538" s="341"/>
      <c r="BV538" s="341"/>
      <c r="BW538" s="342"/>
      <c r="BX538" s="342"/>
      <c r="BY538" s="342"/>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6" customFormat="true" ht="25.15" customHeight="true" x14ac:dyDescent="0.2">
      <c r="C539" s="1031" t="s">
        <v>470</v>
      </c>
      <c r="D539" s="985"/>
      <c r="E539" s="743">
        <v>-8.8080271361244342E-3</v>
      </c>
      <c r="F539" s="612"/>
      <c r="G539" s="612"/>
      <c r="H539" s="1031" t="s">
        <v>433</v>
      </c>
      <c r="I539" s="985"/>
      <c r="J539" s="744">
        <v>6.0912371788591262E-2</v>
      </c>
      <c r="K539" s="612"/>
      <c r="L539" s="612"/>
      <c r="M539" s="1031" t="s">
        <v>438</v>
      </c>
      <c r="N539" s="985"/>
      <c r="O539" s="745">
        <v>2.3286844953217305E-2</v>
      </c>
      <c r="P539" s="612"/>
      <c r="Q539" s="612"/>
      <c r="W539" s="339"/>
      <c r="X539" s="339"/>
      <c r="Y539" s="339"/>
      <c r="Z539" s="339"/>
      <c r="AA539" s="339"/>
      <c r="AB539" s="339"/>
      <c r="AC539" s="339"/>
      <c r="AD539" s="339"/>
      <c r="AE539" s="339"/>
      <c r="AF539" s="339"/>
      <c r="AG539" s="339"/>
      <c r="AH539" s="339"/>
      <c r="AI539" s="339"/>
      <c r="AJ539" s="339"/>
      <c r="AK539" s="339"/>
      <c r="AL539" s="339"/>
      <c r="AM539" s="339"/>
      <c r="AN539" s="339"/>
      <c r="AO539" s="339"/>
      <c r="AP539" s="339"/>
      <c r="AQ539" s="339"/>
      <c r="AR539" s="339"/>
      <c r="AS539" s="339"/>
      <c r="AT539" s="339"/>
      <c r="AU539" s="339"/>
      <c r="AV539" s="339"/>
      <c r="AW539" s="339"/>
      <c r="AX539" s="339"/>
      <c r="AY539" s="339"/>
      <c r="AZ539" s="339"/>
      <c r="BA539" s="341"/>
      <c r="BB539" s="417"/>
      <c r="BC539" s="341"/>
      <c r="BD539" s="341"/>
      <c r="BE539" s="341"/>
      <c r="BF539" s="341"/>
      <c r="BG539" s="341"/>
      <c r="BH539" s="341"/>
      <c r="BI539" s="341"/>
      <c r="BJ539" s="341"/>
      <c r="BK539" s="341"/>
      <c r="BL539" s="341"/>
      <c r="BM539" s="341"/>
      <c r="BN539" s="341"/>
      <c r="BO539" s="341"/>
      <c r="BP539" s="341"/>
      <c r="BQ539" s="341"/>
      <c r="BR539" s="341"/>
      <c r="BS539" s="341"/>
      <c r="BT539" s="341"/>
      <c r="BU539" s="341"/>
      <c r="BV539" s="341"/>
      <c r="BW539" s="342"/>
      <c r="BX539" s="342"/>
      <c r="BY539" s="342"/>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6" customFormat="true" ht="25.15" customHeight="true" x14ac:dyDescent="0.2">
      <c r="C540" s="1031" t="s">
        <v>494</v>
      </c>
      <c r="D540" s="985"/>
      <c r="E540" s="743">
        <v>1.169790595729848E-3</v>
      </c>
      <c r="F540" s="612"/>
      <c r="G540" s="612"/>
      <c r="H540" s="1031" t="s">
        <v>450</v>
      </c>
      <c r="I540" s="985"/>
      <c r="J540" s="744">
        <v>2.4027173366070239E-2</v>
      </c>
      <c r="K540" s="612"/>
      <c r="L540" s="612"/>
      <c r="M540" s="1031" t="s">
        <v>443</v>
      </c>
      <c r="N540" s="985"/>
      <c r="O540" s="745">
        <v>0.22147420186660338</v>
      </c>
      <c r="P540" s="612"/>
      <c r="Q540" s="612"/>
      <c r="W540" s="339"/>
      <c r="X540" s="339"/>
      <c r="Y540" s="339"/>
      <c r="Z540" s="339"/>
      <c r="AA540" s="339"/>
      <c r="AB540" s="339"/>
      <c r="AC540" s="339"/>
      <c r="AD540" s="339"/>
      <c r="AE540" s="339"/>
      <c r="AF540" s="339"/>
      <c r="AG540" s="339"/>
      <c r="AH540" s="339"/>
      <c r="AI540" s="339"/>
      <c r="AJ540" s="339"/>
      <c r="AK540" s="339"/>
      <c r="AL540" s="339"/>
      <c r="AM540" s="339"/>
      <c r="AN540" s="339"/>
      <c r="AO540" s="339"/>
      <c r="AP540" s="339"/>
      <c r="AQ540" s="339"/>
      <c r="AR540" s="339"/>
      <c r="AS540" s="339"/>
      <c r="AT540" s="339"/>
      <c r="AU540" s="339"/>
      <c r="AV540" s="339"/>
      <c r="AW540" s="339"/>
      <c r="AX540" s="339"/>
      <c r="AY540" s="339"/>
      <c r="AZ540" s="339"/>
      <c r="BA540" s="341"/>
      <c r="BB540" s="417"/>
      <c r="BC540" s="341"/>
      <c r="BD540" s="341"/>
      <c r="BE540" s="341"/>
      <c r="BF540" s="341"/>
      <c r="BG540" s="341"/>
      <c r="BH540" s="341"/>
      <c r="BI540" s="341"/>
      <c r="BJ540" s="341"/>
      <c r="BK540" s="341"/>
      <c r="BL540" s="341"/>
      <c r="BM540" s="341"/>
      <c r="BN540" s="341"/>
      <c r="BO540" s="341"/>
      <c r="BP540" s="341"/>
      <c r="BQ540" s="341"/>
      <c r="BR540" s="341"/>
      <c r="BS540" s="341"/>
      <c r="BT540" s="341"/>
      <c r="BU540" s="341"/>
      <c r="BV540" s="341"/>
      <c r="BW540" s="342"/>
      <c r="BX540" s="342"/>
      <c r="BY540" s="342"/>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6" customFormat="true" ht="25.15" customHeight="true" x14ac:dyDescent="0.2">
      <c r="C541" s="1031" t="s">
        <v>465</v>
      </c>
      <c r="D541" s="985"/>
      <c r="E541" s="743">
        <v>1.3204592641341405E-2</v>
      </c>
      <c r="F541" s="612"/>
      <c r="G541" s="612"/>
      <c r="H541" s="1031" t="s">
        <v>424</v>
      </c>
      <c r="I541" s="985"/>
      <c r="J541" s="744">
        <v>8.8699449820046308E-2</v>
      </c>
      <c r="K541" s="612"/>
      <c r="L541" s="612"/>
      <c r="M541" s="1031" t="s">
        <v>507</v>
      </c>
      <c r="N541" s="985"/>
      <c r="O541" s="751">
        <v>5.5310072223679141E-6</v>
      </c>
      <c r="P541" s="612"/>
      <c r="Q541" s="612"/>
      <c r="W541" s="339"/>
      <c r="X541" s="339"/>
      <c r="Y541" s="339"/>
      <c r="Z541" s="339"/>
      <c r="AA541" s="339"/>
      <c r="AB541" s="339"/>
      <c r="AC541" s="339"/>
      <c r="AD541" s="339"/>
      <c r="AE541" s="339"/>
      <c r="AF541" s="339"/>
      <c r="AG541" s="339"/>
      <c r="AH541" s="339"/>
      <c r="AI541" s="339"/>
      <c r="AJ541" s="339"/>
      <c r="AK541" s="339"/>
      <c r="AL541" s="339"/>
      <c r="AM541" s="339"/>
      <c r="AN541" s="339"/>
      <c r="AO541" s="339"/>
      <c r="AP541" s="339"/>
      <c r="AQ541" s="339"/>
      <c r="AR541" s="339"/>
      <c r="AS541" s="339"/>
      <c r="AT541" s="339"/>
      <c r="AU541" s="339"/>
      <c r="AV541" s="339"/>
      <c r="AW541" s="339"/>
      <c r="AX541" s="339"/>
      <c r="AY541" s="339"/>
      <c r="AZ541" s="339"/>
      <c r="BA541" s="341"/>
      <c r="BB541" s="417"/>
      <c r="BC541" s="341"/>
      <c r="BD541" s="341"/>
      <c r="BE541" s="341"/>
      <c r="BF541" s="341"/>
      <c r="BG541" s="341"/>
      <c r="BH541" s="341"/>
      <c r="BI541" s="341"/>
      <c r="BJ541" s="341"/>
      <c r="BK541" s="341"/>
      <c r="BL541" s="341"/>
      <c r="BM541" s="341"/>
      <c r="BN541" s="341"/>
      <c r="BO541" s="341"/>
      <c r="BP541" s="341"/>
      <c r="BQ541" s="341"/>
      <c r="BR541" s="341"/>
      <c r="BS541" s="341"/>
      <c r="BT541" s="341"/>
      <c r="BU541" s="341"/>
      <c r="BV541" s="341"/>
      <c r="BW541" s="342"/>
      <c r="BX541" s="342"/>
      <c r="BY541" s="342"/>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6" customFormat="true" ht="25.15" customHeight="true" x14ac:dyDescent="0.2">
      <c r="C542" s="1031" t="s">
        <v>474</v>
      </c>
      <c r="D542" s="985"/>
      <c r="E542" s="743">
        <v>5.1611145595602302E-3</v>
      </c>
      <c r="F542" s="612"/>
      <c r="G542" s="612"/>
      <c r="H542" s="1031" t="s">
        <v>478</v>
      </c>
      <c r="I542" s="985"/>
      <c r="J542" s="744">
        <v>-6.1056757947691059E-4</v>
      </c>
      <c r="K542" s="612"/>
      <c r="L542" s="612"/>
      <c r="M542" s="1031" t="s">
        <v>417</v>
      </c>
      <c r="N542" s="985"/>
      <c r="O542" s="745">
        <v>0.44166871957621273</v>
      </c>
      <c r="P542" s="612"/>
      <c r="Q542" s="612"/>
      <c r="W542" s="339"/>
      <c r="X542" s="339"/>
      <c r="Y542" s="339"/>
      <c r="Z542" s="339"/>
      <c r="AA542" s="339"/>
      <c r="AB542" s="339"/>
      <c r="AC542" s="339"/>
      <c r="AD542" s="339"/>
      <c r="AE542" s="339"/>
      <c r="AF542" s="339"/>
      <c r="AG542" s="339"/>
      <c r="AH542" s="339"/>
      <c r="AI542" s="339"/>
      <c r="AJ542" s="339"/>
      <c r="AK542" s="339"/>
      <c r="AL542" s="339"/>
      <c r="AM542" s="339"/>
      <c r="AN542" s="339"/>
      <c r="AO542" s="339"/>
      <c r="AP542" s="339"/>
      <c r="AQ542" s="339"/>
      <c r="AR542" s="339"/>
      <c r="AS542" s="339"/>
      <c r="AT542" s="339"/>
      <c r="AU542" s="339"/>
      <c r="AV542" s="339"/>
      <c r="AW542" s="339"/>
      <c r="AX542" s="339"/>
      <c r="AY542" s="339"/>
      <c r="AZ542" s="339"/>
      <c r="BA542" s="341"/>
      <c r="BB542" s="417"/>
      <c r="BC542" s="341"/>
      <c r="BD542" s="341"/>
      <c r="BE542" s="341"/>
      <c r="BF542" s="341"/>
      <c r="BG542" s="341"/>
      <c r="BH542" s="341"/>
      <c r="BI542" s="341"/>
      <c r="BJ542" s="341"/>
      <c r="BK542" s="341"/>
      <c r="BL542" s="341"/>
      <c r="BM542" s="341"/>
      <c r="BN542" s="341"/>
      <c r="BO542" s="341"/>
      <c r="BP542" s="341"/>
      <c r="BQ542" s="341"/>
      <c r="BR542" s="341"/>
      <c r="BS542" s="341"/>
      <c r="BT542" s="341"/>
      <c r="BU542" s="341"/>
      <c r="BV542" s="341"/>
      <c r="BW542" s="342"/>
      <c r="BX542" s="342"/>
      <c r="BY542" s="342"/>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6" customFormat="true" ht="25.15" customHeight="true" x14ac:dyDescent="0.2">
      <c r="C543" s="1031" t="s">
        <v>416</v>
      </c>
      <c r="D543" s="985"/>
      <c r="E543" s="743">
        <v>0.10588213298144257</v>
      </c>
      <c r="F543" s="612"/>
      <c r="G543" s="612"/>
      <c r="H543" s="1031" t="s">
        <v>434</v>
      </c>
      <c r="I543" s="985"/>
      <c r="J543" s="744">
        <v>-6.5762177513837117E-2</v>
      </c>
      <c r="K543" s="612"/>
      <c r="L543" s="612"/>
      <c r="M543" s="1031" t="s">
        <v>419</v>
      </c>
      <c r="N543" s="985"/>
      <c r="O543" s="745">
        <v>0.40314772443981356</v>
      </c>
      <c r="P543" s="612"/>
      <c r="Q543" s="612"/>
      <c r="W543" s="339"/>
      <c r="X543" s="339"/>
      <c r="Y543" s="339"/>
      <c r="Z543" s="339"/>
      <c r="AA543" s="339"/>
      <c r="AB543" s="339"/>
      <c r="AC543" s="339"/>
      <c r="AD543" s="339"/>
      <c r="AE543" s="339"/>
      <c r="AF543" s="339"/>
      <c r="AG543" s="339"/>
      <c r="AH543" s="339"/>
      <c r="AI543" s="339"/>
      <c r="AJ543" s="339"/>
      <c r="AK543" s="339"/>
      <c r="AL543" s="339"/>
      <c r="AM543" s="339"/>
      <c r="AN543" s="339"/>
      <c r="AO543" s="339"/>
      <c r="AP543" s="339"/>
      <c r="AQ543" s="339"/>
      <c r="AR543" s="339"/>
      <c r="AS543" s="339"/>
      <c r="AT543" s="339"/>
      <c r="AU543" s="339"/>
      <c r="AV543" s="339"/>
      <c r="AW543" s="339"/>
      <c r="AX543" s="339"/>
      <c r="AY543" s="339"/>
      <c r="AZ543" s="339"/>
      <c r="BA543" s="341"/>
      <c r="BB543" s="417"/>
      <c r="BC543" s="341"/>
      <c r="BD543" s="341"/>
      <c r="BE543" s="341"/>
      <c r="BF543" s="341"/>
      <c r="BG543" s="341"/>
      <c r="BH543" s="341"/>
      <c r="BI543" s="341"/>
      <c r="BJ543" s="341"/>
      <c r="BK543" s="341"/>
      <c r="BL543" s="341"/>
      <c r="BM543" s="341"/>
      <c r="BN543" s="341"/>
      <c r="BO543" s="341"/>
      <c r="BP543" s="341"/>
      <c r="BQ543" s="341"/>
      <c r="BR543" s="341"/>
      <c r="BS543" s="341"/>
      <c r="BT543" s="341"/>
      <c r="BU543" s="341"/>
      <c r="BV543" s="341"/>
      <c r="BW543" s="342"/>
      <c r="BX543" s="342"/>
      <c r="BY543" s="342"/>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6" customFormat="true" ht="25.15" customHeight="true" x14ac:dyDescent="0.2">
      <c r="C544" s="1031" t="s">
        <v>487</v>
      </c>
      <c r="D544" s="985"/>
      <c r="E544" s="743">
        <v>2.733865747301556E-3</v>
      </c>
      <c r="F544" s="612"/>
      <c r="G544" s="612"/>
      <c r="H544" s="1031" t="s">
        <v>489</v>
      </c>
      <c r="I544" s="985"/>
      <c r="J544" s="744">
        <v>-4.2908650044507259E-3</v>
      </c>
      <c r="K544" s="612"/>
      <c r="L544" s="612"/>
      <c r="M544" s="1031" t="s">
        <v>429</v>
      </c>
      <c r="N544" s="985"/>
      <c r="O544" s="745">
        <v>0.17821052983226632</v>
      </c>
      <c r="P544" s="612"/>
      <c r="Q544" s="612"/>
      <c r="W544" s="339"/>
      <c r="X544" s="339"/>
      <c r="Y544" s="339"/>
      <c r="Z544" s="339"/>
      <c r="AA544" s="339"/>
      <c r="AB544" s="339"/>
      <c r="AC544" s="339"/>
      <c r="AD544" s="339"/>
      <c r="AE544" s="339"/>
      <c r="AF544" s="339"/>
      <c r="AG544" s="339"/>
      <c r="AH544" s="339"/>
      <c r="AI544" s="339"/>
      <c r="AJ544" s="339"/>
      <c r="AK544" s="339"/>
      <c r="AL544" s="339"/>
      <c r="AM544" s="339"/>
      <c r="AN544" s="339"/>
      <c r="AO544" s="339"/>
      <c r="AP544" s="339"/>
      <c r="AQ544" s="339"/>
      <c r="AR544" s="339"/>
      <c r="AS544" s="339"/>
      <c r="AT544" s="339"/>
      <c r="AU544" s="339"/>
      <c r="AV544" s="339"/>
      <c r="AW544" s="339"/>
      <c r="AX544" s="339"/>
      <c r="AY544" s="339"/>
      <c r="AZ544" s="339"/>
      <c r="BA544" s="341"/>
      <c r="BB544" s="417"/>
      <c r="BC544" s="341"/>
      <c r="BD544" s="341"/>
      <c r="BE544" s="341"/>
      <c r="BF544" s="341"/>
      <c r="BG544" s="341"/>
      <c r="BH544" s="341"/>
      <c r="BI544" s="341"/>
      <c r="BJ544" s="341"/>
      <c r="BK544" s="341"/>
      <c r="BL544" s="341"/>
      <c r="BM544" s="341"/>
      <c r="BN544" s="341"/>
      <c r="BO544" s="341"/>
      <c r="BP544" s="341"/>
      <c r="BQ544" s="341"/>
      <c r="BR544" s="341"/>
      <c r="BS544" s="341"/>
      <c r="BT544" s="341"/>
      <c r="BU544" s="341"/>
      <c r="BV544" s="341"/>
      <c r="BW544" s="342"/>
      <c r="BX544" s="342"/>
      <c r="BY544" s="342"/>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6" customFormat="true" ht="25.15" customHeight="true" x14ac:dyDescent="0.2">
      <c r="C545" s="1031" t="s">
        <v>484</v>
      </c>
      <c r="D545" s="985"/>
      <c r="E545" s="743">
        <v>-2.7439905582756917E-3</v>
      </c>
      <c r="F545" s="612"/>
      <c r="G545" s="612"/>
      <c r="H545" s="1031" t="s">
        <v>438</v>
      </c>
      <c r="I545" s="985"/>
      <c r="J545" s="744">
        <v>-4.8603448525269009E-2</v>
      </c>
      <c r="K545" s="612"/>
      <c r="L545" s="612"/>
      <c r="M545" s="1031" t="s">
        <v>426</v>
      </c>
      <c r="N545" s="985"/>
      <c r="O545" s="745">
        <v>0.12985802425120385</v>
      </c>
      <c r="P545" s="612"/>
      <c r="Q545" s="612"/>
      <c r="W545" s="339"/>
      <c r="X545" s="339"/>
      <c r="Y545" s="339"/>
      <c r="Z545" s="339"/>
      <c r="AA545" s="339"/>
      <c r="AB545" s="339"/>
      <c r="AC545" s="339"/>
      <c r="AD545" s="339"/>
      <c r="AE545" s="339"/>
      <c r="AF545" s="339"/>
      <c r="AG545" s="339"/>
      <c r="AH545" s="339"/>
      <c r="AI545" s="339"/>
      <c r="AJ545" s="339"/>
      <c r="AK545" s="339"/>
      <c r="AL545" s="339"/>
      <c r="AM545" s="339"/>
      <c r="AN545" s="339"/>
      <c r="AO545" s="339"/>
      <c r="AP545" s="339"/>
      <c r="AQ545" s="339"/>
      <c r="AR545" s="339"/>
      <c r="AS545" s="339"/>
      <c r="AT545" s="339"/>
      <c r="AU545" s="339"/>
      <c r="AV545" s="339"/>
      <c r="AW545" s="339"/>
      <c r="AX545" s="339"/>
      <c r="AY545" s="339"/>
      <c r="AZ545" s="339"/>
      <c r="BA545" s="341"/>
      <c r="BB545" s="417"/>
      <c r="BC545" s="341"/>
      <c r="BD545" s="341"/>
      <c r="BE545" s="341"/>
      <c r="BF545" s="341"/>
      <c r="BG545" s="341"/>
      <c r="BH545" s="341"/>
      <c r="BI545" s="341"/>
      <c r="BJ545" s="341"/>
      <c r="BK545" s="341"/>
      <c r="BL545" s="341"/>
      <c r="BM545" s="341"/>
      <c r="BN545" s="341"/>
      <c r="BO545" s="341"/>
      <c r="BP545" s="341"/>
      <c r="BQ545" s="341"/>
      <c r="BR545" s="341"/>
      <c r="BS545" s="341"/>
      <c r="BT545" s="341"/>
      <c r="BU545" s="341"/>
      <c r="BV545" s="341"/>
      <c r="BW545" s="342"/>
      <c r="BX545" s="342"/>
      <c r="BY545" s="342"/>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6" customFormat="true" ht="25.15" customHeight="true" x14ac:dyDescent="0.2">
      <c r="C546" s="1031" t="s">
        <v>420</v>
      </c>
      <c r="D546" s="985"/>
      <c r="E546" s="743">
        <v>-0.10246634118029378</v>
      </c>
      <c r="F546" s="612"/>
      <c r="G546" s="612"/>
      <c r="H546" s="1031" t="s">
        <v>443</v>
      </c>
      <c r="I546" s="985"/>
      <c r="J546" s="744">
        <v>-1.567309790589453E-2</v>
      </c>
      <c r="K546" s="612"/>
      <c r="L546" s="612"/>
      <c r="M546" s="1031" t="s">
        <v>453</v>
      </c>
      <c r="N546" s="985"/>
      <c r="O546" s="745">
        <v>0.10716731992259178</v>
      </c>
      <c r="P546" s="612"/>
      <c r="Q546" s="612"/>
      <c r="W546" s="339"/>
      <c r="X546" s="339"/>
      <c r="Y546" s="339"/>
      <c r="Z546" s="339"/>
      <c r="AA546" s="339"/>
      <c r="AB546" s="339"/>
      <c r="AC546" s="339"/>
      <c r="AD546" s="339"/>
      <c r="AE546" s="339"/>
      <c r="AF546" s="339"/>
      <c r="AG546" s="339"/>
      <c r="AH546" s="339"/>
      <c r="AI546" s="339"/>
      <c r="AJ546" s="339"/>
      <c r="AK546" s="339"/>
      <c r="AL546" s="339"/>
      <c r="AM546" s="339"/>
      <c r="AN546" s="339"/>
      <c r="AO546" s="339"/>
      <c r="AP546" s="339"/>
      <c r="AQ546" s="339"/>
      <c r="AR546" s="339"/>
      <c r="AS546" s="339"/>
      <c r="AT546" s="339"/>
      <c r="AU546" s="339"/>
      <c r="AV546" s="339"/>
      <c r="AW546" s="339"/>
      <c r="AX546" s="339"/>
      <c r="AY546" s="339"/>
      <c r="AZ546" s="339"/>
      <c r="BA546" s="341"/>
      <c r="BB546" s="417"/>
      <c r="BC546" s="341"/>
      <c r="BD546" s="341"/>
      <c r="BE546" s="341"/>
      <c r="BF546" s="341"/>
      <c r="BG546" s="341"/>
      <c r="BH546" s="341"/>
      <c r="BI546" s="341"/>
      <c r="BJ546" s="341"/>
      <c r="BK546" s="341"/>
      <c r="BL546" s="341"/>
      <c r="BM546" s="341"/>
      <c r="BN546" s="341"/>
      <c r="BO546" s="341"/>
      <c r="BP546" s="341"/>
      <c r="BQ546" s="341"/>
      <c r="BR546" s="341"/>
      <c r="BS546" s="341"/>
      <c r="BT546" s="341"/>
      <c r="BU546" s="341"/>
      <c r="BV546" s="341"/>
      <c r="BW546" s="342"/>
      <c r="BX546" s="342"/>
      <c r="BY546" s="342"/>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6" customFormat="true" ht="25.15" customHeight="true" x14ac:dyDescent="0.2">
      <c r="C547" s="1031" t="s">
        <v>427</v>
      </c>
      <c r="D547" s="985"/>
      <c r="E547" s="743">
        <v>-4.6048954245615809E-2</v>
      </c>
      <c r="F547" s="612"/>
      <c r="G547" s="612"/>
      <c r="H547" s="1031" t="s">
        <v>455</v>
      </c>
      <c r="I547" s="985"/>
      <c r="J547" s="744">
        <v>2.953290967746058E-2</v>
      </c>
      <c r="K547" s="612"/>
      <c r="L547" s="612"/>
      <c r="M547" s="1031" t="s">
        <v>457</v>
      </c>
      <c r="N547" s="985"/>
      <c r="O547" s="745">
        <v>8.2182731276089591E-2</v>
      </c>
      <c r="P547" s="612"/>
      <c r="Q547" s="612"/>
      <c r="W547" s="339"/>
      <c r="X547" s="339"/>
      <c r="Y547" s="339"/>
      <c r="Z547" s="339"/>
      <c r="AA547" s="339"/>
      <c r="AB547" s="339"/>
      <c r="AC547" s="339"/>
      <c r="AD547" s="339"/>
      <c r="AE547" s="339"/>
      <c r="AF547" s="339"/>
      <c r="AG547" s="339"/>
      <c r="AH547" s="339"/>
      <c r="AI547" s="339"/>
      <c r="AJ547" s="339"/>
      <c r="AK547" s="339"/>
      <c r="AL547" s="339"/>
      <c r="AM547" s="339"/>
      <c r="AN547" s="339"/>
      <c r="AO547" s="339"/>
      <c r="AP547" s="339"/>
      <c r="AQ547" s="339"/>
      <c r="AR547" s="339"/>
      <c r="AS547" s="339"/>
      <c r="AT547" s="339"/>
      <c r="AU547" s="339"/>
      <c r="AV547" s="339"/>
      <c r="AW547" s="339"/>
      <c r="AX547" s="339"/>
      <c r="AY547" s="339"/>
      <c r="AZ547" s="339"/>
      <c r="BA547" s="341"/>
      <c r="BB547" s="417"/>
      <c r="BC547" s="341"/>
      <c r="BD547" s="341"/>
      <c r="BE547" s="341"/>
      <c r="BF547" s="341"/>
      <c r="BG547" s="341"/>
      <c r="BH547" s="341"/>
      <c r="BI547" s="341"/>
      <c r="BJ547" s="341"/>
      <c r="BK547" s="341"/>
      <c r="BL547" s="341"/>
      <c r="BM547" s="341"/>
      <c r="BN547" s="341"/>
      <c r="BO547" s="341"/>
      <c r="BP547" s="341"/>
      <c r="BQ547" s="341"/>
      <c r="BR547" s="341"/>
      <c r="BS547" s="341"/>
      <c r="BT547" s="341"/>
      <c r="BU547" s="341"/>
      <c r="BV547" s="341"/>
      <c r="BW547" s="342"/>
      <c r="BX547" s="342"/>
      <c r="BY547" s="342"/>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6" customFormat="true" ht="25.15" customHeight="true" x14ac:dyDescent="0.2">
      <c r="C548" s="1031" t="s">
        <v>441</v>
      </c>
      <c r="D548" s="985"/>
      <c r="E548" s="743">
        <v>-5.5780657741030366E-2</v>
      </c>
      <c r="F548" s="612"/>
      <c r="G548" s="612"/>
      <c r="H548" s="1031" t="s">
        <v>442</v>
      </c>
      <c r="I548" s="985"/>
      <c r="J548" s="744">
        <v>5.3057354425417175E-2</v>
      </c>
      <c r="K548" s="612"/>
      <c r="L548" s="612"/>
      <c r="M548" s="1031" t="s">
        <v>439</v>
      </c>
      <c r="N548" s="985"/>
      <c r="O548" s="751">
        <v>4.8361784658066989E-5</v>
      </c>
      <c r="P548" s="612"/>
      <c r="Q548" s="612"/>
      <c r="W548" s="339"/>
      <c r="X548" s="339"/>
      <c r="Y548" s="339"/>
      <c r="Z548" s="339"/>
      <c r="AA548" s="339"/>
      <c r="AB548" s="339"/>
      <c r="AC548" s="339"/>
      <c r="AD548" s="339"/>
      <c r="AE548" s="339"/>
      <c r="AF548" s="339"/>
      <c r="AG548" s="339"/>
      <c r="AH548" s="339"/>
      <c r="AI548" s="339"/>
      <c r="AJ548" s="339"/>
      <c r="AK548" s="339"/>
      <c r="AL548" s="339"/>
      <c r="AM548" s="339"/>
      <c r="AN548" s="339"/>
      <c r="AO548" s="339"/>
      <c r="AP548" s="339"/>
      <c r="AQ548" s="339"/>
      <c r="AR548" s="339"/>
      <c r="AS548" s="339"/>
      <c r="AT548" s="339"/>
      <c r="AU548" s="339"/>
      <c r="AV548" s="339"/>
      <c r="AW548" s="339"/>
      <c r="AX548" s="339"/>
      <c r="AY548" s="339"/>
      <c r="AZ548" s="339"/>
      <c r="BA548" s="341"/>
      <c r="BB548" s="417"/>
      <c r="BC548" s="341"/>
      <c r="BD548" s="341"/>
      <c r="BE548" s="341"/>
      <c r="BF548" s="341"/>
      <c r="BG548" s="341"/>
      <c r="BH548" s="341"/>
      <c r="BI548" s="341"/>
      <c r="BJ548" s="341"/>
      <c r="BK548" s="341"/>
      <c r="BL548" s="341"/>
      <c r="BM548" s="341"/>
      <c r="BN548" s="341"/>
      <c r="BO548" s="341"/>
      <c r="BP548" s="341"/>
      <c r="BQ548" s="341"/>
      <c r="BR548" s="341"/>
      <c r="BS548" s="341"/>
      <c r="BT548" s="341"/>
      <c r="BU548" s="341"/>
      <c r="BV548" s="341"/>
      <c r="BW548" s="342"/>
      <c r="BX548" s="342"/>
      <c r="BY548" s="342"/>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6" customFormat="true" ht="25.15" customHeight="true" x14ac:dyDescent="0.2">
      <c r="C549" s="1031" t="s">
        <v>445</v>
      </c>
      <c r="D549" s="985"/>
      <c r="E549" s="743">
        <v>-4.2252685339472552E-2</v>
      </c>
      <c r="F549" s="612"/>
      <c r="G549" s="612"/>
      <c r="H549" s="1031" t="s">
        <v>468</v>
      </c>
      <c r="I549" s="985"/>
      <c r="J549" s="744">
        <v>-1.2906697429548409E-2</v>
      </c>
      <c r="K549" s="612"/>
      <c r="L549" s="612"/>
      <c r="M549" s="1031" t="s">
        <v>422</v>
      </c>
      <c r="N549" s="985"/>
      <c r="O549" s="745">
        <v>0.40054835388873211</v>
      </c>
      <c r="P549" s="612"/>
      <c r="Q549" s="612"/>
      <c r="W549" s="339"/>
      <c r="X549" s="339"/>
      <c r="Y549" s="339"/>
      <c r="Z549" s="339"/>
      <c r="AA549" s="339"/>
      <c r="AB549" s="339"/>
      <c r="AC549" s="339"/>
      <c r="AD549" s="339"/>
      <c r="AE549" s="339"/>
      <c r="AF549" s="339"/>
      <c r="AG549" s="339"/>
      <c r="AH549" s="339"/>
      <c r="AI549" s="339"/>
      <c r="AJ549" s="339"/>
      <c r="AK549" s="339"/>
      <c r="AL549" s="339"/>
      <c r="AM549" s="339"/>
      <c r="AN549" s="339"/>
      <c r="AO549" s="339"/>
      <c r="AP549" s="339"/>
      <c r="AQ549" s="339"/>
      <c r="AR549" s="339"/>
      <c r="AS549" s="339"/>
      <c r="AT549" s="339"/>
      <c r="AU549" s="339"/>
      <c r="AV549" s="339"/>
      <c r="AW549" s="339"/>
      <c r="AX549" s="339"/>
      <c r="AY549" s="339"/>
      <c r="AZ549" s="339"/>
      <c r="BA549" s="341"/>
      <c r="BB549" s="417"/>
      <c r="BC549" s="341"/>
      <c r="BD549" s="341"/>
      <c r="BE549" s="341"/>
      <c r="BF549" s="341"/>
      <c r="BG549" s="341"/>
      <c r="BH549" s="341"/>
      <c r="BI549" s="341"/>
      <c r="BJ549" s="341"/>
      <c r="BK549" s="341"/>
      <c r="BL549" s="341"/>
      <c r="BM549" s="341"/>
      <c r="BN549" s="341"/>
      <c r="BO549" s="341"/>
      <c r="BP549" s="341"/>
      <c r="BQ549" s="341"/>
      <c r="BR549" s="341"/>
      <c r="BS549" s="341"/>
      <c r="BT549" s="341"/>
      <c r="BU549" s="341"/>
      <c r="BV549" s="341"/>
      <c r="BW549" s="342"/>
      <c r="BX549" s="342"/>
      <c r="BY549" s="342"/>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6" customFormat="true" ht="25.15" customHeight="true" x14ac:dyDescent="0.2">
      <c r="C550" s="1031" t="s">
        <v>424</v>
      </c>
      <c r="D550" s="985"/>
      <c r="E550" s="743">
        <v>9.1216588217997274E-2</v>
      </c>
      <c r="F550" s="612"/>
      <c r="G550" s="612"/>
      <c r="H550" s="1031" t="s">
        <v>435</v>
      </c>
      <c r="I550" s="985"/>
      <c r="J550" s="744">
        <v>-6.5075943822040877E-2</v>
      </c>
      <c r="K550" s="612"/>
      <c r="L550" s="612"/>
      <c r="M550" s="1031" t="s">
        <v>436</v>
      </c>
      <c r="N550" s="985"/>
      <c r="O550" s="745">
        <v>0.30520335571600138</v>
      </c>
      <c r="P550" s="612"/>
      <c r="Q550" s="612"/>
      <c r="W550" s="339"/>
      <c r="X550" s="339"/>
      <c r="Y550" s="339"/>
      <c r="Z550" s="339"/>
      <c r="AA550" s="339"/>
      <c r="AB550" s="339"/>
      <c r="AC550" s="339"/>
      <c r="AD550" s="339"/>
      <c r="AE550" s="339"/>
      <c r="AF550" s="339"/>
      <c r="AG550" s="339"/>
      <c r="AH550" s="339"/>
      <c r="AI550" s="339"/>
      <c r="AJ550" s="339"/>
      <c r="AK550" s="339"/>
      <c r="AL550" s="339"/>
      <c r="AM550" s="339"/>
      <c r="AN550" s="339"/>
      <c r="AO550" s="339"/>
      <c r="AP550" s="339"/>
      <c r="AQ550" s="339"/>
      <c r="AR550" s="339"/>
      <c r="AS550" s="339"/>
      <c r="AT550" s="339"/>
      <c r="AU550" s="339"/>
      <c r="AV550" s="339"/>
      <c r="AW550" s="339"/>
      <c r="AX550" s="339"/>
      <c r="AY550" s="339"/>
      <c r="AZ550" s="339"/>
      <c r="BA550" s="341"/>
      <c r="BB550" s="417"/>
      <c r="BC550" s="341"/>
      <c r="BD550" s="341"/>
      <c r="BE550" s="341"/>
      <c r="BF550" s="341"/>
      <c r="BG550" s="341"/>
      <c r="BH550" s="341"/>
      <c r="BI550" s="341"/>
      <c r="BJ550" s="341"/>
      <c r="BK550" s="341"/>
      <c r="BL550" s="341"/>
      <c r="BM550" s="341"/>
      <c r="BN550" s="341"/>
      <c r="BO550" s="341"/>
      <c r="BP550" s="341"/>
      <c r="BQ550" s="341"/>
      <c r="BR550" s="341"/>
      <c r="BS550" s="341"/>
      <c r="BT550" s="341"/>
      <c r="BU550" s="341"/>
      <c r="BV550" s="341"/>
      <c r="BW550" s="342"/>
      <c r="BX550" s="342"/>
      <c r="BY550" s="342"/>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6" customFormat="true" ht="25.15" customHeight="true" x14ac:dyDescent="0.2">
      <c r="C551" s="1031" t="s">
        <v>478</v>
      </c>
      <c r="D551" s="985"/>
      <c r="E551" s="743">
        <v>4.0426290281546417E-3</v>
      </c>
      <c r="F551" s="612"/>
      <c r="G551" s="612"/>
      <c r="H551" s="1031" t="s">
        <v>471</v>
      </c>
      <c r="I551" s="985"/>
      <c r="J551" s="744">
        <v>-1.2351103060349306E-2</v>
      </c>
      <c r="K551" s="612"/>
      <c r="L551" s="612"/>
      <c r="M551" s="1031" t="s">
        <v>430</v>
      </c>
      <c r="N551" s="985"/>
      <c r="O551" s="745">
        <v>0.25929146720793911</v>
      </c>
      <c r="P551" s="612"/>
      <c r="Q551" s="612"/>
      <c r="W551" s="339"/>
      <c r="X551" s="339"/>
      <c r="Y551" s="339"/>
      <c r="Z551" s="339"/>
      <c r="AA551" s="339"/>
      <c r="AB551" s="339"/>
      <c r="AC551" s="339"/>
      <c r="AD551" s="339"/>
      <c r="AE551" s="339"/>
      <c r="AF551" s="339"/>
      <c r="AG551" s="339"/>
      <c r="AH551" s="339"/>
      <c r="AI551" s="339"/>
      <c r="AJ551" s="339"/>
      <c r="AK551" s="339"/>
      <c r="AL551" s="339"/>
      <c r="AM551" s="339"/>
      <c r="AN551" s="339"/>
      <c r="AO551" s="339"/>
      <c r="AP551" s="339"/>
      <c r="AQ551" s="339"/>
      <c r="AR551" s="339"/>
      <c r="AS551" s="339"/>
      <c r="AT551" s="339"/>
      <c r="AU551" s="339"/>
      <c r="AV551" s="339"/>
      <c r="AW551" s="339"/>
      <c r="AX551" s="339"/>
      <c r="AY551" s="339"/>
      <c r="AZ551" s="339"/>
      <c r="BA551" s="341"/>
      <c r="BB551" s="417"/>
      <c r="BC551" s="341"/>
      <c r="BD551" s="341"/>
      <c r="BE551" s="341"/>
      <c r="BF551" s="341"/>
      <c r="BG551" s="341"/>
      <c r="BH551" s="341"/>
      <c r="BI551" s="341"/>
      <c r="BJ551" s="341"/>
      <c r="BK551" s="341"/>
      <c r="BL551" s="341"/>
      <c r="BM551" s="341"/>
      <c r="BN551" s="341"/>
      <c r="BO551" s="341"/>
      <c r="BP551" s="341"/>
      <c r="BQ551" s="341"/>
      <c r="BR551" s="341"/>
      <c r="BS551" s="341"/>
      <c r="BT551" s="341"/>
      <c r="BU551" s="341"/>
      <c r="BV551" s="341"/>
      <c r="BW551" s="342"/>
      <c r="BX551" s="342"/>
      <c r="BY551" s="342"/>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6" customFormat="true" ht="25.15" customHeight="true" x14ac:dyDescent="0.2">
      <c r="C552" s="1031" t="s">
        <v>438</v>
      </c>
      <c r="D552" s="985"/>
      <c r="E552" s="743">
        <v>-5.9260898600098817E-2</v>
      </c>
      <c r="F552" s="612"/>
      <c r="G552" s="612"/>
      <c r="H552" s="1031" t="s">
        <v>460</v>
      </c>
      <c r="I552" s="985"/>
      <c r="J552" s="744">
        <v>1.5617486833027121E-2</v>
      </c>
      <c r="K552" s="612"/>
      <c r="L552" s="612"/>
      <c r="M552" s="1031" t="s">
        <v>446</v>
      </c>
      <c r="N552" s="985"/>
      <c r="O552" s="745">
        <v>7.773898730571778E-2</v>
      </c>
      <c r="P552" s="612"/>
      <c r="Q552" s="612"/>
      <c r="W552" s="339"/>
      <c r="X552" s="339"/>
      <c r="Y552" s="339"/>
      <c r="Z552" s="339"/>
      <c r="AA552" s="339"/>
      <c r="AB552" s="339"/>
      <c r="AC552" s="339"/>
      <c r="AD552" s="339"/>
      <c r="AE552" s="339"/>
      <c r="AF552" s="339"/>
      <c r="AG552" s="339"/>
      <c r="AH552" s="339"/>
      <c r="AI552" s="339"/>
      <c r="AJ552" s="339"/>
      <c r="AK552" s="339"/>
      <c r="AL552" s="339"/>
      <c r="AM552" s="339"/>
      <c r="AN552" s="339"/>
      <c r="AO552" s="339"/>
      <c r="AP552" s="339"/>
      <c r="AQ552" s="339"/>
      <c r="AR552" s="339"/>
      <c r="AS552" s="339"/>
      <c r="AT552" s="339"/>
      <c r="AU552" s="339"/>
      <c r="AV552" s="339"/>
      <c r="AW552" s="339"/>
      <c r="AX552" s="339"/>
      <c r="AY552" s="339"/>
      <c r="AZ552" s="339"/>
      <c r="BA552" s="341"/>
      <c r="BB552" s="417"/>
      <c r="BC552" s="341"/>
      <c r="BD552" s="341"/>
      <c r="BE552" s="341"/>
      <c r="BF552" s="341"/>
      <c r="BG552" s="341"/>
      <c r="BH552" s="341"/>
      <c r="BI552" s="341"/>
      <c r="BJ552" s="341"/>
      <c r="BK552" s="341"/>
      <c r="BL552" s="341"/>
      <c r="BM552" s="341"/>
      <c r="BN552" s="341"/>
      <c r="BO552" s="341"/>
      <c r="BP552" s="341"/>
      <c r="BQ552" s="341"/>
      <c r="BR552" s="341"/>
      <c r="BS552" s="341"/>
      <c r="BT552" s="341"/>
      <c r="BU552" s="341"/>
      <c r="BV552" s="341"/>
      <c r="BW552" s="342"/>
      <c r="BX552" s="342"/>
      <c r="BY552" s="342"/>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6" customFormat="true" ht="25.15" customHeight="true" x14ac:dyDescent="0.2">
      <c r="C553" s="1031" t="s">
        <v>443</v>
      </c>
      <c r="D553" s="985"/>
      <c r="E553" s="743">
        <v>-4.3494638213771544E-2</v>
      </c>
      <c r="F553" s="612"/>
      <c r="G553" s="612"/>
      <c r="H553" s="1031" t="s">
        <v>431</v>
      </c>
      <c r="I553" s="985"/>
      <c r="J553" s="744">
        <v>7.3607233687143059E-2</v>
      </c>
      <c r="K553" s="612"/>
      <c r="L553" s="612"/>
      <c r="M553" s="1031" t="s">
        <v>437</v>
      </c>
      <c r="N553" s="985"/>
      <c r="O553" s="745">
        <v>0.11141825048707613</v>
      </c>
      <c r="P553" s="612"/>
      <c r="Q553" s="612"/>
      <c r="W553" s="339"/>
      <c r="X553" s="339"/>
      <c r="Y553" s="339"/>
      <c r="Z553" s="339"/>
      <c r="AA553" s="339"/>
      <c r="AB553" s="339"/>
      <c r="AC553" s="339"/>
      <c r="AD553" s="339"/>
      <c r="AE553" s="339"/>
      <c r="AF553" s="339"/>
      <c r="AG553" s="339"/>
      <c r="AH553" s="339"/>
      <c r="AI553" s="339"/>
      <c r="AJ553" s="339"/>
      <c r="AK553" s="339"/>
      <c r="AL553" s="339"/>
      <c r="AM553" s="339"/>
      <c r="AN553" s="339"/>
      <c r="AO553" s="339"/>
      <c r="AP553" s="339"/>
      <c r="AQ553" s="339"/>
      <c r="AR553" s="339"/>
      <c r="AS553" s="339"/>
      <c r="AT553" s="339"/>
      <c r="AU553" s="339"/>
      <c r="AV553" s="339"/>
      <c r="AW553" s="339"/>
      <c r="AX553" s="339"/>
      <c r="AY553" s="339"/>
      <c r="AZ553" s="339"/>
      <c r="BA553" s="341"/>
      <c r="BB553" s="417"/>
      <c r="BC553" s="341"/>
      <c r="BD553" s="341"/>
      <c r="BE553" s="341"/>
      <c r="BF553" s="341"/>
      <c r="BG553" s="341"/>
      <c r="BH553" s="341"/>
      <c r="BI553" s="341"/>
      <c r="BJ553" s="341"/>
      <c r="BK553" s="341"/>
      <c r="BL553" s="341"/>
      <c r="BM553" s="341"/>
      <c r="BN553" s="341"/>
      <c r="BO553" s="341"/>
      <c r="BP553" s="341"/>
      <c r="BQ553" s="341"/>
      <c r="BR553" s="341"/>
      <c r="BS553" s="341"/>
      <c r="BT553" s="341"/>
      <c r="BU553" s="341"/>
      <c r="BV553" s="341"/>
      <c r="BW553" s="342"/>
      <c r="BX553" s="342"/>
      <c r="BY553" s="342"/>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6" customFormat="true" ht="25.15" customHeight="true" x14ac:dyDescent="0.2">
      <c r="C554" s="1031" t="s">
        <v>417</v>
      </c>
      <c r="D554" s="985"/>
      <c r="E554" s="743">
        <v>5.2007855959286121E-2</v>
      </c>
      <c r="F554" s="612"/>
      <c r="G554" s="612"/>
      <c r="H554" s="1031" t="s">
        <v>462</v>
      </c>
      <c r="I554" s="985"/>
      <c r="J554" s="744">
        <v>-1.5197880459357407E-2</v>
      </c>
      <c r="K554" s="612"/>
      <c r="L554" s="612"/>
      <c r="M554" s="1031" t="s">
        <v>440</v>
      </c>
      <c r="N554" s="985"/>
      <c r="O554" s="745">
        <v>0.29032988112007913</v>
      </c>
      <c r="P554" s="612"/>
      <c r="Q554" s="612"/>
      <c r="W554" s="339"/>
      <c r="X554" s="339"/>
      <c r="Y554" s="339"/>
      <c r="Z554" s="339"/>
      <c r="AA554" s="339"/>
      <c r="AB554" s="339"/>
      <c r="AC554" s="339"/>
      <c r="AD554" s="339"/>
      <c r="AE554" s="339"/>
      <c r="AF554" s="339"/>
      <c r="AG554" s="339"/>
      <c r="AH554" s="339"/>
      <c r="AI554" s="339"/>
      <c r="AJ554" s="339"/>
      <c r="AK554" s="339"/>
      <c r="AL554" s="339"/>
      <c r="AM554" s="339"/>
      <c r="AN554" s="339"/>
      <c r="AO554" s="339"/>
      <c r="AP554" s="339"/>
      <c r="AQ554" s="339"/>
      <c r="AR554" s="339"/>
      <c r="AS554" s="339"/>
      <c r="AT554" s="339"/>
      <c r="AU554" s="339"/>
      <c r="AV554" s="339"/>
      <c r="AW554" s="339"/>
      <c r="AX554" s="339"/>
      <c r="AY554" s="339"/>
      <c r="AZ554" s="339"/>
      <c r="BA554" s="341"/>
      <c r="BB554" s="417"/>
      <c r="BC554" s="341"/>
      <c r="BD554" s="341"/>
      <c r="BE554" s="341"/>
      <c r="BF554" s="341"/>
      <c r="BG554" s="341"/>
      <c r="BH554" s="341"/>
      <c r="BI554" s="341"/>
      <c r="BJ554" s="341"/>
      <c r="BK554" s="341"/>
      <c r="BL554" s="341"/>
      <c r="BM554" s="341"/>
      <c r="BN554" s="341"/>
      <c r="BO554" s="341"/>
      <c r="BP554" s="341"/>
      <c r="BQ554" s="341"/>
      <c r="BR554" s="341"/>
      <c r="BS554" s="341"/>
      <c r="BT554" s="341"/>
      <c r="BU554" s="341"/>
      <c r="BV554" s="341"/>
      <c r="BW554" s="342"/>
      <c r="BX554" s="342"/>
      <c r="BY554" s="342"/>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6" customFormat="true" ht="25.15" customHeight="true" x14ac:dyDescent="0.2">
      <c r="C555" s="1031" t="s">
        <v>419</v>
      </c>
      <c r="D555" s="985"/>
      <c r="E555" s="743">
        <v>-4.9991496749018441E-2</v>
      </c>
      <c r="F555" s="612"/>
      <c r="G555" s="612"/>
      <c r="H555" s="1031" t="s">
        <v>448</v>
      </c>
      <c r="I555" s="985"/>
      <c r="J555" s="744">
        <v>4.7678982434784821E-2</v>
      </c>
      <c r="K555" s="612"/>
      <c r="L555" s="612"/>
      <c r="M555" s="1031" t="s">
        <v>447</v>
      </c>
      <c r="N555" s="985"/>
      <c r="O555" s="745">
        <v>0.16169865547966242</v>
      </c>
      <c r="P555" s="612"/>
      <c r="Q555" s="612"/>
      <c r="W555" s="339"/>
      <c r="X555" s="339"/>
      <c r="Y555" s="339"/>
      <c r="Z555" s="339"/>
      <c r="AA555" s="339"/>
      <c r="AB555" s="339"/>
      <c r="AC555" s="339"/>
      <c r="AD555" s="339"/>
      <c r="AE555" s="339"/>
      <c r="AF555" s="339"/>
      <c r="AG555" s="339"/>
      <c r="AH555" s="339"/>
      <c r="AI555" s="339"/>
      <c r="AJ555" s="339"/>
      <c r="AK555" s="339"/>
      <c r="AL555" s="339"/>
      <c r="AM555" s="339"/>
      <c r="AN555" s="339"/>
      <c r="AO555" s="339"/>
      <c r="AP555" s="339"/>
      <c r="AQ555" s="339"/>
      <c r="AR555" s="339"/>
      <c r="AS555" s="339"/>
      <c r="AT555" s="339"/>
      <c r="AU555" s="339"/>
      <c r="AV555" s="339"/>
      <c r="AW555" s="339"/>
      <c r="AX555" s="339"/>
      <c r="AY555" s="339"/>
      <c r="AZ555" s="339"/>
      <c r="BA555" s="341"/>
      <c r="BB555" s="417"/>
      <c r="BC555" s="341"/>
      <c r="BD555" s="341"/>
      <c r="BE555" s="341"/>
      <c r="BF555" s="341"/>
      <c r="BG555" s="341"/>
      <c r="BH555" s="341"/>
      <c r="BI555" s="341"/>
      <c r="BJ555" s="341"/>
      <c r="BK555" s="341"/>
      <c r="BL555" s="341"/>
      <c r="BM555" s="341"/>
      <c r="BN555" s="341"/>
      <c r="BO555" s="341"/>
      <c r="BP555" s="341"/>
      <c r="BQ555" s="341"/>
      <c r="BR555" s="341"/>
      <c r="BS555" s="341"/>
      <c r="BT555" s="341"/>
      <c r="BU555" s="341"/>
      <c r="BV555" s="341"/>
      <c r="BW555" s="342"/>
      <c r="BX555" s="342"/>
      <c r="BY555" s="342"/>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6" customFormat="true" ht="25.15" customHeight="true" x14ac:dyDescent="0.2">
      <c r="C556" s="1031" t="s">
        <v>429</v>
      </c>
      <c r="D556" s="985"/>
      <c r="E556" s="743">
        <v>7.540160321674283E-2</v>
      </c>
      <c r="F556" s="612"/>
      <c r="G556" s="612"/>
      <c r="H556" s="1031" t="s">
        <v>482</v>
      </c>
      <c r="I556" s="985"/>
      <c r="J556" s="744">
        <v>-4.8282422358716095E-3</v>
      </c>
      <c r="K556" s="612"/>
      <c r="L556" s="612"/>
      <c r="M556" s="1031" t="s">
        <v>463</v>
      </c>
      <c r="N556" s="985"/>
      <c r="O556" s="745">
        <v>7.7487106663712474E-2</v>
      </c>
      <c r="P556" s="612"/>
      <c r="Q556" s="612"/>
      <c r="W556" s="339"/>
      <c r="X556" s="339"/>
      <c r="Y556" s="339"/>
      <c r="Z556" s="339"/>
      <c r="AA556" s="339"/>
      <c r="AB556" s="339"/>
      <c r="AC556" s="339"/>
      <c r="AD556" s="339"/>
      <c r="AE556" s="339"/>
      <c r="AF556" s="339"/>
      <c r="AG556" s="339"/>
      <c r="AH556" s="339"/>
      <c r="AI556" s="339"/>
      <c r="AJ556" s="339"/>
      <c r="AK556" s="339"/>
      <c r="AL556" s="339"/>
      <c r="AM556" s="339"/>
      <c r="AN556" s="339"/>
      <c r="AO556" s="339"/>
      <c r="AP556" s="339"/>
      <c r="AQ556" s="339"/>
      <c r="AR556" s="339"/>
      <c r="AS556" s="339"/>
      <c r="AT556" s="339"/>
      <c r="AU556" s="339"/>
      <c r="AV556" s="339"/>
      <c r="AW556" s="339"/>
      <c r="AX556" s="339"/>
      <c r="AY556" s="339"/>
      <c r="AZ556" s="339"/>
      <c r="BA556" s="341"/>
      <c r="BB556" s="417"/>
      <c r="BC556" s="341"/>
      <c r="BD556" s="341"/>
      <c r="BE556" s="341"/>
      <c r="BF556" s="341"/>
      <c r="BG556" s="341"/>
      <c r="BH556" s="341"/>
      <c r="BI556" s="341"/>
      <c r="BJ556" s="341"/>
      <c r="BK556" s="341"/>
      <c r="BL556" s="341"/>
      <c r="BM556" s="341"/>
      <c r="BN556" s="341"/>
      <c r="BO556" s="341"/>
      <c r="BP556" s="341"/>
      <c r="BQ556" s="341"/>
      <c r="BR556" s="341"/>
      <c r="BS556" s="341"/>
      <c r="BT556" s="341"/>
      <c r="BU556" s="341"/>
      <c r="BV556" s="341"/>
      <c r="BW556" s="342"/>
      <c r="BX556" s="342"/>
      <c r="BY556" s="342"/>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6" customFormat="true" ht="25.15" customHeight="true" x14ac:dyDescent="0.2">
      <c r="C557" s="1031" t="s">
        <v>426</v>
      </c>
      <c r="D557" s="985"/>
      <c r="E557" s="743">
        <v>8.0367514185016864E-2</v>
      </c>
      <c r="F557" s="612"/>
      <c r="G557" s="612"/>
      <c r="H557" s="1031" t="s">
        <v>470</v>
      </c>
      <c r="I557" s="985"/>
      <c r="J557" s="744">
        <v>-7.0409418413575221E-3</v>
      </c>
      <c r="K557" s="612"/>
      <c r="L557" s="612"/>
      <c r="M557" s="1031" t="s">
        <v>454</v>
      </c>
      <c r="N557" s="985"/>
      <c r="O557" s="745">
        <v>4.8366550004247182E-4</v>
      </c>
      <c r="P557" s="612"/>
      <c r="Q557" s="612"/>
      <c r="W557" s="339"/>
      <c r="X557" s="339"/>
      <c r="Y557" s="339"/>
      <c r="Z557" s="339"/>
      <c r="AA557" s="339"/>
      <c r="AB557" s="339"/>
      <c r="AC557" s="339"/>
      <c r="AD557" s="339"/>
      <c r="AE557" s="339"/>
      <c r="AF557" s="339"/>
      <c r="AG557" s="339"/>
      <c r="AH557" s="339"/>
      <c r="AI557" s="339"/>
      <c r="AJ557" s="339"/>
      <c r="AK557" s="339"/>
      <c r="AL557" s="339"/>
      <c r="AM557" s="339"/>
      <c r="AN557" s="339"/>
      <c r="AO557" s="339"/>
      <c r="AP557" s="339"/>
      <c r="AQ557" s="339"/>
      <c r="AR557" s="339"/>
      <c r="AS557" s="339"/>
      <c r="AT557" s="339"/>
      <c r="AU557" s="339"/>
      <c r="AV557" s="339"/>
      <c r="AW557" s="339"/>
      <c r="AX557" s="339"/>
      <c r="AY557" s="339"/>
      <c r="AZ557" s="339"/>
      <c r="BA557" s="341"/>
      <c r="BB557" s="417"/>
      <c r="BC557" s="341"/>
      <c r="BD557" s="341"/>
      <c r="BE557" s="341"/>
      <c r="BF557" s="341"/>
      <c r="BG557" s="341"/>
      <c r="BH557" s="341"/>
      <c r="BI557" s="341"/>
      <c r="BJ557" s="341"/>
      <c r="BK557" s="341"/>
      <c r="BL557" s="341"/>
      <c r="BM557" s="341"/>
      <c r="BN557" s="341"/>
      <c r="BO557" s="341"/>
      <c r="BP557" s="341"/>
      <c r="BQ557" s="341"/>
      <c r="BR557" s="341"/>
      <c r="BS557" s="341"/>
      <c r="BT557" s="341"/>
      <c r="BU557" s="341"/>
      <c r="BV557" s="341"/>
      <c r="BW557" s="342"/>
      <c r="BX557" s="342"/>
      <c r="BY557" s="342"/>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6" customFormat="true" ht="25.15" customHeight="true" x14ac:dyDescent="0.2">
      <c r="C558" s="1031" t="s">
        <v>453</v>
      </c>
      <c r="D558" s="985"/>
      <c r="E558" s="743">
        <v>3.344671134134123E-2</v>
      </c>
      <c r="F558" s="612"/>
      <c r="G558" s="612"/>
      <c r="H558" s="1031" t="s">
        <v>494</v>
      </c>
      <c r="I558" s="985"/>
      <c r="J558" s="744">
        <v>5.9304604939115757E-4</v>
      </c>
      <c r="K558" s="612"/>
      <c r="L558" s="612"/>
      <c r="M558" s="1031" t="s">
        <v>495</v>
      </c>
      <c r="N558" s="985"/>
      <c r="O558" s="745">
        <v>2.1174060167271372E-2</v>
      </c>
      <c r="P558" s="612"/>
      <c r="Q558" s="612"/>
      <c r="W558" s="339"/>
      <c r="X558" s="339"/>
      <c r="Y558" s="339"/>
      <c r="Z558" s="339"/>
      <c r="AA558" s="339"/>
      <c r="AB558" s="339"/>
      <c r="AC558" s="339"/>
      <c r="AD558" s="339"/>
      <c r="AE558" s="339"/>
      <c r="AF558" s="339"/>
      <c r="AG558" s="339"/>
      <c r="AH558" s="339"/>
      <c r="AI558" s="339"/>
      <c r="AJ558" s="339"/>
      <c r="AK558" s="339"/>
      <c r="AL558" s="339"/>
      <c r="AM558" s="339"/>
      <c r="AN558" s="339"/>
      <c r="AO558" s="339"/>
      <c r="AP558" s="339"/>
      <c r="AQ558" s="339"/>
      <c r="AR558" s="339"/>
      <c r="AS558" s="339"/>
      <c r="AT558" s="339"/>
      <c r="AU558" s="339"/>
      <c r="AV558" s="339"/>
      <c r="AW558" s="339"/>
      <c r="AX558" s="339"/>
      <c r="AY558" s="339"/>
      <c r="AZ558" s="339"/>
      <c r="BA558" s="341"/>
      <c r="BB558" s="417"/>
      <c r="BC558" s="341"/>
      <c r="BD558" s="341"/>
      <c r="BE558" s="341"/>
      <c r="BF558" s="341"/>
      <c r="BG558" s="341"/>
      <c r="BH558" s="341"/>
      <c r="BI558" s="341"/>
      <c r="BJ558" s="341"/>
      <c r="BK558" s="341"/>
      <c r="BL558" s="341"/>
      <c r="BM558" s="341"/>
      <c r="BN558" s="341"/>
      <c r="BO558" s="341"/>
      <c r="BP558" s="341"/>
      <c r="BQ558" s="341"/>
      <c r="BR558" s="341"/>
      <c r="BS558" s="341"/>
      <c r="BT558" s="341"/>
      <c r="BU558" s="341"/>
      <c r="BV558" s="341"/>
      <c r="BW558" s="342"/>
      <c r="BX558" s="342"/>
      <c r="BY558" s="342"/>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6" customFormat="true" ht="25.15" customHeight="true" x14ac:dyDescent="0.2">
      <c r="C559" s="1031" t="s">
        <v>439</v>
      </c>
      <c r="D559" s="985"/>
      <c r="E559" s="743">
        <v>4.9386027735711879E-2</v>
      </c>
      <c r="F559" s="612"/>
      <c r="G559" s="612"/>
      <c r="H559" s="1031" t="s">
        <v>451</v>
      </c>
      <c r="I559" s="985"/>
      <c r="J559" s="744">
        <v>-4.3300811963948284E-2</v>
      </c>
      <c r="K559" s="612"/>
      <c r="L559" s="612"/>
      <c r="M559" s="1031" t="s">
        <v>444</v>
      </c>
      <c r="N559" s="985"/>
      <c r="O559" s="745">
        <v>3.677469925512588E-2</v>
      </c>
      <c r="P559" s="612"/>
      <c r="Q559" s="612"/>
      <c r="W559" s="339"/>
      <c r="X559" s="339"/>
      <c r="Y559" s="339"/>
      <c r="Z559" s="339"/>
      <c r="AA559" s="339"/>
      <c r="AB559" s="339"/>
      <c r="AC559" s="339"/>
      <c r="AD559" s="339"/>
      <c r="AE559" s="339"/>
      <c r="AF559" s="339"/>
      <c r="AG559" s="339"/>
      <c r="AH559" s="339"/>
      <c r="AI559" s="339"/>
      <c r="AJ559" s="339"/>
      <c r="AK559" s="339"/>
      <c r="AL559" s="339"/>
      <c r="AM559" s="339"/>
      <c r="AN559" s="339"/>
      <c r="AO559" s="339"/>
      <c r="AP559" s="339"/>
      <c r="AQ559" s="339"/>
      <c r="AR559" s="339"/>
      <c r="AS559" s="339"/>
      <c r="AT559" s="339"/>
      <c r="AU559" s="339"/>
      <c r="AV559" s="339"/>
      <c r="AW559" s="339"/>
      <c r="AX559" s="339"/>
      <c r="AY559" s="339"/>
      <c r="AZ559" s="339"/>
      <c r="BA559" s="341"/>
      <c r="BB559" s="417"/>
      <c r="BC559" s="341"/>
      <c r="BD559" s="341"/>
      <c r="BE559" s="341"/>
      <c r="BF559" s="341"/>
      <c r="BG559" s="341"/>
      <c r="BH559" s="341"/>
      <c r="BI559" s="341"/>
      <c r="BJ559" s="341"/>
      <c r="BK559" s="341"/>
      <c r="BL559" s="341"/>
      <c r="BM559" s="341"/>
      <c r="BN559" s="341"/>
      <c r="BO559" s="341"/>
      <c r="BP559" s="341"/>
      <c r="BQ559" s="341"/>
      <c r="BR559" s="341"/>
      <c r="BS559" s="341"/>
      <c r="BT559" s="341"/>
      <c r="BU559" s="341"/>
      <c r="BV559" s="341"/>
      <c r="BW559" s="342"/>
      <c r="BX559" s="342"/>
      <c r="BY559" s="342"/>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6" customFormat="true" ht="25.15" customHeight="true" x14ac:dyDescent="0.2">
      <c r="C560" s="1031" t="s">
        <v>422</v>
      </c>
      <c r="D560" s="985"/>
      <c r="E560" s="743">
        <v>6.1771581055933944E-2</v>
      </c>
      <c r="F560" s="612"/>
      <c r="G560" s="612"/>
      <c r="H560" s="1031" t="s">
        <v>465</v>
      </c>
      <c r="I560" s="985"/>
      <c r="J560" s="744">
        <v>9.9237273272854906E-3</v>
      </c>
      <c r="K560" s="612"/>
      <c r="L560" s="612"/>
      <c r="M560" s="1031" t="s">
        <v>459</v>
      </c>
      <c r="N560" s="985"/>
      <c r="O560" s="745">
        <v>5.5144493071702168E-2</v>
      </c>
      <c r="P560" s="612"/>
      <c r="Q560" s="612"/>
      <c r="W560" s="339"/>
      <c r="X560" s="339"/>
      <c r="Y560" s="339"/>
      <c r="Z560" s="339"/>
      <c r="AA560" s="339"/>
      <c r="AB560" s="339"/>
      <c r="AC560" s="339"/>
      <c r="AD560" s="339"/>
      <c r="AE560" s="339"/>
      <c r="AF560" s="339"/>
      <c r="AG560" s="339"/>
      <c r="AH560" s="339"/>
      <c r="AI560" s="339"/>
      <c r="AJ560" s="339"/>
      <c r="AK560" s="339"/>
      <c r="AL560" s="339"/>
      <c r="AM560" s="339"/>
      <c r="AN560" s="339"/>
      <c r="AO560" s="339"/>
      <c r="AP560" s="339"/>
      <c r="AQ560" s="339"/>
      <c r="AR560" s="339"/>
      <c r="AS560" s="339"/>
      <c r="AT560" s="339"/>
      <c r="AU560" s="339"/>
      <c r="AV560" s="339"/>
      <c r="AW560" s="339"/>
      <c r="AX560" s="339"/>
      <c r="AY560" s="339"/>
      <c r="AZ560" s="339"/>
      <c r="BA560" s="341"/>
      <c r="BB560" s="417"/>
      <c r="BC560" s="341"/>
      <c r="BD560" s="341"/>
      <c r="BE560" s="341"/>
      <c r="BF560" s="341"/>
      <c r="BG560" s="341"/>
      <c r="BH560" s="341"/>
      <c r="BI560" s="341"/>
      <c r="BJ560" s="341"/>
      <c r="BK560" s="341"/>
      <c r="BL560" s="341"/>
      <c r="BM560" s="341"/>
      <c r="BN560" s="341"/>
      <c r="BO560" s="341"/>
      <c r="BP560" s="341"/>
      <c r="BQ560" s="341"/>
      <c r="BR560" s="341"/>
      <c r="BS560" s="341"/>
      <c r="BT560" s="341"/>
      <c r="BU560" s="341"/>
      <c r="BV560" s="341"/>
      <c r="BW560" s="342"/>
      <c r="BX560" s="342"/>
      <c r="BY560" s="342"/>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6" customFormat="true" ht="25.15" customHeight="true" x14ac:dyDescent="0.2">
      <c r="C561" s="1031" t="s">
        <v>436</v>
      </c>
      <c r="D561" s="985"/>
      <c r="E561" s="743">
        <v>6.1004983264013615E-2</v>
      </c>
      <c r="F561" s="612"/>
      <c r="G561" s="612"/>
      <c r="H561" s="1031" t="s">
        <v>474</v>
      </c>
      <c r="I561" s="985"/>
      <c r="J561" s="744">
        <v>-9.7776952126327147E-3</v>
      </c>
      <c r="K561" s="612"/>
      <c r="L561" s="612"/>
      <c r="M561" s="1031" t="s">
        <v>467</v>
      </c>
      <c r="N561" s="985"/>
      <c r="O561" s="745">
        <v>4.2412476264485745E-3</v>
      </c>
      <c r="P561" s="612"/>
      <c r="Q561" s="612"/>
      <c r="W561" s="339"/>
      <c r="X561" s="339"/>
      <c r="Y561" s="339"/>
      <c r="Z561" s="339"/>
      <c r="AA561" s="339"/>
      <c r="AB561" s="339"/>
      <c r="AC561" s="339"/>
      <c r="AD561" s="339"/>
      <c r="AE561" s="339"/>
      <c r="AF561" s="339"/>
      <c r="AG561" s="339"/>
      <c r="AH561" s="339"/>
      <c r="AI561" s="339"/>
      <c r="AJ561" s="339"/>
      <c r="AK561" s="339"/>
      <c r="AL561" s="339"/>
      <c r="AM561" s="339"/>
      <c r="AN561" s="339"/>
      <c r="AO561" s="339"/>
      <c r="AP561" s="339"/>
      <c r="AQ561" s="339"/>
      <c r="AR561" s="339"/>
      <c r="AS561" s="339"/>
      <c r="AT561" s="339"/>
      <c r="AU561" s="339"/>
      <c r="AV561" s="339"/>
      <c r="AW561" s="339"/>
      <c r="AX561" s="339"/>
      <c r="AY561" s="339"/>
      <c r="AZ561" s="339"/>
      <c r="BA561" s="341"/>
      <c r="BB561" s="417"/>
      <c r="BC561" s="341"/>
      <c r="BD561" s="341"/>
      <c r="BE561" s="341"/>
      <c r="BF561" s="341"/>
      <c r="BG561" s="341"/>
      <c r="BH561" s="341"/>
      <c r="BI561" s="341"/>
      <c r="BJ561" s="341"/>
      <c r="BK561" s="341"/>
      <c r="BL561" s="341"/>
      <c r="BM561" s="341"/>
      <c r="BN561" s="341"/>
      <c r="BO561" s="341"/>
      <c r="BP561" s="341"/>
      <c r="BQ561" s="341"/>
      <c r="BR561" s="341"/>
      <c r="BS561" s="341"/>
      <c r="BT561" s="341"/>
      <c r="BU561" s="341"/>
      <c r="BV561" s="341"/>
      <c r="BW561" s="342"/>
      <c r="BX561" s="342"/>
      <c r="BY561" s="342"/>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6" customFormat="true" ht="25.15" customHeight="true" x14ac:dyDescent="0.2">
      <c r="C562" s="1031" t="s">
        <v>430</v>
      </c>
      <c r="D562" s="985"/>
      <c r="E562" s="743">
        <v>7.1639274610015041E-2</v>
      </c>
      <c r="F562" s="612"/>
      <c r="G562" s="612"/>
      <c r="H562" s="1031" t="s">
        <v>427</v>
      </c>
      <c r="I562" s="985"/>
      <c r="J562" s="744">
        <v>-8.6710936570542171E-2</v>
      </c>
      <c r="K562" s="612"/>
      <c r="L562" s="612"/>
      <c r="M562" s="1031" t="s">
        <v>433</v>
      </c>
      <c r="N562" s="985"/>
      <c r="O562" s="745">
        <v>8.380822626805845E-2</v>
      </c>
      <c r="P562" s="612"/>
      <c r="Q562" s="612"/>
      <c r="W562" s="339"/>
      <c r="X562" s="339"/>
      <c r="Y562" s="339"/>
      <c r="Z562" s="339"/>
      <c r="AA562" s="339"/>
      <c r="AB562" s="339"/>
      <c r="AC562" s="339"/>
      <c r="AD562" s="339"/>
      <c r="AE562" s="339"/>
      <c r="AF562" s="339"/>
      <c r="AG562" s="339"/>
      <c r="AH562" s="339"/>
      <c r="AI562" s="339"/>
      <c r="AJ562" s="339"/>
      <c r="AK562" s="339"/>
      <c r="AL562" s="339"/>
      <c r="AM562" s="339"/>
      <c r="AN562" s="339"/>
      <c r="AO562" s="339"/>
      <c r="AP562" s="339"/>
      <c r="AQ562" s="339"/>
      <c r="AR562" s="339"/>
      <c r="AS562" s="339"/>
      <c r="AT562" s="339"/>
      <c r="AU562" s="339"/>
      <c r="AV562" s="339"/>
      <c r="AW562" s="339"/>
      <c r="AX562" s="339"/>
      <c r="AY562" s="339"/>
      <c r="AZ562" s="339"/>
      <c r="BA562" s="341"/>
      <c r="BB562" s="417"/>
      <c r="BC562" s="341"/>
      <c r="BD562" s="341"/>
      <c r="BE562" s="341"/>
      <c r="BF562" s="341"/>
      <c r="BG562" s="341"/>
      <c r="BH562" s="341"/>
      <c r="BI562" s="341"/>
      <c r="BJ562" s="341"/>
      <c r="BK562" s="341"/>
      <c r="BL562" s="341"/>
      <c r="BM562" s="341"/>
      <c r="BN562" s="341"/>
      <c r="BO562" s="341"/>
      <c r="BP562" s="341"/>
      <c r="BQ562" s="341"/>
      <c r="BR562" s="341"/>
      <c r="BS562" s="341"/>
      <c r="BT562" s="341"/>
      <c r="BU562" s="341"/>
      <c r="BV562" s="341"/>
      <c r="BW562" s="342"/>
      <c r="BX562" s="342"/>
      <c r="BY562" s="342"/>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6" customFormat="true" ht="25.15" customHeight="true" x14ac:dyDescent="0.2">
      <c r="C563" s="1031" t="s">
        <v>446</v>
      </c>
      <c r="D563" s="985"/>
      <c r="E563" s="743">
        <v>4.8776015098379311E-2</v>
      </c>
      <c r="F563" s="612"/>
      <c r="G563" s="612"/>
      <c r="H563" s="1031" t="s">
        <v>491</v>
      </c>
      <c r="I563" s="985"/>
      <c r="J563" s="744">
        <v>-3.828552646853296E-3</v>
      </c>
      <c r="K563" s="612"/>
      <c r="L563" s="612"/>
      <c r="M563" s="1031" t="s">
        <v>492</v>
      </c>
      <c r="N563" s="985"/>
      <c r="O563" s="745">
        <v>2.8343179998131088E-2</v>
      </c>
      <c r="P563" s="612"/>
      <c r="Q563" s="612"/>
      <c r="W563" s="339"/>
      <c r="X563" s="339"/>
      <c r="Y563" s="339"/>
      <c r="Z563" s="339"/>
      <c r="AA563" s="339"/>
      <c r="AB563" s="339"/>
      <c r="AC563" s="339"/>
      <c r="AD563" s="339"/>
      <c r="AE563" s="339"/>
      <c r="AF563" s="339"/>
      <c r="AG563" s="339"/>
      <c r="AH563" s="339"/>
      <c r="AI563" s="339"/>
      <c r="AJ563" s="339"/>
      <c r="AK563" s="339"/>
      <c r="AL563" s="339"/>
      <c r="AM563" s="339"/>
      <c r="AN563" s="339"/>
      <c r="AO563" s="339"/>
      <c r="AP563" s="339"/>
      <c r="AQ563" s="339"/>
      <c r="AR563" s="339"/>
      <c r="AS563" s="339"/>
      <c r="AT563" s="339"/>
      <c r="AU563" s="339"/>
      <c r="AV563" s="339"/>
      <c r="AW563" s="339"/>
      <c r="AX563" s="339"/>
      <c r="AY563" s="339"/>
      <c r="AZ563" s="339"/>
      <c r="BA563" s="341"/>
      <c r="BB563" s="417"/>
      <c r="BC563" s="341"/>
      <c r="BD563" s="341"/>
      <c r="BE563" s="341"/>
      <c r="BF563" s="341"/>
      <c r="BG563" s="341"/>
      <c r="BH563" s="341"/>
      <c r="BI563" s="341"/>
      <c r="BJ563" s="341"/>
      <c r="BK563" s="341"/>
      <c r="BL563" s="341"/>
      <c r="BM563" s="341"/>
      <c r="BN563" s="341"/>
      <c r="BO563" s="341"/>
      <c r="BP563" s="341"/>
      <c r="BQ563" s="341"/>
      <c r="BR563" s="341"/>
      <c r="BS563" s="341"/>
      <c r="BT563" s="341"/>
      <c r="BU563" s="341"/>
      <c r="BV563" s="341"/>
      <c r="BW563" s="342"/>
      <c r="BX563" s="342"/>
      <c r="BY563" s="342"/>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6" customFormat="true" ht="25.15" customHeight="true" x14ac:dyDescent="0.2">
      <c r="C564" s="1031" t="s">
        <v>437</v>
      </c>
      <c r="D564" s="985"/>
      <c r="E564" s="743">
        <v>6.0307327973143907E-2</v>
      </c>
      <c r="F564" s="612"/>
      <c r="G564" s="612"/>
      <c r="H564" s="1031" t="s">
        <v>441</v>
      </c>
      <c r="I564" s="985"/>
      <c r="J564" s="744">
        <v>-4.4592415510758043E-2</v>
      </c>
      <c r="K564" s="612"/>
      <c r="L564" s="612"/>
      <c r="M564" s="1031" t="s">
        <v>496</v>
      </c>
      <c r="N564" s="985"/>
      <c r="O564" s="745">
        <v>1.4525290250460477E-2</v>
      </c>
      <c r="P564" s="612"/>
      <c r="Q564" s="612"/>
      <c r="W564" s="339"/>
      <c r="X564" s="339"/>
      <c r="Y564" s="339"/>
      <c r="Z564" s="339"/>
      <c r="AA564" s="339"/>
      <c r="AB564" s="339"/>
      <c r="AC564" s="339"/>
      <c r="AD564" s="339"/>
      <c r="AE564" s="339"/>
      <c r="AF564" s="339"/>
      <c r="AG564" s="339"/>
      <c r="AH564" s="339"/>
      <c r="AI564" s="339"/>
      <c r="AJ564" s="339"/>
      <c r="AK564" s="339"/>
      <c r="AL564" s="339"/>
      <c r="AM564" s="339"/>
      <c r="AN564" s="339"/>
      <c r="AO564" s="339"/>
      <c r="AP564" s="339"/>
      <c r="AQ564" s="339"/>
      <c r="AR564" s="339"/>
      <c r="AS564" s="339"/>
      <c r="AT564" s="339"/>
      <c r="AU564" s="339"/>
      <c r="AV564" s="339"/>
      <c r="AW564" s="339"/>
      <c r="AX564" s="339"/>
      <c r="AY564" s="339"/>
      <c r="AZ564" s="339"/>
      <c r="BA564" s="341"/>
      <c r="BB564" s="417"/>
      <c r="BC564" s="341"/>
      <c r="BD564" s="341"/>
      <c r="BE564" s="341"/>
      <c r="BF564" s="341"/>
      <c r="BG564" s="341"/>
      <c r="BH564" s="341"/>
      <c r="BI564" s="341"/>
      <c r="BJ564" s="341"/>
      <c r="BK564" s="341"/>
      <c r="BL564" s="341"/>
      <c r="BM564" s="341"/>
      <c r="BN564" s="341"/>
      <c r="BO564" s="341"/>
      <c r="BP564" s="341"/>
      <c r="BQ564" s="341"/>
      <c r="BR564" s="341"/>
      <c r="BS564" s="341"/>
      <c r="BT564" s="341"/>
      <c r="BU564" s="341"/>
      <c r="BV564" s="341"/>
      <c r="BW564" s="342"/>
      <c r="BX564" s="342"/>
      <c r="BY564" s="342"/>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6" customFormat="true" ht="25.15" customHeight="true" x14ac:dyDescent="0.2">
      <c r="C565" s="1031" t="s">
        <v>440</v>
      </c>
      <c r="D565" s="985"/>
      <c r="E565" s="743">
        <v>5.7079570334844627E-2</v>
      </c>
      <c r="F565" s="612"/>
      <c r="G565" s="612"/>
      <c r="H565" s="1031" t="s">
        <v>445</v>
      </c>
      <c r="I565" s="985"/>
      <c r="J565" s="744">
        <v>-1.2653537888867823E-2</v>
      </c>
      <c r="K565" s="612"/>
      <c r="L565" s="612"/>
      <c r="M565" s="1031" t="s">
        <v>497</v>
      </c>
      <c r="N565" s="985"/>
      <c r="O565" s="745">
        <v>1.2953046053710325E-2</v>
      </c>
      <c r="P565" s="612"/>
      <c r="Q565" s="612"/>
      <c r="W565" s="339"/>
      <c r="X565" s="339"/>
      <c r="Y565" s="339"/>
      <c r="Z565" s="339"/>
      <c r="AA565" s="339"/>
      <c r="AB565" s="339"/>
      <c r="AC565" s="339"/>
      <c r="AD565" s="339"/>
      <c r="AE565" s="339"/>
      <c r="AF565" s="339"/>
      <c r="AG565" s="339"/>
      <c r="AH565" s="339"/>
      <c r="AI565" s="339"/>
      <c r="AJ565" s="339"/>
      <c r="AK565" s="339"/>
      <c r="AL565" s="339"/>
      <c r="AM565" s="339"/>
      <c r="AN565" s="339"/>
      <c r="AO565" s="339"/>
      <c r="AP565" s="339"/>
      <c r="AQ565" s="339"/>
      <c r="AR565" s="339"/>
      <c r="AS565" s="339"/>
      <c r="AT565" s="339"/>
      <c r="AU565" s="339"/>
      <c r="AV565" s="339"/>
      <c r="AW565" s="339"/>
      <c r="AX565" s="339"/>
      <c r="AY565" s="339"/>
      <c r="AZ565" s="339"/>
      <c r="BA565" s="341"/>
      <c r="BB565" s="417"/>
      <c r="BC565" s="341"/>
      <c r="BD565" s="341"/>
      <c r="BE565" s="341"/>
      <c r="BF565" s="341"/>
      <c r="BG565" s="341"/>
      <c r="BH565" s="341"/>
      <c r="BI565" s="341"/>
      <c r="BJ565" s="341"/>
      <c r="BK565" s="341"/>
      <c r="BL565" s="341"/>
      <c r="BM565" s="341"/>
      <c r="BN565" s="341"/>
      <c r="BO565" s="341"/>
      <c r="BP565" s="341"/>
      <c r="BQ565" s="341"/>
      <c r="BR565" s="341"/>
      <c r="BS565" s="341"/>
      <c r="BT565" s="341"/>
      <c r="BU565" s="341"/>
      <c r="BV565" s="341"/>
      <c r="BW565" s="342"/>
      <c r="BX565" s="342"/>
      <c r="BY565" s="342"/>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6" customFormat="true" ht="25.15" customHeight="true" x14ac:dyDescent="0.2">
      <c r="C566" s="1031" t="s">
        <v>454</v>
      </c>
      <c r="D566" s="985"/>
      <c r="E566" s="743">
        <v>3.2188925539294651E-2</v>
      </c>
      <c r="F566" s="612"/>
      <c r="G566" s="612"/>
      <c r="H566" s="1031" t="s">
        <v>485</v>
      </c>
      <c r="I566" s="985"/>
      <c r="J566" s="744">
        <v>-5.4561673788476317E-3</v>
      </c>
      <c r="K566" s="612"/>
      <c r="L566" s="612"/>
      <c r="M566" s="1031" t="s">
        <v>498</v>
      </c>
      <c r="N566" s="985"/>
      <c r="O566" s="745">
        <v>5.0097105431350635E-3</v>
      </c>
      <c r="P566" s="612"/>
      <c r="Q566" s="612"/>
      <c r="W566" s="339"/>
      <c r="X566" s="339"/>
      <c r="Y566" s="339"/>
      <c r="Z566" s="339"/>
      <c r="AA566" s="339"/>
      <c r="AB566" s="339"/>
      <c r="AC566" s="339"/>
      <c r="AD566" s="339"/>
      <c r="AE566" s="339"/>
      <c r="AF566" s="339"/>
      <c r="AG566" s="339"/>
      <c r="AH566" s="339"/>
      <c r="AI566" s="339"/>
      <c r="AJ566" s="339"/>
      <c r="AK566" s="339"/>
      <c r="AL566" s="339"/>
      <c r="AM566" s="339"/>
      <c r="AN566" s="339"/>
      <c r="AO566" s="339"/>
      <c r="AP566" s="339"/>
      <c r="AQ566" s="339"/>
      <c r="AR566" s="339"/>
      <c r="AS566" s="339"/>
      <c r="AT566" s="339"/>
      <c r="AU566" s="339"/>
      <c r="AV566" s="339"/>
      <c r="AW566" s="339"/>
      <c r="AX566" s="339"/>
      <c r="AY566" s="339"/>
      <c r="AZ566" s="339"/>
      <c r="BA566" s="341"/>
      <c r="BB566" s="417"/>
      <c r="BC566" s="341"/>
      <c r="BD566" s="341"/>
      <c r="BE566" s="341"/>
      <c r="BF566" s="341"/>
      <c r="BG566" s="341"/>
      <c r="BH566" s="341"/>
      <c r="BI566" s="341"/>
      <c r="BJ566" s="341"/>
      <c r="BK566" s="341"/>
      <c r="BL566" s="341"/>
      <c r="BM566" s="341"/>
      <c r="BN566" s="341"/>
      <c r="BO566" s="341"/>
      <c r="BP566" s="341"/>
      <c r="BQ566" s="341"/>
      <c r="BR566" s="341"/>
      <c r="BS566" s="341"/>
      <c r="BT566" s="341"/>
      <c r="BU566" s="341"/>
      <c r="BV566" s="341"/>
      <c r="BW566" s="342"/>
      <c r="BX566" s="342"/>
      <c r="BY566" s="342"/>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6" customFormat="true" ht="25.15" customHeight="true" x14ac:dyDescent="0.2">
      <c r="C567" s="1031" t="s">
        <v>444</v>
      </c>
      <c r="D567" s="985"/>
      <c r="E567" s="743">
        <v>5.5261751152453173E-2</v>
      </c>
      <c r="F567" s="612"/>
      <c r="G567" s="612"/>
      <c r="H567" s="1031" t="s">
        <v>418</v>
      </c>
      <c r="I567" s="985"/>
      <c r="J567" s="744">
        <v>0.11236073013078707</v>
      </c>
      <c r="K567" s="612"/>
      <c r="L567" s="612"/>
      <c r="M567" s="1031" t="s">
        <v>500</v>
      </c>
      <c r="N567" s="985"/>
      <c r="O567" s="745">
        <v>4.0349548956618653E-3</v>
      </c>
      <c r="P567" s="612"/>
      <c r="Q567" s="612"/>
      <c r="W567" s="339"/>
      <c r="X567" s="339"/>
      <c r="Y567" s="339"/>
      <c r="Z567" s="339"/>
      <c r="AA567" s="339"/>
      <c r="AB567" s="339"/>
      <c r="AC567" s="339"/>
      <c r="AD567" s="339"/>
      <c r="AE567" s="339"/>
      <c r="AF567" s="339"/>
      <c r="AG567" s="339"/>
      <c r="AH567" s="339"/>
      <c r="AI567" s="339"/>
      <c r="AJ567" s="339"/>
      <c r="AK567" s="339"/>
      <c r="AL567" s="339"/>
      <c r="AM567" s="339"/>
      <c r="AN567" s="339"/>
      <c r="AO567" s="339"/>
      <c r="AP567" s="339"/>
      <c r="AQ567" s="339"/>
      <c r="AR567" s="339"/>
      <c r="AS567" s="339"/>
      <c r="AT567" s="339"/>
      <c r="AU567" s="339"/>
      <c r="AV567" s="339"/>
      <c r="AW567" s="339"/>
      <c r="AX567" s="339"/>
      <c r="AY567" s="339"/>
      <c r="AZ567" s="339"/>
      <c r="BA567" s="341"/>
      <c r="BB567" s="417"/>
      <c r="BC567" s="341"/>
      <c r="BD567" s="341"/>
      <c r="BE567" s="341"/>
      <c r="BF567" s="341"/>
      <c r="BG567" s="341"/>
      <c r="BH567" s="341"/>
      <c r="BI567" s="341"/>
      <c r="BJ567" s="341"/>
      <c r="BK567" s="341"/>
      <c r="BL567" s="341"/>
      <c r="BM567" s="341"/>
      <c r="BN567" s="341"/>
      <c r="BO567" s="341"/>
      <c r="BP567" s="341"/>
      <c r="BQ567" s="341"/>
      <c r="BR567" s="341"/>
      <c r="BS567" s="341"/>
      <c r="BT567" s="341"/>
      <c r="BU567" s="341"/>
      <c r="BV567" s="341"/>
      <c r="BW567" s="342"/>
      <c r="BX567" s="342"/>
      <c r="BY567" s="342"/>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6" customFormat="true" ht="25.15" customHeight="true" x14ac:dyDescent="0.2">
      <c r="C568" s="1031" t="s">
        <v>459</v>
      </c>
      <c r="D568" s="985"/>
      <c r="E568" s="743">
        <v>2.4713889007461711E-2</v>
      </c>
      <c r="F568" s="612"/>
      <c r="G568" s="612"/>
      <c r="H568" s="1031" t="s">
        <v>476</v>
      </c>
      <c r="I568" s="985"/>
      <c r="J568" s="744">
        <v>8.3632213066018007E-4</v>
      </c>
      <c r="K568" s="612"/>
      <c r="L568" s="612"/>
      <c r="M568" s="1031" t="s">
        <v>506</v>
      </c>
      <c r="N568" s="985"/>
      <c r="O568" s="751">
        <v>9.9781522895103531E-5</v>
      </c>
      <c r="P568" s="612"/>
      <c r="Q568" s="612"/>
      <c r="W568" s="339"/>
      <c r="X568" s="339"/>
      <c r="Y568" s="339"/>
      <c r="Z568" s="339"/>
      <c r="AA568" s="339"/>
      <c r="AB568" s="339"/>
      <c r="AC568" s="339"/>
      <c r="AD568" s="339"/>
      <c r="AE568" s="339"/>
      <c r="AF568" s="339"/>
      <c r="AG568" s="339"/>
      <c r="AH568" s="339"/>
      <c r="AI568" s="339"/>
      <c r="AJ568" s="339"/>
      <c r="AK568" s="339"/>
      <c r="AL568" s="339"/>
      <c r="AM568" s="339"/>
      <c r="AN568" s="339"/>
      <c r="AO568" s="339"/>
      <c r="AP568" s="339"/>
      <c r="AQ568" s="339"/>
      <c r="AR568" s="339"/>
      <c r="AS568" s="339"/>
      <c r="AT568" s="339"/>
      <c r="AU568" s="339"/>
      <c r="AV568" s="339"/>
      <c r="AW568" s="339"/>
      <c r="AX568" s="339"/>
      <c r="AY568" s="339"/>
      <c r="AZ568" s="339"/>
      <c r="BA568" s="341"/>
      <c r="BB568" s="417"/>
      <c r="BC568" s="341"/>
      <c r="BD568" s="341"/>
      <c r="BE568" s="341"/>
      <c r="BF568" s="341"/>
      <c r="BG568" s="341"/>
      <c r="BH568" s="341"/>
      <c r="BI568" s="341"/>
      <c r="BJ568" s="341"/>
      <c r="BK568" s="341"/>
      <c r="BL568" s="341"/>
      <c r="BM568" s="341"/>
      <c r="BN568" s="341"/>
      <c r="BO568" s="341"/>
      <c r="BP568" s="341"/>
      <c r="BQ568" s="341"/>
      <c r="BR568" s="341"/>
      <c r="BS568" s="341"/>
      <c r="BT568" s="341"/>
      <c r="BU568" s="341"/>
      <c r="BV568" s="341"/>
      <c r="BW568" s="342"/>
      <c r="BX568" s="342"/>
      <c r="BY568" s="342"/>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6" customFormat="true" ht="25.15" customHeight="true" x14ac:dyDescent="0.2">
      <c r="C569" s="1031" t="s">
        <v>467</v>
      </c>
      <c r="D569" s="985"/>
      <c r="E569" s="743">
        <v>1.2680285679937698E-2</v>
      </c>
      <c r="F569" s="612"/>
      <c r="G569" s="612"/>
      <c r="H569" s="1031" t="s">
        <v>421</v>
      </c>
      <c r="I569" s="985"/>
      <c r="J569" s="744">
        <v>-0.10967499860761838</v>
      </c>
      <c r="K569" s="612"/>
      <c r="L569" s="612"/>
      <c r="M569" s="1031" t="s">
        <v>508</v>
      </c>
      <c r="N569" s="985"/>
      <c r="O569" s="751">
        <v>1.4147331194470536E-6</v>
      </c>
      <c r="P569" s="612"/>
      <c r="Q569" s="612"/>
      <c r="W569" s="339"/>
      <c r="X569" s="339"/>
      <c r="Y569" s="339"/>
      <c r="Z569" s="339"/>
      <c r="AA569" s="339"/>
      <c r="AB569" s="339"/>
      <c r="AC569" s="339"/>
      <c r="AD569" s="339"/>
      <c r="AE569" s="339"/>
      <c r="AF569" s="339"/>
      <c r="AG569" s="339"/>
      <c r="AH569" s="339"/>
      <c r="AI569" s="339"/>
      <c r="AJ569" s="339"/>
      <c r="AK569" s="339"/>
      <c r="AL569" s="339"/>
      <c r="AM569" s="339"/>
      <c r="AN569" s="339"/>
      <c r="AO569" s="339"/>
      <c r="AP569" s="339"/>
      <c r="AQ569" s="339"/>
      <c r="AR569" s="339"/>
      <c r="AS569" s="339"/>
      <c r="AT569" s="339"/>
      <c r="AU569" s="339"/>
      <c r="AV569" s="339"/>
      <c r="AW569" s="339"/>
      <c r="AX569" s="339"/>
      <c r="AY569" s="339"/>
      <c r="AZ569" s="339"/>
      <c r="BA569" s="341"/>
      <c r="BB569" s="417"/>
      <c r="BC569" s="341"/>
      <c r="BD569" s="341"/>
      <c r="BE569" s="341"/>
      <c r="BF569" s="341"/>
      <c r="BG569" s="341"/>
      <c r="BH569" s="341"/>
      <c r="BI569" s="341"/>
      <c r="BJ569" s="341"/>
      <c r="BK569" s="341"/>
      <c r="BL569" s="341"/>
      <c r="BM569" s="341"/>
      <c r="BN569" s="341"/>
      <c r="BO569" s="341"/>
      <c r="BP569" s="341"/>
      <c r="BQ569" s="341"/>
      <c r="BR569" s="341"/>
      <c r="BS569" s="341"/>
      <c r="BT569" s="341"/>
      <c r="BU569" s="341"/>
      <c r="BV569" s="341"/>
      <c r="BW569" s="342"/>
      <c r="BX569" s="342"/>
      <c r="BY569" s="342"/>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6" customFormat="true" ht="25.15" customHeight="true" x14ac:dyDescent="0.2">
      <c r="C570" s="1031" t="s">
        <v>433</v>
      </c>
      <c r="D570" s="985"/>
      <c r="E570" s="743">
        <v>6.44095482951864E-2</v>
      </c>
      <c r="F570" s="612"/>
      <c r="G570" s="612"/>
      <c r="H570" s="1031" t="s">
        <v>420</v>
      </c>
      <c r="I570" s="985"/>
      <c r="J570" s="744">
        <v>-0.10698018422882737</v>
      </c>
      <c r="K570" s="612"/>
      <c r="L570" s="612"/>
      <c r="M570" s="1031" t="s">
        <v>425</v>
      </c>
      <c r="N570" s="985"/>
      <c r="O570" s="745">
        <v>0.35856903264379847</v>
      </c>
      <c r="P570" s="612"/>
      <c r="Q570" s="612"/>
      <c r="W570" s="339"/>
      <c r="X570" s="339"/>
      <c r="Y570" s="339"/>
      <c r="Z570" s="339"/>
      <c r="AA570" s="339"/>
      <c r="AB570" s="339"/>
      <c r="AC570" s="339"/>
      <c r="AD570" s="339"/>
      <c r="AE570" s="339"/>
      <c r="AF570" s="339"/>
      <c r="AG570" s="339"/>
      <c r="AH570" s="339"/>
      <c r="AI570" s="339"/>
      <c r="AJ570" s="339"/>
      <c r="AK570" s="339"/>
      <c r="AL570" s="339"/>
      <c r="AM570" s="339"/>
      <c r="AN570" s="339"/>
      <c r="AO570" s="339"/>
      <c r="AP570" s="339"/>
      <c r="AQ570" s="339"/>
      <c r="AR570" s="339"/>
      <c r="AS570" s="339"/>
      <c r="AT570" s="339"/>
      <c r="AU570" s="339"/>
      <c r="AV570" s="339"/>
      <c r="AW570" s="339"/>
      <c r="AX570" s="339"/>
      <c r="AY570" s="339"/>
      <c r="AZ570" s="339"/>
      <c r="BA570" s="341"/>
      <c r="BB570" s="417"/>
      <c r="BC570" s="341"/>
      <c r="BD570" s="341"/>
      <c r="BE570" s="341"/>
      <c r="BF570" s="341"/>
      <c r="BG570" s="341"/>
      <c r="BH570" s="341"/>
      <c r="BI570" s="341"/>
      <c r="BJ570" s="341"/>
      <c r="BK570" s="341"/>
      <c r="BL570" s="341"/>
      <c r="BM570" s="341"/>
      <c r="BN570" s="341"/>
      <c r="BO570" s="341"/>
      <c r="BP570" s="341"/>
      <c r="BQ570" s="341"/>
      <c r="BR570" s="341"/>
      <c r="BS570" s="341"/>
      <c r="BT570" s="341"/>
      <c r="BU570" s="341"/>
      <c r="BV570" s="341"/>
      <c r="BW570" s="342"/>
      <c r="BX570" s="342"/>
      <c r="BY570" s="342"/>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6" customFormat="true" ht="25.15" customHeight="true" x14ac:dyDescent="0.2">
      <c r="C571" s="1031" t="s">
        <v>450</v>
      </c>
      <c r="D571" s="985"/>
      <c r="E571" s="746">
        <v>3.7284041615390118E-2</v>
      </c>
      <c r="F571" s="612"/>
      <c r="G571" s="612"/>
      <c r="H571" s="1031" t="s">
        <v>416</v>
      </c>
      <c r="I571" s="985"/>
      <c r="J571" s="747">
        <v>0.11394135037371954</v>
      </c>
      <c r="K571" s="612"/>
      <c r="L571" s="612"/>
      <c r="M571" s="1031" t="s">
        <v>475</v>
      </c>
      <c r="N571" s="985"/>
      <c r="O571" s="745">
        <v>5.4062806647137883E-2</v>
      </c>
      <c r="P571" s="612"/>
      <c r="Q571" s="612"/>
      <c r="W571" s="339"/>
      <c r="X571" s="339"/>
      <c r="Y571" s="339"/>
      <c r="Z571" s="339"/>
      <c r="AA571" s="339"/>
      <c r="AB571" s="339"/>
      <c r="AC571" s="339"/>
      <c r="AD571" s="339"/>
      <c r="AE571" s="339"/>
      <c r="AF571" s="339"/>
      <c r="AG571" s="339"/>
      <c r="AH571" s="339"/>
      <c r="AI571" s="339"/>
      <c r="AJ571" s="339"/>
      <c r="AK571" s="339"/>
      <c r="AL571" s="339"/>
      <c r="AM571" s="339"/>
      <c r="AN571" s="339"/>
      <c r="AO571" s="339"/>
      <c r="AP571" s="339"/>
      <c r="AQ571" s="339"/>
      <c r="AR571" s="339"/>
      <c r="AS571" s="339"/>
      <c r="AT571" s="339"/>
      <c r="AU571" s="339"/>
      <c r="AV571" s="339"/>
      <c r="AW571" s="339"/>
      <c r="AX571" s="339"/>
      <c r="AY571" s="339"/>
      <c r="AZ571" s="339"/>
      <c r="BA571" s="341"/>
      <c r="BB571" s="417"/>
      <c r="BC571" s="341"/>
      <c r="BD571" s="341"/>
      <c r="BE571" s="341"/>
      <c r="BF571" s="341"/>
      <c r="BG571" s="341"/>
      <c r="BH571" s="341"/>
      <c r="BI571" s="341"/>
      <c r="BJ571" s="341"/>
      <c r="BK571" s="341"/>
      <c r="BL571" s="341"/>
      <c r="BM571" s="341"/>
      <c r="BN571" s="341"/>
      <c r="BO571" s="341"/>
      <c r="BP571" s="341"/>
      <c r="BQ571" s="341"/>
      <c r="BR571" s="341"/>
      <c r="BS571" s="341"/>
      <c r="BT571" s="341"/>
      <c r="BU571" s="341"/>
      <c r="BV571" s="341"/>
      <c r="BW571" s="342"/>
      <c r="BX571" s="342"/>
      <c r="BY571" s="342"/>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6" customFormat="true" ht="25.15" customHeight="true" x14ac:dyDescent="0.2">
      <c r="C572" s="986"/>
      <c r="D572" s="985"/>
      <c r="E572" s="613"/>
      <c r="F572" s="612"/>
      <c r="G572" s="612"/>
      <c r="H572" s="986"/>
      <c r="I572" s="985"/>
      <c r="J572" s="613"/>
      <c r="K572" s="612"/>
      <c r="L572" s="612"/>
      <c r="M572" s="1031" t="s">
        <v>458</v>
      </c>
      <c r="N572" s="985"/>
      <c r="O572" s="745">
        <v>8.0234088003205556E-2</v>
      </c>
      <c r="P572" s="612"/>
      <c r="Q572" s="612"/>
      <c r="W572" s="339"/>
      <c r="X572" s="339"/>
      <c r="Y572" s="339"/>
      <c r="Z572" s="339"/>
      <c r="AA572" s="339"/>
      <c r="AB572" s="339"/>
      <c r="AC572" s="339"/>
      <c r="AD572" s="339"/>
      <c r="AE572" s="339"/>
      <c r="AF572" s="339"/>
      <c r="AG572" s="339"/>
      <c r="AH572" s="339"/>
      <c r="AI572" s="339"/>
      <c r="AJ572" s="339"/>
      <c r="AK572" s="339"/>
      <c r="AL572" s="339"/>
      <c r="AM572" s="339"/>
      <c r="AN572" s="339"/>
      <c r="AO572" s="339"/>
      <c r="AP572" s="339"/>
      <c r="AQ572" s="339"/>
      <c r="AR572" s="339"/>
      <c r="AS572" s="339"/>
      <c r="AT572" s="339"/>
      <c r="AU572" s="339"/>
      <c r="AV572" s="339"/>
      <c r="AW572" s="339"/>
      <c r="AX572" s="339"/>
      <c r="AY572" s="339"/>
      <c r="AZ572" s="339"/>
      <c r="BA572" s="341"/>
      <c r="BB572" s="417"/>
      <c r="BC572" s="341"/>
      <c r="BD572" s="341"/>
      <c r="BE572" s="341"/>
      <c r="BF572" s="341"/>
      <c r="BG572" s="341"/>
      <c r="BH572" s="341"/>
      <c r="BI572" s="341"/>
      <c r="BJ572" s="341"/>
      <c r="BK572" s="341"/>
      <c r="BL572" s="341"/>
      <c r="BM572" s="341"/>
      <c r="BN572" s="341"/>
      <c r="BO572" s="341"/>
      <c r="BP572" s="341"/>
      <c r="BQ572" s="341"/>
      <c r="BR572" s="341"/>
      <c r="BS572" s="341"/>
      <c r="BT572" s="341"/>
      <c r="BU572" s="341"/>
      <c r="BV572" s="341"/>
      <c r="BW572" s="342"/>
      <c r="BX572" s="342"/>
      <c r="BY572" s="342"/>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6" customFormat="true" ht="25.15" customHeight="true" x14ac:dyDescent="0.2">
      <c r="C573" s="986"/>
      <c r="D573" s="985"/>
      <c r="E573" s="612"/>
      <c r="F573" s="612"/>
      <c r="G573" s="612"/>
      <c r="H573" s="986"/>
      <c r="I573" s="985"/>
      <c r="J573" s="612"/>
      <c r="K573" s="612"/>
      <c r="L573" s="612"/>
      <c r="M573" s="1031" t="s">
        <v>464</v>
      </c>
      <c r="N573" s="985"/>
      <c r="O573" s="745">
        <v>7.7231903468407831E-2</v>
      </c>
      <c r="P573" s="612"/>
      <c r="Q573" s="612"/>
      <c r="W573" s="339"/>
      <c r="X573" s="339"/>
      <c r="Y573" s="339"/>
      <c r="Z573" s="339"/>
      <c r="AA573" s="339"/>
      <c r="AB573" s="339"/>
      <c r="AC573" s="339"/>
      <c r="AD573" s="339"/>
      <c r="AE573" s="339"/>
      <c r="AF573" s="339"/>
      <c r="AG573" s="339"/>
      <c r="AH573" s="339"/>
      <c r="AI573" s="339"/>
      <c r="AJ573" s="339"/>
      <c r="AK573" s="339"/>
      <c r="AL573" s="339"/>
      <c r="AM573" s="339"/>
      <c r="AN573" s="339"/>
      <c r="AO573" s="339"/>
      <c r="AP573" s="339"/>
      <c r="AQ573" s="339"/>
      <c r="AR573" s="339"/>
      <c r="AS573" s="339"/>
      <c r="AT573" s="339"/>
      <c r="AU573" s="339"/>
      <c r="AV573" s="339"/>
      <c r="AW573" s="339"/>
      <c r="AX573" s="339"/>
      <c r="AY573" s="339"/>
      <c r="AZ573" s="339"/>
      <c r="BA573" s="341"/>
      <c r="BB573" s="417"/>
      <c r="BC573" s="341"/>
      <c r="BD573" s="341"/>
      <c r="BE573" s="341"/>
      <c r="BF573" s="341"/>
      <c r="BG573" s="341"/>
      <c r="BH573" s="341"/>
      <c r="BI573" s="341"/>
      <c r="BJ573" s="341"/>
      <c r="BK573" s="341"/>
      <c r="BL573" s="341"/>
      <c r="BM573" s="341"/>
      <c r="BN573" s="341"/>
      <c r="BO573" s="341"/>
      <c r="BP573" s="341"/>
      <c r="BQ573" s="341"/>
      <c r="BR573" s="341"/>
      <c r="BS573" s="341"/>
      <c r="BT573" s="341"/>
      <c r="BU573" s="341"/>
      <c r="BV573" s="341"/>
      <c r="BW573" s="342"/>
      <c r="BX573" s="342"/>
      <c r="BY573" s="342"/>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6" customFormat="true" ht="25.15" customHeight="true" x14ac:dyDescent="0.2">
      <c r="C574" s="1032" t="s">
        <v>257</v>
      </c>
      <c r="D574" s="985"/>
      <c r="E574" s="985"/>
      <c r="F574" s="612"/>
      <c r="G574" s="612"/>
      <c r="H574" s="1032" t="s">
        <v>257</v>
      </c>
      <c r="I574" s="985"/>
      <c r="J574" s="985"/>
      <c r="K574" s="612"/>
      <c r="L574" s="612"/>
      <c r="M574" s="1031" t="s">
        <v>423</v>
      </c>
      <c r="N574" s="985"/>
      <c r="O574" s="745">
        <v>0.36893353715828203</v>
      </c>
      <c r="P574" s="612"/>
      <c r="Q574" s="612"/>
      <c r="W574" s="339"/>
      <c r="X574" s="339"/>
      <c r="Y574" s="339"/>
      <c r="Z574" s="339"/>
      <c r="AA574" s="339"/>
      <c r="AB574" s="339"/>
      <c r="AC574" s="339"/>
      <c r="AD574" s="339"/>
      <c r="AE574" s="339"/>
      <c r="AF574" s="339"/>
      <c r="AG574" s="339"/>
      <c r="AH574" s="339"/>
      <c r="AI574" s="339"/>
      <c r="AJ574" s="339"/>
      <c r="AK574" s="339"/>
      <c r="AL574" s="339"/>
      <c r="AM574" s="339"/>
      <c r="AN574" s="339"/>
      <c r="AO574" s="339"/>
      <c r="AP574" s="339"/>
      <c r="AQ574" s="339"/>
      <c r="AR574" s="339"/>
      <c r="AS574" s="339"/>
      <c r="AT574" s="339"/>
      <c r="AU574" s="339"/>
      <c r="AV574" s="339"/>
      <c r="AW574" s="339"/>
      <c r="AX574" s="339"/>
      <c r="AY574" s="339"/>
      <c r="AZ574" s="339"/>
      <c r="BA574" s="341"/>
      <c r="BB574" s="417"/>
      <c r="BC574" s="341"/>
      <c r="BD574" s="341"/>
      <c r="BE574" s="341"/>
      <c r="BF574" s="341"/>
      <c r="BG574" s="341"/>
      <c r="BH574" s="341"/>
      <c r="BI574" s="341"/>
      <c r="BJ574" s="341"/>
      <c r="BK574" s="341"/>
      <c r="BL574" s="341"/>
      <c r="BM574" s="341"/>
      <c r="BN574" s="341"/>
      <c r="BO574" s="341"/>
      <c r="BP574" s="341"/>
      <c r="BQ574" s="341"/>
      <c r="BR574" s="341"/>
      <c r="BS574" s="341"/>
      <c r="BT574" s="341"/>
      <c r="BU574" s="341"/>
      <c r="BV574" s="341"/>
      <c r="BW574" s="342"/>
      <c r="BX574" s="342"/>
      <c r="BY574" s="342"/>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6" customFormat="true" ht="25.15" customHeight="true" x14ac:dyDescent="0.2">
      <c r="C575" s="987" t="s">
        <v>203</v>
      </c>
      <c r="D575" s="985"/>
      <c r="E575" s="760" t="s">
        <v>204</v>
      </c>
      <c r="F575" s="612"/>
      <c r="G575" s="612"/>
      <c r="H575" s="987" t="s">
        <v>203</v>
      </c>
      <c r="I575" s="985"/>
      <c r="J575" s="761" t="s">
        <v>204</v>
      </c>
      <c r="K575" s="612"/>
      <c r="L575" s="612"/>
      <c r="M575" s="1031" t="s">
        <v>449</v>
      </c>
      <c r="N575" s="985"/>
      <c r="O575" s="745">
        <v>0.16160506047153772</v>
      </c>
      <c r="P575" s="612"/>
      <c r="Q575" s="612"/>
      <c r="W575" s="339"/>
      <c r="X575" s="339"/>
      <c r="Y575" s="339"/>
      <c r="Z575" s="339"/>
      <c r="AA575" s="339"/>
      <c r="AB575" s="339"/>
      <c r="AC575" s="339"/>
      <c r="AD575" s="339"/>
      <c r="AE575" s="339"/>
      <c r="AF575" s="339"/>
      <c r="AG575" s="339"/>
      <c r="AH575" s="339"/>
      <c r="AI575" s="339"/>
      <c r="AJ575" s="339"/>
      <c r="AK575" s="339"/>
      <c r="AL575" s="339"/>
      <c r="AM575" s="339"/>
      <c r="AN575" s="339"/>
      <c r="AO575" s="339"/>
      <c r="AP575" s="339"/>
      <c r="AQ575" s="339"/>
      <c r="AR575" s="339"/>
      <c r="AS575" s="339"/>
      <c r="AT575" s="339"/>
      <c r="AU575" s="339"/>
      <c r="AV575" s="339"/>
      <c r="AW575" s="339"/>
      <c r="AX575" s="339"/>
      <c r="AY575" s="339"/>
      <c r="AZ575" s="339"/>
      <c r="BA575" s="341"/>
      <c r="BB575" s="417"/>
      <c r="BC575" s="341"/>
      <c r="BD575" s="341"/>
      <c r="BE575" s="341"/>
      <c r="BF575" s="341"/>
      <c r="BG575" s="341"/>
      <c r="BH575" s="341"/>
      <c r="BI575" s="341"/>
      <c r="BJ575" s="341"/>
      <c r="BK575" s="341"/>
      <c r="BL575" s="341"/>
      <c r="BM575" s="341"/>
      <c r="BN575" s="341"/>
      <c r="BO575" s="341"/>
      <c r="BP575" s="341"/>
      <c r="BQ575" s="341"/>
      <c r="BR575" s="341"/>
      <c r="BS575" s="341"/>
      <c r="BT575" s="341"/>
      <c r="BU575" s="341"/>
      <c r="BV575" s="341"/>
      <c r="BW575" s="342"/>
      <c r="BX575" s="342"/>
      <c r="BY575" s="342"/>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6" customFormat="true" ht="25.15" customHeight="true" x14ac:dyDescent="0.2">
      <c r="C576" s="1031" t="s">
        <v>204</v>
      </c>
      <c r="D576" s="985"/>
      <c r="E576" s="762">
        <v>0.99999999999999978</v>
      </c>
      <c r="F576" s="612"/>
      <c r="G576" s="612"/>
      <c r="H576" s="1031" t="s">
        <v>204</v>
      </c>
      <c r="I576" s="985"/>
      <c r="J576" s="763">
        <v>1</v>
      </c>
      <c r="K576" s="612"/>
      <c r="L576" s="612"/>
      <c r="M576" s="1031" t="s">
        <v>483</v>
      </c>
      <c r="N576" s="985"/>
      <c r="O576" s="745">
        <v>4.9870048037322243E-2</v>
      </c>
      <c r="P576" s="612"/>
      <c r="Q576" s="612"/>
      <c r="W576" s="339"/>
      <c r="X576" s="339"/>
      <c r="Y576" s="339"/>
      <c r="Z576" s="339"/>
      <c r="AA576" s="339"/>
      <c r="AB576" s="339"/>
      <c r="AC576" s="339"/>
      <c r="AD576" s="339"/>
      <c r="AE576" s="339"/>
      <c r="AF576" s="339"/>
      <c r="AG576" s="339"/>
      <c r="AH576" s="339"/>
      <c r="AI576" s="339"/>
      <c r="AJ576" s="339"/>
      <c r="AK576" s="339"/>
      <c r="AL576" s="339"/>
      <c r="AM576" s="339"/>
      <c r="AN576" s="339"/>
      <c r="AO576" s="339"/>
      <c r="AP576" s="339"/>
      <c r="AQ576" s="339"/>
      <c r="AR576" s="339"/>
      <c r="AS576" s="339"/>
      <c r="AT576" s="339"/>
      <c r="AU576" s="339"/>
      <c r="AV576" s="339"/>
      <c r="AW576" s="339"/>
      <c r="AX576" s="339"/>
      <c r="AY576" s="339"/>
      <c r="AZ576" s="339"/>
      <c r="BA576" s="341"/>
      <c r="BB576" s="417"/>
      <c r="BC576" s="341"/>
      <c r="BD576" s="341"/>
      <c r="BE576" s="341"/>
      <c r="BF576" s="341"/>
      <c r="BG576" s="341"/>
      <c r="BH576" s="341"/>
      <c r="BI576" s="341"/>
      <c r="BJ576" s="341"/>
      <c r="BK576" s="341"/>
      <c r="BL576" s="341"/>
      <c r="BM576" s="341"/>
      <c r="BN576" s="341"/>
      <c r="BO576" s="341"/>
      <c r="BP576" s="341"/>
      <c r="BQ576" s="341"/>
      <c r="BR576" s="341"/>
      <c r="BS576" s="341"/>
      <c r="BT576" s="341"/>
      <c r="BU576" s="341"/>
      <c r="BV576" s="341"/>
      <c r="BW576" s="342"/>
      <c r="BX576" s="342"/>
      <c r="BY576" s="342"/>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6" customFormat="true" ht="25.15" customHeight="true" x14ac:dyDescent="0.2">
      <c r="C577" s="986"/>
      <c r="D577" s="985"/>
      <c r="E577" s="613"/>
      <c r="F577" s="612"/>
      <c r="G577" s="612"/>
      <c r="H577" s="986"/>
      <c r="I577" s="985"/>
      <c r="J577" s="613"/>
      <c r="K577" s="612"/>
      <c r="L577" s="612"/>
      <c r="M577" s="1031" t="s">
        <v>486</v>
      </c>
      <c r="N577" s="985"/>
      <c r="O577" s="745">
        <v>4.9478710786245252E-2</v>
      </c>
      <c r="P577" s="612"/>
      <c r="Q577" s="612"/>
      <c r="W577" s="339"/>
      <c r="X577" s="339"/>
      <c r="Y577" s="339"/>
      <c r="Z577" s="339"/>
      <c r="AA577" s="339"/>
      <c r="AB577" s="339"/>
      <c r="AC577" s="339"/>
      <c r="AD577" s="339"/>
      <c r="AE577" s="339"/>
      <c r="AF577" s="339"/>
      <c r="AG577" s="339"/>
      <c r="AH577" s="339"/>
      <c r="AI577" s="339"/>
      <c r="AJ577" s="339"/>
      <c r="AK577" s="339"/>
      <c r="AL577" s="339"/>
      <c r="AM577" s="339"/>
      <c r="AN577" s="339"/>
      <c r="AO577" s="339"/>
      <c r="AP577" s="339"/>
      <c r="AQ577" s="339"/>
      <c r="AR577" s="339"/>
      <c r="AS577" s="339"/>
      <c r="AT577" s="339"/>
      <c r="AU577" s="339"/>
      <c r="AV577" s="339"/>
      <c r="AW577" s="339"/>
      <c r="AX577" s="339"/>
      <c r="AY577" s="339"/>
      <c r="AZ577" s="339"/>
      <c r="BA577" s="341"/>
      <c r="BB577" s="417"/>
      <c r="BC577" s="341"/>
      <c r="BD577" s="341"/>
      <c r="BE577" s="341"/>
      <c r="BF577" s="341"/>
      <c r="BG577" s="341"/>
      <c r="BH577" s="341"/>
      <c r="BI577" s="341"/>
      <c r="BJ577" s="341"/>
      <c r="BK577" s="341"/>
      <c r="BL577" s="341"/>
      <c r="BM577" s="341"/>
      <c r="BN577" s="341"/>
      <c r="BO577" s="341"/>
      <c r="BP577" s="341"/>
      <c r="BQ577" s="341"/>
      <c r="BR577" s="341"/>
      <c r="BS577" s="341"/>
      <c r="BT577" s="341"/>
      <c r="BU577" s="341"/>
      <c r="BV577" s="341"/>
      <c r="BW577" s="342"/>
      <c r="BX577" s="342"/>
      <c r="BY577" s="342"/>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6" customFormat="true" ht="25.15" customHeight="true" x14ac:dyDescent="0.2">
      <c r="C578" s="986"/>
      <c r="D578" s="985"/>
      <c r="E578" s="612"/>
      <c r="F578" s="612"/>
      <c r="G578" s="612"/>
      <c r="H578" s="986"/>
      <c r="I578" s="985"/>
      <c r="J578" s="612"/>
      <c r="K578" s="612"/>
      <c r="L578" s="612"/>
      <c r="M578" s="1031" t="s">
        <v>479</v>
      </c>
      <c r="N578" s="985"/>
      <c r="O578" s="745">
        <v>5.3700852660220226E-2</v>
      </c>
      <c r="P578" s="612"/>
      <c r="Q578" s="612"/>
      <c r="W578" s="339"/>
      <c r="X578" s="339"/>
      <c r="Y578" s="339"/>
      <c r="Z578" s="339"/>
      <c r="AA578" s="339"/>
      <c r="AB578" s="339"/>
      <c r="AC578" s="339"/>
      <c r="AD578" s="339"/>
      <c r="AE578" s="339"/>
      <c r="AF578" s="339"/>
      <c r="AG578" s="339"/>
      <c r="AH578" s="339"/>
      <c r="AI578" s="339"/>
      <c r="AJ578" s="339"/>
      <c r="AK578" s="339"/>
      <c r="AL578" s="339"/>
      <c r="AM578" s="339"/>
      <c r="AN578" s="339"/>
      <c r="AO578" s="339"/>
      <c r="AP578" s="339"/>
      <c r="AQ578" s="339"/>
      <c r="AR578" s="339"/>
      <c r="AS578" s="339"/>
      <c r="AT578" s="339"/>
      <c r="AU578" s="339"/>
      <c r="AV578" s="339"/>
      <c r="AW578" s="339"/>
      <c r="AX578" s="339"/>
      <c r="AY578" s="339"/>
      <c r="AZ578" s="339"/>
      <c r="BA578" s="341"/>
      <c r="BB578" s="417"/>
      <c r="BC578" s="341"/>
      <c r="BD578" s="341"/>
      <c r="BE578" s="341"/>
      <c r="BF578" s="341"/>
      <c r="BG578" s="341"/>
      <c r="BH578" s="341"/>
      <c r="BI578" s="341"/>
      <c r="BJ578" s="341"/>
      <c r="BK578" s="341"/>
      <c r="BL578" s="341"/>
      <c r="BM578" s="341"/>
      <c r="BN578" s="341"/>
      <c r="BO578" s="341"/>
      <c r="BP578" s="341"/>
      <c r="BQ578" s="341"/>
      <c r="BR578" s="341"/>
      <c r="BS578" s="341"/>
      <c r="BT578" s="341"/>
      <c r="BU578" s="341"/>
      <c r="BV578" s="341"/>
      <c r="BW578" s="342"/>
      <c r="BX578" s="342"/>
      <c r="BY578" s="342"/>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6" customFormat="true" ht="25.15" customHeight="true" x14ac:dyDescent="0.2">
      <c r="C579" s="986"/>
      <c r="D579" s="985"/>
      <c r="E579" s="612"/>
      <c r="F579" s="612"/>
      <c r="G579" s="612"/>
      <c r="H579" s="986"/>
      <c r="I579" s="985"/>
      <c r="J579" s="612"/>
      <c r="K579" s="612"/>
      <c r="L579" s="612"/>
      <c r="M579" s="1031" t="s">
        <v>477</v>
      </c>
      <c r="N579" s="985"/>
      <c r="O579" s="745">
        <v>5.3700852660220871E-2</v>
      </c>
      <c r="P579" s="612"/>
      <c r="Q579" s="612"/>
      <c r="W579" s="339"/>
      <c r="X579" s="339"/>
      <c r="Y579" s="339"/>
      <c r="Z579" s="339"/>
      <c r="AA579" s="339"/>
      <c r="AB579" s="339"/>
      <c r="AC579" s="339"/>
      <c r="AD579" s="339"/>
      <c r="AE579" s="339"/>
      <c r="AF579" s="339"/>
      <c r="AG579" s="339"/>
      <c r="AH579" s="339"/>
      <c r="AI579" s="339"/>
      <c r="AJ579" s="339"/>
      <c r="AK579" s="339"/>
      <c r="AL579" s="339"/>
      <c r="AM579" s="339"/>
      <c r="AN579" s="339"/>
      <c r="AO579" s="339"/>
      <c r="AP579" s="339"/>
      <c r="AQ579" s="339"/>
      <c r="AR579" s="339"/>
      <c r="AS579" s="339"/>
      <c r="AT579" s="339"/>
      <c r="AU579" s="339"/>
      <c r="AV579" s="339"/>
      <c r="AW579" s="339"/>
      <c r="AX579" s="339"/>
      <c r="AY579" s="339"/>
      <c r="AZ579" s="339"/>
      <c r="BA579" s="341"/>
      <c r="BB579" s="417"/>
      <c r="BC579" s="341"/>
      <c r="BD579" s="341"/>
      <c r="BE579" s="341"/>
      <c r="BF579" s="341"/>
      <c r="BG579" s="341"/>
      <c r="BH579" s="341"/>
      <c r="BI579" s="341"/>
      <c r="BJ579" s="341"/>
      <c r="BK579" s="341"/>
      <c r="BL579" s="341"/>
      <c r="BM579" s="341"/>
      <c r="BN579" s="341"/>
      <c r="BO579" s="341"/>
      <c r="BP579" s="341"/>
      <c r="BQ579" s="341"/>
      <c r="BR579" s="341"/>
      <c r="BS579" s="341"/>
      <c r="BT579" s="341"/>
      <c r="BU579" s="341"/>
      <c r="BV579" s="341"/>
      <c r="BW579" s="342"/>
      <c r="BX579" s="342"/>
      <c r="BY579" s="342"/>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6" customFormat="true" ht="25.15" customHeight="true" x14ac:dyDescent="0.2">
      <c r="C580" s="986"/>
      <c r="D580" s="985"/>
      <c r="E580" s="612"/>
      <c r="F580" s="612"/>
      <c r="G580" s="612"/>
      <c r="H580" s="986"/>
      <c r="I580" s="985"/>
      <c r="J580" s="612"/>
      <c r="K580" s="612"/>
      <c r="L580" s="612"/>
      <c r="M580" s="1031" t="s">
        <v>428</v>
      </c>
      <c r="N580" s="985"/>
      <c r="O580" s="745">
        <v>0.35464590369689875</v>
      </c>
      <c r="P580" s="612"/>
      <c r="Q580" s="612"/>
      <c r="W580" s="339"/>
      <c r="X580" s="339"/>
      <c r="Y580" s="339"/>
      <c r="Z580" s="339"/>
      <c r="AA580" s="339"/>
      <c r="AB580" s="339"/>
      <c r="AC580" s="339"/>
      <c r="AD580" s="339"/>
      <c r="AE580" s="339"/>
      <c r="AF580" s="339"/>
      <c r="AG580" s="339"/>
      <c r="AH580" s="339"/>
      <c r="AI580" s="339"/>
      <c r="AJ580" s="339"/>
      <c r="AK580" s="339"/>
      <c r="AL580" s="339"/>
      <c r="AM580" s="339"/>
      <c r="AN580" s="339"/>
      <c r="AO580" s="339"/>
      <c r="AP580" s="339"/>
      <c r="AQ580" s="339"/>
      <c r="AR580" s="339"/>
      <c r="AS580" s="339"/>
      <c r="AT580" s="339"/>
      <c r="AU580" s="339"/>
      <c r="AV580" s="339"/>
      <c r="AW580" s="339"/>
      <c r="AX580" s="339"/>
      <c r="AY580" s="339"/>
      <c r="AZ580" s="339"/>
      <c r="BA580" s="341"/>
      <c r="BB580" s="417"/>
      <c r="BC580" s="341"/>
      <c r="BD580" s="341"/>
      <c r="BE580" s="341"/>
      <c r="BF580" s="341"/>
      <c r="BG580" s="341"/>
      <c r="BH580" s="341"/>
      <c r="BI580" s="341"/>
      <c r="BJ580" s="341"/>
      <c r="BK580" s="341"/>
      <c r="BL580" s="341"/>
      <c r="BM580" s="341"/>
      <c r="BN580" s="341"/>
      <c r="BO580" s="341"/>
      <c r="BP580" s="341"/>
      <c r="BQ580" s="341"/>
      <c r="BR580" s="341"/>
      <c r="BS580" s="341"/>
      <c r="BT580" s="341"/>
      <c r="BU580" s="341"/>
      <c r="BV580" s="341"/>
      <c r="BW580" s="342"/>
      <c r="BX580" s="342"/>
      <c r="BY580" s="342"/>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6" customFormat="true" ht="25.15" customHeight="true" x14ac:dyDescent="0.2">
      <c r="C581" s="986"/>
      <c r="D581" s="985"/>
      <c r="E581" s="612"/>
      <c r="F581" s="612"/>
      <c r="G581" s="612"/>
      <c r="H581" s="986"/>
      <c r="I581" s="985"/>
      <c r="J581" s="612"/>
      <c r="K581" s="612"/>
      <c r="L581" s="612"/>
      <c r="M581" s="1031" t="s">
        <v>452</v>
      </c>
      <c r="N581" s="985"/>
      <c r="O581" s="745">
        <v>0.11987045816084488</v>
      </c>
      <c r="P581" s="612"/>
      <c r="Q581" s="612"/>
      <c r="W581" s="339"/>
      <c r="X581" s="339"/>
      <c r="Y581" s="339"/>
      <c r="Z581" s="339"/>
      <c r="AA581" s="339"/>
      <c r="AB581" s="339"/>
      <c r="AC581" s="339"/>
      <c r="AD581" s="339"/>
      <c r="AE581" s="339"/>
      <c r="AF581" s="339"/>
      <c r="AG581" s="339"/>
      <c r="AH581" s="339"/>
      <c r="AI581" s="339"/>
      <c r="AJ581" s="339"/>
      <c r="AK581" s="339"/>
      <c r="AL581" s="339"/>
      <c r="AM581" s="339"/>
      <c r="AN581" s="339"/>
      <c r="AO581" s="339"/>
      <c r="AP581" s="339"/>
      <c r="AQ581" s="339"/>
      <c r="AR581" s="339"/>
      <c r="AS581" s="339"/>
      <c r="AT581" s="339"/>
      <c r="AU581" s="339"/>
      <c r="AV581" s="339"/>
      <c r="AW581" s="339"/>
      <c r="AX581" s="339"/>
      <c r="AY581" s="339"/>
      <c r="AZ581" s="339"/>
      <c r="BA581" s="341"/>
      <c r="BB581" s="417"/>
      <c r="BC581" s="341"/>
      <c r="BD581" s="341"/>
      <c r="BE581" s="341"/>
      <c r="BF581" s="341"/>
      <c r="BG581" s="341"/>
      <c r="BH581" s="341"/>
      <c r="BI581" s="341"/>
      <c r="BJ581" s="341"/>
      <c r="BK581" s="341"/>
      <c r="BL581" s="341"/>
      <c r="BM581" s="341"/>
      <c r="BN581" s="341"/>
      <c r="BO581" s="341"/>
      <c r="BP581" s="341"/>
      <c r="BQ581" s="341"/>
      <c r="BR581" s="341"/>
      <c r="BS581" s="341"/>
      <c r="BT581" s="341"/>
      <c r="BU581" s="341"/>
      <c r="BV581" s="341"/>
      <c r="BW581" s="342"/>
      <c r="BX581" s="342"/>
      <c r="BY581" s="342"/>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6" customFormat="true" ht="25.15" customHeight="true" x14ac:dyDescent="0.2">
      <c r="C582" s="986"/>
      <c r="D582" s="985"/>
      <c r="E582" s="612"/>
      <c r="F582" s="612"/>
      <c r="G582" s="612"/>
      <c r="H582" s="986"/>
      <c r="I582" s="985"/>
      <c r="J582" s="612"/>
      <c r="K582" s="612"/>
      <c r="L582" s="612"/>
      <c r="M582" s="1031" t="s">
        <v>481</v>
      </c>
      <c r="N582" s="985"/>
      <c r="O582" s="745">
        <v>5.105986067815637E-2</v>
      </c>
      <c r="P582" s="612"/>
      <c r="Q582" s="612"/>
      <c r="W582" s="339"/>
      <c r="X582" s="339"/>
      <c r="Y582" s="339"/>
      <c r="Z582" s="339"/>
      <c r="AA582" s="339"/>
      <c r="AB582" s="339"/>
      <c r="AC582" s="339"/>
      <c r="AD582" s="339"/>
      <c r="AE582" s="339"/>
      <c r="AF582" s="339"/>
      <c r="AG582" s="339"/>
      <c r="AH582" s="339"/>
      <c r="AI582" s="339"/>
      <c r="AJ582" s="339"/>
      <c r="AK582" s="339"/>
      <c r="AL582" s="339"/>
      <c r="AM582" s="339"/>
      <c r="AN582" s="339"/>
      <c r="AO582" s="339"/>
      <c r="AP582" s="339"/>
      <c r="AQ582" s="339"/>
      <c r="AR582" s="339"/>
      <c r="AS582" s="339"/>
      <c r="AT582" s="339"/>
      <c r="AU582" s="339"/>
      <c r="AV582" s="339"/>
      <c r="AW582" s="339"/>
      <c r="AX582" s="339"/>
      <c r="AY582" s="339"/>
      <c r="AZ582" s="339"/>
      <c r="BA582" s="341"/>
      <c r="BB582" s="417"/>
      <c r="BC582" s="341"/>
      <c r="BD582" s="341"/>
      <c r="BE582" s="341"/>
      <c r="BF582" s="341"/>
      <c r="BG582" s="341"/>
      <c r="BH582" s="341"/>
      <c r="BI582" s="341"/>
      <c r="BJ582" s="341"/>
      <c r="BK582" s="341"/>
      <c r="BL582" s="341"/>
      <c r="BM582" s="341"/>
      <c r="BN582" s="341"/>
      <c r="BO582" s="341"/>
      <c r="BP582" s="341"/>
      <c r="BQ582" s="341"/>
      <c r="BR582" s="341"/>
      <c r="BS582" s="341"/>
      <c r="BT582" s="341"/>
      <c r="BU582" s="341"/>
      <c r="BV582" s="341"/>
      <c r="BW582" s="342"/>
      <c r="BX582" s="342"/>
      <c r="BY582" s="342"/>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6" customFormat="true" ht="25.15" customHeight="true" x14ac:dyDescent="0.2">
      <c r="C583" s="986"/>
      <c r="D583" s="985"/>
      <c r="E583" s="612"/>
      <c r="F583" s="612"/>
      <c r="G583" s="612"/>
      <c r="H583" s="986"/>
      <c r="I583" s="985"/>
      <c r="J583" s="612"/>
      <c r="K583" s="612"/>
      <c r="L583" s="612"/>
      <c r="M583" s="1031" t="s">
        <v>432</v>
      </c>
      <c r="N583" s="985"/>
      <c r="O583" s="745">
        <v>0.33151190497939986</v>
      </c>
      <c r="P583" s="612"/>
      <c r="Q583" s="612"/>
      <c r="W583" s="339"/>
      <c r="X583" s="339"/>
      <c r="Y583" s="339"/>
      <c r="Z583" s="339"/>
      <c r="AA583" s="339"/>
      <c r="AB583" s="339"/>
      <c r="AC583" s="339"/>
      <c r="AD583" s="339"/>
      <c r="AE583" s="339"/>
      <c r="AF583" s="339"/>
      <c r="AG583" s="339"/>
      <c r="AH583" s="339"/>
      <c r="AI583" s="339"/>
      <c r="AJ583" s="339"/>
      <c r="AK583" s="339"/>
      <c r="AL583" s="339"/>
      <c r="AM583" s="339"/>
      <c r="AN583" s="339"/>
      <c r="AO583" s="339"/>
      <c r="AP583" s="339"/>
      <c r="AQ583" s="339"/>
      <c r="AR583" s="339"/>
      <c r="AS583" s="339"/>
      <c r="AT583" s="339"/>
      <c r="AU583" s="339"/>
      <c r="AV583" s="339"/>
      <c r="AW583" s="339"/>
      <c r="AX583" s="339"/>
      <c r="AY583" s="339"/>
      <c r="AZ583" s="339"/>
      <c r="BA583" s="341"/>
      <c r="BB583" s="417"/>
      <c r="BC583" s="341"/>
      <c r="BD583" s="341"/>
      <c r="BE583" s="341"/>
      <c r="BF583" s="341"/>
      <c r="BG583" s="341"/>
      <c r="BH583" s="341"/>
      <c r="BI583" s="341"/>
      <c r="BJ583" s="341"/>
      <c r="BK583" s="341"/>
      <c r="BL583" s="341"/>
      <c r="BM583" s="341"/>
      <c r="BN583" s="341"/>
      <c r="BO583" s="341"/>
      <c r="BP583" s="341"/>
      <c r="BQ583" s="341"/>
      <c r="BR583" s="341"/>
      <c r="BS583" s="341"/>
      <c r="BT583" s="341"/>
      <c r="BU583" s="341"/>
      <c r="BV583" s="341"/>
      <c r="BW583" s="342"/>
      <c r="BX583" s="342"/>
      <c r="BY583" s="342"/>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6" customFormat="true" ht="25.15" customHeight="true" x14ac:dyDescent="0.2">
      <c r="C584" s="986"/>
      <c r="D584" s="985"/>
      <c r="E584" s="612"/>
      <c r="F584" s="612"/>
      <c r="G584" s="612"/>
      <c r="H584" s="986"/>
      <c r="I584" s="985"/>
      <c r="J584" s="612"/>
      <c r="K584" s="612"/>
      <c r="L584" s="612"/>
      <c r="M584" s="1031" t="s">
        <v>456</v>
      </c>
      <c r="N584" s="985"/>
      <c r="O584" s="745">
        <v>9.565644786580689E-2</v>
      </c>
      <c r="P584" s="612"/>
      <c r="Q584" s="612"/>
      <c r="W584" s="339"/>
      <c r="X584" s="339"/>
      <c r="Y584" s="339"/>
      <c r="Z584" s="339"/>
      <c r="AA584" s="339"/>
      <c r="AB584" s="339"/>
      <c r="AC584" s="339"/>
      <c r="AD584" s="339"/>
      <c r="AE584" s="339"/>
      <c r="AF584" s="339"/>
      <c r="AG584" s="339"/>
      <c r="AH584" s="339"/>
      <c r="AI584" s="339"/>
      <c r="AJ584" s="339"/>
      <c r="AK584" s="339"/>
      <c r="AL584" s="339"/>
      <c r="AM584" s="339"/>
      <c r="AN584" s="339"/>
      <c r="AO584" s="339"/>
      <c r="AP584" s="339"/>
      <c r="AQ584" s="339"/>
      <c r="AR584" s="339"/>
      <c r="AS584" s="339"/>
      <c r="AT584" s="339"/>
      <c r="AU584" s="339"/>
      <c r="AV584" s="339"/>
      <c r="AW584" s="339"/>
      <c r="AX584" s="339"/>
      <c r="AY584" s="339"/>
      <c r="AZ584" s="339"/>
      <c r="BA584" s="341"/>
      <c r="BB584" s="417"/>
      <c r="BC584" s="341"/>
      <c r="BD584" s="341"/>
      <c r="BE584" s="341"/>
      <c r="BF584" s="341"/>
      <c r="BG584" s="341"/>
      <c r="BH584" s="341"/>
      <c r="BI584" s="341"/>
      <c r="BJ584" s="341"/>
      <c r="BK584" s="341"/>
      <c r="BL584" s="341"/>
      <c r="BM584" s="341"/>
      <c r="BN584" s="341"/>
      <c r="BO584" s="341"/>
      <c r="BP584" s="341"/>
      <c r="BQ584" s="341"/>
      <c r="BR584" s="341"/>
      <c r="BS584" s="341"/>
      <c r="BT584" s="341"/>
      <c r="BU584" s="341"/>
      <c r="BV584" s="341"/>
      <c r="BW584" s="342"/>
      <c r="BX584" s="342"/>
      <c r="BY584" s="342"/>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6" customFormat="true" ht="25.15" customHeight="true" x14ac:dyDescent="0.2">
      <c r="C585" s="986"/>
      <c r="D585" s="985"/>
      <c r="E585" s="612"/>
      <c r="F585" s="612"/>
      <c r="G585" s="612"/>
      <c r="H585" s="986"/>
      <c r="I585" s="985"/>
      <c r="J585" s="612"/>
      <c r="K585" s="612"/>
      <c r="L585" s="612"/>
      <c r="M585" s="1031" t="s">
        <v>466</v>
      </c>
      <c r="N585" s="985"/>
      <c r="O585" s="745">
        <v>7.1962513602979089E-2</v>
      </c>
      <c r="P585" s="612"/>
      <c r="Q585" s="612"/>
      <c r="W585" s="339"/>
      <c r="X585" s="339"/>
      <c r="Y585" s="339"/>
      <c r="Z585" s="339"/>
      <c r="AA585" s="339"/>
      <c r="AB585" s="339"/>
      <c r="AC585" s="339"/>
      <c r="AD585" s="339"/>
      <c r="AE585" s="339"/>
      <c r="AF585" s="339"/>
      <c r="AG585" s="339"/>
      <c r="AH585" s="339"/>
      <c r="AI585" s="339"/>
      <c r="AJ585" s="339"/>
      <c r="AK585" s="339"/>
      <c r="AL585" s="339"/>
      <c r="AM585" s="339"/>
      <c r="AN585" s="339"/>
      <c r="AO585" s="339"/>
      <c r="AP585" s="339"/>
      <c r="AQ585" s="339"/>
      <c r="AR585" s="339"/>
      <c r="AS585" s="339"/>
      <c r="AT585" s="339"/>
      <c r="AU585" s="339"/>
      <c r="AV585" s="339"/>
      <c r="AW585" s="339"/>
      <c r="AX585" s="339"/>
      <c r="AY585" s="339"/>
      <c r="AZ585" s="339"/>
      <c r="BA585" s="341"/>
      <c r="BB585" s="417"/>
      <c r="BC585" s="341"/>
      <c r="BD585" s="341"/>
      <c r="BE585" s="341"/>
      <c r="BF585" s="341"/>
      <c r="BG585" s="341"/>
      <c r="BH585" s="341"/>
      <c r="BI585" s="341"/>
      <c r="BJ585" s="341"/>
      <c r="BK585" s="341"/>
      <c r="BL585" s="341"/>
      <c r="BM585" s="341"/>
      <c r="BN585" s="341"/>
      <c r="BO585" s="341"/>
      <c r="BP585" s="341"/>
      <c r="BQ585" s="341"/>
      <c r="BR585" s="341"/>
      <c r="BS585" s="341"/>
      <c r="BT585" s="341"/>
      <c r="BU585" s="341"/>
      <c r="BV585" s="341"/>
      <c r="BW585" s="342"/>
      <c r="BX585" s="342"/>
      <c r="BY585" s="342"/>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6" customFormat="true" ht="25.15" customHeight="true" x14ac:dyDescent="0.2">
      <c r="C586" s="986"/>
      <c r="D586" s="985"/>
      <c r="E586" s="612"/>
      <c r="F586" s="612"/>
      <c r="G586" s="612"/>
      <c r="H586" s="986"/>
      <c r="I586" s="985"/>
      <c r="J586" s="612"/>
      <c r="K586" s="612"/>
      <c r="L586" s="612"/>
      <c r="M586" s="1031" t="s">
        <v>473</v>
      </c>
      <c r="N586" s="985"/>
      <c r="O586" s="745">
        <v>5.4757412500766843E-2</v>
      </c>
      <c r="P586" s="612"/>
      <c r="Q586" s="612"/>
      <c r="W586" s="339"/>
      <c r="X586" s="339"/>
      <c r="Y586" s="339"/>
      <c r="Z586" s="339"/>
      <c r="AA586" s="339"/>
      <c r="AB586" s="339"/>
      <c r="AC586" s="339"/>
      <c r="AD586" s="339"/>
      <c r="AE586" s="339"/>
      <c r="AF586" s="339"/>
      <c r="AG586" s="339"/>
      <c r="AH586" s="339"/>
      <c r="AI586" s="339"/>
      <c r="AJ586" s="339"/>
      <c r="AK586" s="339"/>
      <c r="AL586" s="339"/>
      <c r="AM586" s="339"/>
      <c r="AN586" s="339"/>
      <c r="AO586" s="339"/>
      <c r="AP586" s="339"/>
      <c r="AQ586" s="339"/>
      <c r="AR586" s="339"/>
      <c r="AS586" s="339"/>
      <c r="AT586" s="339"/>
      <c r="AU586" s="339"/>
      <c r="AV586" s="339"/>
      <c r="AW586" s="339"/>
      <c r="AX586" s="339"/>
      <c r="AY586" s="339"/>
      <c r="AZ586" s="339"/>
      <c r="BA586" s="341"/>
      <c r="BB586" s="417"/>
      <c r="BC586" s="341"/>
      <c r="BD586" s="341"/>
      <c r="BE586" s="341"/>
      <c r="BF586" s="341"/>
      <c r="BG586" s="341"/>
      <c r="BH586" s="341"/>
      <c r="BI586" s="341"/>
      <c r="BJ586" s="341"/>
      <c r="BK586" s="341"/>
      <c r="BL586" s="341"/>
      <c r="BM586" s="341"/>
      <c r="BN586" s="341"/>
      <c r="BO586" s="341"/>
      <c r="BP586" s="341"/>
      <c r="BQ586" s="341"/>
      <c r="BR586" s="341"/>
      <c r="BS586" s="341"/>
      <c r="BT586" s="341"/>
      <c r="BU586" s="341"/>
      <c r="BV586" s="341"/>
      <c r="BW586" s="342"/>
      <c r="BX586" s="342"/>
      <c r="BY586" s="342"/>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6" customFormat="true" ht="25.15" customHeight="true" x14ac:dyDescent="0.2">
      <c r="C587" s="986"/>
      <c r="D587" s="985"/>
      <c r="E587" s="612"/>
      <c r="F587" s="612"/>
      <c r="G587" s="612"/>
      <c r="H587" s="986"/>
      <c r="I587" s="985"/>
      <c r="J587" s="612"/>
      <c r="K587" s="612"/>
      <c r="L587" s="612"/>
      <c r="M587" s="1031" t="s">
        <v>504</v>
      </c>
      <c r="N587" s="985"/>
      <c r="O587" s="745">
        <v>1.155575016388537E-4</v>
      </c>
      <c r="P587" s="612"/>
      <c r="Q587" s="612"/>
      <c r="W587" s="339"/>
      <c r="X587" s="339"/>
      <c r="Y587" s="339"/>
      <c r="Z587" s="339"/>
      <c r="AA587" s="339"/>
      <c r="AB587" s="339"/>
      <c r="AC587" s="339"/>
      <c r="AD587" s="339"/>
      <c r="AE587" s="339"/>
      <c r="AF587" s="339"/>
      <c r="AG587" s="339"/>
      <c r="AH587" s="339"/>
      <c r="AI587" s="339"/>
      <c r="AJ587" s="339"/>
      <c r="AK587" s="339"/>
      <c r="AL587" s="339"/>
      <c r="AM587" s="339"/>
      <c r="AN587" s="339"/>
      <c r="AO587" s="339"/>
      <c r="AP587" s="339"/>
      <c r="AQ587" s="339"/>
      <c r="AR587" s="339"/>
      <c r="AS587" s="339"/>
      <c r="AT587" s="339"/>
      <c r="AU587" s="339"/>
      <c r="AV587" s="339"/>
      <c r="AW587" s="339"/>
      <c r="AX587" s="339"/>
      <c r="AY587" s="339"/>
      <c r="AZ587" s="339"/>
      <c r="BA587" s="341"/>
      <c r="BB587" s="417"/>
      <c r="BC587" s="341"/>
      <c r="BD587" s="341"/>
      <c r="BE587" s="341"/>
      <c r="BF587" s="341"/>
      <c r="BG587" s="341"/>
      <c r="BH587" s="341"/>
      <c r="BI587" s="341"/>
      <c r="BJ587" s="341"/>
      <c r="BK587" s="341"/>
      <c r="BL587" s="341"/>
      <c r="BM587" s="341"/>
      <c r="BN587" s="341"/>
      <c r="BO587" s="341"/>
      <c r="BP587" s="341"/>
      <c r="BQ587" s="341"/>
      <c r="BR587" s="341"/>
      <c r="BS587" s="341"/>
      <c r="BT587" s="341"/>
      <c r="BU587" s="341"/>
      <c r="BV587" s="341"/>
      <c r="BW587" s="342"/>
      <c r="BX587" s="342"/>
      <c r="BY587" s="342"/>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6" customFormat="true" ht="25.15" customHeight="true" x14ac:dyDescent="0.2">
      <c r="C588" s="986"/>
      <c r="D588" s="985"/>
      <c r="E588" s="612"/>
      <c r="F588" s="612"/>
      <c r="G588" s="612"/>
      <c r="H588" s="986"/>
      <c r="I588" s="985"/>
      <c r="J588" s="612"/>
      <c r="K588" s="612"/>
      <c r="L588" s="612"/>
      <c r="M588" s="1031" t="s">
        <v>505</v>
      </c>
      <c r="N588" s="985"/>
      <c r="O588" s="745">
        <v>1.1555750163885153E-4</v>
      </c>
      <c r="P588" s="612"/>
      <c r="Q588" s="612"/>
      <c r="W588" s="339"/>
      <c r="X588" s="339"/>
      <c r="Y588" s="339"/>
      <c r="Z588" s="339"/>
      <c r="AA588" s="339"/>
      <c r="AB588" s="339"/>
      <c r="AC588" s="339"/>
      <c r="AD588" s="339"/>
      <c r="AE588" s="339"/>
      <c r="AF588" s="339"/>
      <c r="AG588" s="339"/>
      <c r="AH588" s="339"/>
      <c r="AI588" s="339"/>
      <c r="AJ588" s="339"/>
      <c r="AK588" s="339"/>
      <c r="AL588" s="339"/>
      <c r="AM588" s="339"/>
      <c r="AN588" s="339"/>
      <c r="AO588" s="339"/>
      <c r="AP588" s="339"/>
      <c r="AQ588" s="339"/>
      <c r="AR588" s="339"/>
      <c r="AS588" s="339"/>
      <c r="AT588" s="339"/>
      <c r="AU588" s="339"/>
      <c r="AV588" s="339"/>
      <c r="AW588" s="339"/>
      <c r="AX588" s="339"/>
      <c r="AY588" s="339"/>
      <c r="AZ588" s="339"/>
      <c r="BA588" s="341"/>
      <c r="BB588" s="417"/>
      <c r="BC588" s="341"/>
      <c r="BD588" s="341"/>
      <c r="BE588" s="341"/>
      <c r="BF588" s="341"/>
      <c r="BG588" s="341"/>
      <c r="BH588" s="341"/>
      <c r="BI588" s="341"/>
      <c r="BJ588" s="341"/>
      <c r="BK588" s="341"/>
      <c r="BL588" s="341"/>
      <c r="BM588" s="341"/>
      <c r="BN588" s="341"/>
      <c r="BO588" s="341"/>
      <c r="BP588" s="341"/>
      <c r="BQ588" s="341"/>
      <c r="BR588" s="341"/>
      <c r="BS588" s="341"/>
      <c r="BT588" s="341"/>
      <c r="BU588" s="341"/>
      <c r="BV588" s="341"/>
      <c r="BW588" s="342"/>
      <c r="BX588" s="342"/>
      <c r="BY588" s="342"/>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6" customFormat="true" ht="25.15" customHeight="true" x14ac:dyDescent="0.2">
      <c r="C589" s="986"/>
      <c r="D589" s="985"/>
      <c r="E589" s="612"/>
      <c r="F589" s="612"/>
      <c r="G589" s="612"/>
      <c r="H589" s="986"/>
      <c r="I589" s="985"/>
      <c r="J589" s="612"/>
      <c r="K589" s="612"/>
      <c r="L589" s="612"/>
      <c r="M589" s="1031" t="s">
        <v>501</v>
      </c>
      <c r="N589" s="985"/>
      <c r="O589" s="745">
        <v>4.0741608708336121E-4</v>
      </c>
      <c r="P589" s="612"/>
      <c r="Q589" s="612"/>
      <c r="W589" s="339"/>
      <c r="X589" s="339"/>
      <c r="Y589" s="339"/>
      <c r="Z589" s="339"/>
      <c r="AA589" s="339"/>
      <c r="AB589" s="339"/>
      <c r="AC589" s="339"/>
      <c r="AD589" s="339"/>
      <c r="AE589" s="339"/>
      <c r="AF589" s="339"/>
      <c r="AG589" s="339"/>
      <c r="AH589" s="339"/>
      <c r="AI589" s="339"/>
      <c r="AJ589" s="339"/>
      <c r="AK589" s="339"/>
      <c r="AL589" s="339"/>
      <c r="AM589" s="339"/>
      <c r="AN589" s="339"/>
      <c r="AO589" s="339"/>
      <c r="AP589" s="339"/>
      <c r="AQ589" s="339"/>
      <c r="AR589" s="339"/>
      <c r="AS589" s="339"/>
      <c r="AT589" s="339"/>
      <c r="AU589" s="339"/>
      <c r="AV589" s="339"/>
      <c r="AW589" s="339"/>
      <c r="AX589" s="339"/>
      <c r="AY589" s="339"/>
      <c r="AZ589" s="339"/>
      <c r="BA589" s="341"/>
      <c r="BB589" s="417"/>
      <c r="BC589" s="341"/>
      <c r="BD589" s="341"/>
      <c r="BE589" s="341"/>
      <c r="BF589" s="341"/>
      <c r="BG589" s="341"/>
      <c r="BH589" s="341"/>
      <c r="BI589" s="341"/>
      <c r="BJ589" s="341"/>
      <c r="BK589" s="341"/>
      <c r="BL589" s="341"/>
      <c r="BM589" s="341"/>
      <c r="BN589" s="341"/>
      <c r="BO589" s="341"/>
      <c r="BP589" s="341"/>
      <c r="BQ589" s="341"/>
      <c r="BR589" s="341"/>
      <c r="BS589" s="341"/>
      <c r="BT589" s="341"/>
      <c r="BU589" s="341"/>
      <c r="BV589" s="341"/>
      <c r="BW589" s="342"/>
      <c r="BX589" s="342"/>
      <c r="BY589" s="342"/>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6" customFormat="true" ht="25.15" customHeight="true" x14ac:dyDescent="0.2">
      <c r="C590" s="986"/>
      <c r="D590" s="985"/>
      <c r="E590" s="612"/>
      <c r="F590" s="612"/>
      <c r="G590" s="612"/>
      <c r="H590" s="986"/>
      <c r="I590" s="985"/>
      <c r="J590" s="612"/>
      <c r="K590" s="612"/>
      <c r="L590" s="612"/>
      <c r="M590" s="1031" t="s">
        <v>502</v>
      </c>
      <c r="N590" s="985"/>
      <c r="O590" s="745">
        <v>4.0741608708330586E-4</v>
      </c>
      <c r="P590" s="612"/>
      <c r="Q590" s="612"/>
      <c r="W590" s="339"/>
      <c r="X590" s="339"/>
      <c r="Y590" s="339"/>
      <c r="Z590" s="339"/>
      <c r="AA590" s="339"/>
      <c r="AB590" s="339"/>
      <c r="AC590" s="339"/>
      <c r="AD590" s="339"/>
      <c r="AE590" s="339"/>
      <c r="AF590" s="339"/>
      <c r="AG590" s="339"/>
      <c r="AH590" s="339"/>
      <c r="AI590" s="339"/>
      <c r="AJ590" s="339"/>
      <c r="AK590" s="339"/>
      <c r="AL590" s="339"/>
      <c r="AM590" s="339"/>
      <c r="AN590" s="339"/>
      <c r="AO590" s="339"/>
      <c r="AP590" s="339"/>
      <c r="AQ590" s="339"/>
      <c r="AR590" s="339"/>
      <c r="AS590" s="339"/>
      <c r="AT590" s="339"/>
      <c r="AU590" s="339"/>
      <c r="AV590" s="339"/>
      <c r="AW590" s="339"/>
      <c r="AX590" s="339"/>
      <c r="AY590" s="339"/>
      <c r="AZ590" s="339"/>
      <c r="BA590" s="341"/>
      <c r="BB590" s="417"/>
      <c r="BC590" s="341"/>
      <c r="BD590" s="341"/>
      <c r="BE590" s="341"/>
      <c r="BF590" s="341"/>
      <c r="BG590" s="341"/>
      <c r="BH590" s="341"/>
      <c r="BI590" s="341"/>
      <c r="BJ590" s="341"/>
      <c r="BK590" s="341"/>
      <c r="BL590" s="341"/>
      <c r="BM590" s="341"/>
      <c r="BN590" s="341"/>
      <c r="BO590" s="341"/>
      <c r="BP590" s="341"/>
      <c r="BQ590" s="341"/>
      <c r="BR590" s="341"/>
      <c r="BS590" s="341"/>
      <c r="BT590" s="341"/>
      <c r="BU590" s="341"/>
      <c r="BV590" s="341"/>
      <c r="BW590" s="342"/>
      <c r="BX590" s="342"/>
      <c r="BY590" s="342"/>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6" customFormat="true" ht="25.15" customHeight="true" x14ac:dyDescent="0.2">
      <c r="C591" s="986"/>
      <c r="D591" s="985"/>
      <c r="E591" s="612"/>
      <c r="F591" s="612"/>
      <c r="G591" s="612"/>
      <c r="H591" s="986"/>
      <c r="I591" s="985"/>
      <c r="J591" s="612"/>
      <c r="K591" s="612"/>
      <c r="L591" s="612"/>
      <c r="M591" s="1031" t="s">
        <v>450</v>
      </c>
      <c r="N591" s="985"/>
      <c r="O591" s="750">
        <v>0.15478189768920864</v>
      </c>
      <c r="P591" s="612"/>
      <c r="Q591" s="612"/>
      <c r="W591" s="339"/>
      <c r="X591" s="339"/>
      <c r="Y591" s="339"/>
      <c r="Z591" s="339"/>
      <c r="AA591" s="339"/>
      <c r="AB591" s="339"/>
      <c r="AC591" s="339"/>
      <c r="AD591" s="339"/>
      <c r="AE591" s="339"/>
      <c r="AF591" s="339"/>
      <c r="AG591" s="339"/>
      <c r="AH591" s="339"/>
      <c r="AI591" s="339"/>
      <c r="AJ591" s="339"/>
      <c r="AK591" s="339"/>
      <c r="AL591" s="339"/>
      <c r="AM591" s="339"/>
      <c r="AN591" s="339"/>
      <c r="AO591" s="339"/>
      <c r="AP591" s="339"/>
      <c r="AQ591" s="339"/>
      <c r="AR591" s="339"/>
      <c r="AS591" s="339"/>
      <c r="AT591" s="339"/>
      <c r="AU591" s="339"/>
      <c r="AV591" s="339"/>
      <c r="AW591" s="339"/>
      <c r="AX591" s="339"/>
      <c r="AY591" s="339"/>
      <c r="AZ591" s="339"/>
      <c r="BA591" s="341"/>
      <c r="BB591" s="417"/>
      <c r="BC591" s="341"/>
      <c r="BD591" s="341"/>
      <c r="BE591" s="341"/>
      <c r="BF591" s="341"/>
      <c r="BG591" s="341"/>
      <c r="BH591" s="341"/>
      <c r="BI591" s="341"/>
      <c r="BJ591" s="341"/>
      <c r="BK591" s="341"/>
      <c r="BL591" s="341"/>
      <c r="BM591" s="341"/>
      <c r="BN591" s="341"/>
      <c r="BO591" s="341"/>
      <c r="BP591" s="341"/>
      <c r="BQ591" s="341"/>
      <c r="BR591" s="341"/>
      <c r="BS591" s="341"/>
      <c r="BT591" s="341"/>
      <c r="BU591" s="341"/>
      <c r="BV591" s="341"/>
      <c r="BW591" s="342"/>
      <c r="BX591" s="342"/>
      <c r="BY591" s="342"/>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6" customFormat="true" ht="25.15" customHeight="true" x14ac:dyDescent="0.2">
      <c r="C592" s="986"/>
      <c r="D592" s="985"/>
      <c r="E592" s="612"/>
      <c r="F592" s="612"/>
      <c r="G592" s="612"/>
      <c r="H592" s="986"/>
      <c r="I592" s="985"/>
      <c r="J592" s="612"/>
      <c r="K592" s="612"/>
      <c r="L592" s="612"/>
      <c r="M592" s="986"/>
      <c r="N592" s="985"/>
      <c r="O592" s="613"/>
      <c r="P592" s="612"/>
      <c r="Q592" s="612"/>
      <c r="W592" s="339"/>
      <c r="X592" s="339"/>
      <c r="Y592" s="339"/>
      <c r="Z592" s="339"/>
      <c r="AA592" s="339"/>
      <c r="AB592" s="339"/>
      <c r="AC592" s="339"/>
      <c r="AD592" s="339"/>
      <c r="AE592" s="339"/>
      <c r="AF592" s="339"/>
      <c r="AG592" s="339"/>
      <c r="AH592" s="339"/>
      <c r="AI592" s="339"/>
      <c r="AJ592" s="339"/>
      <c r="AK592" s="339"/>
      <c r="AL592" s="339"/>
      <c r="AM592" s="339"/>
      <c r="AN592" s="339"/>
      <c r="AO592" s="339"/>
      <c r="AP592" s="339"/>
      <c r="AQ592" s="339"/>
      <c r="AR592" s="339"/>
      <c r="AS592" s="339"/>
      <c r="AT592" s="339"/>
      <c r="AU592" s="339"/>
      <c r="AV592" s="339"/>
      <c r="AW592" s="339"/>
      <c r="AX592" s="339"/>
      <c r="AY592" s="339"/>
      <c r="AZ592" s="339"/>
      <c r="BA592" s="341"/>
      <c r="BB592" s="417"/>
      <c r="BC592" s="341"/>
      <c r="BD592" s="341"/>
      <c r="BE592" s="341"/>
      <c r="BF592" s="341"/>
      <c r="BG592" s="341"/>
      <c r="BH592" s="341"/>
      <c r="BI592" s="341"/>
      <c r="BJ592" s="341"/>
      <c r="BK592" s="341"/>
      <c r="BL592" s="341"/>
      <c r="BM592" s="341"/>
      <c r="BN592" s="341"/>
      <c r="BO592" s="341"/>
      <c r="BP592" s="341"/>
      <c r="BQ592" s="341"/>
      <c r="BR592" s="341"/>
      <c r="BS592" s="341"/>
      <c r="BT592" s="341"/>
      <c r="BU592" s="341"/>
      <c r="BV592" s="341"/>
      <c r="BW592" s="342"/>
      <c r="BX592" s="342"/>
      <c r="BY592" s="342"/>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6" customFormat="true" ht="25.15" customHeight="true" x14ac:dyDescent="0.2">
      <c r="C593" s="986"/>
      <c r="D593" s="985"/>
      <c r="E593" s="612"/>
      <c r="F593" s="612"/>
      <c r="G593" s="612"/>
      <c r="H593" s="986"/>
      <c r="I593" s="985"/>
      <c r="J593" s="612"/>
      <c r="K593" s="612"/>
      <c r="L593" s="612"/>
      <c r="M593" s="986"/>
      <c r="N593" s="985"/>
      <c r="O593" s="612"/>
      <c r="P593" s="612"/>
      <c r="Q593" s="612"/>
      <c r="W593" s="339"/>
      <c r="X593" s="339"/>
      <c r="Y593" s="339"/>
      <c r="Z593" s="339"/>
      <c r="AA593" s="339"/>
      <c r="AB593" s="339"/>
      <c r="AC593" s="339"/>
      <c r="AD593" s="339"/>
      <c r="AE593" s="339"/>
      <c r="AF593" s="339"/>
      <c r="AG593" s="339"/>
      <c r="AH593" s="339"/>
      <c r="AI593" s="339"/>
      <c r="AJ593" s="339"/>
      <c r="AK593" s="339"/>
      <c r="AL593" s="339"/>
      <c r="AM593" s="339"/>
      <c r="AN593" s="339"/>
      <c r="AO593" s="339"/>
      <c r="AP593" s="339"/>
      <c r="AQ593" s="339"/>
      <c r="AR593" s="339"/>
      <c r="AS593" s="339"/>
      <c r="AT593" s="339"/>
      <c r="AU593" s="339"/>
      <c r="AV593" s="339"/>
      <c r="AW593" s="339"/>
      <c r="AX593" s="339"/>
      <c r="AY593" s="339"/>
      <c r="AZ593" s="339"/>
      <c r="BA593" s="341"/>
      <c r="BB593" s="417"/>
      <c r="BC593" s="341"/>
      <c r="BD593" s="341"/>
      <c r="BE593" s="341"/>
      <c r="BF593" s="341"/>
      <c r="BG593" s="341"/>
      <c r="BH593" s="341"/>
      <c r="BI593" s="341"/>
      <c r="BJ593" s="341"/>
      <c r="BK593" s="341"/>
      <c r="BL593" s="341"/>
      <c r="BM593" s="341"/>
      <c r="BN593" s="341"/>
      <c r="BO593" s="341"/>
      <c r="BP593" s="341"/>
      <c r="BQ593" s="341"/>
      <c r="BR593" s="341"/>
      <c r="BS593" s="341"/>
      <c r="BT593" s="341"/>
      <c r="BU593" s="341"/>
      <c r="BV593" s="341"/>
      <c r="BW593" s="342"/>
      <c r="BX593" s="342"/>
      <c r="BY593" s="342"/>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6" customFormat="true" ht="25.15" customHeight="true" x14ac:dyDescent="0.2">
      <c r="C594" s="986"/>
      <c r="D594" s="985"/>
      <c r="E594" s="612"/>
      <c r="F594" s="612"/>
      <c r="G594" s="612"/>
      <c r="H594" s="986"/>
      <c r="I594" s="985"/>
      <c r="J594" s="612"/>
      <c r="K594" s="612"/>
      <c r="L594" s="612"/>
      <c r="M594" s="1032" t="s">
        <v>252</v>
      </c>
      <c r="N594" s="985"/>
      <c r="O594" s="985"/>
      <c r="P594" s="985"/>
      <c r="Q594" s="985"/>
      <c r="W594" s="339"/>
      <c r="X594" s="339"/>
      <c r="Y594" s="339"/>
      <c r="Z594" s="339"/>
      <c r="AA594" s="339"/>
      <c r="AB594" s="339"/>
      <c r="AC594" s="339"/>
      <c r="AD594" s="339"/>
      <c r="AE594" s="339"/>
      <c r="AF594" s="339"/>
      <c r="AG594" s="339"/>
      <c r="AH594" s="339"/>
      <c r="AI594" s="339"/>
      <c r="AJ594" s="339"/>
      <c r="AK594" s="339"/>
      <c r="AL594" s="339"/>
      <c r="AM594" s="339"/>
      <c r="AN594" s="339"/>
      <c r="AO594" s="339"/>
      <c r="AP594" s="339"/>
      <c r="AQ594" s="339"/>
      <c r="AR594" s="339"/>
      <c r="AS594" s="339"/>
      <c r="AT594" s="339"/>
      <c r="AU594" s="339"/>
      <c r="AV594" s="339"/>
      <c r="AW594" s="339"/>
      <c r="AX594" s="339"/>
      <c r="AY594" s="339"/>
      <c r="AZ594" s="339"/>
      <c r="BA594" s="341"/>
      <c r="BB594" s="417"/>
      <c r="BC594" s="341"/>
      <c r="BD594" s="341"/>
      <c r="BE594" s="341"/>
      <c r="BF594" s="341"/>
      <c r="BG594" s="341"/>
      <c r="BH594" s="341"/>
      <c r="BI594" s="341"/>
      <c r="BJ594" s="341"/>
      <c r="BK594" s="341"/>
      <c r="BL594" s="341"/>
      <c r="BM594" s="341"/>
      <c r="BN594" s="341"/>
      <c r="BO594" s="341"/>
      <c r="BP594" s="341"/>
      <c r="BQ594" s="341"/>
      <c r="BR594" s="341"/>
      <c r="BS594" s="341"/>
      <c r="BT594" s="341"/>
      <c r="BU594" s="341"/>
      <c r="BV594" s="341"/>
      <c r="BW594" s="342"/>
      <c r="BX594" s="342"/>
      <c r="BY594" s="342"/>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6" customFormat="true" ht="25.15" customHeight="true" x14ac:dyDescent="0.2">
      <c r="C595" s="986"/>
      <c r="D595" s="985"/>
      <c r="E595" s="612"/>
      <c r="F595" s="612"/>
      <c r="G595" s="612"/>
      <c r="H595" s="986"/>
      <c r="I595" s="985"/>
      <c r="J595" s="612"/>
      <c r="K595" s="612"/>
      <c r="L595" s="612"/>
      <c r="M595" s="987" t="s">
        <v>203</v>
      </c>
      <c r="N595" s="985"/>
      <c r="O595" s="987" t="s">
        <v>253</v>
      </c>
      <c r="P595" s="988"/>
      <c r="Q595" s="989"/>
      <c r="W595" s="339"/>
      <c r="X595" s="339"/>
      <c r="Y595" s="339"/>
      <c r="Z595" s="339"/>
      <c r="AA595" s="339"/>
      <c r="AB595" s="339"/>
      <c r="AC595" s="339"/>
      <c r="AD595" s="339"/>
      <c r="AE595" s="339"/>
      <c r="AF595" s="339"/>
      <c r="AG595" s="339"/>
      <c r="AH595" s="339"/>
      <c r="AI595" s="339"/>
      <c r="AJ595" s="339"/>
      <c r="AK595" s="339"/>
      <c r="AL595" s="339"/>
      <c r="AM595" s="339"/>
      <c r="AN595" s="339"/>
      <c r="AO595" s="339"/>
      <c r="AP595" s="339"/>
      <c r="AQ595" s="339"/>
      <c r="AR595" s="339"/>
      <c r="AS595" s="339"/>
      <c r="AT595" s="339"/>
      <c r="AU595" s="339"/>
      <c r="AV595" s="339"/>
      <c r="AW595" s="339"/>
      <c r="AX595" s="339"/>
      <c r="AY595" s="339"/>
      <c r="AZ595" s="339"/>
      <c r="BA595" s="341"/>
      <c r="BB595" s="417"/>
      <c r="BC595" s="341"/>
      <c r="BD595" s="341"/>
      <c r="BE595" s="341"/>
      <c r="BF595" s="341"/>
      <c r="BG595" s="341"/>
      <c r="BH595" s="341"/>
      <c r="BI595" s="341"/>
      <c r="BJ595" s="341"/>
      <c r="BK595" s="341"/>
      <c r="BL595" s="341"/>
      <c r="BM595" s="341"/>
      <c r="BN595" s="341"/>
      <c r="BO595" s="341"/>
      <c r="BP595" s="341"/>
      <c r="BQ595" s="341"/>
      <c r="BR595" s="341"/>
      <c r="BS595" s="341"/>
      <c r="BT595" s="341"/>
      <c r="BU595" s="341"/>
      <c r="BV595" s="341"/>
      <c r="BW595" s="342"/>
      <c r="BX595" s="342"/>
      <c r="BY595" s="342"/>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6" customFormat="true" ht="25.15" customHeight="true" x14ac:dyDescent="0.2">
      <c r="C596" s="986"/>
      <c r="D596" s="985"/>
      <c r="E596" s="612"/>
      <c r="F596" s="612"/>
      <c r="G596" s="612"/>
      <c r="H596" s="986"/>
      <c r="I596" s="985"/>
      <c r="J596" s="612"/>
      <c r="K596" s="612"/>
      <c r="L596" s="612"/>
      <c r="M596" s="985"/>
      <c r="N596" s="985"/>
      <c r="O596" s="736" t="s">
        <v>188</v>
      </c>
      <c r="P596" s="737" t="s">
        <v>254</v>
      </c>
      <c r="Q596" s="738" t="s">
        <v>255</v>
      </c>
      <c r="W596" s="339"/>
      <c r="X596" s="339"/>
      <c r="Y596" s="339"/>
      <c r="Z596" s="339"/>
      <c r="AA596" s="339"/>
      <c r="AB596" s="339"/>
      <c r="AC596" s="339"/>
      <c r="AD596" s="339"/>
      <c r="AE596" s="339"/>
      <c r="AF596" s="339"/>
      <c r="AG596" s="339"/>
      <c r="AH596" s="339"/>
      <c r="AI596" s="339"/>
      <c r="AJ596" s="339"/>
      <c r="AK596" s="339"/>
      <c r="AL596" s="339"/>
      <c r="AM596" s="339"/>
      <c r="AN596" s="339"/>
      <c r="AO596" s="339"/>
      <c r="AP596" s="339"/>
      <c r="AQ596" s="339"/>
      <c r="AR596" s="339"/>
      <c r="AS596" s="339"/>
      <c r="AT596" s="339"/>
      <c r="AU596" s="339"/>
      <c r="AV596" s="339"/>
      <c r="AW596" s="339"/>
      <c r="AX596" s="339"/>
      <c r="AY596" s="339"/>
      <c r="AZ596" s="339"/>
      <c r="BA596" s="341"/>
      <c r="BB596" s="417"/>
      <c r="BC596" s="341"/>
      <c r="BD596" s="341"/>
      <c r="BE596" s="341"/>
      <c r="BF596" s="341"/>
      <c r="BG596" s="341"/>
      <c r="BH596" s="341"/>
      <c r="BI596" s="341"/>
      <c r="BJ596" s="341"/>
      <c r="BK596" s="341"/>
      <c r="BL596" s="341"/>
      <c r="BM596" s="341"/>
      <c r="BN596" s="341"/>
      <c r="BO596" s="341"/>
      <c r="BP596" s="341"/>
      <c r="BQ596" s="341"/>
      <c r="BR596" s="341"/>
      <c r="BS596" s="341"/>
      <c r="BT596" s="341"/>
      <c r="BU596" s="341"/>
      <c r="BV596" s="341"/>
      <c r="BW596" s="342"/>
      <c r="BX596" s="342"/>
      <c r="BY596" s="342"/>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6" customFormat="true" ht="25.15" customHeight="true" x14ac:dyDescent="0.2">
      <c r="C597" s="986"/>
      <c r="D597" s="985"/>
      <c r="E597" s="612"/>
      <c r="F597" s="612"/>
      <c r="G597" s="612"/>
      <c r="H597" s="986"/>
      <c r="I597" s="985"/>
      <c r="J597" s="612"/>
      <c r="K597" s="612"/>
      <c r="L597" s="612"/>
      <c r="M597" s="1031" t="s">
        <v>204</v>
      </c>
      <c r="N597" s="985"/>
      <c r="O597" s="764">
        <v>8.4462821301519977</v>
      </c>
      <c r="P597" s="765">
        <v>9.1807414458173895</v>
      </c>
      <c r="Q597" s="766">
        <v>9.1807414458173895</v>
      </c>
      <c r="W597" s="339"/>
      <c r="X597" s="339"/>
      <c r="Y597" s="339"/>
      <c r="Z597" s="339"/>
      <c r="AA597" s="339"/>
      <c r="AB597" s="339"/>
      <c r="AC597" s="339"/>
      <c r="AD597" s="339"/>
      <c r="AE597" s="339"/>
      <c r="AF597" s="339"/>
      <c r="AG597" s="339"/>
      <c r="AH597" s="339"/>
      <c r="AI597" s="339"/>
      <c r="AJ597" s="339"/>
      <c r="AK597" s="339"/>
      <c r="AL597" s="339"/>
      <c r="AM597" s="339"/>
      <c r="AN597" s="339"/>
      <c r="AO597" s="339"/>
      <c r="AP597" s="339"/>
      <c r="AQ597" s="339"/>
      <c r="AR597" s="339"/>
      <c r="AS597" s="339"/>
      <c r="AT597" s="339"/>
      <c r="AU597" s="339"/>
      <c r="AV597" s="339"/>
      <c r="AW597" s="339"/>
      <c r="AX597" s="339"/>
      <c r="AY597" s="339"/>
      <c r="AZ597" s="339"/>
      <c r="BA597" s="341"/>
      <c r="BB597" s="417"/>
      <c r="BC597" s="341"/>
      <c r="BD597" s="341"/>
      <c r="BE597" s="341"/>
      <c r="BF597" s="341"/>
      <c r="BG597" s="341"/>
      <c r="BH597" s="341"/>
      <c r="BI597" s="341"/>
      <c r="BJ597" s="341"/>
      <c r="BK597" s="341"/>
      <c r="BL597" s="341"/>
      <c r="BM597" s="341"/>
      <c r="BN597" s="341"/>
      <c r="BO597" s="341"/>
      <c r="BP597" s="341"/>
      <c r="BQ597" s="341"/>
      <c r="BR597" s="341"/>
      <c r="BS597" s="341"/>
      <c r="BT597" s="341"/>
      <c r="BU597" s="341"/>
      <c r="BV597" s="341"/>
      <c r="BW597" s="342"/>
      <c r="BX597" s="342"/>
      <c r="BY597" s="342"/>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6" customFormat="true" ht="25.15" customHeight="true" x14ac:dyDescent="0.2">
      <c r="C598" s="986"/>
      <c r="D598" s="985"/>
      <c r="E598" s="612"/>
      <c r="F598" s="612"/>
      <c r="G598" s="612"/>
      <c r="H598" s="986"/>
      <c r="I598" s="985"/>
      <c r="J598" s="612"/>
      <c r="K598" s="612"/>
      <c r="L598" s="612"/>
      <c r="M598" s="986"/>
      <c r="N598" s="985"/>
      <c r="O598" s="613"/>
      <c r="P598" s="613"/>
      <c r="Q598" s="613"/>
      <c r="W598" s="339"/>
      <c r="X598" s="339"/>
      <c r="Y598" s="339"/>
      <c r="Z598" s="339"/>
      <c r="AA598" s="339"/>
      <c r="AB598" s="339"/>
      <c r="AC598" s="339"/>
      <c r="AD598" s="339"/>
      <c r="AE598" s="339"/>
      <c r="AF598" s="339"/>
      <c r="AG598" s="339"/>
      <c r="AH598" s="339"/>
      <c r="AI598" s="339"/>
      <c r="AJ598" s="339"/>
      <c r="AK598" s="339"/>
      <c r="AL598" s="339"/>
      <c r="AM598" s="339"/>
      <c r="AN598" s="339"/>
      <c r="AO598" s="339"/>
      <c r="AP598" s="339"/>
      <c r="AQ598" s="339"/>
      <c r="AR598" s="339"/>
      <c r="AS598" s="339"/>
      <c r="AT598" s="339"/>
      <c r="AU598" s="339"/>
      <c r="AV598" s="339"/>
      <c r="AW598" s="339"/>
      <c r="AX598" s="339"/>
      <c r="AY598" s="339"/>
      <c r="AZ598" s="339"/>
      <c r="BA598" s="341"/>
      <c r="BB598" s="417"/>
      <c r="BC598" s="341"/>
      <c r="BD598" s="341"/>
      <c r="BE598" s="341"/>
      <c r="BF598" s="341"/>
      <c r="BG598" s="341"/>
      <c r="BH598" s="341"/>
      <c r="BI598" s="341"/>
      <c r="BJ598" s="341"/>
      <c r="BK598" s="341"/>
      <c r="BL598" s="341"/>
      <c r="BM598" s="341"/>
      <c r="BN598" s="341"/>
      <c r="BO598" s="341"/>
      <c r="BP598" s="341"/>
      <c r="BQ598" s="341"/>
      <c r="BR598" s="341"/>
      <c r="BS598" s="341"/>
      <c r="BT598" s="341"/>
      <c r="BU598" s="341"/>
      <c r="BV598" s="341"/>
      <c r="BW598" s="342"/>
      <c r="BX598" s="342"/>
      <c r="BY598" s="342"/>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6" customFormat="true" ht="25.15" customHeight="true" x14ac:dyDescent="0.2">
      <c r="C599" s="986"/>
      <c r="D599" s="985"/>
      <c r="E599" s="612"/>
      <c r="F599" s="612"/>
      <c r="G599" s="612"/>
      <c r="H599" s="986"/>
      <c r="I599" s="985"/>
      <c r="J599" s="612"/>
      <c r="K599" s="612"/>
      <c r="L599" s="612"/>
      <c r="M599" s="986"/>
      <c r="N599" s="985"/>
      <c r="O599" s="612"/>
      <c r="P599" s="612"/>
      <c r="Q599" s="612"/>
      <c r="W599" s="339"/>
      <c r="X599" s="339"/>
      <c r="Y599" s="339"/>
      <c r="Z599" s="339"/>
      <c r="AA599" s="339"/>
      <c r="AB599" s="339"/>
      <c r="AC599" s="339"/>
      <c r="AD599" s="339"/>
      <c r="AE599" s="339"/>
      <c r="AF599" s="339"/>
      <c r="AG599" s="339"/>
      <c r="AH599" s="339"/>
      <c r="AI599" s="339"/>
      <c r="AJ599" s="339"/>
      <c r="AK599" s="339"/>
      <c r="AL599" s="339"/>
      <c r="AM599" s="339"/>
      <c r="AN599" s="339"/>
      <c r="AO599" s="339"/>
      <c r="AP599" s="339"/>
      <c r="AQ599" s="339"/>
      <c r="AR599" s="339"/>
      <c r="AS599" s="339"/>
      <c r="AT599" s="339"/>
      <c r="AU599" s="339"/>
      <c r="AV599" s="339"/>
      <c r="AW599" s="339"/>
      <c r="AX599" s="339"/>
      <c r="AY599" s="339"/>
      <c r="AZ599" s="339"/>
      <c r="BA599" s="341"/>
      <c r="BB599" s="417"/>
      <c r="BC599" s="341"/>
      <c r="BD599" s="341"/>
      <c r="BE599" s="341"/>
      <c r="BF599" s="341"/>
      <c r="BG599" s="341"/>
      <c r="BH599" s="341"/>
      <c r="BI599" s="341"/>
      <c r="BJ599" s="341"/>
      <c r="BK599" s="341"/>
      <c r="BL599" s="341"/>
      <c r="BM599" s="341"/>
      <c r="BN599" s="341"/>
      <c r="BO599" s="341"/>
      <c r="BP599" s="341"/>
      <c r="BQ599" s="341"/>
      <c r="BR599" s="341"/>
      <c r="BS599" s="341"/>
      <c r="BT599" s="341"/>
      <c r="BU599" s="341"/>
      <c r="BV599" s="341"/>
      <c r="BW599" s="342"/>
      <c r="BX599" s="342"/>
      <c r="BY599" s="342"/>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6" customFormat="true" ht="25.15" customHeight="true" x14ac:dyDescent="0.2">
      <c r="C600" s="986"/>
      <c r="D600" s="985"/>
      <c r="E600" s="612"/>
      <c r="F600" s="612"/>
      <c r="G600" s="612"/>
      <c r="H600" s="986"/>
      <c r="I600" s="985"/>
      <c r="J600" s="612"/>
      <c r="K600" s="612"/>
      <c r="L600" s="612"/>
      <c r="M600" s="1032" t="s">
        <v>256</v>
      </c>
      <c r="N600" s="985"/>
      <c r="O600" s="985"/>
      <c r="P600" s="612"/>
      <c r="Q600" s="612"/>
      <c r="W600" s="339"/>
      <c r="X600" s="339"/>
      <c r="Y600" s="339"/>
      <c r="Z600" s="339"/>
      <c r="AA600" s="339"/>
      <c r="AB600" s="339"/>
      <c r="AC600" s="339"/>
      <c r="AD600" s="339"/>
      <c r="AE600" s="339"/>
      <c r="AF600" s="339"/>
      <c r="AG600" s="339"/>
      <c r="AH600" s="339"/>
      <c r="AI600" s="339"/>
      <c r="AJ600" s="339"/>
      <c r="AK600" s="339"/>
      <c r="AL600" s="339"/>
      <c r="AM600" s="339"/>
      <c r="AN600" s="339"/>
      <c r="AO600" s="339"/>
      <c r="AP600" s="339"/>
      <c r="AQ600" s="339"/>
      <c r="AR600" s="339"/>
      <c r="AS600" s="339"/>
      <c r="AT600" s="339"/>
      <c r="AU600" s="339"/>
      <c r="AV600" s="339"/>
      <c r="AW600" s="339"/>
      <c r="AX600" s="339"/>
      <c r="AY600" s="339"/>
      <c r="AZ600" s="339"/>
      <c r="BA600" s="341"/>
      <c r="BB600" s="417"/>
      <c r="BC600" s="341"/>
      <c r="BD600" s="341"/>
      <c r="BE600" s="341"/>
      <c r="BF600" s="341"/>
      <c r="BG600" s="341"/>
      <c r="BH600" s="341"/>
      <c r="BI600" s="341"/>
      <c r="BJ600" s="341"/>
      <c r="BK600" s="341"/>
      <c r="BL600" s="341"/>
      <c r="BM600" s="341"/>
      <c r="BN600" s="341"/>
      <c r="BO600" s="341"/>
      <c r="BP600" s="341"/>
      <c r="BQ600" s="341"/>
      <c r="BR600" s="341"/>
      <c r="BS600" s="341"/>
      <c r="BT600" s="341"/>
      <c r="BU600" s="341"/>
      <c r="BV600" s="341"/>
      <c r="BW600" s="342"/>
      <c r="BX600" s="342"/>
      <c r="BY600" s="342"/>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6" customFormat="true" ht="25.15" customHeight="true" x14ac:dyDescent="0.2">
      <c r="C601" s="986"/>
      <c r="D601" s="985"/>
      <c r="E601" s="612"/>
      <c r="F601" s="612"/>
      <c r="G601" s="612"/>
      <c r="H601" s="986"/>
      <c r="I601" s="985"/>
      <c r="J601" s="612"/>
      <c r="K601" s="612"/>
      <c r="L601" s="612"/>
      <c r="M601" s="986"/>
      <c r="N601" s="985"/>
      <c r="O601" s="739" t="s">
        <v>203</v>
      </c>
      <c r="P601" s="612"/>
      <c r="Q601" s="612"/>
      <c r="W601" s="339"/>
      <c r="X601" s="339"/>
      <c r="Y601" s="339"/>
      <c r="Z601" s="339"/>
      <c r="AA601" s="339"/>
      <c r="AB601" s="339"/>
      <c r="AC601" s="339"/>
      <c r="AD601" s="339"/>
      <c r="AE601" s="339"/>
      <c r="AF601" s="339"/>
      <c r="AG601" s="339"/>
      <c r="AH601" s="339"/>
      <c r="AI601" s="339"/>
      <c r="AJ601" s="339"/>
      <c r="AK601" s="339"/>
      <c r="AL601" s="339"/>
      <c r="AM601" s="339"/>
      <c r="AN601" s="339"/>
      <c r="AO601" s="339"/>
      <c r="AP601" s="339"/>
      <c r="AQ601" s="339"/>
      <c r="AR601" s="339"/>
      <c r="AS601" s="339"/>
      <c r="AT601" s="339"/>
      <c r="AU601" s="339"/>
      <c r="AV601" s="339"/>
      <c r="AW601" s="339"/>
      <c r="AX601" s="339"/>
      <c r="AY601" s="339"/>
      <c r="AZ601" s="339"/>
      <c r="BA601" s="341"/>
      <c r="BB601" s="417"/>
      <c r="BC601" s="341"/>
      <c r="BD601" s="341"/>
      <c r="BE601" s="341"/>
      <c r="BF601" s="341"/>
      <c r="BG601" s="341"/>
      <c r="BH601" s="341"/>
      <c r="BI601" s="341"/>
      <c r="BJ601" s="341"/>
      <c r="BK601" s="341"/>
      <c r="BL601" s="341"/>
      <c r="BM601" s="341"/>
      <c r="BN601" s="341"/>
      <c r="BO601" s="341"/>
      <c r="BP601" s="341"/>
      <c r="BQ601" s="341"/>
      <c r="BR601" s="341"/>
      <c r="BS601" s="341"/>
      <c r="BT601" s="341"/>
      <c r="BU601" s="341"/>
      <c r="BV601" s="341"/>
      <c r="BW601" s="342"/>
      <c r="BX601" s="342"/>
      <c r="BY601" s="342"/>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6" customFormat="true" ht="25.15" customHeight="true" x14ac:dyDescent="0.2">
      <c r="C602" s="986"/>
      <c r="D602" s="985"/>
      <c r="E602" s="612"/>
      <c r="F602" s="612"/>
      <c r="G602" s="612"/>
      <c r="H602" s="986"/>
      <c r="I602" s="985"/>
      <c r="J602" s="612"/>
      <c r="K602" s="612"/>
      <c r="L602" s="612"/>
      <c r="M602" s="985"/>
      <c r="N602" s="985"/>
      <c r="O602" s="767" t="s">
        <v>204</v>
      </c>
      <c r="P602" s="612"/>
      <c r="Q602" s="612"/>
      <c r="W602" s="339"/>
      <c r="X602" s="339"/>
      <c r="Y602" s="339"/>
      <c r="Z602" s="339"/>
      <c r="AA602" s="339"/>
      <c r="AB602" s="339"/>
      <c r="AC602" s="339"/>
      <c r="AD602" s="339"/>
      <c r="AE602" s="339"/>
      <c r="AF602" s="339"/>
      <c r="AG602" s="339"/>
      <c r="AH602" s="339"/>
      <c r="AI602" s="339"/>
      <c r="AJ602" s="339"/>
      <c r="AK602" s="339"/>
      <c r="AL602" s="339"/>
      <c r="AM602" s="339"/>
      <c r="AN602" s="339"/>
      <c r="AO602" s="339"/>
      <c r="AP602" s="339"/>
      <c r="AQ602" s="339"/>
      <c r="AR602" s="339"/>
      <c r="AS602" s="339"/>
      <c r="AT602" s="339"/>
      <c r="AU602" s="339"/>
      <c r="AV602" s="339"/>
      <c r="AW602" s="339"/>
      <c r="AX602" s="339"/>
      <c r="AY602" s="339"/>
      <c r="AZ602" s="339"/>
      <c r="BA602" s="341"/>
      <c r="BB602" s="417"/>
      <c r="BC602" s="341"/>
      <c r="BD602" s="341"/>
      <c r="BE602" s="341"/>
      <c r="BF602" s="341"/>
      <c r="BG602" s="341"/>
      <c r="BH602" s="341"/>
      <c r="BI602" s="341"/>
      <c r="BJ602" s="341"/>
      <c r="BK602" s="341"/>
      <c r="BL602" s="341"/>
      <c r="BM602" s="341"/>
      <c r="BN602" s="341"/>
      <c r="BO602" s="341"/>
      <c r="BP602" s="341"/>
      <c r="BQ602" s="341"/>
      <c r="BR602" s="341"/>
      <c r="BS602" s="341"/>
      <c r="BT602" s="341"/>
      <c r="BU602" s="341"/>
      <c r="BV602" s="341"/>
      <c r="BW602" s="342"/>
      <c r="BX602" s="342"/>
      <c r="BY602" s="342"/>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6" customFormat="true" ht="25.15" customHeight="true" x14ac:dyDescent="0.2">
      <c r="C603" s="986"/>
      <c r="D603" s="985"/>
      <c r="E603" s="612"/>
      <c r="F603" s="612"/>
      <c r="G603" s="612"/>
      <c r="H603" s="986"/>
      <c r="I603" s="985"/>
      <c r="J603" s="612"/>
      <c r="K603" s="612"/>
      <c r="L603" s="612"/>
      <c r="M603" s="1031" t="s">
        <v>225</v>
      </c>
      <c r="N603" s="985"/>
      <c r="O603" s="742">
        <v>-2.9796513040849494E-2</v>
      </c>
      <c r="P603" s="612"/>
      <c r="Q603" s="612"/>
      <c r="W603" s="339"/>
      <c r="X603" s="339"/>
      <c r="Y603" s="339"/>
      <c r="Z603" s="339"/>
      <c r="AA603" s="339"/>
      <c r="AB603" s="339"/>
      <c r="AC603" s="339"/>
      <c r="AD603" s="339"/>
      <c r="AE603" s="339"/>
      <c r="AF603" s="339"/>
      <c r="AG603" s="339"/>
      <c r="AH603" s="339"/>
      <c r="AI603" s="339"/>
      <c r="AJ603" s="339"/>
      <c r="AK603" s="339"/>
      <c r="AL603" s="339"/>
      <c r="AM603" s="339"/>
      <c r="AN603" s="339"/>
      <c r="AO603" s="339"/>
      <c r="AP603" s="339"/>
      <c r="AQ603" s="339"/>
      <c r="AR603" s="339"/>
      <c r="AS603" s="339"/>
      <c r="AT603" s="339"/>
      <c r="AU603" s="339"/>
      <c r="AV603" s="339"/>
      <c r="AW603" s="339"/>
      <c r="AX603" s="339"/>
      <c r="AY603" s="339"/>
      <c r="AZ603" s="339"/>
      <c r="BA603" s="341"/>
      <c r="BB603" s="417"/>
      <c r="BC603" s="341"/>
      <c r="BD603" s="341"/>
      <c r="BE603" s="341"/>
      <c r="BF603" s="341"/>
      <c r="BG603" s="341"/>
      <c r="BH603" s="341"/>
      <c r="BI603" s="341"/>
      <c r="BJ603" s="341"/>
      <c r="BK603" s="341"/>
      <c r="BL603" s="341"/>
      <c r="BM603" s="341"/>
      <c r="BN603" s="341"/>
      <c r="BO603" s="341"/>
      <c r="BP603" s="341"/>
      <c r="BQ603" s="341"/>
      <c r="BR603" s="341"/>
      <c r="BS603" s="341"/>
      <c r="BT603" s="341"/>
      <c r="BU603" s="341"/>
      <c r="BV603" s="341"/>
      <c r="BW603" s="342"/>
      <c r="BX603" s="342"/>
      <c r="BY603" s="342"/>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6" customFormat="true" ht="25.15" customHeight="true" x14ac:dyDescent="0.2">
      <c r="C604" s="986"/>
      <c r="D604" s="985"/>
      <c r="E604" s="612"/>
      <c r="F604" s="612"/>
      <c r="G604" s="612"/>
      <c r="H604" s="986"/>
      <c r="I604" s="985"/>
      <c r="J604" s="612"/>
      <c r="K604" s="612"/>
      <c r="L604" s="612"/>
      <c r="M604" s="1031" t="s">
        <v>418</v>
      </c>
      <c r="N604" s="985"/>
      <c r="O604" s="745">
        <v>6.6363431511659285E-2</v>
      </c>
      <c r="P604" s="612"/>
      <c r="Q604" s="612"/>
      <c r="W604" s="339"/>
      <c r="X604" s="339"/>
      <c r="Y604" s="339"/>
      <c r="Z604" s="339"/>
      <c r="AA604" s="339"/>
      <c r="AB604" s="339"/>
      <c r="AC604" s="339"/>
      <c r="AD604" s="339"/>
      <c r="AE604" s="339"/>
      <c r="AF604" s="339"/>
      <c r="AG604" s="339"/>
      <c r="AH604" s="339"/>
      <c r="AI604" s="339"/>
      <c r="AJ604" s="339"/>
      <c r="AK604" s="339"/>
      <c r="AL604" s="339"/>
      <c r="AM604" s="339"/>
      <c r="AN604" s="339"/>
      <c r="AO604" s="339"/>
      <c r="AP604" s="339"/>
      <c r="AQ604" s="339"/>
      <c r="AR604" s="339"/>
      <c r="AS604" s="339"/>
      <c r="AT604" s="339"/>
      <c r="AU604" s="339"/>
      <c r="AV604" s="339"/>
      <c r="AW604" s="339"/>
      <c r="AX604" s="339"/>
      <c r="AY604" s="339"/>
      <c r="AZ604" s="339"/>
      <c r="BA604" s="342"/>
      <c r="BB604" s="418"/>
      <c r="BC604" s="342"/>
      <c r="BD604" s="342"/>
      <c r="BE604" s="342"/>
      <c r="BF604" s="342"/>
      <c r="BG604" s="342"/>
      <c r="BH604" s="342"/>
      <c r="BI604" s="342"/>
      <c r="BJ604" s="342"/>
      <c r="BK604" s="342"/>
      <c r="BL604" s="342"/>
      <c r="BM604" s="342"/>
      <c r="BN604" s="342"/>
      <c r="BO604" s="342"/>
      <c r="BP604" s="342"/>
      <c r="BQ604" s="342"/>
      <c r="BR604" s="342"/>
      <c r="BS604" s="342"/>
      <c r="BT604" s="342"/>
      <c r="BU604" s="342"/>
      <c r="BV604" s="342"/>
      <c r="BW604" s="342"/>
      <c r="BX604" s="342"/>
      <c r="BY604" s="342"/>
      <c r="BZ604" s="342"/>
      <c r="CA604" s="342"/>
      <c r="CB604" s="342"/>
      <c r="CC604" s="342"/>
      <c r="CD604" s="342"/>
      <c r="CE604" s="342"/>
      <c r="CF604" s="342"/>
      <c r="CG604" s="342"/>
      <c r="CH604" s="342"/>
      <c r="CI604" s="342"/>
      <c r="CJ604" s="342"/>
      <c r="CK604" s="342"/>
      <c r="CL604" s="342"/>
      <c r="CM604" s="342"/>
      <c r="CN604" s="342"/>
      <c r="CO604" s="342"/>
      <c r="CP604" s="342"/>
      <c r="CQ604" s="342"/>
      <c r="CR604" s="342"/>
      <c r="CS604" s="342"/>
      <c r="CT604" s="342"/>
      <c r="CU604" s="342"/>
      <c r="CV604" s="342"/>
      <c r="CW604" s="342"/>
      <c r="CX604" s="342"/>
      <c r="CY604" s="342"/>
      <c r="CZ604" s="342"/>
    </row>
    <row r="605" s="346" customFormat="true" ht="25.15" customHeight="true" x14ac:dyDescent="0.2">
      <c r="C605" s="986"/>
      <c r="D605" s="985"/>
      <c r="E605" s="612"/>
      <c r="F605" s="612"/>
      <c r="G605" s="612"/>
      <c r="H605" s="986"/>
      <c r="I605" s="985"/>
      <c r="J605" s="612"/>
      <c r="K605" s="612"/>
      <c r="L605" s="612"/>
      <c r="M605" s="1031" t="s">
        <v>476</v>
      </c>
      <c r="N605" s="985"/>
      <c r="O605" s="745">
        <v>8.5146475264373557E-3</v>
      </c>
      <c r="P605" s="612"/>
      <c r="Q605" s="612"/>
      <c r="W605" s="339"/>
      <c r="X605" s="339"/>
      <c r="Y605" s="339"/>
      <c r="Z605" s="339"/>
      <c r="AA605" s="339"/>
      <c r="AB605" s="339"/>
      <c r="AC605" s="339"/>
      <c r="AD605" s="339"/>
      <c r="AE605" s="339"/>
      <c r="AF605" s="339"/>
      <c r="AG605" s="339"/>
      <c r="AH605" s="339"/>
      <c r="AI605" s="339"/>
      <c r="AJ605" s="339"/>
      <c r="AK605" s="339"/>
      <c r="AL605" s="339"/>
      <c r="AM605" s="339"/>
      <c r="AN605" s="339"/>
      <c r="AO605" s="339"/>
      <c r="AP605" s="339"/>
      <c r="AQ605" s="339"/>
      <c r="AR605" s="339"/>
      <c r="AS605" s="339"/>
      <c r="AT605" s="339"/>
      <c r="AU605" s="339"/>
      <c r="AV605" s="339"/>
      <c r="AW605" s="339"/>
      <c r="AX605" s="339"/>
      <c r="AY605" s="339"/>
      <c r="AZ605" s="339"/>
      <c r="BA605" s="342"/>
      <c r="BB605" s="418"/>
      <c r="BC605" s="342"/>
      <c r="BD605" s="342"/>
      <c r="BE605" s="342"/>
      <c r="BF605" s="342"/>
      <c r="BG605" s="342"/>
      <c r="BH605" s="342"/>
      <c r="BI605" s="342"/>
      <c r="BJ605" s="342"/>
      <c r="BK605" s="342"/>
      <c r="BL605" s="342"/>
      <c r="BM605" s="342"/>
      <c r="BN605" s="342"/>
      <c r="BO605" s="342"/>
      <c r="BP605" s="342"/>
      <c r="BQ605" s="342"/>
      <c r="BR605" s="342"/>
      <c r="BS605" s="342"/>
      <c r="BT605" s="342"/>
      <c r="BU605" s="342"/>
      <c r="BV605" s="342"/>
      <c r="BW605" s="342"/>
      <c r="BX605" s="342"/>
      <c r="BY605" s="342"/>
      <c r="BZ605" s="342"/>
      <c r="CA605" s="342"/>
      <c r="CB605" s="342"/>
      <c r="CC605" s="342"/>
      <c r="CD605" s="342"/>
      <c r="CE605" s="342"/>
      <c r="CF605" s="342"/>
      <c r="CG605" s="342"/>
      <c r="CH605" s="342"/>
      <c r="CI605" s="342"/>
      <c r="CJ605" s="342"/>
      <c r="CK605" s="342"/>
      <c r="CL605" s="342"/>
      <c r="CM605" s="342"/>
      <c r="CN605" s="342"/>
      <c r="CO605" s="342"/>
      <c r="CP605" s="342"/>
      <c r="CQ605" s="342"/>
      <c r="CR605" s="342"/>
      <c r="CS605" s="342"/>
      <c r="CT605" s="342"/>
      <c r="CU605" s="342"/>
      <c r="CV605" s="342"/>
      <c r="CW605" s="342"/>
      <c r="CX605" s="342"/>
      <c r="CY605" s="342"/>
      <c r="CZ605" s="342"/>
    </row>
    <row r="606" s="346" customFormat="true" ht="25.15" customHeight="true" x14ac:dyDescent="0.2">
      <c r="C606" s="986"/>
      <c r="D606" s="985"/>
      <c r="E606" s="612"/>
      <c r="F606" s="612"/>
      <c r="G606" s="612"/>
      <c r="H606" s="986"/>
      <c r="I606" s="985"/>
      <c r="J606" s="612"/>
      <c r="K606" s="612"/>
      <c r="L606" s="612"/>
      <c r="M606" s="1031" t="s">
        <v>421</v>
      </c>
      <c r="N606" s="985"/>
      <c r="O606" s="745">
        <v>-6.7535610296999921E-2</v>
      </c>
      <c r="P606" s="612"/>
      <c r="Q606" s="612"/>
      <c r="W606" s="339"/>
      <c r="X606" s="339"/>
      <c r="Y606" s="339"/>
      <c r="Z606" s="339"/>
      <c r="AA606" s="339"/>
      <c r="AB606" s="339"/>
      <c r="AC606" s="339"/>
      <c r="AD606" s="339"/>
      <c r="AE606" s="339"/>
      <c r="AF606" s="339"/>
      <c r="AG606" s="339"/>
      <c r="AH606" s="339"/>
      <c r="AI606" s="339"/>
      <c r="AJ606" s="339"/>
      <c r="AK606" s="339"/>
      <c r="AL606" s="339"/>
      <c r="AM606" s="339"/>
      <c r="AN606" s="339"/>
      <c r="AO606" s="339"/>
      <c r="AP606" s="339"/>
      <c r="AQ606" s="339"/>
      <c r="AR606" s="339"/>
      <c r="AS606" s="339"/>
      <c r="AT606" s="339"/>
      <c r="AU606" s="339"/>
      <c r="AV606" s="339"/>
      <c r="AW606" s="339"/>
      <c r="AX606" s="339"/>
      <c r="AY606" s="339"/>
      <c r="AZ606" s="339"/>
      <c r="BA606" s="342"/>
      <c r="BB606" s="418"/>
      <c r="BC606" s="342"/>
      <c r="BD606" s="342"/>
      <c r="BE606" s="342"/>
      <c r="BF606" s="342"/>
      <c r="BG606" s="342"/>
      <c r="BH606" s="342"/>
      <c r="BI606" s="342"/>
      <c r="BJ606" s="342"/>
      <c r="BK606" s="342"/>
      <c r="BL606" s="342"/>
      <c r="BM606" s="342"/>
      <c r="BN606" s="342"/>
      <c r="BO606" s="342"/>
      <c r="BP606" s="342"/>
      <c r="BQ606" s="342"/>
      <c r="BR606" s="342"/>
      <c r="BS606" s="342"/>
      <c r="BT606" s="342"/>
      <c r="BU606" s="342"/>
      <c r="BV606" s="342"/>
      <c r="BW606" s="342"/>
      <c r="BX606" s="342"/>
      <c r="BY606" s="342"/>
      <c r="BZ606" s="342"/>
      <c r="CA606" s="342"/>
      <c r="CB606" s="342"/>
      <c r="CC606" s="342"/>
      <c r="CD606" s="342"/>
      <c r="CE606" s="342"/>
      <c r="CF606" s="342"/>
      <c r="CG606" s="342"/>
      <c r="CH606" s="342"/>
      <c r="CI606" s="342"/>
      <c r="CJ606" s="342"/>
      <c r="CK606" s="342"/>
      <c r="CL606" s="342"/>
      <c r="CM606" s="342"/>
      <c r="CN606" s="342"/>
      <c r="CO606" s="342"/>
      <c r="CP606" s="342"/>
      <c r="CQ606" s="342"/>
      <c r="CR606" s="342"/>
      <c r="CS606" s="342"/>
      <c r="CT606" s="342"/>
      <c r="CU606" s="342"/>
      <c r="CV606" s="342"/>
      <c r="CW606" s="342"/>
      <c r="CX606" s="342"/>
      <c r="CY606" s="342"/>
      <c r="CZ606" s="342"/>
    </row>
    <row r="607" s="346" customFormat="true" ht="25.15" customHeight="true" x14ac:dyDescent="0.2">
      <c r="C607" s="986"/>
      <c r="D607" s="985"/>
      <c r="E607" s="612"/>
      <c r="F607" s="612"/>
      <c r="G607" s="612"/>
      <c r="H607" s="986"/>
      <c r="I607" s="985"/>
      <c r="J607" s="612"/>
      <c r="K607" s="612"/>
      <c r="L607" s="612"/>
      <c r="M607" s="1031" t="s">
        <v>490</v>
      </c>
      <c r="N607" s="985"/>
      <c r="O607" s="745">
        <v>1.5134284325036849E-2</v>
      </c>
      <c r="P607" s="612"/>
      <c r="Q607" s="612"/>
      <c r="W607" s="339"/>
      <c r="X607" s="339"/>
      <c r="Y607" s="339"/>
      <c r="Z607" s="339"/>
      <c r="AA607" s="339"/>
      <c r="AB607" s="339"/>
      <c r="AC607" s="339"/>
      <c r="AD607" s="339"/>
      <c r="AE607" s="339"/>
      <c r="AF607" s="339"/>
      <c r="AG607" s="339"/>
      <c r="AH607" s="339"/>
      <c r="AI607" s="339"/>
      <c r="AJ607" s="339"/>
      <c r="AK607" s="339"/>
      <c r="AL607" s="339"/>
      <c r="AM607" s="339"/>
      <c r="AN607" s="339"/>
      <c r="AO607" s="339"/>
      <c r="AP607" s="339"/>
      <c r="AQ607" s="339"/>
      <c r="AR607" s="339"/>
      <c r="AS607" s="339"/>
      <c r="AT607" s="339"/>
      <c r="AU607" s="339"/>
      <c r="AV607" s="339"/>
      <c r="AW607" s="339"/>
      <c r="AX607" s="339"/>
      <c r="AY607" s="339"/>
      <c r="AZ607" s="339"/>
      <c r="BA607" s="342"/>
      <c r="BB607" s="418"/>
      <c r="BC607" s="342"/>
      <c r="BD607" s="342"/>
      <c r="BE607" s="342"/>
      <c r="BF607" s="342"/>
      <c r="BG607" s="342"/>
      <c r="BH607" s="342"/>
      <c r="BI607" s="342"/>
      <c r="BJ607" s="342"/>
      <c r="BK607" s="342"/>
      <c r="BL607" s="342"/>
      <c r="BM607" s="342"/>
      <c r="BN607" s="342"/>
      <c r="BO607" s="342"/>
      <c r="BP607" s="342"/>
      <c r="BQ607" s="342"/>
      <c r="BR607" s="342"/>
      <c r="BS607" s="342"/>
      <c r="BT607" s="342"/>
      <c r="BU607" s="342"/>
      <c r="BV607" s="342"/>
      <c r="BW607" s="342"/>
      <c r="BX607" s="342"/>
      <c r="BY607" s="342"/>
      <c r="BZ607" s="342"/>
      <c r="CA607" s="342"/>
      <c r="CB607" s="342"/>
      <c r="CC607" s="342"/>
      <c r="CD607" s="342"/>
      <c r="CE607" s="342"/>
      <c r="CF607" s="342"/>
      <c r="CG607" s="342"/>
      <c r="CH607" s="342"/>
      <c r="CI607" s="342"/>
      <c r="CJ607" s="342"/>
      <c r="CK607" s="342"/>
      <c r="CL607" s="342"/>
      <c r="CM607" s="342"/>
      <c r="CN607" s="342"/>
      <c r="CO607" s="342"/>
      <c r="CP607" s="342"/>
      <c r="CQ607" s="342"/>
      <c r="CR607" s="342"/>
      <c r="CS607" s="342"/>
      <c r="CT607" s="342"/>
      <c r="CU607" s="342"/>
      <c r="CV607" s="342"/>
      <c r="CW607" s="342"/>
      <c r="CX607" s="342"/>
      <c r="CY607" s="342"/>
      <c r="CZ607" s="342"/>
    </row>
    <row r="608" s="346" customFormat="true" ht="25.15" customHeight="true" x14ac:dyDescent="0.2">
      <c r="C608" s="986"/>
      <c r="D608" s="985"/>
      <c r="E608" s="612"/>
      <c r="F608" s="612"/>
      <c r="G608" s="612"/>
      <c r="H608" s="986"/>
      <c r="I608" s="985"/>
      <c r="J608" s="612"/>
      <c r="K608" s="612"/>
      <c r="L608" s="612"/>
      <c r="M608" s="1031" t="s">
        <v>499</v>
      </c>
      <c r="N608" s="985"/>
      <c r="O608" s="745">
        <v>-7.9167028800085568E-3</v>
      </c>
      <c r="P608" s="612"/>
      <c r="Q608" s="612"/>
      <c r="W608" s="339"/>
      <c r="X608" s="339"/>
      <c r="Y608" s="339"/>
      <c r="Z608" s="339"/>
      <c r="AA608" s="339"/>
      <c r="AB608" s="339"/>
      <c r="AC608" s="339"/>
      <c r="AD608" s="339"/>
      <c r="AE608" s="339"/>
      <c r="AF608" s="339"/>
      <c r="AG608" s="339"/>
      <c r="AH608" s="339"/>
      <c r="AI608" s="339"/>
      <c r="AJ608" s="339"/>
      <c r="AK608" s="339"/>
      <c r="AL608" s="339"/>
      <c r="AM608" s="339"/>
      <c r="AN608" s="339"/>
      <c r="AO608" s="339"/>
      <c r="AP608" s="339"/>
      <c r="AQ608" s="339"/>
      <c r="AR608" s="339"/>
      <c r="AS608" s="339"/>
      <c r="AT608" s="339"/>
      <c r="AU608" s="339"/>
      <c r="AV608" s="339"/>
      <c r="AW608" s="339"/>
      <c r="AX608" s="339"/>
      <c r="AY608" s="339"/>
      <c r="AZ608" s="339"/>
      <c r="BA608" s="342"/>
      <c r="BB608" s="418"/>
      <c r="BC608" s="342"/>
      <c r="BD608" s="342"/>
      <c r="BE608" s="342"/>
      <c r="BF608" s="342"/>
      <c r="BG608" s="342"/>
      <c r="BH608" s="342"/>
      <c r="BI608" s="342"/>
      <c r="BJ608" s="342"/>
      <c r="BK608" s="342"/>
      <c r="BL608" s="342"/>
      <c r="BM608" s="342"/>
      <c r="BN608" s="342"/>
      <c r="BO608" s="342"/>
      <c r="BP608" s="342"/>
      <c r="BQ608" s="342"/>
      <c r="BR608" s="342"/>
      <c r="BS608" s="342"/>
      <c r="BT608" s="342"/>
      <c r="BU608" s="342"/>
      <c r="BV608" s="342"/>
      <c r="BW608" s="342"/>
      <c r="BX608" s="342"/>
      <c r="BY608" s="342"/>
      <c r="BZ608" s="342"/>
      <c r="CA608" s="342"/>
      <c r="CB608" s="342"/>
      <c r="CC608" s="342"/>
      <c r="CD608" s="342"/>
      <c r="CE608" s="342"/>
      <c r="CF608" s="342"/>
      <c r="CG608" s="342"/>
      <c r="CH608" s="342"/>
      <c r="CI608" s="342"/>
      <c r="CJ608" s="342"/>
      <c r="CK608" s="342"/>
      <c r="CL608" s="342"/>
      <c r="CM608" s="342"/>
      <c r="CN608" s="342"/>
      <c r="CO608" s="342"/>
      <c r="CP608" s="342"/>
      <c r="CQ608" s="342"/>
      <c r="CR608" s="342"/>
      <c r="CS608" s="342"/>
      <c r="CT608" s="342"/>
      <c r="CU608" s="342"/>
      <c r="CV608" s="342"/>
      <c r="CW608" s="342"/>
      <c r="CX608" s="342"/>
      <c r="CY608" s="342"/>
      <c r="CZ608" s="342"/>
    </row>
    <row r="609" s="346" customFormat="true" ht="25.15" customHeight="true" x14ac:dyDescent="0.2">
      <c r="C609" s="986"/>
      <c r="D609" s="985"/>
      <c r="E609" s="612"/>
      <c r="F609" s="612"/>
      <c r="G609" s="612"/>
      <c r="H609" s="986"/>
      <c r="I609" s="985"/>
      <c r="J609" s="612"/>
      <c r="K609" s="612"/>
      <c r="L609" s="612"/>
      <c r="M609" s="1031" t="s">
        <v>455</v>
      </c>
      <c r="N609" s="985"/>
      <c r="O609" s="745">
        <v>1.1996078587613698E-2</v>
      </c>
      <c r="P609" s="612"/>
      <c r="Q609" s="612"/>
      <c r="W609" s="339"/>
      <c r="X609" s="339"/>
      <c r="Y609" s="339"/>
      <c r="Z609" s="339"/>
      <c r="AA609" s="339"/>
      <c r="AB609" s="339"/>
      <c r="AC609" s="339"/>
      <c r="AD609" s="339"/>
      <c r="AE609" s="339"/>
      <c r="AF609" s="339"/>
      <c r="AG609" s="339"/>
      <c r="AH609" s="339"/>
      <c r="AI609" s="339"/>
      <c r="AJ609" s="339"/>
      <c r="AK609" s="339"/>
      <c r="AL609" s="339"/>
      <c r="AM609" s="339"/>
      <c r="AN609" s="339"/>
      <c r="AO609" s="339"/>
      <c r="AP609" s="339"/>
      <c r="AQ609" s="339"/>
      <c r="AR609" s="339"/>
      <c r="AS609" s="339"/>
      <c r="AT609" s="339"/>
      <c r="AU609" s="339"/>
      <c r="AV609" s="339"/>
      <c r="AW609" s="339"/>
      <c r="AX609" s="339"/>
      <c r="AY609" s="339"/>
      <c r="AZ609" s="339"/>
      <c r="BA609" s="342"/>
      <c r="BB609" s="418"/>
      <c r="BC609" s="342"/>
      <c r="BD609" s="342"/>
      <c r="BE609" s="342"/>
      <c r="BF609" s="342"/>
      <c r="BG609" s="342"/>
      <c r="BH609" s="342"/>
      <c r="BI609" s="342"/>
      <c r="BJ609" s="342"/>
      <c r="BK609" s="342"/>
      <c r="BL609" s="342"/>
      <c r="BM609" s="342"/>
      <c r="BN609" s="342"/>
      <c r="BO609" s="342"/>
      <c r="BP609" s="342"/>
      <c r="BQ609" s="342"/>
      <c r="BR609" s="342"/>
      <c r="BS609" s="342"/>
      <c r="BT609" s="342"/>
      <c r="BU609" s="342"/>
      <c r="BV609" s="342"/>
      <c r="BW609" s="342"/>
      <c r="BX609" s="342"/>
      <c r="BY609" s="342"/>
      <c r="BZ609" s="342"/>
      <c r="CA609" s="342"/>
      <c r="CB609" s="342"/>
      <c r="CC609" s="342"/>
      <c r="CD609" s="342"/>
      <c r="CE609" s="342"/>
      <c r="CF609" s="342"/>
      <c r="CG609" s="342"/>
      <c r="CH609" s="342"/>
      <c r="CI609" s="342"/>
      <c r="CJ609" s="342"/>
      <c r="CK609" s="342"/>
      <c r="CL609" s="342"/>
      <c r="CM609" s="342"/>
      <c r="CN609" s="342"/>
      <c r="CO609" s="342"/>
      <c r="CP609" s="342"/>
      <c r="CQ609" s="342"/>
      <c r="CR609" s="342"/>
      <c r="CS609" s="342"/>
      <c r="CT609" s="342"/>
      <c r="CU609" s="342"/>
      <c r="CV609" s="342"/>
      <c r="CW609" s="342"/>
      <c r="CX609" s="342"/>
      <c r="CY609" s="342"/>
      <c r="CZ609" s="342"/>
    </row>
    <row r="610" s="346" customFormat="true" ht="25.15" customHeight="true" x14ac:dyDescent="0.2">
      <c r="C610" s="986"/>
      <c r="D610" s="985"/>
      <c r="E610" s="612"/>
      <c r="F610" s="612"/>
      <c r="G610" s="612"/>
      <c r="H610" s="986"/>
      <c r="I610" s="985"/>
      <c r="J610" s="612"/>
      <c r="K610" s="612"/>
      <c r="L610" s="612"/>
      <c r="M610" s="1031" t="s">
        <v>442</v>
      </c>
      <c r="N610" s="985"/>
      <c r="O610" s="745">
        <v>1.981050906240062E-2</v>
      </c>
      <c r="P610" s="612"/>
      <c r="Q610" s="612"/>
      <c r="W610" s="339"/>
      <c r="X610" s="339"/>
      <c r="Y610" s="339"/>
      <c r="Z610" s="339"/>
      <c r="AA610" s="339"/>
      <c r="AB610" s="339"/>
      <c r="AC610" s="339"/>
      <c r="AD610" s="339"/>
      <c r="AE610" s="339"/>
      <c r="AF610" s="339"/>
      <c r="AG610" s="339"/>
      <c r="AH610" s="339"/>
      <c r="AI610" s="339"/>
      <c r="AJ610" s="339"/>
      <c r="AK610" s="339"/>
      <c r="AL610" s="339"/>
      <c r="AM610" s="339"/>
      <c r="AN610" s="339"/>
      <c r="AO610" s="339"/>
      <c r="AP610" s="339"/>
      <c r="AQ610" s="339"/>
      <c r="AR610" s="339"/>
      <c r="AS610" s="339"/>
      <c r="AT610" s="339"/>
      <c r="AU610" s="339"/>
      <c r="AV610" s="339"/>
      <c r="AW610" s="339"/>
      <c r="AX610" s="339"/>
      <c r="AY610" s="339"/>
      <c r="AZ610" s="339"/>
      <c r="BA610" s="342"/>
      <c r="BB610" s="418"/>
      <c r="BC610" s="342"/>
      <c r="BD610" s="342"/>
      <c r="BE610" s="342"/>
      <c r="BF610" s="342"/>
      <c r="BG610" s="342"/>
      <c r="BH610" s="342"/>
      <c r="BI610" s="342"/>
      <c r="BJ610" s="342"/>
      <c r="BK610" s="342"/>
      <c r="BL610" s="342"/>
      <c r="BM610" s="342"/>
      <c r="BN610" s="342"/>
      <c r="BO610" s="342"/>
      <c r="BP610" s="342"/>
      <c r="BQ610" s="342"/>
      <c r="BR610" s="342"/>
      <c r="BS610" s="342"/>
      <c r="BT610" s="342"/>
      <c r="BU610" s="342"/>
      <c r="BV610" s="342"/>
      <c r="BW610" s="342"/>
      <c r="BX610" s="342"/>
      <c r="BY610" s="342"/>
      <c r="BZ610" s="342"/>
      <c r="CA610" s="342"/>
      <c r="CB610" s="342"/>
      <c r="CC610" s="342"/>
      <c r="CD610" s="342"/>
      <c r="CE610" s="342"/>
      <c r="CF610" s="342"/>
      <c r="CG610" s="342"/>
      <c r="CH610" s="342"/>
      <c r="CI610" s="342"/>
      <c r="CJ610" s="342"/>
      <c r="CK610" s="342"/>
      <c r="CL610" s="342"/>
      <c r="CM610" s="342"/>
      <c r="CN610" s="342"/>
      <c r="CO610" s="342"/>
      <c r="CP610" s="342"/>
      <c r="CQ610" s="342"/>
      <c r="CR610" s="342"/>
      <c r="CS610" s="342"/>
      <c r="CT610" s="342"/>
      <c r="CU610" s="342"/>
      <c r="CV610" s="342"/>
      <c r="CW610" s="342"/>
      <c r="CX610" s="342"/>
      <c r="CY610" s="342"/>
      <c r="CZ610" s="342"/>
    </row>
    <row r="611" s="346" customFormat="true" ht="25.15" customHeight="true" x14ac:dyDescent="0.2">
      <c r="C611" s="986"/>
      <c r="D611" s="985"/>
      <c r="E611" s="612"/>
      <c r="F611" s="612"/>
      <c r="G611" s="612"/>
      <c r="H611" s="986"/>
      <c r="I611" s="985"/>
      <c r="J611" s="612"/>
      <c r="K611" s="612"/>
      <c r="L611" s="612"/>
      <c r="M611" s="1031" t="s">
        <v>488</v>
      </c>
      <c r="N611" s="985"/>
      <c r="O611" s="745">
        <v>3.8870827378559136E-3</v>
      </c>
      <c r="P611" s="612"/>
      <c r="Q611" s="612"/>
      <c r="W611" s="339"/>
      <c r="X611" s="339"/>
      <c r="Y611" s="339"/>
      <c r="Z611" s="339"/>
      <c r="AA611" s="339"/>
      <c r="AB611" s="339"/>
      <c r="AC611" s="339"/>
      <c r="AD611" s="339"/>
      <c r="AE611" s="339"/>
      <c r="AF611" s="339"/>
      <c r="AG611" s="339"/>
      <c r="AH611" s="339"/>
      <c r="AI611" s="339"/>
      <c r="AJ611" s="339"/>
      <c r="AK611" s="339"/>
      <c r="AL611" s="339"/>
      <c r="AM611" s="339"/>
      <c r="AN611" s="339"/>
      <c r="AO611" s="339"/>
      <c r="AP611" s="339"/>
      <c r="AQ611" s="339"/>
      <c r="AR611" s="339"/>
      <c r="AS611" s="339"/>
      <c r="AT611" s="339"/>
      <c r="AU611" s="339"/>
      <c r="AV611" s="339"/>
      <c r="AW611" s="339"/>
      <c r="AX611" s="339"/>
      <c r="AY611" s="339"/>
      <c r="AZ611" s="339"/>
      <c r="BA611" s="342"/>
      <c r="BB611" s="418"/>
      <c r="BC611" s="342"/>
      <c r="BD611" s="342"/>
      <c r="BE611" s="342"/>
      <c r="BF611" s="342"/>
      <c r="BG611" s="342"/>
      <c r="BH611" s="342"/>
      <c r="BI611" s="342"/>
      <c r="BJ611" s="342"/>
      <c r="BK611" s="342"/>
      <c r="BL611" s="342"/>
      <c r="BM611" s="342"/>
      <c r="BN611" s="342"/>
      <c r="BO611" s="342"/>
      <c r="BP611" s="342"/>
      <c r="BQ611" s="342"/>
      <c r="BR611" s="342"/>
      <c r="BS611" s="342"/>
      <c r="BT611" s="342"/>
      <c r="BU611" s="342"/>
      <c r="BV611" s="342"/>
      <c r="BW611" s="342"/>
      <c r="BX611" s="342"/>
      <c r="BY611" s="342"/>
      <c r="BZ611" s="342"/>
      <c r="CA611" s="342"/>
      <c r="CB611" s="342"/>
      <c r="CC611" s="342"/>
      <c r="CD611" s="342"/>
      <c r="CE611" s="342"/>
      <c r="CF611" s="342"/>
      <c r="CG611" s="342"/>
      <c r="CH611" s="342"/>
      <c r="CI611" s="342"/>
      <c r="CJ611" s="342"/>
      <c r="CK611" s="342"/>
      <c r="CL611" s="342"/>
      <c r="CM611" s="342"/>
      <c r="CN611" s="342"/>
      <c r="CO611" s="342"/>
      <c r="CP611" s="342"/>
      <c r="CQ611" s="342"/>
      <c r="CR611" s="342"/>
      <c r="CS611" s="342"/>
      <c r="CT611" s="342"/>
      <c r="CU611" s="342"/>
      <c r="CV611" s="342"/>
      <c r="CW611" s="342"/>
      <c r="CX611" s="342"/>
      <c r="CY611" s="342"/>
      <c r="CZ611" s="342"/>
    </row>
    <row r="612" s="346" customFormat="true" ht="25.15" customHeight="true" x14ac:dyDescent="0.2">
      <c r="C612" s="986"/>
      <c r="D612" s="985"/>
      <c r="E612" s="612"/>
      <c r="F612" s="612"/>
      <c r="G612" s="612"/>
      <c r="H612" s="986"/>
      <c r="I612" s="985"/>
      <c r="J612" s="612"/>
      <c r="K612" s="612"/>
      <c r="L612" s="612"/>
      <c r="M612" s="1031" t="s">
        <v>468</v>
      </c>
      <c r="N612" s="985"/>
      <c r="O612" s="745">
        <v>1.9269883006356178E-2</v>
      </c>
      <c r="P612" s="612"/>
      <c r="Q612" s="612"/>
      <c r="W612" s="339"/>
      <c r="X612" s="339"/>
      <c r="Y612" s="339"/>
      <c r="Z612" s="339"/>
      <c r="AA612" s="339"/>
      <c r="AB612" s="339"/>
      <c r="AC612" s="339"/>
      <c r="AD612" s="339"/>
      <c r="AE612" s="339"/>
      <c r="AF612" s="339"/>
      <c r="AG612" s="339"/>
      <c r="AH612" s="339"/>
      <c r="AI612" s="339"/>
      <c r="AJ612" s="339"/>
      <c r="AK612" s="339"/>
      <c r="AL612" s="339"/>
      <c r="AM612" s="339"/>
      <c r="AN612" s="339"/>
      <c r="AO612" s="339"/>
      <c r="AP612" s="339"/>
      <c r="AQ612" s="339"/>
      <c r="AR612" s="339"/>
      <c r="AS612" s="339"/>
      <c r="AT612" s="339"/>
      <c r="AU612" s="339"/>
      <c r="AV612" s="339"/>
      <c r="AW612" s="339"/>
      <c r="AX612" s="339"/>
      <c r="AY612" s="339"/>
      <c r="AZ612" s="339"/>
      <c r="BA612" s="342"/>
      <c r="BB612" s="418"/>
      <c r="BC612" s="342"/>
      <c r="BD612" s="342"/>
      <c r="BE612" s="342"/>
      <c r="BF612" s="342"/>
      <c r="BG612" s="342"/>
      <c r="BH612" s="342"/>
      <c r="BI612" s="342"/>
      <c r="BJ612" s="342"/>
      <c r="BK612" s="342"/>
      <c r="BL612" s="342"/>
      <c r="BM612" s="342"/>
      <c r="BN612" s="342"/>
      <c r="BO612" s="342"/>
      <c r="BP612" s="342"/>
      <c r="BQ612" s="342"/>
      <c r="BR612" s="342"/>
      <c r="BS612" s="342"/>
      <c r="BT612" s="342"/>
      <c r="BU612" s="342"/>
      <c r="BV612" s="342"/>
      <c r="BW612" s="342"/>
      <c r="BX612" s="342"/>
      <c r="BY612" s="342"/>
      <c r="BZ612" s="342"/>
      <c r="CA612" s="342"/>
      <c r="CB612" s="342"/>
      <c r="CC612" s="342"/>
      <c r="CD612" s="342"/>
      <c r="CE612" s="342"/>
      <c r="CF612" s="342"/>
      <c r="CG612" s="342"/>
      <c r="CH612" s="342"/>
      <c r="CI612" s="342"/>
      <c r="CJ612" s="342"/>
      <c r="CK612" s="342"/>
      <c r="CL612" s="342"/>
      <c r="CM612" s="342"/>
      <c r="CN612" s="342"/>
      <c r="CO612" s="342"/>
      <c r="CP612" s="342"/>
      <c r="CQ612" s="342"/>
      <c r="CR612" s="342"/>
      <c r="CS612" s="342"/>
      <c r="CT612" s="342"/>
      <c r="CU612" s="342"/>
      <c r="CV612" s="342"/>
      <c r="CW612" s="342"/>
      <c r="CX612" s="342"/>
      <c r="CY612" s="342"/>
      <c r="CZ612" s="342"/>
    </row>
    <row r="613" s="346" customFormat="true" ht="25.15" customHeight="true" x14ac:dyDescent="0.2">
      <c r="C613" s="986"/>
      <c r="D613" s="985"/>
      <c r="E613" s="612"/>
      <c r="F613" s="612"/>
      <c r="G613" s="612"/>
      <c r="H613" s="986"/>
      <c r="I613" s="985"/>
      <c r="J613" s="612"/>
      <c r="K613" s="612"/>
      <c r="L613" s="612"/>
      <c r="M613" s="1031" t="s">
        <v>435</v>
      </c>
      <c r="N613" s="985"/>
      <c r="O613" s="745">
        <v>1.4043472944774329E-3</v>
      </c>
      <c r="P613" s="612"/>
      <c r="Q613" s="612"/>
      <c r="W613" s="339"/>
      <c r="X613" s="339"/>
      <c r="Y613" s="339"/>
      <c r="Z613" s="339"/>
      <c r="AA613" s="339"/>
      <c r="AB613" s="339"/>
      <c r="AC613" s="339"/>
      <c r="AD613" s="339"/>
      <c r="AE613" s="339"/>
      <c r="AF613" s="339"/>
      <c r="AG613" s="339"/>
      <c r="AH613" s="339"/>
      <c r="AI613" s="339"/>
      <c r="AJ613" s="339"/>
      <c r="AK613" s="339"/>
      <c r="AL613" s="339"/>
      <c r="AM613" s="339"/>
      <c r="AN613" s="339"/>
      <c r="AO613" s="339"/>
      <c r="AP613" s="339"/>
      <c r="AQ613" s="339"/>
      <c r="AR613" s="339"/>
      <c r="AS613" s="339"/>
      <c r="AT613" s="339"/>
      <c r="AU613" s="339"/>
      <c r="AV613" s="339"/>
      <c r="AW613" s="339"/>
      <c r="AX613" s="339"/>
      <c r="AY613" s="339"/>
      <c r="AZ613" s="339"/>
      <c r="BA613" s="342"/>
      <c r="BB613" s="418"/>
      <c r="BC613" s="342"/>
      <c r="BD613" s="342"/>
      <c r="BE613" s="342"/>
      <c r="BF613" s="342"/>
      <c r="BG613" s="342"/>
      <c r="BH613" s="342"/>
      <c r="BI613" s="342"/>
      <c r="BJ613" s="342"/>
      <c r="BK613" s="342"/>
      <c r="BL613" s="342"/>
      <c r="BM613" s="342"/>
      <c r="BN613" s="342"/>
      <c r="BO613" s="342"/>
      <c r="BP613" s="342"/>
      <c r="BQ613" s="342"/>
      <c r="BR613" s="342"/>
      <c r="BS613" s="342"/>
      <c r="BT613" s="342"/>
      <c r="BU613" s="342"/>
      <c r="BV613" s="342"/>
      <c r="BW613" s="342"/>
      <c r="BX613" s="342"/>
      <c r="BY613" s="342"/>
      <c r="BZ613" s="342"/>
      <c r="CA613" s="342"/>
      <c r="CB613" s="342"/>
      <c r="CC613" s="342"/>
      <c r="CD613" s="342"/>
      <c r="CE613" s="342"/>
      <c r="CF613" s="342"/>
      <c r="CG613" s="342"/>
      <c r="CH613" s="342"/>
      <c r="CI613" s="342"/>
      <c r="CJ613" s="342"/>
      <c r="CK613" s="342"/>
      <c r="CL613" s="342"/>
      <c r="CM613" s="342"/>
      <c r="CN613" s="342"/>
      <c r="CO613" s="342"/>
      <c r="CP613" s="342"/>
      <c r="CQ613" s="342"/>
      <c r="CR613" s="342"/>
      <c r="CS613" s="342"/>
      <c r="CT613" s="342"/>
      <c r="CU613" s="342"/>
      <c r="CV613" s="342"/>
      <c r="CW613" s="342"/>
      <c r="CX613" s="342"/>
      <c r="CY613" s="342"/>
      <c r="CZ613" s="342"/>
    </row>
    <row r="614" s="346" customFormat="true" ht="25.15" customHeight="true" x14ac:dyDescent="0.2">
      <c r="C614" s="986"/>
      <c r="D614" s="985"/>
      <c r="E614" s="612"/>
      <c r="F614" s="612"/>
      <c r="G614" s="612"/>
      <c r="H614" s="986"/>
      <c r="I614" s="985"/>
      <c r="J614" s="612"/>
      <c r="K614" s="612"/>
      <c r="L614" s="612"/>
      <c r="M614" s="1031" t="s">
        <v>471</v>
      </c>
      <c r="N614" s="985"/>
      <c r="O614" s="745">
        <v>-1.7048894891346679E-2</v>
      </c>
      <c r="P614" s="612"/>
      <c r="Q614" s="612"/>
      <c r="W614" s="339"/>
      <c r="X614" s="339"/>
      <c r="Y614" s="339"/>
      <c r="Z614" s="339"/>
      <c r="AA614" s="339"/>
      <c r="AB614" s="339"/>
      <c r="AC614" s="339"/>
      <c r="AD614" s="339"/>
      <c r="AE614" s="339"/>
      <c r="AF614" s="339"/>
      <c r="AG614" s="339"/>
      <c r="AH614" s="339"/>
      <c r="AI614" s="339"/>
      <c r="AJ614" s="339"/>
      <c r="AK614" s="339"/>
      <c r="AL614" s="339"/>
      <c r="AM614" s="339"/>
      <c r="AN614" s="339"/>
      <c r="AO614" s="339"/>
      <c r="AP614" s="339"/>
      <c r="AQ614" s="339"/>
      <c r="AR614" s="339"/>
      <c r="AS614" s="339"/>
      <c r="AT614" s="339"/>
      <c r="AU614" s="339"/>
      <c r="AV614" s="339"/>
      <c r="AW614" s="339"/>
      <c r="AX614" s="339"/>
      <c r="AY614" s="339"/>
      <c r="AZ614" s="339"/>
      <c r="BA614" s="342"/>
      <c r="BB614" s="418"/>
      <c r="BC614" s="342"/>
      <c r="BD614" s="342"/>
      <c r="BE614" s="342"/>
      <c r="BF614" s="342"/>
      <c r="BG614" s="342"/>
      <c r="BH614" s="342"/>
      <c r="BI614" s="342"/>
      <c r="BJ614" s="342"/>
      <c r="BK614" s="342"/>
      <c r="BL614" s="342"/>
      <c r="BM614" s="342"/>
      <c r="BN614" s="342"/>
      <c r="BO614" s="342"/>
      <c r="BP614" s="342"/>
      <c r="BQ614" s="342"/>
      <c r="BR614" s="342"/>
      <c r="BS614" s="342"/>
      <c r="BT614" s="342"/>
      <c r="BU614" s="342"/>
      <c r="BV614" s="342"/>
      <c r="BW614" s="342"/>
      <c r="BX614" s="342"/>
      <c r="BY614" s="342"/>
      <c r="BZ614" s="342"/>
      <c r="CA614" s="342"/>
      <c r="CB614" s="342"/>
      <c r="CC614" s="342"/>
      <c r="CD614" s="342"/>
      <c r="CE614" s="342"/>
      <c r="CF614" s="342"/>
      <c r="CG614" s="342"/>
      <c r="CH614" s="342"/>
      <c r="CI614" s="342"/>
      <c r="CJ614" s="342"/>
      <c r="CK614" s="342"/>
      <c r="CL614" s="342"/>
      <c r="CM614" s="342"/>
      <c r="CN614" s="342"/>
      <c r="CO614" s="342"/>
      <c r="CP614" s="342"/>
      <c r="CQ614" s="342"/>
      <c r="CR614" s="342"/>
      <c r="CS614" s="342"/>
      <c r="CT614" s="342"/>
      <c r="CU614" s="342"/>
      <c r="CV614" s="342"/>
      <c r="CW614" s="342"/>
      <c r="CX614" s="342"/>
      <c r="CY614" s="342"/>
      <c r="CZ614" s="342"/>
    </row>
    <row r="615" s="346" customFormat="true" ht="25.15" customHeight="true" x14ac:dyDescent="0.2">
      <c r="C615" s="986"/>
      <c r="D615" s="985"/>
      <c r="E615" s="612"/>
      <c r="F615" s="612"/>
      <c r="G615" s="612"/>
      <c r="H615" s="986"/>
      <c r="I615" s="985"/>
      <c r="J615" s="612"/>
      <c r="K615" s="612"/>
      <c r="L615" s="612"/>
      <c r="M615" s="1031" t="s">
        <v>469</v>
      </c>
      <c r="N615" s="985"/>
      <c r="O615" s="745">
        <v>8.5742491038776712E-3</v>
      </c>
      <c r="P615" s="612"/>
      <c r="Q615" s="612"/>
      <c r="W615" s="339"/>
      <c r="X615" s="339"/>
      <c r="Y615" s="339"/>
      <c r="Z615" s="339"/>
      <c r="AA615" s="339"/>
      <c r="AB615" s="339"/>
      <c r="AC615" s="339"/>
      <c r="AD615" s="339"/>
      <c r="AE615" s="339"/>
      <c r="AF615" s="339"/>
      <c r="AG615" s="339"/>
      <c r="AH615" s="339"/>
      <c r="AI615" s="339"/>
      <c r="AJ615" s="339"/>
      <c r="AK615" s="339"/>
      <c r="AL615" s="339"/>
      <c r="AM615" s="339"/>
      <c r="AN615" s="339"/>
      <c r="AO615" s="339"/>
      <c r="AP615" s="339"/>
      <c r="AQ615" s="339"/>
      <c r="AR615" s="339"/>
      <c r="AS615" s="339"/>
      <c r="AT615" s="339"/>
      <c r="AU615" s="339"/>
      <c r="AV615" s="339"/>
      <c r="AW615" s="339"/>
      <c r="AX615" s="339"/>
      <c r="AY615" s="339"/>
      <c r="AZ615" s="339"/>
      <c r="BA615" s="342"/>
      <c r="BB615" s="418"/>
      <c r="BC615" s="342"/>
      <c r="BD615" s="342"/>
      <c r="BE615" s="342"/>
      <c r="BF615" s="342"/>
      <c r="BG615" s="342"/>
      <c r="BH615" s="342"/>
      <c r="BI615" s="342"/>
      <c r="BJ615" s="342"/>
      <c r="BK615" s="342"/>
      <c r="BL615" s="342"/>
      <c r="BM615" s="342"/>
      <c r="BN615" s="342"/>
      <c r="BO615" s="342"/>
      <c r="BP615" s="342"/>
      <c r="BQ615" s="342"/>
      <c r="BR615" s="342"/>
      <c r="BS615" s="342"/>
      <c r="BT615" s="342"/>
      <c r="BU615" s="342"/>
      <c r="BV615" s="342"/>
      <c r="BW615" s="342"/>
      <c r="BX615" s="342"/>
      <c r="BY615" s="342"/>
      <c r="BZ615" s="342"/>
      <c r="CA615" s="342"/>
      <c r="CB615" s="342"/>
      <c r="CC615" s="342"/>
      <c r="CD615" s="342"/>
      <c r="CE615" s="342"/>
      <c r="CF615" s="342"/>
      <c r="CG615" s="342"/>
      <c r="CH615" s="342"/>
      <c r="CI615" s="342"/>
      <c r="CJ615" s="342"/>
      <c r="CK615" s="342"/>
      <c r="CL615" s="342"/>
      <c r="CM615" s="342"/>
      <c r="CN615" s="342"/>
      <c r="CO615" s="342"/>
      <c r="CP615" s="342"/>
      <c r="CQ615" s="342"/>
      <c r="CR615" s="342"/>
      <c r="CS615" s="342"/>
      <c r="CT615" s="342"/>
      <c r="CU615" s="342"/>
      <c r="CV615" s="342"/>
      <c r="CW615" s="342"/>
      <c r="CX615" s="342"/>
      <c r="CY615" s="342"/>
      <c r="CZ615" s="342"/>
    </row>
    <row r="616" s="346" customFormat="true" ht="25.15" customHeight="true" x14ac:dyDescent="0.2">
      <c r="C616" s="986"/>
      <c r="D616" s="985"/>
      <c r="E616" s="612"/>
      <c r="F616" s="612"/>
      <c r="G616" s="612"/>
      <c r="H616" s="986"/>
      <c r="I616" s="985"/>
      <c r="J616" s="612"/>
      <c r="K616" s="612"/>
      <c r="L616" s="612"/>
      <c r="M616" s="1031" t="s">
        <v>472</v>
      </c>
      <c r="N616" s="985"/>
      <c r="O616" s="745">
        <v>4.2516182080955608E-4</v>
      </c>
      <c r="P616" s="612"/>
      <c r="Q616" s="612"/>
      <c r="W616" s="339"/>
      <c r="X616" s="339"/>
      <c r="Y616" s="339"/>
      <c r="Z616" s="339"/>
      <c r="AA616" s="339"/>
      <c r="AB616" s="339"/>
      <c r="AC616" s="339"/>
      <c r="AD616" s="339"/>
      <c r="AE616" s="339"/>
      <c r="AF616" s="339"/>
      <c r="AG616" s="339"/>
      <c r="AH616" s="339"/>
      <c r="AI616" s="339"/>
      <c r="AJ616" s="339"/>
      <c r="AK616" s="339"/>
      <c r="AL616" s="339"/>
      <c r="AM616" s="339"/>
      <c r="AN616" s="339"/>
      <c r="AO616" s="339"/>
      <c r="AP616" s="339"/>
      <c r="AQ616" s="339"/>
      <c r="AR616" s="339"/>
      <c r="AS616" s="339"/>
      <c r="AT616" s="339"/>
      <c r="AU616" s="339"/>
      <c r="AV616" s="339"/>
      <c r="AW616" s="339"/>
      <c r="AX616" s="339"/>
      <c r="AY616" s="339"/>
      <c r="AZ616" s="339"/>
      <c r="BA616" s="342"/>
      <c r="BB616" s="418"/>
      <c r="BC616" s="342"/>
      <c r="BD616" s="342"/>
      <c r="BE616" s="342"/>
      <c r="BF616" s="342"/>
      <c r="BG616" s="342"/>
      <c r="BH616" s="342"/>
      <c r="BI616" s="342"/>
      <c r="BJ616" s="342"/>
      <c r="BK616" s="342"/>
      <c r="BL616" s="342"/>
      <c r="BM616" s="342"/>
      <c r="BN616" s="342"/>
      <c r="BO616" s="342"/>
      <c r="BP616" s="342"/>
      <c r="BQ616" s="342"/>
      <c r="BR616" s="342"/>
      <c r="BS616" s="342"/>
      <c r="BT616" s="342"/>
      <c r="BU616" s="342"/>
      <c r="BV616" s="342"/>
      <c r="BW616" s="342"/>
      <c r="BX616" s="342"/>
      <c r="BY616" s="342"/>
      <c r="BZ616" s="342"/>
      <c r="CA616" s="342"/>
      <c r="CB616" s="342"/>
      <c r="CC616" s="342"/>
      <c r="CD616" s="342"/>
      <c r="CE616" s="342"/>
      <c r="CF616" s="342"/>
      <c r="CG616" s="342"/>
      <c r="CH616" s="342"/>
      <c r="CI616" s="342"/>
      <c r="CJ616" s="342"/>
      <c r="CK616" s="342"/>
      <c r="CL616" s="342"/>
      <c r="CM616" s="342"/>
      <c r="CN616" s="342"/>
      <c r="CO616" s="342"/>
      <c r="CP616" s="342"/>
      <c r="CQ616" s="342"/>
      <c r="CR616" s="342"/>
      <c r="CS616" s="342"/>
      <c r="CT616" s="342"/>
      <c r="CU616" s="342"/>
      <c r="CV616" s="342"/>
      <c r="CW616" s="342"/>
      <c r="CX616" s="342"/>
      <c r="CY616" s="342"/>
      <c r="CZ616" s="342"/>
    </row>
    <row r="617" s="346" customFormat="true" ht="25.15" customHeight="true" x14ac:dyDescent="0.2">
      <c r="C617" s="986"/>
      <c r="D617" s="985"/>
      <c r="E617" s="612"/>
      <c r="F617" s="612"/>
      <c r="G617" s="612"/>
      <c r="H617" s="986"/>
      <c r="I617" s="985"/>
      <c r="J617" s="612"/>
      <c r="K617" s="612"/>
      <c r="L617" s="612"/>
      <c r="M617" s="1031" t="s">
        <v>460</v>
      </c>
      <c r="N617" s="985"/>
      <c r="O617" s="745">
        <v>1.2489095121607915E-2</v>
      </c>
      <c r="P617" s="612"/>
      <c r="Q617" s="612"/>
      <c r="W617" s="339"/>
      <c r="X617" s="339"/>
      <c r="Y617" s="339"/>
      <c r="Z617" s="339"/>
      <c r="AA617" s="339"/>
      <c r="AB617" s="339"/>
      <c r="AC617" s="339"/>
      <c r="AD617" s="339"/>
      <c r="AE617" s="339"/>
      <c r="AF617" s="339"/>
      <c r="AG617" s="339"/>
      <c r="AH617" s="339"/>
      <c r="AI617" s="339"/>
      <c r="AJ617" s="339"/>
      <c r="AK617" s="339"/>
      <c r="AL617" s="339"/>
      <c r="AM617" s="339"/>
      <c r="AN617" s="339"/>
      <c r="AO617" s="339"/>
      <c r="AP617" s="339"/>
      <c r="AQ617" s="339"/>
      <c r="AR617" s="339"/>
      <c r="AS617" s="339"/>
      <c r="AT617" s="339"/>
      <c r="AU617" s="339"/>
      <c r="AV617" s="339"/>
      <c r="AW617" s="339"/>
      <c r="AX617" s="339"/>
      <c r="AY617" s="339"/>
      <c r="AZ617" s="339"/>
      <c r="BA617" s="342"/>
      <c r="BB617" s="418"/>
      <c r="BC617" s="342"/>
      <c r="BD617" s="342"/>
      <c r="BE617" s="342"/>
      <c r="BF617" s="342"/>
      <c r="BG617" s="342"/>
      <c r="BH617" s="342"/>
      <c r="BI617" s="342"/>
      <c r="BJ617" s="342"/>
      <c r="BK617" s="342"/>
      <c r="BL617" s="342"/>
      <c r="BM617" s="342"/>
      <c r="BN617" s="342"/>
      <c r="BO617" s="342"/>
      <c r="BP617" s="342"/>
      <c r="BQ617" s="342"/>
      <c r="BR617" s="342"/>
      <c r="BS617" s="342"/>
      <c r="BT617" s="342"/>
      <c r="BU617" s="342"/>
      <c r="BV617" s="342"/>
      <c r="BW617" s="342"/>
      <c r="BX617" s="342"/>
      <c r="BY617" s="342"/>
      <c r="BZ617" s="342"/>
      <c r="CA617" s="342"/>
      <c r="CB617" s="342"/>
      <c r="CC617" s="342"/>
      <c r="CD617" s="342"/>
      <c r="CE617" s="342"/>
      <c r="CF617" s="342"/>
      <c r="CG617" s="342"/>
      <c r="CH617" s="342"/>
      <c r="CI617" s="342"/>
      <c r="CJ617" s="342"/>
      <c r="CK617" s="342"/>
      <c r="CL617" s="342"/>
      <c r="CM617" s="342"/>
      <c r="CN617" s="342"/>
      <c r="CO617" s="342"/>
      <c r="CP617" s="342"/>
      <c r="CQ617" s="342"/>
      <c r="CR617" s="342"/>
      <c r="CS617" s="342"/>
      <c r="CT617" s="342"/>
      <c r="CU617" s="342"/>
      <c r="CV617" s="342"/>
      <c r="CW617" s="342"/>
      <c r="CX617" s="342"/>
      <c r="CY617" s="342"/>
      <c r="CZ617" s="342"/>
    </row>
    <row r="618" s="346" customFormat="true" ht="25.15" customHeight="true" x14ac:dyDescent="0.2">
      <c r="C618" s="986"/>
      <c r="D618" s="985"/>
      <c r="E618" s="612"/>
      <c r="F618" s="612"/>
      <c r="G618" s="612"/>
      <c r="H618" s="986"/>
      <c r="I618" s="985"/>
      <c r="J618" s="612"/>
      <c r="K618" s="612"/>
      <c r="L618" s="612"/>
      <c r="M618" s="1031" t="s">
        <v>493</v>
      </c>
      <c r="N618" s="985"/>
      <c r="O618" s="745">
        <v>4.6894024473342379E-3</v>
      </c>
      <c r="P618" s="612"/>
      <c r="Q618" s="612"/>
      <c r="W618" s="339"/>
      <c r="X618" s="339"/>
      <c r="Y618" s="339"/>
      <c r="Z618" s="339"/>
      <c r="AA618" s="339"/>
      <c r="AB618" s="339"/>
      <c r="AC618" s="339"/>
      <c r="AD618" s="339"/>
      <c r="AE618" s="339"/>
      <c r="AF618" s="339"/>
      <c r="AG618" s="339"/>
      <c r="AH618" s="339"/>
      <c r="AI618" s="339"/>
      <c r="AJ618" s="339"/>
      <c r="AK618" s="339"/>
      <c r="AL618" s="339"/>
      <c r="AM618" s="339"/>
      <c r="AN618" s="339"/>
      <c r="AO618" s="339"/>
      <c r="AP618" s="339"/>
      <c r="AQ618" s="339"/>
      <c r="AR618" s="339"/>
      <c r="AS618" s="339"/>
      <c r="AT618" s="339"/>
      <c r="AU618" s="339"/>
      <c r="AV618" s="339"/>
      <c r="AW618" s="339"/>
      <c r="AX618" s="339"/>
      <c r="AY618" s="339"/>
      <c r="AZ618" s="339"/>
      <c r="BA618" s="342"/>
      <c r="BB618" s="418"/>
      <c r="BC618" s="342"/>
      <c r="BD618" s="342"/>
      <c r="BE618" s="342"/>
      <c r="BF618" s="342"/>
      <c r="BG618" s="342"/>
      <c r="BH618" s="342"/>
      <c r="BI618" s="342"/>
      <c r="BJ618" s="342"/>
      <c r="BK618" s="342"/>
      <c r="BL618" s="342"/>
      <c r="BM618" s="342"/>
      <c r="BN618" s="342"/>
      <c r="BO618" s="342"/>
      <c r="BP618" s="342"/>
      <c r="BQ618" s="342"/>
      <c r="BR618" s="342"/>
      <c r="BS618" s="342"/>
      <c r="BT618" s="342"/>
      <c r="BU618" s="342"/>
      <c r="BV618" s="342"/>
      <c r="BW618" s="342"/>
      <c r="BX618" s="342"/>
      <c r="BY618" s="342"/>
      <c r="BZ618" s="342"/>
      <c r="CA618" s="342"/>
      <c r="CB618" s="342"/>
      <c r="CC618" s="342"/>
      <c r="CD618" s="342"/>
      <c r="CE618" s="342"/>
      <c r="CF618" s="342"/>
      <c r="CG618" s="342"/>
      <c r="CH618" s="342"/>
      <c r="CI618" s="342"/>
      <c r="CJ618" s="342"/>
      <c r="CK618" s="342"/>
      <c r="CL618" s="342"/>
      <c r="CM618" s="342"/>
      <c r="CN618" s="342"/>
      <c r="CO618" s="342"/>
      <c r="CP618" s="342"/>
      <c r="CQ618" s="342"/>
      <c r="CR618" s="342"/>
      <c r="CS618" s="342"/>
      <c r="CT618" s="342"/>
      <c r="CU618" s="342"/>
      <c r="CV618" s="342"/>
      <c r="CW618" s="342"/>
      <c r="CX618" s="342"/>
      <c r="CY618" s="342"/>
      <c r="CZ618" s="342"/>
    </row>
    <row r="619" s="346" customFormat="true" ht="25.15" customHeight="true" x14ac:dyDescent="0.2">
      <c r="C619" s="986"/>
      <c r="D619" s="985"/>
      <c r="E619" s="612"/>
      <c r="F619" s="612"/>
      <c r="G619" s="612"/>
      <c r="H619" s="986"/>
      <c r="I619" s="985"/>
      <c r="J619" s="612"/>
      <c r="K619" s="612"/>
      <c r="L619" s="612"/>
      <c r="M619" s="1031" t="s">
        <v>431</v>
      </c>
      <c r="N619" s="985"/>
      <c r="O619" s="745">
        <v>3.8755603166401545E-2</v>
      </c>
      <c r="P619" s="612"/>
      <c r="Q619" s="612"/>
      <c r="W619" s="339"/>
      <c r="X619" s="339"/>
      <c r="Y619" s="339"/>
      <c r="Z619" s="339"/>
      <c r="AA619" s="339"/>
      <c r="AB619" s="339"/>
      <c r="AC619" s="339"/>
      <c r="AD619" s="339"/>
      <c r="AE619" s="339"/>
      <c r="AF619" s="339"/>
      <c r="AG619" s="339"/>
      <c r="AH619" s="339"/>
      <c r="AI619" s="339"/>
      <c r="AJ619" s="339"/>
      <c r="AK619" s="339"/>
      <c r="AL619" s="339"/>
      <c r="AM619" s="339"/>
      <c r="AN619" s="339"/>
      <c r="AO619" s="339"/>
      <c r="AP619" s="339"/>
      <c r="AQ619" s="339"/>
      <c r="AR619" s="339"/>
      <c r="AS619" s="339"/>
      <c r="AT619" s="339"/>
      <c r="AU619" s="339"/>
      <c r="AV619" s="339"/>
      <c r="AW619" s="339"/>
      <c r="AX619" s="339"/>
      <c r="AY619" s="339"/>
      <c r="AZ619" s="339"/>
      <c r="BA619" s="342"/>
      <c r="BB619" s="418"/>
      <c r="BC619" s="342"/>
      <c r="BD619" s="342"/>
      <c r="BE619" s="342"/>
      <c r="BF619" s="342"/>
      <c r="BG619" s="342"/>
      <c r="BH619" s="342"/>
      <c r="BI619" s="342"/>
      <c r="BJ619" s="342"/>
      <c r="BK619" s="342"/>
      <c r="BL619" s="342"/>
      <c r="BM619" s="342"/>
      <c r="BN619" s="342"/>
      <c r="BO619" s="342"/>
      <c r="BP619" s="342"/>
      <c r="BQ619" s="342"/>
      <c r="BR619" s="342"/>
      <c r="BS619" s="342"/>
      <c r="BT619" s="342"/>
      <c r="BU619" s="342"/>
      <c r="BV619" s="342"/>
      <c r="BW619" s="342"/>
      <c r="BX619" s="342"/>
      <c r="BY619" s="342"/>
      <c r="BZ619" s="342"/>
      <c r="CA619" s="342"/>
      <c r="CB619" s="342"/>
      <c r="CC619" s="342"/>
      <c r="CD619" s="342"/>
      <c r="CE619" s="342"/>
      <c r="CF619" s="342"/>
      <c r="CG619" s="342"/>
      <c r="CH619" s="342"/>
      <c r="CI619" s="342"/>
      <c r="CJ619" s="342"/>
      <c r="CK619" s="342"/>
      <c r="CL619" s="342"/>
      <c r="CM619" s="342"/>
      <c r="CN619" s="342"/>
      <c r="CO619" s="342"/>
      <c r="CP619" s="342"/>
      <c r="CQ619" s="342"/>
      <c r="CR619" s="342"/>
      <c r="CS619" s="342"/>
      <c r="CT619" s="342"/>
      <c r="CU619" s="342"/>
      <c r="CV619" s="342"/>
      <c r="CW619" s="342"/>
      <c r="CX619" s="342"/>
      <c r="CY619" s="342"/>
      <c r="CZ619" s="342"/>
    </row>
    <row r="620" s="346" customFormat="true" ht="25.15" customHeight="true" x14ac:dyDescent="0.2">
      <c r="C620" s="986"/>
      <c r="D620" s="985"/>
      <c r="E620" s="612"/>
      <c r="F620" s="612"/>
      <c r="G620" s="612"/>
      <c r="H620" s="986"/>
      <c r="I620" s="985"/>
      <c r="J620" s="612"/>
      <c r="K620" s="612"/>
      <c r="L620" s="612"/>
      <c r="M620" s="1031" t="s">
        <v>461</v>
      </c>
      <c r="N620" s="985"/>
      <c r="O620" s="745">
        <v>-4.0528903703052864E-3</v>
      </c>
      <c r="P620" s="612"/>
      <c r="Q620" s="612"/>
      <c r="W620" s="339"/>
      <c r="X620" s="339"/>
      <c r="Y620" s="339"/>
      <c r="Z620" s="339"/>
      <c r="AA620" s="339"/>
      <c r="AB620" s="339"/>
      <c r="AC620" s="339"/>
      <c r="AD620" s="339"/>
      <c r="AE620" s="339"/>
      <c r="AF620" s="339"/>
      <c r="AG620" s="339"/>
      <c r="AH620" s="339"/>
      <c r="AI620" s="339"/>
      <c r="AJ620" s="339"/>
      <c r="AK620" s="339"/>
      <c r="AL620" s="339"/>
      <c r="AM620" s="339"/>
      <c r="AN620" s="339"/>
      <c r="AO620" s="339"/>
      <c r="AP620" s="339"/>
      <c r="AQ620" s="339"/>
      <c r="AR620" s="339"/>
      <c r="AS620" s="339"/>
      <c r="AT620" s="339"/>
      <c r="AU620" s="339"/>
      <c r="AV620" s="339"/>
      <c r="AW620" s="339"/>
      <c r="AX620" s="339"/>
      <c r="AY620" s="339"/>
      <c r="AZ620" s="339"/>
      <c r="BA620" s="342"/>
      <c r="BB620" s="418"/>
      <c r="BC620" s="342"/>
      <c r="BD620" s="342"/>
      <c r="BE620" s="342"/>
      <c r="BF620" s="342"/>
      <c r="BG620" s="342"/>
      <c r="BH620" s="342"/>
      <c r="BI620" s="342"/>
      <c r="BJ620" s="342"/>
      <c r="BK620" s="342"/>
      <c r="BL620" s="342"/>
      <c r="BM620" s="342"/>
      <c r="BN620" s="342"/>
      <c r="BO620" s="342"/>
      <c r="BP620" s="342"/>
      <c r="BQ620" s="342"/>
      <c r="BR620" s="342"/>
      <c r="BS620" s="342"/>
      <c r="BT620" s="342"/>
      <c r="BU620" s="342"/>
      <c r="BV620" s="342"/>
      <c r="BW620" s="342"/>
      <c r="BX620" s="342"/>
      <c r="BY620" s="342"/>
      <c r="BZ620" s="342"/>
      <c r="CA620" s="342"/>
      <c r="CB620" s="342"/>
      <c r="CC620" s="342"/>
      <c r="CD620" s="342"/>
      <c r="CE620" s="342"/>
      <c r="CF620" s="342"/>
      <c r="CG620" s="342"/>
      <c r="CH620" s="342"/>
      <c r="CI620" s="342"/>
      <c r="CJ620" s="342"/>
      <c r="CK620" s="342"/>
      <c r="CL620" s="342"/>
      <c r="CM620" s="342"/>
      <c r="CN620" s="342"/>
      <c r="CO620" s="342"/>
      <c r="CP620" s="342"/>
      <c r="CQ620" s="342"/>
      <c r="CR620" s="342"/>
      <c r="CS620" s="342"/>
      <c r="CT620" s="342"/>
      <c r="CU620" s="342"/>
      <c r="CV620" s="342"/>
      <c r="CW620" s="342"/>
      <c r="CX620" s="342"/>
      <c r="CY620" s="342"/>
      <c r="CZ620" s="342"/>
    </row>
    <row r="621" s="346" customFormat="true" ht="25.15" customHeight="true" x14ac:dyDescent="0.2">
      <c r="C621" s="986"/>
      <c r="D621" s="985"/>
      <c r="E621" s="612"/>
      <c r="F621" s="612"/>
      <c r="G621" s="612"/>
      <c r="H621" s="986"/>
      <c r="I621" s="985"/>
      <c r="J621" s="612"/>
      <c r="K621" s="612"/>
      <c r="L621" s="612"/>
      <c r="M621" s="1031" t="s">
        <v>480</v>
      </c>
      <c r="N621" s="985"/>
      <c r="O621" s="745">
        <v>-6.3027106251407096E-3</v>
      </c>
      <c r="P621" s="612"/>
      <c r="Q621" s="612"/>
      <c r="W621" s="339"/>
      <c r="X621" s="339"/>
      <c r="Y621" s="339"/>
      <c r="Z621" s="339"/>
      <c r="AA621" s="339"/>
      <c r="AB621" s="339"/>
      <c r="AC621" s="339"/>
      <c r="AD621" s="339"/>
      <c r="AE621" s="339"/>
      <c r="AF621" s="339"/>
      <c r="AG621" s="339"/>
      <c r="AH621" s="339"/>
      <c r="AI621" s="339"/>
      <c r="AJ621" s="339"/>
      <c r="AK621" s="339"/>
      <c r="AL621" s="339"/>
      <c r="AM621" s="339"/>
      <c r="AN621" s="339"/>
      <c r="AO621" s="339"/>
      <c r="AP621" s="339"/>
      <c r="AQ621" s="339"/>
      <c r="AR621" s="339"/>
      <c r="AS621" s="339"/>
      <c r="AT621" s="339"/>
      <c r="AU621" s="339"/>
      <c r="AV621" s="339"/>
      <c r="AW621" s="339"/>
      <c r="AX621" s="339"/>
      <c r="AY621" s="339"/>
      <c r="AZ621" s="339"/>
      <c r="BA621" s="342"/>
      <c r="BB621" s="418"/>
      <c r="BC621" s="342"/>
      <c r="BD621" s="342"/>
      <c r="BE621" s="342"/>
      <c r="BF621" s="342"/>
      <c r="BG621" s="342"/>
      <c r="BH621" s="342"/>
      <c r="BI621" s="342"/>
      <c r="BJ621" s="342"/>
      <c r="BK621" s="342"/>
      <c r="BL621" s="342"/>
      <c r="BM621" s="342"/>
      <c r="BN621" s="342"/>
      <c r="BO621" s="342"/>
      <c r="BP621" s="342"/>
      <c r="BQ621" s="342"/>
      <c r="BR621" s="342"/>
      <c r="BS621" s="342"/>
      <c r="BT621" s="342"/>
      <c r="BU621" s="342"/>
      <c r="BV621" s="342"/>
      <c r="BW621" s="342"/>
      <c r="BX621" s="342"/>
      <c r="BY621" s="342"/>
      <c r="BZ621" s="342"/>
      <c r="CA621" s="342"/>
      <c r="CB621" s="342"/>
      <c r="CC621" s="342"/>
      <c r="CD621" s="342"/>
      <c r="CE621" s="342"/>
      <c r="CF621" s="342"/>
      <c r="CG621" s="342"/>
      <c r="CH621" s="342"/>
      <c r="CI621" s="342"/>
      <c r="CJ621" s="342"/>
      <c r="CK621" s="342"/>
      <c r="CL621" s="342"/>
      <c r="CM621" s="342"/>
      <c r="CN621" s="342"/>
      <c r="CO621" s="342"/>
      <c r="CP621" s="342"/>
      <c r="CQ621" s="342"/>
      <c r="CR621" s="342"/>
      <c r="CS621" s="342"/>
      <c r="CT621" s="342"/>
      <c r="CU621" s="342"/>
      <c r="CV621" s="342"/>
      <c r="CW621" s="342"/>
      <c r="CX621" s="342"/>
      <c r="CY621" s="342"/>
      <c r="CZ621" s="342"/>
    </row>
    <row r="622" s="346" customFormat="true" ht="25.15" customHeight="true" x14ac:dyDescent="0.2">
      <c r="C622" s="986"/>
      <c r="D622" s="985"/>
      <c r="E622" s="612"/>
      <c r="F622" s="612"/>
      <c r="G622" s="612"/>
      <c r="H622" s="986"/>
      <c r="I622" s="985"/>
      <c r="J622" s="612"/>
      <c r="K622" s="612"/>
      <c r="L622" s="612"/>
      <c r="M622" s="1031" t="s">
        <v>503</v>
      </c>
      <c r="N622" s="985"/>
      <c r="O622" s="745">
        <v>1.9580199298738733E-3</v>
      </c>
      <c r="P622" s="612"/>
      <c r="Q622" s="612"/>
      <c r="W622" s="339"/>
      <c r="X622" s="339"/>
      <c r="Y622" s="339"/>
      <c r="Z622" s="339"/>
      <c r="AA622" s="339"/>
      <c r="AB622" s="339"/>
      <c r="AC622" s="339"/>
      <c r="AD622" s="339"/>
      <c r="AE622" s="339"/>
      <c r="AF622" s="339"/>
      <c r="AG622" s="339"/>
      <c r="AH622" s="339"/>
      <c r="AI622" s="339"/>
      <c r="AJ622" s="339"/>
      <c r="AK622" s="339"/>
      <c r="AL622" s="339"/>
      <c r="AM622" s="339"/>
      <c r="AN622" s="339"/>
      <c r="AO622" s="339"/>
      <c r="AP622" s="339"/>
      <c r="AQ622" s="339"/>
      <c r="AR622" s="339"/>
      <c r="AS622" s="339"/>
      <c r="AT622" s="339"/>
      <c r="AU622" s="339"/>
      <c r="AV622" s="339"/>
      <c r="AW622" s="339"/>
      <c r="AX622" s="339"/>
      <c r="AY622" s="339"/>
      <c r="AZ622" s="339"/>
      <c r="BA622" s="342"/>
      <c r="BB622" s="418"/>
      <c r="BC622" s="342"/>
      <c r="BD622" s="342"/>
      <c r="BE622" s="342"/>
      <c r="BF622" s="342"/>
      <c r="BG622" s="342"/>
      <c r="BH622" s="342"/>
      <c r="BI622" s="342"/>
      <c r="BJ622" s="342"/>
      <c r="BK622" s="342"/>
      <c r="BL622" s="342"/>
      <c r="BM622" s="342"/>
      <c r="BN622" s="342"/>
      <c r="BO622" s="342"/>
      <c r="BP622" s="342"/>
      <c r="BQ622" s="342"/>
      <c r="BR622" s="342"/>
      <c r="BS622" s="342"/>
      <c r="BT622" s="342"/>
      <c r="BU622" s="342"/>
      <c r="BV622" s="342"/>
      <c r="BW622" s="342"/>
      <c r="BX622" s="342"/>
      <c r="BY622" s="342"/>
      <c r="BZ622" s="342"/>
      <c r="CA622" s="342"/>
      <c r="CB622" s="342"/>
      <c r="CC622" s="342"/>
      <c r="CD622" s="342"/>
      <c r="CE622" s="342"/>
      <c r="CF622" s="342"/>
      <c r="CG622" s="342"/>
      <c r="CH622" s="342"/>
      <c r="CI622" s="342"/>
      <c r="CJ622" s="342"/>
      <c r="CK622" s="342"/>
      <c r="CL622" s="342"/>
      <c r="CM622" s="342"/>
      <c r="CN622" s="342"/>
      <c r="CO622" s="342"/>
      <c r="CP622" s="342"/>
      <c r="CQ622" s="342"/>
      <c r="CR622" s="342"/>
      <c r="CS622" s="342"/>
      <c r="CT622" s="342"/>
      <c r="CU622" s="342"/>
      <c r="CV622" s="342"/>
      <c r="CW622" s="342"/>
      <c r="CX622" s="342"/>
      <c r="CY622" s="342"/>
      <c r="CZ622" s="342"/>
    </row>
    <row r="623" s="346" customFormat="true" ht="25.15" customHeight="true" x14ac:dyDescent="0.2">
      <c r="C623" s="986"/>
      <c r="D623" s="985"/>
      <c r="E623" s="612"/>
      <c r="F623" s="612"/>
      <c r="G623" s="612"/>
      <c r="H623" s="986"/>
      <c r="I623" s="985"/>
      <c r="J623" s="612"/>
      <c r="K623" s="612"/>
      <c r="L623" s="612"/>
      <c r="M623" s="1031" t="s">
        <v>462</v>
      </c>
      <c r="N623" s="985"/>
      <c r="O623" s="745">
        <v>2.7157849260657776E-3</v>
      </c>
      <c r="P623" s="612"/>
      <c r="Q623" s="612"/>
      <c r="W623" s="339"/>
      <c r="X623" s="339"/>
      <c r="Y623" s="339"/>
      <c r="Z623" s="339"/>
      <c r="AA623" s="339"/>
      <c r="AB623" s="339"/>
      <c r="AC623" s="339"/>
      <c r="AD623" s="339"/>
      <c r="AE623" s="339"/>
      <c r="AF623" s="339"/>
      <c r="AG623" s="339"/>
      <c r="AH623" s="339"/>
      <c r="AI623" s="339"/>
      <c r="AJ623" s="339"/>
      <c r="AK623" s="339"/>
      <c r="AL623" s="339"/>
      <c r="AM623" s="339"/>
      <c r="AN623" s="339"/>
      <c r="AO623" s="339"/>
      <c r="AP623" s="339"/>
      <c r="AQ623" s="339"/>
      <c r="AR623" s="339"/>
      <c r="AS623" s="339"/>
      <c r="AT623" s="339"/>
      <c r="AU623" s="339"/>
      <c r="AV623" s="339"/>
      <c r="AW623" s="339"/>
      <c r="AX623" s="339"/>
      <c r="AY623" s="339"/>
      <c r="AZ623" s="339"/>
      <c r="BA623" s="342"/>
      <c r="BB623" s="418"/>
      <c r="BC623" s="342"/>
      <c r="BD623" s="342"/>
      <c r="BE623" s="342"/>
      <c r="BF623" s="342"/>
      <c r="BG623" s="342"/>
      <c r="BH623" s="342"/>
      <c r="BI623" s="342"/>
      <c r="BJ623" s="342"/>
      <c r="BK623" s="342"/>
      <c r="BL623" s="342"/>
      <c r="BM623" s="342"/>
      <c r="BN623" s="342"/>
      <c r="BO623" s="342"/>
      <c r="BP623" s="342"/>
      <c r="BQ623" s="342"/>
      <c r="BR623" s="342"/>
      <c r="BS623" s="342"/>
      <c r="BT623" s="342"/>
      <c r="BU623" s="342"/>
      <c r="BV623" s="342"/>
      <c r="BW623" s="342"/>
      <c r="BX623" s="342"/>
      <c r="BY623" s="342"/>
      <c r="BZ623" s="342"/>
      <c r="CA623" s="342"/>
      <c r="CB623" s="342"/>
      <c r="CC623" s="342"/>
      <c r="CD623" s="342"/>
      <c r="CE623" s="342"/>
      <c r="CF623" s="342"/>
      <c r="CG623" s="342"/>
      <c r="CH623" s="342"/>
      <c r="CI623" s="342"/>
      <c r="CJ623" s="342"/>
      <c r="CK623" s="342"/>
      <c r="CL623" s="342"/>
      <c r="CM623" s="342"/>
      <c r="CN623" s="342"/>
      <c r="CO623" s="342"/>
      <c r="CP623" s="342"/>
      <c r="CQ623" s="342"/>
      <c r="CR623" s="342"/>
      <c r="CS623" s="342"/>
      <c r="CT623" s="342"/>
      <c r="CU623" s="342"/>
      <c r="CV623" s="342"/>
      <c r="CW623" s="342"/>
      <c r="CX623" s="342"/>
      <c r="CY623" s="342"/>
      <c r="CZ623" s="342"/>
    </row>
    <row r="624" s="346" customFormat="true" ht="25.15" customHeight="true" x14ac:dyDescent="0.2">
      <c r="C624" s="986"/>
      <c r="D624" s="985"/>
      <c r="E624" s="612"/>
      <c r="F624" s="612"/>
      <c r="G624" s="612"/>
      <c r="H624" s="986"/>
      <c r="I624" s="985"/>
      <c r="J624" s="612"/>
      <c r="K624" s="612"/>
      <c r="L624" s="612"/>
      <c r="M624" s="1031" t="s">
        <v>448</v>
      </c>
      <c r="N624" s="985"/>
      <c r="O624" s="745">
        <v>3.012866021651147E-2</v>
      </c>
      <c r="P624" s="612"/>
      <c r="Q624" s="612"/>
      <c r="W624" s="339"/>
      <c r="X624" s="339"/>
      <c r="Y624" s="339"/>
      <c r="Z624" s="339"/>
      <c r="AA624" s="339"/>
      <c r="AB624" s="339"/>
      <c r="AC624" s="339"/>
      <c r="AD624" s="339"/>
      <c r="AE624" s="339"/>
      <c r="AF624" s="339"/>
      <c r="AG624" s="339"/>
      <c r="AH624" s="339"/>
      <c r="AI624" s="339"/>
      <c r="AJ624" s="339"/>
      <c r="AK624" s="339"/>
      <c r="AL624" s="339"/>
      <c r="AM624" s="339"/>
      <c r="AN624" s="339"/>
      <c r="AO624" s="339"/>
      <c r="AP624" s="339"/>
      <c r="AQ624" s="339"/>
      <c r="AR624" s="339"/>
      <c r="AS624" s="339"/>
      <c r="AT624" s="339"/>
      <c r="AU624" s="339"/>
      <c r="AV624" s="339"/>
      <c r="AW624" s="339"/>
      <c r="AX624" s="339"/>
      <c r="AY624" s="339"/>
      <c r="AZ624" s="339"/>
      <c r="BA624" s="342"/>
      <c r="BB624" s="418"/>
      <c r="BC624" s="342"/>
      <c r="BD624" s="342"/>
      <c r="BE624" s="342"/>
      <c r="BF624" s="342"/>
      <c r="BG624" s="342"/>
      <c r="BH624" s="342"/>
      <c r="BI624" s="342"/>
      <c r="BJ624" s="342"/>
      <c r="BK624" s="342"/>
      <c r="BL624" s="342"/>
      <c r="BM624" s="342"/>
      <c r="BN624" s="342"/>
      <c r="BO624" s="342"/>
      <c r="BP624" s="342"/>
      <c r="BQ624" s="342"/>
      <c r="BR624" s="342"/>
      <c r="BS624" s="342"/>
      <c r="BT624" s="342"/>
      <c r="BU624" s="342"/>
      <c r="BV624" s="342"/>
      <c r="BW624" s="342"/>
      <c r="BX624" s="342"/>
      <c r="BY624" s="342"/>
      <c r="BZ624" s="342"/>
      <c r="CA624" s="342"/>
      <c r="CB624" s="342"/>
      <c r="CC624" s="342"/>
      <c r="CD624" s="342"/>
      <c r="CE624" s="342"/>
      <c r="CF624" s="342"/>
      <c r="CG624" s="342"/>
      <c r="CH624" s="342"/>
      <c r="CI624" s="342"/>
      <c r="CJ624" s="342"/>
      <c r="CK624" s="342"/>
      <c r="CL624" s="342"/>
      <c r="CM624" s="342"/>
      <c r="CN624" s="342"/>
      <c r="CO624" s="342"/>
      <c r="CP624" s="342"/>
      <c r="CQ624" s="342"/>
      <c r="CR624" s="342"/>
      <c r="CS624" s="342"/>
      <c r="CT624" s="342"/>
      <c r="CU624" s="342"/>
      <c r="CV624" s="342"/>
      <c r="CW624" s="342"/>
      <c r="CX624" s="342"/>
      <c r="CY624" s="342"/>
      <c r="CZ624" s="342"/>
    </row>
    <row r="625" s="346" customFormat="true" ht="25.15" customHeight="true" x14ac:dyDescent="0.2">
      <c r="C625" s="986"/>
      <c r="D625" s="985"/>
      <c r="E625" s="612"/>
      <c r="F625" s="612"/>
      <c r="G625" s="612"/>
      <c r="H625" s="986"/>
      <c r="I625" s="985"/>
      <c r="J625" s="612"/>
      <c r="K625" s="612"/>
      <c r="L625" s="612"/>
      <c r="M625" s="1031" t="s">
        <v>482</v>
      </c>
      <c r="N625" s="985"/>
      <c r="O625" s="745">
        <v>7.5481524257015259E-3</v>
      </c>
      <c r="P625" s="612"/>
      <c r="Q625" s="612"/>
      <c r="W625" s="339"/>
      <c r="X625" s="339"/>
      <c r="Y625" s="339"/>
      <c r="Z625" s="339"/>
      <c r="AA625" s="339"/>
      <c r="AB625" s="339"/>
      <c r="AC625" s="339"/>
      <c r="AD625" s="339"/>
      <c r="AE625" s="339"/>
      <c r="AF625" s="339"/>
      <c r="AG625" s="339"/>
      <c r="AH625" s="339"/>
      <c r="AI625" s="339"/>
      <c r="AJ625" s="339"/>
      <c r="AK625" s="339"/>
      <c r="AL625" s="339"/>
      <c r="AM625" s="339"/>
      <c r="AN625" s="339"/>
      <c r="AO625" s="339"/>
      <c r="AP625" s="339"/>
      <c r="AQ625" s="339"/>
      <c r="AR625" s="339"/>
      <c r="AS625" s="339"/>
      <c r="AT625" s="339"/>
      <c r="AU625" s="339"/>
      <c r="AV625" s="339"/>
      <c r="AW625" s="339"/>
      <c r="AX625" s="339"/>
      <c r="AY625" s="339"/>
      <c r="AZ625" s="339"/>
      <c r="BA625" s="342"/>
      <c r="BB625" s="418"/>
      <c r="BC625" s="342"/>
      <c r="BD625" s="342"/>
      <c r="BE625" s="342"/>
      <c r="BF625" s="342"/>
      <c r="BG625" s="342"/>
      <c r="BH625" s="342"/>
      <c r="BI625" s="342"/>
      <c r="BJ625" s="342"/>
      <c r="BK625" s="342"/>
      <c r="BL625" s="342"/>
      <c r="BM625" s="342"/>
      <c r="BN625" s="342"/>
      <c r="BO625" s="342"/>
      <c r="BP625" s="342"/>
      <c r="BQ625" s="342"/>
      <c r="BR625" s="342"/>
      <c r="BS625" s="342"/>
      <c r="BT625" s="342"/>
      <c r="BU625" s="342"/>
      <c r="BV625" s="342"/>
      <c r="BW625" s="342"/>
      <c r="BX625" s="342"/>
      <c r="BY625" s="342"/>
      <c r="BZ625" s="342"/>
      <c r="CA625" s="342"/>
      <c r="CB625" s="342"/>
      <c r="CC625" s="342"/>
      <c r="CD625" s="342"/>
      <c r="CE625" s="342"/>
      <c r="CF625" s="342"/>
      <c r="CG625" s="342"/>
      <c r="CH625" s="342"/>
      <c r="CI625" s="342"/>
      <c r="CJ625" s="342"/>
      <c r="CK625" s="342"/>
      <c r="CL625" s="342"/>
      <c r="CM625" s="342"/>
      <c r="CN625" s="342"/>
      <c r="CO625" s="342"/>
      <c r="CP625" s="342"/>
      <c r="CQ625" s="342"/>
      <c r="CR625" s="342"/>
      <c r="CS625" s="342"/>
      <c r="CT625" s="342"/>
      <c r="CU625" s="342"/>
      <c r="CV625" s="342"/>
      <c r="CW625" s="342"/>
      <c r="CX625" s="342"/>
      <c r="CY625" s="342"/>
      <c r="CZ625" s="342"/>
    </row>
    <row r="626" s="346" customFormat="true" ht="25.15" customHeight="true" x14ac:dyDescent="0.2">
      <c r="C626" s="986"/>
      <c r="D626" s="985"/>
      <c r="E626" s="612"/>
      <c r="F626" s="612"/>
      <c r="G626" s="612"/>
      <c r="H626" s="986"/>
      <c r="I626" s="985"/>
      <c r="J626" s="612"/>
      <c r="K626" s="612"/>
      <c r="L626" s="612"/>
      <c r="M626" s="1031" t="s">
        <v>470</v>
      </c>
      <c r="N626" s="985"/>
      <c r="O626" s="745">
        <v>-1.2071566260093758E-2</v>
      </c>
      <c r="P626" s="612"/>
      <c r="Q626" s="612"/>
      <c r="W626" s="339"/>
      <c r="X626" s="339"/>
      <c r="Y626" s="339"/>
      <c r="Z626" s="339"/>
      <c r="AA626" s="339"/>
      <c r="AB626" s="339"/>
      <c r="AC626" s="339"/>
      <c r="AD626" s="339"/>
      <c r="AE626" s="339"/>
      <c r="AF626" s="339"/>
      <c r="AG626" s="339"/>
      <c r="AH626" s="339"/>
      <c r="AI626" s="339"/>
      <c r="AJ626" s="339"/>
      <c r="AK626" s="339"/>
      <c r="AL626" s="339"/>
      <c r="AM626" s="339"/>
      <c r="AN626" s="339"/>
      <c r="AO626" s="339"/>
      <c r="AP626" s="339"/>
      <c r="AQ626" s="339"/>
      <c r="AR626" s="339"/>
      <c r="AS626" s="339"/>
      <c r="AT626" s="339"/>
      <c r="AU626" s="339"/>
      <c r="AV626" s="339"/>
      <c r="AW626" s="339"/>
      <c r="AX626" s="339"/>
      <c r="AY626" s="339"/>
      <c r="AZ626" s="339"/>
      <c r="BA626" s="342"/>
      <c r="BB626" s="418"/>
      <c r="BC626" s="342"/>
      <c r="BD626" s="342"/>
      <c r="BE626" s="342"/>
      <c r="BF626" s="342"/>
      <c r="BG626" s="342"/>
      <c r="BH626" s="342"/>
      <c r="BI626" s="342"/>
      <c r="BJ626" s="342"/>
      <c r="BK626" s="342"/>
      <c r="BL626" s="342"/>
      <c r="BM626" s="342"/>
      <c r="BN626" s="342"/>
      <c r="BO626" s="342"/>
      <c r="BP626" s="342"/>
      <c r="BQ626" s="342"/>
      <c r="BR626" s="342"/>
      <c r="BS626" s="342"/>
      <c r="BT626" s="342"/>
      <c r="BU626" s="342"/>
      <c r="BV626" s="342"/>
      <c r="BW626" s="342"/>
      <c r="BX626" s="342"/>
      <c r="BY626" s="342"/>
      <c r="BZ626" s="342"/>
      <c r="CA626" s="342"/>
      <c r="CB626" s="342"/>
      <c r="CC626" s="342"/>
      <c r="CD626" s="342"/>
      <c r="CE626" s="342"/>
      <c r="CF626" s="342"/>
      <c r="CG626" s="342"/>
      <c r="CH626" s="342"/>
      <c r="CI626" s="342"/>
      <c r="CJ626" s="342"/>
      <c r="CK626" s="342"/>
      <c r="CL626" s="342"/>
      <c r="CM626" s="342"/>
      <c r="CN626" s="342"/>
      <c r="CO626" s="342"/>
      <c r="CP626" s="342"/>
      <c r="CQ626" s="342"/>
      <c r="CR626" s="342"/>
      <c r="CS626" s="342"/>
      <c r="CT626" s="342"/>
      <c r="CU626" s="342"/>
      <c r="CV626" s="342"/>
      <c r="CW626" s="342"/>
      <c r="CX626" s="342"/>
      <c r="CY626" s="342"/>
      <c r="CZ626" s="342"/>
    </row>
    <row r="627" s="346" customFormat="true" ht="25.15" customHeight="true" x14ac:dyDescent="0.2">
      <c r="C627" s="986"/>
      <c r="D627" s="985"/>
      <c r="E627" s="612"/>
      <c r="F627" s="612"/>
      <c r="G627" s="612"/>
      <c r="H627" s="986"/>
      <c r="I627" s="985"/>
      <c r="J627" s="612"/>
      <c r="K627" s="612"/>
      <c r="L627" s="612"/>
      <c r="M627" s="1031" t="s">
        <v>494</v>
      </c>
      <c r="N627" s="985"/>
      <c r="O627" s="745">
        <v>7.7616790340944352E-4</v>
      </c>
      <c r="P627" s="612"/>
      <c r="Q627" s="612"/>
      <c r="W627" s="339"/>
      <c r="X627" s="339"/>
      <c r="Y627" s="339"/>
      <c r="Z627" s="339"/>
      <c r="AA627" s="339"/>
      <c r="AB627" s="339"/>
      <c r="AC627" s="339"/>
      <c r="AD627" s="339"/>
      <c r="AE627" s="339"/>
      <c r="AF627" s="339"/>
      <c r="AG627" s="339"/>
      <c r="AH627" s="339"/>
      <c r="AI627" s="339"/>
      <c r="AJ627" s="339"/>
      <c r="AK627" s="339"/>
      <c r="AL627" s="339"/>
      <c r="AM627" s="339"/>
      <c r="AN627" s="339"/>
      <c r="AO627" s="339"/>
      <c r="AP627" s="339"/>
      <c r="AQ627" s="339"/>
      <c r="AR627" s="339"/>
      <c r="AS627" s="339"/>
      <c r="AT627" s="339"/>
      <c r="AU627" s="339"/>
      <c r="AV627" s="339"/>
      <c r="AW627" s="339"/>
      <c r="AX627" s="339"/>
      <c r="AY627" s="339"/>
      <c r="AZ627" s="339"/>
      <c r="BA627" s="342"/>
      <c r="BB627" s="418"/>
      <c r="BC627" s="342"/>
      <c r="BD627" s="342"/>
      <c r="BE627" s="342"/>
      <c r="BF627" s="342"/>
      <c r="BG627" s="342"/>
      <c r="BH627" s="342"/>
      <c r="BI627" s="342"/>
      <c r="BJ627" s="342"/>
      <c r="BK627" s="342"/>
      <c r="BL627" s="342"/>
      <c r="BM627" s="342"/>
      <c r="BN627" s="342"/>
      <c r="BO627" s="342"/>
      <c r="BP627" s="342"/>
      <c r="BQ627" s="342"/>
      <c r="BR627" s="342"/>
      <c r="BS627" s="342"/>
      <c r="BT627" s="342"/>
      <c r="BU627" s="342"/>
      <c r="BV627" s="342"/>
      <c r="BW627" s="342"/>
      <c r="BX627" s="342"/>
      <c r="BY627" s="342"/>
      <c r="BZ627" s="342"/>
      <c r="CA627" s="342"/>
      <c r="CB627" s="342"/>
      <c r="CC627" s="342"/>
      <c r="CD627" s="342"/>
      <c r="CE627" s="342"/>
      <c r="CF627" s="342"/>
      <c r="CG627" s="342"/>
      <c r="CH627" s="342"/>
      <c r="CI627" s="342"/>
      <c r="CJ627" s="342"/>
      <c r="CK627" s="342"/>
      <c r="CL627" s="342"/>
      <c r="CM627" s="342"/>
      <c r="CN627" s="342"/>
      <c r="CO627" s="342"/>
      <c r="CP627" s="342"/>
      <c r="CQ627" s="342"/>
      <c r="CR627" s="342"/>
      <c r="CS627" s="342"/>
      <c r="CT627" s="342"/>
      <c r="CU627" s="342"/>
      <c r="CV627" s="342"/>
      <c r="CW627" s="342"/>
      <c r="CX627" s="342"/>
      <c r="CY627" s="342"/>
      <c r="CZ627" s="342"/>
    </row>
    <row r="628" s="346" customFormat="true" ht="25.15" customHeight="true" x14ac:dyDescent="0.2">
      <c r="C628" s="986"/>
      <c r="D628" s="985"/>
      <c r="E628" s="612"/>
      <c r="F628" s="612"/>
      <c r="G628" s="612"/>
      <c r="H628" s="986"/>
      <c r="I628" s="985"/>
      <c r="J628" s="612"/>
      <c r="K628" s="612"/>
      <c r="L628" s="612"/>
      <c r="M628" s="1031" t="s">
        <v>451</v>
      </c>
      <c r="N628" s="985"/>
      <c r="O628" s="745">
        <v>-3.0201958751748765E-2</v>
      </c>
      <c r="P628" s="612"/>
      <c r="Q628" s="612"/>
      <c r="W628" s="339"/>
      <c r="X628" s="339"/>
      <c r="Y628" s="339"/>
      <c r="Z628" s="339"/>
      <c r="AA628" s="339"/>
      <c r="AB628" s="339"/>
      <c r="AC628" s="339"/>
      <c r="AD628" s="339"/>
      <c r="AE628" s="339"/>
      <c r="AF628" s="339"/>
      <c r="AG628" s="339"/>
      <c r="AH628" s="339"/>
      <c r="AI628" s="339"/>
      <c r="AJ628" s="339"/>
      <c r="AK628" s="339"/>
      <c r="AL628" s="339"/>
      <c r="AM628" s="339"/>
      <c r="AN628" s="339"/>
      <c r="AO628" s="339"/>
      <c r="AP628" s="339"/>
      <c r="AQ628" s="339"/>
      <c r="AR628" s="339"/>
      <c r="AS628" s="339"/>
      <c r="AT628" s="339"/>
      <c r="AU628" s="339"/>
      <c r="AV628" s="339"/>
      <c r="AW628" s="339"/>
      <c r="AX628" s="339"/>
      <c r="AY628" s="339"/>
      <c r="AZ628" s="339"/>
      <c r="BA628" s="342"/>
      <c r="BB628" s="418"/>
      <c r="BC628" s="342"/>
      <c r="BD628" s="342"/>
      <c r="BE628" s="342"/>
      <c r="BF628" s="342"/>
      <c r="BG628" s="342"/>
      <c r="BH628" s="342"/>
      <c r="BI628" s="342"/>
      <c r="BJ628" s="342"/>
      <c r="BK628" s="342"/>
      <c r="BL628" s="342"/>
      <c r="BM628" s="342"/>
      <c r="BN628" s="342"/>
      <c r="BO628" s="342"/>
      <c r="BP628" s="342"/>
      <c r="BQ628" s="342"/>
      <c r="BR628" s="342"/>
      <c r="BS628" s="342"/>
      <c r="BT628" s="342"/>
      <c r="BU628" s="342"/>
      <c r="BV628" s="342"/>
      <c r="BW628" s="342"/>
      <c r="BX628" s="342"/>
      <c r="BY628" s="342"/>
      <c r="BZ628" s="342"/>
      <c r="CA628" s="342"/>
      <c r="CB628" s="342"/>
      <c r="CC628" s="342"/>
      <c r="CD628" s="342"/>
      <c r="CE628" s="342"/>
      <c r="CF628" s="342"/>
      <c r="CG628" s="342"/>
      <c r="CH628" s="342"/>
      <c r="CI628" s="342"/>
      <c r="CJ628" s="342"/>
      <c r="CK628" s="342"/>
      <c r="CL628" s="342"/>
      <c r="CM628" s="342"/>
      <c r="CN628" s="342"/>
      <c r="CO628" s="342"/>
      <c r="CP628" s="342"/>
      <c r="CQ628" s="342"/>
      <c r="CR628" s="342"/>
      <c r="CS628" s="342"/>
      <c r="CT628" s="342"/>
      <c r="CU628" s="342"/>
      <c r="CV628" s="342"/>
      <c r="CW628" s="342"/>
      <c r="CX628" s="342"/>
      <c r="CY628" s="342"/>
      <c r="CZ628" s="342"/>
    </row>
    <row r="629" s="346" customFormat="true" ht="25.15" customHeight="true" x14ac:dyDescent="0.2">
      <c r="C629" s="986"/>
      <c r="D629" s="985"/>
      <c r="E629" s="612"/>
      <c r="F629" s="612"/>
      <c r="G629" s="612"/>
      <c r="H629" s="986"/>
      <c r="I629" s="985"/>
      <c r="J629" s="612"/>
      <c r="K629" s="612"/>
      <c r="L629" s="612"/>
      <c r="M629" s="1031" t="s">
        <v>465</v>
      </c>
      <c r="N629" s="985"/>
      <c r="O629" s="745">
        <v>9.3756700268118574E-3</v>
      </c>
      <c r="P629" s="612"/>
      <c r="Q629" s="612"/>
      <c r="W629" s="339"/>
      <c r="X629" s="339"/>
      <c r="Y629" s="339"/>
      <c r="Z629" s="339"/>
      <c r="AA629" s="339"/>
      <c r="AB629" s="339"/>
      <c r="AC629" s="339"/>
      <c r="AD629" s="339"/>
      <c r="AE629" s="339"/>
      <c r="AF629" s="339"/>
      <c r="AG629" s="339"/>
      <c r="AH629" s="339"/>
      <c r="AI629" s="339"/>
      <c r="AJ629" s="339"/>
      <c r="AK629" s="339"/>
      <c r="AL629" s="339"/>
      <c r="AM629" s="339"/>
      <c r="AN629" s="339"/>
      <c r="AO629" s="339"/>
      <c r="AP629" s="339"/>
      <c r="AQ629" s="339"/>
      <c r="AR629" s="339"/>
      <c r="AS629" s="339"/>
      <c r="AT629" s="339"/>
      <c r="AU629" s="339"/>
      <c r="AV629" s="339"/>
      <c r="AW629" s="339"/>
      <c r="AX629" s="339"/>
      <c r="AY629" s="339"/>
      <c r="AZ629" s="339"/>
      <c r="BA629" s="342"/>
      <c r="BB629" s="418"/>
      <c r="BC629" s="342"/>
      <c r="BD629" s="342"/>
      <c r="BE629" s="342"/>
      <c r="BF629" s="342"/>
      <c r="BG629" s="342"/>
      <c r="BH629" s="342"/>
      <c r="BI629" s="342"/>
      <c r="BJ629" s="342"/>
      <c r="BK629" s="342"/>
      <c r="BL629" s="342"/>
      <c r="BM629" s="342"/>
      <c r="BN629" s="342"/>
      <c r="BO629" s="342"/>
      <c r="BP629" s="342"/>
      <c r="BQ629" s="342"/>
      <c r="BR629" s="342"/>
      <c r="BS629" s="342"/>
      <c r="BT629" s="342"/>
      <c r="BU629" s="342"/>
      <c r="BV629" s="342"/>
      <c r="BW629" s="342"/>
      <c r="BX629" s="342"/>
      <c r="BY629" s="342"/>
      <c r="BZ629" s="342"/>
      <c r="CA629" s="342"/>
      <c r="CB629" s="342"/>
      <c r="CC629" s="342"/>
      <c r="CD629" s="342"/>
      <c r="CE629" s="342"/>
      <c r="CF629" s="342"/>
      <c r="CG629" s="342"/>
      <c r="CH629" s="342"/>
      <c r="CI629" s="342"/>
      <c r="CJ629" s="342"/>
      <c r="CK629" s="342"/>
      <c r="CL629" s="342"/>
      <c r="CM629" s="342"/>
      <c r="CN629" s="342"/>
      <c r="CO629" s="342"/>
      <c r="CP629" s="342"/>
      <c r="CQ629" s="342"/>
      <c r="CR629" s="342"/>
      <c r="CS629" s="342"/>
      <c r="CT629" s="342"/>
      <c r="CU629" s="342"/>
      <c r="CV629" s="342"/>
      <c r="CW629" s="342"/>
      <c r="CX629" s="342"/>
      <c r="CY629" s="342"/>
      <c r="CZ629" s="342"/>
    </row>
    <row r="630" s="346" customFormat="true" ht="25.15" customHeight="true" x14ac:dyDescent="0.2">
      <c r="C630" s="986"/>
      <c r="D630" s="985"/>
      <c r="E630" s="612"/>
      <c r="F630" s="612"/>
      <c r="G630" s="612"/>
      <c r="H630" s="986"/>
      <c r="I630" s="985"/>
      <c r="J630" s="612"/>
      <c r="K630" s="612"/>
      <c r="L630" s="612"/>
      <c r="M630" s="1031" t="s">
        <v>474</v>
      </c>
      <c r="N630" s="985"/>
      <c r="O630" s="745">
        <v>2.2005471096575805E-2</v>
      </c>
      <c r="P630" s="612"/>
      <c r="Q630" s="612"/>
      <c r="W630" s="339"/>
      <c r="X630" s="339"/>
      <c r="Y630" s="339"/>
      <c r="Z630" s="339"/>
      <c r="AA630" s="339"/>
      <c r="AB630" s="339"/>
      <c r="AC630" s="339"/>
      <c r="AD630" s="339"/>
      <c r="AE630" s="339"/>
      <c r="AF630" s="339"/>
      <c r="AG630" s="339"/>
      <c r="AH630" s="339"/>
      <c r="AI630" s="339"/>
      <c r="AJ630" s="339"/>
      <c r="AK630" s="339"/>
      <c r="AL630" s="339"/>
      <c r="AM630" s="339"/>
      <c r="AN630" s="339"/>
      <c r="AO630" s="339"/>
      <c r="AP630" s="339"/>
      <c r="AQ630" s="339"/>
      <c r="AR630" s="339"/>
      <c r="AS630" s="339"/>
      <c r="AT630" s="339"/>
      <c r="AU630" s="339"/>
      <c r="AV630" s="339"/>
      <c r="AW630" s="339"/>
      <c r="AX630" s="339"/>
      <c r="AY630" s="339"/>
      <c r="AZ630" s="339"/>
      <c r="BA630" s="342"/>
      <c r="BB630" s="418"/>
      <c r="BC630" s="342"/>
      <c r="BD630" s="342"/>
      <c r="BE630" s="342"/>
      <c r="BF630" s="342"/>
      <c r="BG630" s="342"/>
      <c r="BH630" s="342"/>
      <c r="BI630" s="342"/>
      <c r="BJ630" s="342"/>
      <c r="BK630" s="342"/>
      <c r="BL630" s="342"/>
      <c r="BM630" s="342"/>
      <c r="BN630" s="342"/>
      <c r="BO630" s="342"/>
      <c r="BP630" s="342"/>
      <c r="BQ630" s="342"/>
      <c r="BR630" s="342"/>
      <c r="BS630" s="342"/>
      <c r="BT630" s="342"/>
      <c r="BU630" s="342"/>
      <c r="BV630" s="342"/>
      <c r="BW630" s="342"/>
      <c r="BX630" s="342"/>
      <c r="BY630" s="342"/>
      <c r="BZ630" s="342"/>
      <c r="CA630" s="342"/>
      <c r="CB630" s="342"/>
      <c r="CC630" s="342"/>
      <c r="CD630" s="342"/>
      <c r="CE630" s="342"/>
      <c r="CF630" s="342"/>
      <c r="CG630" s="342"/>
      <c r="CH630" s="342"/>
      <c r="CI630" s="342"/>
      <c r="CJ630" s="342"/>
      <c r="CK630" s="342"/>
      <c r="CL630" s="342"/>
      <c r="CM630" s="342"/>
      <c r="CN630" s="342"/>
      <c r="CO630" s="342"/>
      <c r="CP630" s="342"/>
      <c r="CQ630" s="342"/>
      <c r="CR630" s="342"/>
      <c r="CS630" s="342"/>
      <c r="CT630" s="342"/>
      <c r="CU630" s="342"/>
      <c r="CV630" s="342"/>
      <c r="CW630" s="342"/>
      <c r="CX630" s="342"/>
      <c r="CY630" s="342"/>
      <c r="CZ630" s="342"/>
    </row>
    <row r="631" s="346" customFormat="true" ht="25.15" customHeight="true" x14ac:dyDescent="0.2">
      <c r="C631" s="986"/>
      <c r="D631" s="985"/>
      <c r="E631" s="612"/>
      <c r="F631" s="612"/>
      <c r="G631" s="612"/>
      <c r="H631" s="986"/>
      <c r="I631" s="985"/>
      <c r="J631" s="612"/>
      <c r="K631" s="612"/>
      <c r="L631" s="612"/>
      <c r="M631" s="1031" t="s">
        <v>416</v>
      </c>
      <c r="N631" s="985"/>
      <c r="O631" s="745">
        <v>6.9371950359945284E-2</v>
      </c>
      <c r="P631" s="612"/>
      <c r="Q631" s="612"/>
      <c r="W631" s="339"/>
      <c r="X631" s="339"/>
      <c r="Y631" s="339"/>
      <c r="Z631" s="339"/>
      <c r="AA631" s="339"/>
      <c r="AB631" s="339"/>
      <c r="AC631" s="339"/>
      <c r="AD631" s="339"/>
      <c r="AE631" s="339"/>
      <c r="AF631" s="339"/>
      <c r="AG631" s="339"/>
      <c r="AH631" s="339"/>
      <c r="AI631" s="339"/>
      <c r="AJ631" s="339"/>
      <c r="AK631" s="339"/>
      <c r="AL631" s="339"/>
      <c r="AM631" s="339"/>
      <c r="AN631" s="339"/>
      <c r="AO631" s="339"/>
      <c r="AP631" s="339"/>
      <c r="AQ631" s="339"/>
      <c r="AR631" s="339"/>
      <c r="AS631" s="339"/>
      <c r="AT631" s="339"/>
      <c r="AU631" s="339"/>
      <c r="AV631" s="339"/>
      <c r="AW631" s="339"/>
      <c r="AX631" s="339"/>
      <c r="AY631" s="339"/>
      <c r="AZ631" s="339"/>
      <c r="BA631" s="342"/>
      <c r="BB631" s="418"/>
      <c r="BC631" s="342"/>
      <c r="BD631" s="342"/>
      <c r="BE631" s="342"/>
      <c r="BF631" s="342"/>
      <c r="BG631" s="342"/>
      <c r="BH631" s="342"/>
      <c r="BI631" s="342"/>
      <c r="BJ631" s="342"/>
      <c r="BK631" s="342"/>
      <c r="BL631" s="342"/>
      <c r="BM631" s="342"/>
      <c r="BN631" s="342"/>
      <c r="BO631" s="342"/>
      <c r="BP631" s="342"/>
      <c r="BQ631" s="342"/>
      <c r="BR631" s="342"/>
      <c r="BS631" s="342"/>
      <c r="BT631" s="342"/>
      <c r="BU631" s="342"/>
      <c r="BV631" s="342"/>
      <c r="BW631" s="342"/>
      <c r="BX631" s="342"/>
      <c r="BY631" s="342"/>
      <c r="BZ631" s="342"/>
      <c r="CA631" s="342"/>
      <c r="CB631" s="342"/>
      <c r="CC631" s="342"/>
      <c r="CD631" s="342"/>
      <c r="CE631" s="342"/>
      <c r="CF631" s="342"/>
      <c r="CG631" s="342"/>
      <c r="CH631" s="342"/>
      <c r="CI631" s="342"/>
      <c r="CJ631" s="342"/>
      <c r="CK631" s="342"/>
      <c r="CL631" s="342"/>
      <c r="CM631" s="342"/>
      <c r="CN631" s="342"/>
      <c r="CO631" s="342"/>
      <c r="CP631" s="342"/>
      <c r="CQ631" s="342"/>
      <c r="CR631" s="342"/>
      <c r="CS631" s="342"/>
      <c r="CT631" s="342"/>
      <c r="CU631" s="342"/>
      <c r="CV631" s="342"/>
      <c r="CW631" s="342"/>
      <c r="CX631" s="342"/>
      <c r="CY631" s="342"/>
      <c r="CZ631" s="342"/>
    </row>
    <row r="632" s="346" customFormat="true" ht="25.15" customHeight="true" x14ac:dyDescent="0.2">
      <c r="C632" s="986"/>
      <c r="D632" s="985"/>
      <c r="E632" s="612"/>
      <c r="F632" s="612"/>
      <c r="G632" s="612"/>
      <c r="H632" s="986"/>
      <c r="I632" s="985"/>
      <c r="J632" s="612"/>
      <c r="K632" s="612"/>
      <c r="L632" s="612"/>
      <c r="M632" s="1031" t="s">
        <v>487</v>
      </c>
      <c r="N632" s="985"/>
      <c r="O632" s="745">
        <v>5.7114091869411819E-3</v>
      </c>
      <c r="P632" s="612"/>
      <c r="Q632" s="612"/>
      <c r="W632" s="339"/>
      <c r="X632" s="339"/>
      <c r="Y632" s="339"/>
      <c r="Z632" s="339"/>
      <c r="AA632" s="339"/>
      <c r="AB632" s="339"/>
      <c r="AC632" s="339"/>
      <c r="AD632" s="339"/>
      <c r="AE632" s="339"/>
      <c r="AF632" s="339"/>
      <c r="AG632" s="339"/>
      <c r="AH632" s="339"/>
      <c r="AI632" s="339"/>
      <c r="AJ632" s="339"/>
      <c r="AK632" s="339"/>
      <c r="AL632" s="339"/>
      <c r="AM632" s="339"/>
      <c r="AN632" s="339"/>
      <c r="AO632" s="339"/>
      <c r="AP632" s="339"/>
      <c r="AQ632" s="339"/>
      <c r="AR632" s="339"/>
      <c r="AS632" s="339"/>
      <c r="AT632" s="339"/>
      <c r="AU632" s="339"/>
      <c r="AV632" s="339"/>
      <c r="AW632" s="339"/>
      <c r="AX632" s="339"/>
      <c r="AY632" s="339"/>
      <c r="AZ632" s="339"/>
      <c r="BA632" s="342"/>
      <c r="BB632" s="418"/>
      <c r="BC632" s="342"/>
      <c r="BD632" s="342"/>
      <c r="BE632" s="342"/>
      <c r="BF632" s="342"/>
      <c r="BG632" s="342"/>
      <c r="BH632" s="342"/>
      <c r="BI632" s="342"/>
      <c r="BJ632" s="342"/>
      <c r="BK632" s="342"/>
      <c r="BL632" s="342"/>
      <c r="BM632" s="342"/>
      <c r="BN632" s="342"/>
      <c r="BO632" s="342"/>
      <c r="BP632" s="342"/>
      <c r="BQ632" s="342"/>
      <c r="BR632" s="342"/>
      <c r="BS632" s="342"/>
      <c r="BT632" s="342"/>
      <c r="BU632" s="342"/>
      <c r="BV632" s="342"/>
      <c r="BW632" s="342"/>
      <c r="BX632" s="342"/>
      <c r="BY632" s="342"/>
      <c r="BZ632" s="342"/>
      <c r="CA632" s="342"/>
      <c r="CB632" s="342"/>
      <c r="CC632" s="342"/>
      <c r="CD632" s="342"/>
      <c r="CE632" s="342"/>
      <c r="CF632" s="342"/>
      <c r="CG632" s="342"/>
      <c r="CH632" s="342"/>
      <c r="CI632" s="342"/>
      <c r="CJ632" s="342"/>
      <c r="CK632" s="342"/>
      <c r="CL632" s="342"/>
      <c r="CM632" s="342"/>
      <c r="CN632" s="342"/>
      <c r="CO632" s="342"/>
      <c r="CP632" s="342"/>
      <c r="CQ632" s="342"/>
      <c r="CR632" s="342"/>
      <c r="CS632" s="342"/>
      <c r="CT632" s="342"/>
      <c r="CU632" s="342"/>
      <c r="CV632" s="342"/>
      <c r="CW632" s="342"/>
      <c r="CX632" s="342"/>
      <c r="CY632" s="342"/>
      <c r="CZ632" s="342"/>
    </row>
    <row r="633" s="346" customFormat="true" ht="25.15" customHeight="true" x14ac:dyDescent="0.2">
      <c r="C633" s="986"/>
      <c r="D633" s="985"/>
      <c r="E633" s="612"/>
      <c r="F633" s="612"/>
      <c r="G633" s="612"/>
      <c r="H633" s="986"/>
      <c r="I633" s="985"/>
      <c r="J633" s="612"/>
      <c r="K633" s="612"/>
      <c r="L633" s="612"/>
      <c r="M633" s="1031" t="s">
        <v>484</v>
      </c>
      <c r="N633" s="985"/>
      <c r="O633" s="745">
        <v>1.5989290949686045E-2</v>
      </c>
      <c r="P633" s="612"/>
      <c r="Q633" s="612"/>
      <c r="W633" s="339"/>
      <c r="X633" s="339"/>
      <c r="Y633" s="339"/>
      <c r="Z633" s="339"/>
      <c r="AA633" s="339"/>
      <c r="AB633" s="339"/>
      <c r="AC633" s="339"/>
      <c r="AD633" s="339"/>
      <c r="AE633" s="339"/>
      <c r="AF633" s="339"/>
      <c r="AG633" s="339"/>
      <c r="AH633" s="339"/>
      <c r="AI633" s="339"/>
      <c r="AJ633" s="339"/>
      <c r="AK633" s="339"/>
      <c r="AL633" s="339"/>
      <c r="AM633" s="339"/>
      <c r="AN633" s="339"/>
      <c r="AO633" s="339"/>
      <c r="AP633" s="339"/>
      <c r="AQ633" s="339"/>
      <c r="AR633" s="339"/>
      <c r="AS633" s="339"/>
      <c r="AT633" s="339"/>
      <c r="AU633" s="339"/>
      <c r="AV633" s="339"/>
      <c r="AW633" s="339"/>
      <c r="AX633" s="339"/>
      <c r="AY633" s="339"/>
      <c r="AZ633" s="339"/>
      <c r="BA633" s="342"/>
      <c r="BB633" s="418"/>
      <c r="BC633" s="342"/>
      <c r="BD633" s="342"/>
      <c r="BE633" s="342"/>
      <c r="BF633" s="342"/>
      <c r="BG633" s="342"/>
      <c r="BH633" s="342"/>
      <c r="BI633" s="342"/>
      <c r="BJ633" s="342"/>
      <c r="BK633" s="342"/>
      <c r="BL633" s="342"/>
      <c r="BM633" s="342"/>
      <c r="BN633" s="342"/>
      <c r="BO633" s="342"/>
      <c r="BP633" s="342"/>
      <c r="BQ633" s="342"/>
      <c r="BR633" s="342"/>
      <c r="BS633" s="342"/>
      <c r="BT633" s="342"/>
      <c r="BU633" s="342"/>
      <c r="BV633" s="342"/>
      <c r="BW633" s="342"/>
      <c r="BX633" s="342"/>
      <c r="BY633" s="342"/>
      <c r="BZ633" s="342"/>
      <c r="CA633" s="342"/>
      <c r="CB633" s="342"/>
      <c r="CC633" s="342"/>
      <c r="CD633" s="342"/>
      <c r="CE633" s="342"/>
      <c r="CF633" s="342"/>
      <c r="CG633" s="342"/>
      <c r="CH633" s="342"/>
      <c r="CI633" s="342"/>
      <c r="CJ633" s="342"/>
      <c r="CK633" s="342"/>
      <c r="CL633" s="342"/>
      <c r="CM633" s="342"/>
      <c r="CN633" s="342"/>
      <c r="CO633" s="342"/>
      <c r="CP633" s="342"/>
      <c r="CQ633" s="342"/>
      <c r="CR633" s="342"/>
      <c r="CS633" s="342"/>
      <c r="CT633" s="342"/>
      <c r="CU633" s="342"/>
      <c r="CV633" s="342"/>
      <c r="CW633" s="342"/>
      <c r="CX633" s="342"/>
      <c r="CY633" s="342"/>
      <c r="CZ633" s="342"/>
    </row>
    <row r="634" s="346" customFormat="true" ht="25.15" customHeight="true" x14ac:dyDescent="0.2">
      <c r="C634" s="986"/>
      <c r="D634" s="985"/>
      <c r="E634" s="612"/>
      <c r="F634" s="612"/>
      <c r="G634" s="612"/>
      <c r="H634" s="986"/>
      <c r="I634" s="985"/>
      <c r="J634" s="612"/>
      <c r="K634" s="612"/>
      <c r="L634" s="612"/>
      <c r="M634" s="1031" t="s">
        <v>420</v>
      </c>
      <c r="N634" s="985"/>
      <c r="O634" s="745">
        <v>-6.6892769782476005E-2</v>
      </c>
      <c r="P634" s="612"/>
      <c r="Q634" s="612"/>
      <c r="W634" s="339"/>
      <c r="X634" s="339"/>
      <c r="Y634" s="339"/>
      <c r="Z634" s="339"/>
      <c r="AA634" s="339"/>
      <c r="AB634" s="339"/>
      <c r="AC634" s="339"/>
      <c r="AD634" s="339"/>
      <c r="AE634" s="339"/>
      <c r="AF634" s="339"/>
      <c r="AG634" s="339"/>
      <c r="AH634" s="339"/>
      <c r="AI634" s="339"/>
      <c r="AJ634" s="339"/>
      <c r="AK634" s="339"/>
      <c r="AL634" s="339"/>
      <c r="AM634" s="339"/>
      <c r="AN634" s="339"/>
      <c r="AO634" s="339"/>
      <c r="AP634" s="339"/>
      <c r="AQ634" s="339"/>
      <c r="AR634" s="339"/>
      <c r="AS634" s="339"/>
      <c r="AT634" s="339"/>
      <c r="AU634" s="339"/>
      <c r="AV634" s="339"/>
      <c r="AW634" s="339"/>
      <c r="AX634" s="339"/>
      <c r="AY634" s="339"/>
      <c r="AZ634" s="339"/>
      <c r="BA634" s="342"/>
      <c r="BB634" s="418"/>
      <c r="BC634" s="342"/>
      <c r="BD634" s="342"/>
      <c r="BE634" s="342"/>
      <c r="BF634" s="342"/>
      <c r="BG634" s="342"/>
      <c r="BH634" s="342"/>
      <c r="BI634" s="342"/>
      <c r="BJ634" s="342"/>
      <c r="BK634" s="342"/>
      <c r="BL634" s="342"/>
      <c r="BM634" s="342"/>
      <c r="BN634" s="342"/>
      <c r="BO634" s="342"/>
      <c r="BP634" s="342"/>
      <c r="BQ634" s="342"/>
      <c r="BR634" s="342"/>
      <c r="BS634" s="342"/>
      <c r="BT634" s="342"/>
      <c r="BU634" s="342"/>
      <c r="BV634" s="342"/>
      <c r="BW634" s="342"/>
      <c r="BX634" s="342"/>
      <c r="BY634" s="342"/>
      <c r="BZ634" s="342"/>
      <c r="CA634" s="342"/>
      <c r="CB634" s="342"/>
      <c r="CC634" s="342"/>
      <c r="CD634" s="342"/>
      <c r="CE634" s="342"/>
      <c r="CF634" s="342"/>
      <c r="CG634" s="342"/>
      <c r="CH634" s="342"/>
      <c r="CI634" s="342"/>
      <c r="CJ634" s="342"/>
      <c r="CK634" s="342"/>
      <c r="CL634" s="342"/>
      <c r="CM634" s="342"/>
      <c r="CN634" s="342"/>
      <c r="CO634" s="342"/>
      <c r="CP634" s="342"/>
      <c r="CQ634" s="342"/>
      <c r="CR634" s="342"/>
      <c r="CS634" s="342"/>
      <c r="CT634" s="342"/>
      <c r="CU634" s="342"/>
      <c r="CV634" s="342"/>
      <c r="CW634" s="342"/>
      <c r="CX634" s="342"/>
      <c r="CY634" s="342"/>
      <c r="CZ634" s="342"/>
    </row>
    <row r="635" s="346" customFormat="true" ht="25.15" customHeight="true" x14ac:dyDescent="0.2">
      <c r="C635" s="986"/>
      <c r="D635" s="985"/>
      <c r="E635" s="612"/>
      <c r="F635" s="612"/>
      <c r="G635" s="612"/>
      <c r="H635" s="986"/>
      <c r="I635" s="985"/>
      <c r="J635" s="612"/>
      <c r="K635" s="612"/>
      <c r="L635" s="612"/>
      <c r="M635" s="1031" t="s">
        <v>427</v>
      </c>
      <c r="N635" s="985"/>
      <c r="O635" s="745">
        <v>1.2466302241074513E-2</v>
      </c>
      <c r="P635" s="612"/>
      <c r="Q635" s="612"/>
      <c r="W635" s="339"/>
      <c r="X635" s="339"/>
      <c r="Y635" s="339"/>
      <c r="Z635" s="339"/>
      <c r="AA635" s="339"/>
      <c r="AB635" s="339"/>
      <c r="AC635" s="339"/>
      <c r="AD635" s="339"/>
      <c r="AE635" s="339"/>
      <c r="AF635" s="339"/>
      <c r="AG635" s="339"/>
      <c r="AH635" s="339"/>
      <c r="AI635" s="339"/>
      <c r="AJ635" s="339"/>
      <c r="AK635" s="339"/>
      <c r="AL635" s="339"/>
      <c r="AM635" s="339"/>
      <c r="AN635" s="339"/>
      <c r="AO635" s="339"/>
      <c r="AP635" s="339"/>
      <c r="AQ635" s="339"/>
      <c r="AR635" s="339"/>
      <c r="AS635" s="339"/>
      <c r="AT635" s="339"/>
      <c r="AU635" s="339"/>
      <c r="AV635" s="339"/>
      <c r="AW635" s="339"/>
      <c r="AX635" s="339"/>
      <c r="AY635" s="339"/>
      <c r="AZ635" s="339"/>
      <c r="BA635" s="342"/>
      <c r="BB635" s="418"/>
      <c r="BC635" s="342"/>
      <c r="BD635" s="342"/>
      <c r="BE635" s="342"/>
      <c r="BF635" s="342"/>
      <c r="BG635" s="342"/>
      <c r="BH635" s="342"/>
      <c r="BI635" s="342"/>
      <c r="BJ635" s="342"/>
      <c r="BK635" s="342"/>
      <c r="BL635" s="342"/>
      <c r="BM635" s="342"/>
      <c r="BN635" s="342"/>
      <c r="BO635" s="342"/>
      <c r="BP635" s="342"/>
      <c r="BQ635" s="342"/>
      <c r="BR635" s="342"/>
      <c r="BS635" s="342"/>
      <c r="BT635" s="342"/>
      <c r="BU635" s="342"/>
      <c r="BV635" s="342"/>
      <c r="BW635" s="342"/>
      <c r="BX635" s="342"/>
      <c r="BY635" s="342"/>
      <c r="BZ635" s="342"/>
      <c r="CA635" s="342"/>
      <c r="CB635" s="342"/>
      <c r="CC635" s="342"/>
      <c r="CD635" s="342"/>
      <c r="CE635" s="342"/>
      <c r="CF635" s="342"/>
      <c r="CG635" s="342"/>
      <c r="CH635" s="342"/>
      <c r="CI635" s="342"/>
      <c r="CJ635" s="342"/>
      <c r="CK635" s="342"/>
      <c r="CL635" s="342"/>
      <c r="CM635" s="342"/>
      <c r="CN635" s="342"/>
      <c r="CO635" s="342"/>
      <c r="CP635" s="342"/>
      <c r="CQ635" s="342"/>
      <c r="CR635" s="342"/>
      <c r="CS635" s="342"/>
      <c r="CT635" s="342"/>
      <c r="CU635" s="342"/>
      <c r="CV635" s="342"/>
      <c r="CW635" s="342"/>
      <c r="CX635" s="342"/>
      <c r="CY635" s="342"/>
      <c r="CZ635" s="342"/>
    </row>
    <row r="636" s="346" customFormat="true" ht="25.15" customHeight="true" x14ac:dyDescent="0.2">
      <c r="C636" s="986"/>
      <c r="D636" s="985"/>
      <c r="E636" s="612"/>
      <c r="F636" s="612"/>
      <c r="G636" s="612"/>
      <c r="H636" s="986"/>
      <c r="I636" s="985"/>
      <c r="J636" s="612"/>
      <c r="K636" s="612"/>
      <c r="L636" s="612"/>
      <c r="M636" s="1031" t="s">
        <v>491</v>
      </c>
      <c r="N636" s="985"/>
      <c r="O636" s="745">
        <v>8.1753082911909414E-4</v>
      </c>
      <c r="P636" s="612"/>
      <c r="Q636" s="612"/>
      <c r="W636" s="339"/>
      <c r="X636" s="339"/>
      <c r="Y636" s="339"/>
      <c r="Z636" s="339"/>
      <c r="AA636" s="339"/>
      <c r="AB636" s="339"/>
      <c r="AC636" s="339"/>
      <c r="AD636" s="339"/>
      <c r="AE636" s="339"/>
      <c r="AF636" s="339"/>
      <c r="AG636" s="339"/>
      <c r="AH636" s="339"/>
      <c r="AI636" s="339"/>
      <c r="AJ636" s="339"/>
      <c r="AK636" s="339"/>
      <c r="AL636" s="339"/>
      <c r="AM636" s="339"/>
      <c r="AN636" s="339"/>
      <c r="AO636" s="339"/>
      <c r="AP636" s="339"/>
      <c r="AQ636" s="339"/>
      <c r="AR636" s="339"/>
      <c r="AS636" s="339"/>
      <c r="AT636" s="339"/>
      <c r="AU636" s="339"/>
      <c r="AV636" s="339"/>
      <c r="AW636" s="339"/>
      <c r="AX636" s="339"/>
      <c r="AY636" s="339"/>
      <c r="AZ636" s="339"/>
      <c r="BA636" s="342"/>
      <c r="BB636" s="418"/>
      <c r="BC636" s="342"/>
      <c r="BD636" s="342"/>
      <c r="BE636" s="342"/>
      <c r="BF636" s="342"/>
      <c r="BG636" s="342"/>
      <c r="BH636" s="342"/>
      <c r="BI636" s="342"/>
      <c r="BJ636" s="342"/>
      <c r="BK636" s="342"/>
      <c r="BL636" s="342"/>
      <c r="BM636" s="342"/>
      <c r="BN636" s="342"/>
      <c r="BO636" s="342"/>
      <c r="BP636" s="342"/>
      <c r="BQ636" s="342"/>
      <c r="BR636" s="342"/>
      <c r="BS636" s="342"/>
      <c r="BT636" s="342"/>
      <c r="BU636" s="342"/>
      <c r="BV636" s="342"/>
      <c r="BW636" s="342"/>
      <c r="BX636" s="342"/>
      <c r="BY636" s="342"/>
      <c r="BZ636" s="342"/>
      <c r="CA636" s="342"/>
      <c r="CB636" s="342"/>
      <c r="CC636" s="342"/>
      <c r="CD636" s="342"/>
      <c r="CE636" s="342"/>
      <c r="CF636" s="342"/>
      <c r="CG636" s="342"/>
      <c r="CH636" s="342"/>
      <c r="CI636" s="342"/>
      <c r="CJ636" s="342"/>
      <c r="CK636" s="342"/>
      <c r="CL636" s="342"/>
      <c r="CM636" s="342"/>
      <c r="CN636" s="342"/>
      <c r="CO636" s="342"/>
      <c r="CP636" s="342"/>
      <c r="CQ636" s="342"/>
      <c r="CR636" s="342"/>
      <c r="CS636" s="342"/>
      <c r="CT636" s="342"/>
      <c r="CU636" s="342"/>
      <c r="CV636" s="342"/>
      <c r="CW636" s="342"/>
      <c r="CX636" s="342"/>
      <c r="CY636" s="342"/>
      <c r="CZ636" s="342"/>
    </row>
    <row r="637" s="346" customFormat="true" ht="25.15" customHeight="true" x14ac:dyDescent="0.2">
      <c r="C637" s="986"/>
      <c r="D637" s="985"/>
      <c r="E637" s="612"/>
      <c r="F637" s="612"/>
      <c r="G637" s="612"/>
      <c r="H637" s="986"/>
      <c r="I637" s="985"/>
      <c r="J637" s="612"/>
      <c r="K637" s="612"/>
      <c r="L637" s="612"/>
      <c r="M637" s="1031" t="s">
        <v>441</v>
      </c>
      <c r="N637" s="985"/>
      <c r="O637" s="745">
        <v>-1.5203030207029865E-2</v>
      </c>
      <c r="P637" s="612"/>
      <c r="Q637" s="612"/>
      <c r="W637" s="339"/>
      <c r="X637" s="339"/>
      <c r="Y637" s="339"/>
      <c r="Z637" s="339"/>
      <c r="AA637" s="339"/>
      <c r="AB637" s="339"/>
      <c r="AC637" s="339"/>
      <c r="AD637" s="339"/>
      <c r="AE637" s="339"/>
      <c r="AF637" s="339"/>
      <c r="AG637" s="339"/>
      <c r="AH637" s="339"/>
      <c r="AI637" s="339"/>
      <c r="AJ637" s="339"/>
      <c r="AK637" s="339"/>
      <c r="AL637" s="339"/>
      <c r="AM637" s="339"/>
      <c r="AN637" s="339"/>
      <c r="AO637" s="339"/>
      <c r="AP637" s="339"/>
      <c r="AQ637" s="339"/>
      <c r="AR637" s="339"/>
      <c r="AS637" s="339"/>
      <c r="AT637" s="339"/>
      <c r="AU637" s="339"/>
      <c r="AV637" s="339"/>
      <c r="AW637" s="339"/>
      <c r="AX637" s="339"/>
      <c r="AY637" s="339"/>
      <c r="AZ637" s="339"/>
      <c r="BA637" s="342"/>
      <c r="BB637" s="418"/>
      <c r="BC637" s="342"/>
      <c r="BD637" s="342"/>
      <c r="BE637" s="342"/>
      <c r="BF637" s="342"/>
      <c r="BG637" s="342"/>
      <c r="BH637" s="342"/>
      <c r="BI637" s="342"/>
      <c r="BJ637" s="342"/>
      <c r="BK637" s="342"/>
      <c r="BL637" s="342"/>
      <c r="BM637" s="342"/>
      <c r="BN637" s="342"/>
      <c r="BO637" s="342"/>
      <c r="BP637" s="342"/>
      <c r="BQ637" s="342"/>
      <c r="BR637" s="342"/>
      <c r="BS637" s="342"/>
      <c r="BT637" s="342"/>
      <c r="BU637" s="342"/>
      <c r="BV637" s="342"/>
      <c r="BW637" s="342"/>
      <c r="BX637" s="342"/>
      <c r="BY637" s="342"/>
      <c r="BZ637" s="342"/>
      <c r="CA637" s="342"/>
      <c r="CB637" s="342"/>
      <c r="CC637" s="342"/>
      <c r="CD637" s="342"/>
      <c r="CE637" s="342"/>
      <c r="CF637" s="342"/>
      <c r="CG637" s="342"/>
      <c r="CH637" s="342"/>
      <c r="CI637" s="342"/>
      <c r="CJ637" s="342"/>
      <c r="CK637" s="342"/>
      <c r="CL637" s="342"/>
      <c r="CM637" s="342"/>
      <c r="CN637" s="342"/>
      <c r="CO637" s="342"/>
      <c r="CP637" s="342"/>
      <c r="CQ637" s="342"/>
      <c r="CR637" s="342"/>
      <c r="CS637" s="342"/>
      <c r="CT637" s="342"/>
      <c r="CU637" s="342"/>
      <c r="CV637" s="342"/>
      <c r="CW637" s="342"/>
      <c r="CX637" s="342"/>
      <c r="CY637" s="342"/>
      <c r="CZ637" s="342"/>
    </row>
    <row r="638" s="346" customFormat="true" ht="25.15" customHeight="true" x14ac:dyDescent="0.2">
      <c r="C638" s="986"/>
      <c r="D638" s="985"/>
      <c r="E638" s="612"/>
      <c r="F638" s="612"/>
      <c r="G638" s="612"/>
      <c r="H638" s="986"/>
      <c r="I638" s="985"/>
      <c r="J638" s="612"/>
      <c r="K638" s="612"/>
      <c r="L638" s="612"/>
      <c r="M638" s="1031" t="s">
        <v>445</v>
      </c>
      <c r="N638" s="985"/>
      <c r="O638" s="745">
        <v>-5.4675176815753637E-2</v>
      </c>
      <c r="P638" s="612"/>
      <c r="Q638" s="612"/>
      <c r="W638" s="339"/>
      <c r="X638" s="339"/>
      <c r="Y638" s="339"/>
      <c r="Z638" s="339"/>
      <c r="AA638" s="339"/>
      <c r="AB638" s="339"/>
      <c r="AC638" s="339"/>
      <c r="AD638" s="339"/>
      <c r="AE638" s="339"/>
      <c r="AF638" s="339"/>
      <c r="AG638" s="339"/>
      <c r="AH638" s="339"/>
      <c r="AI638" s="339"/>
      <c r="AJ638" s="339"/>
      <c r="AK638" s="339"/>
      <c r="AL638" s="339"/>
      <c r="AM638" s="339"/>
      <c r="AN638" s="339"/>
      <c r="AO638" s="339"/>
      <c r="AP638" s="339"/>
      <c r="AQ638" s="339"/>
      <c r="AR638" s="339"/>
      <c r="AS638" s="339"/>
      <c r="AT638" s="339"/>
      <c r="AU638" s="339"/>
      <c r="AV638" s="339"/>
      <c r="AW638" s="339"/>
      <c r="AX638" s="339"/>
      <c r="AY638" s="339"/>
      <c r="AZ638" s="339"/>
      <c r="BA638" s="342"/>
      <c r="BB638" s="418"/>
      <c r="BC638" s="342"/>
      <c r="BD638" s="342"/>
      <c r="BE638" s="342"/>
      <c r="BF638" s="342"/>
      <c r="BG638" s="342"/>
      <c r="BH638" s="342"/>
      <c r="BI638" s="342"/>
      <c r="BJ638" s="342"/>
      <c r="BK638" s="342"/>
      <c r="BL638" s="342"/>
      <c r="BM638" s="342"/>
      <c r="BN638" s="342"/>
      <c r="BO638" s="342"/>
      <c r="BP638" s="342"/>
      <c r="BQ638" s="342"/>
      <c r="BR638" s="342"/>
      <c r="BS638" s="342"/>
      <c r="BT638" s="342"/>
      <c r="BU638" s="342"/>
      <c r="BV638" s="342"/>
      <c r="BW638" s="342"/>
      <c r="BX638" s="342"/>
      <c r="BY638" s="342"/>
      <c r="BZ638" s="342"/>
      <c r="CA638" s="342"/>
      <c r="CB638" s="342"/>
      <c r="CC638" s="342"/>
      <c r="CD638" s="342"/>
      <c r="CE638" s="342"/>
      <c r="CF638" s="342"/>
      <c r="CG638" s="342"/>
      <c r="CH638" s="342"/>
      <c r="CI638" s="342"/>
      <c r="CJ638" s="342"/>
      <c r="CK638" s="342"/>
      <c r="CL638" s="342"/>
      <c r="CM638" s="342"/>
      <c r="CN638" s="342"/>
      <c r="CO638" s="342"/>
      <c r="CP638" s="342"/>
      <c r="CQ638" s="342"/>
      <c r="CR638" s="342"/>
      <c r="CS638" s="342"/>
      <c r="CT638" s="342"/>
      <c r="CU638" s="342"/>
      <c r="CV638" s="342"/>
      <c r="CW638" s="342"/>
      <c r="CX638" s="342"/>
      <c r="CY638" s="342"/>
      <c r="CZ638" s="342"/>
    </row>
    <row r="639" s="346" customFormat="true" ht="25.15" customHeight="true" x14ac:dyDescent="0.2">
      <c r="C639" s="986"/>
      <c r="D639" s="985"/>
      <c r="E639" s="612"/>
      <c r="F639" s="612"/>
      <c r="G639" s="612"/>
      <c r="H639" s="986"/>
      <c r="I639" s="985"/>
      <c r="J639" s="612"/>
      <c r="K639" s="612"/>
      <c r="L639" s="612"/>
      <c r="M639" s="1031" t="s">
        <v>424</v>
      </c>
      <c r="N639" s="985"/>
      <c r="O639" s="745">
        <v>6.5588655922897351E-2</v>
      </c>
      <c r="P639" s="612"/>
      <c r="Q639" s="612"/>
      <c r="W639" s="339"/>
      <c r="X639" s="339"/>
      <c r="Y639" s="339"/>
      <c r="Z639" s="339"/>
      <c r="AA639" s="339"/>
      <c r="AB639" s="339"/>
      <c r="AC639" s="339"/>
      <c r="AD639" s="339"/>
      <c r="AE639" s="339"/>
      <c r="AF639" s="339"/>
      <c r="AG639" s="339"/>
      <c r="AH639" s="339"/>
      <c r="AI639" s="339"/>
      <c r="AJ639" s="339"/>
      <c r="AK639" s="339"/>
      <c r="AL639" s="339"/>
      <c r="AM639" s="339"/>
      <c r="AN639" s="339"/>
      <c r="AO639" s="339"/>
      <c r="AP639" s="339"/>
      <c r="AQ639" s="339"/>
      <c r="AR639" s="339"/>
      <c r="AS639" s="339"/>
      <c r="AT639" s="339"/>
      <c r="AU639" s="339"/>
      <c r="AV639" s="339"/>
      <c r="AW639" s="339"/>
      <c r="AX639" s="339"/>
      <c r="AY639" s="339"/>
      <c r="AZ639" s="339"/>
      <c r="BA639" s="342"/>
      <c r="BB639" s="418"/>
      <c r="BC639" s="342"/>
      <c r="BD639" s="342"/>
      <c r="BE639" s="342"/>
      <c r="BF639" s="342"/>
      <c r="BG639" s="342"/>
      <c r="BH639" s="342"/>
      <c r="BI639" s="342"/>
      <c r="BJ639" s="342"/>
      <c r="BK639" s="342"/>
      <c r="BL639" s="342"/>
      <c r="BM639" s="342"/>
      <c r="BN639" s="342"/>
      <c r="BO639" s="342"/>
      <c r="BP639" s="342"/>
      <c r="BQ639" s="342"/>
      <c r="BR639" s="342"/>
      <c r="BS639" s="342"/>
      <c r="BT639" s="342"/>
      <c r="BU639" s="342"/>
      <c r="BV639" s="342"/>
      <c r="BW639" s="342"/>
      <c r="BX639" s="342"/>
      <c r="BY639" s="342"/>
      <c r="BZ639" s="342"/>
      <c r="CA639" s="342"/>
      <c r="CB639" s="342"/>
      <c r="CC639" s="342"/>
      <c r="CD639" s="342"/>
      <c r="CE639" s="342"/>
      <c r="CF639" s="342"/>
      <c r="CG639" s="342"/>
      <c r="CH639" s="342"/>
      <c r="CI639" s="342"/>
      <c r="CJ639" s="342"/>
      <c r="CK639" s="342"/>
      <c r="CL639" s="342"/>
      <c r="CM639" s="342"/>
      <c r="CN639" s="342"/>
      <c r="CO639" s="342"/>
      <c r="CP639" s="342"/>
      <c r="CQ639" s="342"/>
      <c r="CR639" s="342"/>
      <c r="CS639" s="342"/>
      <c r="CT639" s="342"/>
      <c r="CU639" s="342"/>
      <c r="CV639" s="342"/>
      <c r="CW639" s="342"/>
      <c r="CX639" s="342"/>
      <c r="CY639" s="342"/>
      <c r="CZ639" s="342"/>
    </row>
    <row r="640" s="346" customFormat="true" ht="25.15" customHeight="true" x14ac:dyDescent="0.2">
      <c r="C640" s="986"/>
      <c r="D640" s="985"/>
      <c r="E640" s="612"/>
      <c r="F640" s="612"/>
      <c r="G640" s="612"/>
      <c r="H640" s="986"/>
      <c r="I640" s="985"/>
      <c r="J640" s="612"/>
      <c r="K640" s="612"/>
      <c r="L640" s="612"/>
      <c r="M640" s="1031" t="s">
        <v>478</v>
      </c>
      <c r="N640" s="985"/>
      <c r="O640" s="745">
        <v>7.9703319879107053E-3</v>
      </c>
      <c r="P640" s="612"/>
      <c r="Q640" s="612"/>
      <c r="W640" s="339"/>
      <c r="X640" s="339"/>
      <c r="Y640" s="339"/>
      <c r="Z640" s="339"/>
      <c r="AA640" s="339"/>
      <c r="AB640" s="339"/>
      <c r="AC640" s="339"/>
      <c r="AD640" s="339"/>
      <c r="AE640" s="339"/>
      <c r="AF640" s="339"/>
      <c r="AG640" s="339"/>
      <c r="AH640" s="339"/>
      <c r="AI640" s="339"/>
      <c r="AJ640" s="339"/>
      <c r="AK640" s="339"/>
      <c r="AL640" s="339"/>
      <c r="AM640" s="339"/>
      <c r="AN640" s="339"/>
      <c r="AO640" s="339"/>
      <c r="AP640" s="339"/>
      <c r="AQ640" s="339"/>
      <c r="AR640" s="339"/>
      <c r="AS640" s="339"/>
      <c r="AT640" s="339"/>
      <c r="AU640" s="339"/>
      <c r="AV640" s="339"/>
      <c r="AW640" s="339"/>
      <c r="AX640" s="339"/>
      <c r="AY640" s="339"/>
      <c r="AZ640" s="339"/>
      <c r="BA640" s="342"/>
      <c r="BB640" s="418"/>
      <c r="BC640" s="342"/>
      <c r="BD640" s="342"/>
      <c r="BE640" s="342"/>
      <c r="BF640" s="342"/>
      <c r="BG640" s="342"/>
      <c r="BH640" s="342"/>
      <c r="BI640" s="342"/>
      <c r="BJ640" s="342"/>
      <c r="BK640" s="342"/>
      <c r="BL640" s="342"/>
      <c r="BM640" s="342"/>
      <c r="BN640" s="342"/>
      <c r="BO640" s="342"/>
      <c r="BP640" s="342"/>
      <c r="BQ640" s="342"/>
      <c r="BR640" s="342"/>
      <c r="BS640" s="342"/>
      <c r="BT640" s="342"/>
      <c r="BU640" s="342"/>
      <c r="BV640" s="342"/>
      <c r="BW640" s="342"/>
      <c r="BX640" s="342"/>
      <c r="BY640" s="342"/>
      <c r="BZ640" s="342"/>
      <c r="CA640" s="342"/>
      <c r="CB640" s="342"/>
      <c r="CC640" s="342"/>
      <c r="CD640" s="342"/>
      <c r="CE640" s="342"/>
      <c r="CF640" s="342"/>
      <c r="CG640" s="342"/>
      <c r="CH640" s="342"/>
      <c r="CI640" s="342"/>
      <c r="CJ640" s="342"/>
      <c r="CK640" s="342"/>
      <c r="CL640" s="342"/>
      <c r="CM640" s="342"/>
      <c r="CN640" s="342"/>
      <c r="CO640" s="342"/>
      <c r="CP640" s="342"/>
      <c r="CQ640" s="342"/>
      <c r="CR640" s="342"/>
      <c r="CS640" s="342"/>
      <c r="CT640" s="342"/>
      <c r="CU640" s="342"/>
      <c r="CV640" s="342"/>
      <c r="CW640" s="342"/>
      <c r="CX640" s="342"/>
      <c r="CY640" s="342"/>
      <c r="CZ640" s="342"/>
    </row>
    <row r="641" s="346" customFormat="true" ht="25.15" customHeight="true" x14ac:dyDescent="0.2">
      <c r="C641" s="986"/>
      <c r="D641" s="985"/>
      <c r="E641" s="612"/>
      <c r="F641" s="612"/>
      <c r="G641" s="612"/>
      <c r="H641" s="986"/>
      <c r="I641" s="985"/>
      <c r="J641" s="612"/>
      <c r="K641" s="612"/>
      <c r="L641" s="612"/>
      <c r="M641" s="1031" t="s">
        <v>434</v>
      </c>
      <c r="N641" s="985"/>
      <c r="O641" s="745">
        <v>1.5153768576141114E-3</v>
      </c>
      <c r="P641" s="612"/>
      <c r="Q641" s="612"/>
      <c r="W641" s="339"/>
      <c r="X641" s="339"/>
      <c r="Y641" s="339"/>
      <c r="Z641" s="339"/>
      <c r="AA641" s="339"/>
      <c r="AB641" s="339"/>
      <c r="AC641" s="339"/>
      <c r="AD641" s="339"/>
      <c r="AE641" s="339"/>
      <c r="AF641" s="339"/>
      <c r="AG641" s="339"/>
      <c r="AH641" s="339"/>
      <c r="AI641" s="339"/>
      <c r="AJ641" s="339"/>
      <c r="AK641" s="339"/>
      <c r="AL641" s="339"/>
      <c r="AM641" s="339"/>
      <c r="AN641" s="339"/>
      <c r="AO641" s="339"/>
      <c r="AP641" s="339"/>
      <c r="AQ641" s="339"/>
      <c r="AR641" s="339"/>
      <c r="AS641" s="339"/>
      <c r="AT641" s="339"/>
      <c r="AU641" s="339"/>
      <c r="AV641" s="339"/>
      <c r="AW641" s="339"/>
      <c r="AX641" s="339"/>
      <c r="AY641" s="339"/>
      <c r="AZ641" s="339"/>
      <c r="BA641" s="342"/>
      <c r="BB641" s="418"/>
      <c r="BC641" s="342"/>
      <c r="BD641" s="342"/>
      <c r="BE641" s="342"/>
      <c r="BF641" s="342"/>
      <c r="BG641" s="342"/>
      <c r="BH641" s="342"/>
      <c r="BI641" s="342"/>
      <c r="BJ641" s="342"/>
      <c r="BK641" s="342"/>
      <c r="BL641" s="342"/>
      <c r="BM641" s="342"/>
      <c r="BN641" s="342"/>
      <c r="BO641" s="342"/>
      <c r="BP641" s="342"/>
      <c r="BQ641" s="342"/>
      <c r="BR641" s="342"/>
      <c r="BS641" s="342"/>
      <c r="BT641" s="342"/>
      <c r="BU641" s="342"/>
      <c r="BV641" s="342"/>
      <c r="BW641" s="342"/>
      <c r="BX641" s="342"/>
      <c r="BY641" s="342"/>
      <c r="BZ641" s="342"/>
      <c r="CA641" s="342"/>
      <c r="CB641" s="342"/>
      <c r="CC641" s="342"/>
      <c r="CD641" s="342"/>
      <c r="CE641" s="342"/>
      <c r="CF641" s="342"/>
      <c r="CG641" s="342"/>
      <c r="CH641" s="342"/>
      <c r="CI641" s="342"/>
      <c r="CJ641" s="342"/>
      <c r="CK641" s="342"/>
      <c r="CL641" s="342"/>
      <c r="CM641" s="342"/>
      <c r="CN641" s="342"/>
      <c r="CO641" s="342"/>
      <c r="CP641" s="342"/>
      <c r="CQ641" s="342"/>
      <c r="CR641" s="342"/>
      <c r="CS641" s="342"/>
      <c r="CT641" s="342"/>
      <c r="CU641" s="342"/>
      <c r="CV641" s="342"/>
      <c r="CW641" s="342"/>
      <c r="CX641" s="342"/>
      <c r="CY641" s="342"/>
      <c r="CZ641" s="342"/>
    </row>
    <row r="642" s="346" customFormat="true" ht="25.15" customHeight="true" x14ac:dyDescent="0.2">
      <c r="C642" s="986"/>
      <c r="D642" s="985"/>
      <c r="E642" s="612"/>
      <c r="F642" s="612"/>
      <c r="G642" s="612"/>
      <c r="H642" s="986"/>
      <c r="I642" s="985"/>
      <c r="J642" s="612"/>
      <c r="K642" s="612"/>
      <c r="L642" s="612"/>
      <c r="M642" s="1031" t="s">
        <v>438</v>
      </c>
      <c r="N642" s="985"/>
      <c r="O642" s="745">
        <v>-1.8067153808135034E-2</v>
      </c>
      <c r="P642" s="612"/>
      <c r="Q642" s="612"/>
      <c r="W642" s="339"/>
      <c r="X642" s="339"/>
      <c r="Y642" s="339"/>
      <c r="Z642" s="339"/>
      <c r="AA642" s="339"/>
      <c r="AB642" s="339"/>
      <c r="AC642" s="339"/>
      <c r="AD642" s="339"/>
      <c r="AE642" s="339"/>
      <c r="AF642" s="339"/>
      <c r="AG642" s="339"/>
      <c r="AH642" s="339"/>
      <c r="AI642" s="339"/>
      <c r="AJ642" s="339"/>
      <c r="AK642" s="339"/>
      <c r="AL642" s="339"/>
      <c r="AM642" s="339"/>
      <c r="AN642" s="339"/>
      <c r="AO642" s="339"/>
      <c r="AP642" s="339"/>
      <c r="AQ642" s="339"/>
      <c r="AR642" s="339"/>
      <c r="AS642" s="339"/>
      <c r="AT642" s="339"/>
      <c r="AU642" s="339"/>
      <c r="AV642" s="339"/>
      <c r="AW642" s="339"/>
      <c r="AX642" s="339"/>
      <c r="AY642" s="339"/>
      <c r="AZ642" s="339"/>
      <c r="BA642" s="342"/>
      <c r="BB642" s="418"/>
      <c r="BC642" s="342"/>
      <c r="BD642" s="342"/>
      <c r="BE642" s="342"/>
      <c r="BF642" s="342"/>
      <c r="BG642" s="342"/>
      <c r="BH642" s="342"/>
      <c r="BI642" s="342"/>
      <c r="BJ642" s="342"/>
      <c r="BK642" s="342"/>
      <c r="BL642" s="342"/>
      <c r="BM642" s="342"/>
      <c r="BN642" s="342"/>
      <c r="BO642" s="342"/>
      <c r="BP642" s="342"/>
      <c r="BQ642" s="342"/>
      <c r="BR642" s="342"/>
      <c r="BS642" s="342"/>
      <c r="BT642" s="342"/>
      <c r="BU642" s="342"/>
      <c r="BV642" s="342"/>
      <c r="BW642" s="342"/>
      <c r="BX642" s="342"/>
      <c r="BY642" s="342"/>
      <c r="BZ642" s="342"/>
      <c r="CA642" s="342"/>
      <c r="CB642" s="342"/>
      <c r="CC642" s="342"/>
      <c r="CD642" s="342"/>
      <c r="CE642" s="342"/>
      <c r="CF642" s="342"/>
      <c r="CG642" s="342"/>
      <c r="CH642" s="342"/>
      <c r="CI642" s="342"/>
      <c r="CJ642" s="342"/>
      <c r="CK642" s="342"/>
      <c r="CL642" s="342"/>
      <c r="CM642" s="342"/>
      <c r="CN642" s="342"/>
      <c r="CO642" s="342"/>
      <c r="CP642" s="342"/>
      <c r="CQ642" s="342"/>
      <c r="CR642" s="342"/>
      <c r="CS642" s="342"/>
      <c r="CT642" s="342"/>
      <c r="CU642" s="342"/>
      <c r="CV642" s="342"/>
      <c r="CW642" s="342"/>
      <c r="CX642" s="342"/>
      <c r="CY642" s="342"/>
      <c r="CZ642" s="342"/>
    </row>
    <row r="643" s="346" customFormat="true" ht="25.15" customHeight="true" x14ac:dyDescent="0.2">
      <c r="C643" s="986"/>
      <c r="D643" s="985"/>
      <c r="E643" s="612"/>
      <c r="F643" s="612"/>
      <c r="G643" s="612"/>
      <c r="H643" s="986"/>
      <c r="I643" s="985"/>
      <c r="J643" s="612"/>
      <c r="K643" s="612"/>
      <c r="L643" s="612"/>
      <c r="M643" s="1031" t="s">
        <v>443</v>
      </c>
      <c r="N643" s="985"/>
      <c r="O643" s="745">
        <v>-5.5718060248741368E-2</v>
      </c>
      <c r="P643" s="612"/>
      <c r="Q643" s="612"/>
      <c r="W643" s="339"/>
      <c r="X643" s="339"/>
      <c r="Y643" s="339"/>
      <c r="Z643" s="339"/>
      <c r="AA643" s="339"/>
      <c r="AB643" s="339"/>
      <c r="AC643" s="339"/>
      <c r="AD643" s="339"/>
      <c r="AE643" s="339"/>
      <c r="AF643" s="339"/>
      <c r="AG643" s="339"/>
      <c r="AH643" s="339"/>
      <c r="AI643" s="339"/>
      <c r="AJ643" s="339"/>
      <c r="AK643" s="339"/>
      <c r="AL643" s="339"/>
      <c r="AM643" s="339"/>
      <c r="AN643" s="339"/>
      <c r="AO643" s="339"/>
      <c r="AP643" s="339"/>
      <c r="AQ643" s="339"/>
      <c r="AR643" s="339"/>
      <c r="AS643" s="339"/>
      <c r="AT643" s="339"/>
      <c r="AU643" s="339"/>
      <c r="AV643" s="339"/>
      <c r="AW643" s="339"/>
      <c r="AX643" s="339"/>
      <c r="AY643" s="339"/>
      <c r="AZ643" s="339"/>
      <c r="BA643" s="342"/>
      <c r="BB643" s="418"/>
      <c r="BC643" s="342"/>
      <c r="BD643" s="342"/>
      <c r="BE643" s="342"/>
      <c r="BF643" s="342"/>
      <c r="BG643" s="342"/>
      <c r="BH643" s="342"/>
      <c r="BI643" s="342"/>
      <c r="BJ643" s="342"/>
      <c r="BK643" s="342"/>
      <c r="BL643" s="342"/>
      <c r="BM643" s="342"/>
      <c r="BN643" s="342"/>
      <c r="BO643" s="342"/>
      <c r="BP643" s="342"/>
      <c r="BQ643" s="342"/>
      <c r="BR643" s="342"/>
      <c r="BS643" s="342"/>
      <c r="BT643" s="342"/>
      <c r="BU643" s="342"/>
      <c r="BV643" s="342"/>
      <c r="BW643" s="342"/>
      <c r="BX643" s="342"/>
      <c r="BY643" s="342"/>
      <c r="BZ643" s="342"/>
      <c r="CA643" s="342"/>
      <c r="CB643" s="342"/>
      <c r="CC643" s="342"/>
      <c r="CD643" s="342"/>
      <c r="CE643" s="342"/>
      <c r="CF643" s="342"/>
      <c r="CG643" s="342"/>
      <c r="CH643" s="342"/>
      <c r="CI643" s="342"/>
      <c r="CJ643" s="342"/>
      <c r="CK643" s="342"/>
      <c r="CL643" s="342"/>
      <c r="CM643" s="342"/>
      <c r="CN643" s="342"/>
      <c r="CO643" s="342"/>
      <c r="CP643" s="342"/>
      <c r="CQ643" s="342"/>
      <c r="CR643" s="342"/>
      <c r="CS643" s="342"/>
      <c r="CT643" s="342"/>
      <c r="CU643" s="342"/>
      <c r="CV643" s="342"/>
      <c r="CW643" s="342"/>
      <c r="CX643" s="342"/>
      <c r="CY643" s="342"/>
      <c r="CZ643" s="342"/>
    </row>
    <row r="644" s="346" customFormat="true" ht="25.15" customHeight="true" x14ac:dyDescent="0.2">
      <c r="C644" s="986"/>
      <c r="D644" s="985"/>
      <c r="E644" s="612"/>
      <c r="F644" s="612"/>
      <c r="G644" s="612"/>
      <c r="H644" s="986"/>
      <c r="I644" s="985"/>
      <c r="J644" s="612"/>
      <c r="K644" s="612"/>
      <c r="L644" s="612"/>
      <c r="M644" s="1031" t="s">
        <v>507</v>
      </c>
      <c r="N644" s="985"/>
      <c r="O644" s="745">
        <v>2.7844314392176265E-4</v>
      </c>
      <c r="P644" s="612"/>
      <c r="Q644" s="612"/>
      <c r="W644" s="339"/>
      <c r="X644" s="339"/>
      <c r="Y644" s="339"/>
      <c r="Z644" s="339"/>
      <c r="AA644" s="339"/>
      <c r="AB644" s="339"/>
      <c r="AC644" s="339"/>
      <c r="AD644" s="339"/>
      <c r="AE644" s="339"/>
      <c r="AF644" s="339"/>
      <c r="AG644" s="339"/>
      <c r="AH644" s="339"/>
      <c r="AI644" s="339"/>
      <c r="AJ644" s="339"/>
      <c r="AK644" s="339"/>
      <c r="AL644" s="339"/>
      <c r="AM644" s="339"/>
      <c r="AN644" s="339"/>
      <c r="AO644" s="339"/>
      <c r="AP644" s="339"/>
      <c r="AQ644" s="339"/>
      <c r="AR644" s="339"/>
      <c r="AS644" s="339"/>
      <c r="AT644" s="339"/>
      <c r="AU644" s="339"/>
      <c r="AV644" s="339"/>
      <c r="AW644" s="339"/>
      <c r="AX644" s="339"/>
      <c r="AY644" s="339"/>
      <c r="AZ644" s="339"/>
      <c r="BA644" s="342"/>
      <c r="BB644" s="418"/>
      <c r="BC644" s="342"/>
      <c r="BD644" s="342"/>
      <c r="BE644" s="342"/>
      <c r="BF644" s="342"/>
      <c r="BG644" s="342"/>
      <c r="BH644" s="342"/>
      <c r="BI644" s="342"/>
      <c r="BJ644" s="342"/>
      <c r="BK644" s="342"/>
      <c r="BL644" s="342"/>
      <c r="BM644" s="342"/>
      <c r="BN644" s="342"/>
      <c r="BO644" s="342"/>
      <c r="BP644" s="342"/>
      <c r="BQ644" s="342"/>
      <c r="BR644" s="342"/>
      <c r="BS644" s="342"/>
      <c r="BT644" s="342"/>
      <c r="BU644" s="342"/>
      <c r="BV644" s="342"/>
      <c r="BW644" s="342"/>
      <c r="BX644" s="342"/>
      <c r="BY644" s="342"/>
      <c r="BZ644" s="342"/>
      <c r="CA644" s="342"/>
      <c r="CB644" s="342"/>
      <c r="CC644" s="342"/>
      <c r="CD644" s="342"/>
      <c r="CE644" s="342"/>
      <c r="CF644" s="342"/>
      <c r="CG644" s="342"/>
      <c r="CH644" s="342"/>
      <c r="CI644" s="342"/>
      <c r="CJ644" s="342"/>
      <c r="CK644" s="342"/>
      <c r="CL644" s="342"/>
      <c r="CM644" s="342"/>
      <c r="CN644" s="342"/>
      <c r="CO644" s="342"/>
      <c r="CP644" s="342"/>
      <c r="CQ644" s="342"/>
      <c r="CR644" s="342"/>
      <c r="CS644" s="342"/>
      <c r="CT644" s="342"/>
      <c r="CU644" s="342"/>
      <c r="CV644" s="342"/>
      <c r="CW644" s="342"/>
      <c r="CX644" s="342"/>
      <c r="CY644" s="342"/>
      <c r="CZ644" s="342"/>
    </row>
    <row r="645" s="346" customFormat="true" ht="25.15" customHeight="true" x14ac:dyDescent="0.2">
      <c r="C645" s="986"/>
      <c r="D645" s="985"/>
      <c r="E645" s="612"/>
      <c r="F645" s="612"/>
      <c r="G645" s="612"/>
      <c r="H645" s="986"/>
      <c r="I645" s="985"/>
      <c r="J645" s="612"/>
      <c r="K645" s="612"/>
      <c r="L645" s="612"/>
      <c r="M645" s="1031" t="s">
        <v>417</v>
      </c>
      <c r="N645" s="985"/>
      <c r="O645" s="745">
        <v>7.8683330983539704E-2</v>
      </c>
      <c r="P645" s="612"/>
      <c r="Q645" s="612"/>
      <c r="W645" s="339"/>
      <c r="X645" s="339"/>
      <c r="Y645" s="339"/>
      <c r="Z645" s="339"/>
      <c r="AA645" s="339"/>
      <c r="AB645" s="339"/>
      <c r="AC645" s="339"/>
      <c r="AD645" s="339"/>
      <c r="AE645" s="339"/>
      <c r="AF645" s="339"/>
      <c r="AG645" s="339"/>
      <c r="AH645" s="339"/>
      <c r="AI645" s="339"/>
      <c r="AJ645" s="339"/>
      <c r="AK645" s="339"/>
      <c r="AL645" s="339"/>
      <c r="AM645" s="339"/>
      <c r="AN645" s="339"/>
      <c r="AO645" s="339"/>
      <c r="AP645" s="339"/>
      <c r="AQ645" s="339"/>
      <c r="AR645" s="339"/>
      <c r="AS645" s="339"/>
      <c r="AT645" s="339"/>
      <c r="AU645" s="339"/>
      <c r="AV645" s="339"/>
      <c r="AW645" s="339"/>
      <c r="AX645" s="339"/>
      <c r="AY645" s="339"/>
      <c r="AZ645" s="339"/>
      <c r="BA645" s="342"/>
      <c r="BB645" s="418"/>
      <c r="BC645" s="342"/>
      <c r="BD645" s="342"/>
      <c r="BE645" s="342"/>
      <c r="BF645" s="342"/>
      <c r="BG645" s="342"/>
      <c r="BH645" s="342"/>
      <c r="BI645" s="342"/>
      <c r="BJ645" s="342"/>
      <c r="BK645" s="342"/>
      <c r="BL645" s="342"/>
      <c r="BM645" s="342"/>
      <c r="BN645" s="342"/>
      <c r="BO645" s="342"/>
      <c r="BP645" s="342"/>
      <c r="BQ645" s="342"/>
      <c r="BR645" s="342"/>
      <c r="BS645" s="342"/>
      <c r="BT645" s="342"/>
      <c r="BU645" s="342"/>
      <c r="BV645" s="342"/>
      <c r="BW645" s="342"/>
      <c r="BX645" s="342"/>
      <c r="BY645" s="342"/>
      <c r="BZ645" s="342"/>
      <c r="CA645" s="342"/>
      <c r="CB645" s="342"/>
      <c r="CC645" s="342"/>
      <c r="CD645" s="342"/>
      <c r="CE645" s="342"/>
      <c r="CF645" s="342"/>
      <c r="CG645" s="342"/>
      <c r="CH645" s="342"/>
      <c r="CI645" s="342"/>
      <c r="CJ645" s="342"/>
      <c r="CK645" s="342"/>
      <c r="CL645" s="342"/>
      <c r="CM645" s="342"/>
      <c r="CN645" s="342"/>
      <c r="CO645" s="342"/>
      <c r="CP645" s="342"/>
      <c r="CQ645" s="342"/>
      <c r="CR645" s="342"/>
      <c r="CS645" s="342"/>
      <c r="CT645" s="342"/>
      <c r="CU645" s="342"/>
      <c r="CV645" s="342"/>
      <c r="CW645" s="342"/>
      <c r="CX645" s="342"/>
      <c r="CY645" s="342"/>
      <c r="CZ645" s="342"/>
    </row>
    <row r="646" s="346" customFormat="true" ht="25.15" customHeight="true" x14ac:dyDescent="0.2">
      <c r="C646" s="986"/>
      <c r="D646" s="985"/>
      <c r="E646" s="612"/>
      <c r="F646" s="612"/>
      <c r="G646" s="612"/>
      <c r="H646" s="986"/>
      <c r="I646" s="985"/>
      <c r="J646" s="612"/>
      <c r="K646" s="612"/>
      <c r="L646" s="612"/>
      <c r="M646" s="1031" t="s">
        <v>419</v>
      </c>
      <c r="N646" s="985"/>
      <c r="O646" s="745">
        <v>-7.5173803148258972E-2</v>
      </c>
      <c r="P646" s="612"/>
      <c r="Q646" s="612"/>
      <c r="W646" s="339"/>
      <c r="X646" s="339"/>
      <c r="Y646" s="339"/>
      <c r="Z646" s="339"/>
      <c r="AA646" s="339"/>
      <c r="AB646" s="339"/>
      <c r="AC646" s="339"/>
      <c r="AD646" s="339"/>
      <c r="AE646" s="339"/>
      <c r="AF646" s="339"/>
      <c r="AG646" s="339"/>
      <c r="AH646" s="339"/>
      <c r="AI646" s="339"/>
      <c r="AJ646" s="339"/>
      <c r="AK646" s="339"/>
      <c r="AL646" s="339"/>
      <c r="AM646" s="339"/>
      <c r="AN646" s="339"/>
      <c r="AO646" s="339"/>
      <c r="AP646" s="339"/>
      <c r="AQ646" s="339"/>
      <c r="AR646" s="339"/>
      <c r="AS646" s="339"/>
      <c r="AT646" s="339"/>
      <c r="AU646" s="339"/>
      <c r="AV646" s="339"/>
      <c r="AW646" s="339"/>
      <c r="AX646" s="339"/>
      <c r="AY646" s="339"/>
      <c r="AZ646" s="339"/>
      <c r="BA646" s="342"/>
      <c r="BB646" s="418"/>
      <c r="BC646" s="342"/>
      <c r="BD646" s="342"/>
      <c r="BE646" s="342"/>
      <c r="BF646" s="342"/>
      <c r="BG646" s="342"/>
      <c r="BH646" s="342"/>
      <c r="BI646" s="342"/>
      <c r="BJ646" s="342"/>
      <c r="BK646" s="342"/>
      <c r="BL646" s="342"/>
      <c r="BM646" s="342"/>
      <c r="BN646" s="342"/>
      <c r="BO646" s="342"/>
      <c r="BP646" s="342"/>
      <c r="BQ646" s="342"/>
      <c r="BR646" s="342"/>
      <c r="BS646" s="342"/>
      <c r="BT646" s="342"/>
      <c r="BU646" s="342"/>
      <c r="BV646" s="342"/>
      <c r="BW646" s="342"/>
      <c r="BX646" s="342"/>
      <c r="BY646" s="342"/>
      <c r="BZ646" s="342"/>
      <c r="CA646" s="342"/>
      <c r="CB646" s="342"/>
      <c r="CC646" s="342"/>
      <c r="CD646" s="342"/>
      <c r="CE646" s="342"/>
      <c r="CF646" s="342"/>
      <c r="CG646" s="342"/>
      <c r="CH646" s="342"/>
      <c r="CI646" s="342"/>
      <c r="CJ646" s="342"/>
      <c r="CK646" s="342"/>
      <c r="CL646" s="342"/>
      <c r="CM646" s="342"/>
      <c r="CN646" s="342"/>
      <c r="CO646" s="342"/>
      <c r="CP646" s="342"/>
      <c r="CQ646" s="342"/>
      <c r="CR646" s="342"/>
      <c r="CS646" s="342"/>
      <c r="CT646" s="342"/>
      <c r="CU646" s="342"/>
      <c r="CV646" s="342"/>
      <c r="CW646" s="342"/>
      <c r="CX646" s="342"/>
      <c r="CY646" s="342"/>
      <c r="CZ646" s="342"/>
    </row>
    <row r="647" s="346" customFormat="true" ht="25.15" customHeight="true" x14ac:dyDescent="0.2">
      <c r="C647" s="986"/>
      <c r="D647" s="985"/>
      <c r="E647" s="612"/>
      <c r="F647" s="612"/>
      <c r="G647" s="612"/>
      <c r="H647" s="986"/>
      <c r="I647" s="985"/>
      <c r="J647" s="612"/>
      <c r="K647" s="612"/>
      <c r="L647" s="612"/>
      <c r="M647" s="1031" t="s">
        <v>429</v>
      </c>
      <c r="N647" s="985"/>
      <c r="O647" s="745">
        <v>4.9980557568174544E-2</v>
      </c>
      <c r="P647" s="612"/>
      <c r="Q647" s="612"/>
      <c r="W647" s="339"/>
      <c r="X647" s="339"/>
      <c r="Y647" s="339"/>
      <c r="Z647" s="339"/>
      <c r="AA647" s="339"/>
      <c r="AB647" s="339"/>
      <c r="AC647" s="339"/>
      <c r="AD647" s="339"/>
      <c r="AE647" s="339"/>
      <c r="AF647" s="339"/>
      <c r="AG647" s="339"/>
      <c r="AH647" s="339"/>
      <c r="AI647" s="339"/>
      <c r="AJ647" s="339"/>
      <c r="AK647" s="339"/>
      <c r="AL647" s="339"/>
      <c r="AM647" s="339"/>
      <c r="AN647" s="339"/>
      <c r="AO647" s="339"/>
      <c r="AP647" s="339"/>
      <c r="AQ647" s="339"/>
      <c r="AR647" s="339"/>
      <c r="AS647" s="339"/>
      <c r="AT647" s="339"/>
      <c r="AU647" s="339"/>
      <c r="AV647" s="339"/>
      <c r="AW647" s="339"/>
      <c r="AX647" s="339"/>
      <c r="AY647" s="339"/>
      <c r="AZ647" s="339"/>
      <c r="BA647" s="342"/>
      <c r="BB647" s="418"/>
      <c r="BC647" s="342"/>
      <c r="BD647" s="342"/>
      <c r="BE647" s="342"/>
      <c r="BF647" s="342"/>
      <c r="BG647" s="342"/>
      <c r="BH647" s="342"/>
      <c r="BI647" s="342"/>
      <c r="BJ647" s="342"/>
      <c r="BK647" s="342"/>
      <c r="BL647" s="342"/>
      <c r="BM647" s="342"/>
      <c r="BN647" s="342"/>
      <c r="BO647" s="342"/>
      <c r="BP647" s="342"/>
      <c r="BQ647" s="342"/>
      <c r="BR647" s="342"/>
      <c r="BS647" s="342"/>
      <c r="BT647" s="342"/>
      <c r="BU647" s="342"/>
      <c r="BV647" s="342"/>
      <c r="BW647" s="342"/>
      <c r="BX647" s="342"/>
      <c r="BY647" s="342"/>
      <c r="BZ647" s="342"/>
      <c r="CA647" s="342"/>
      <c r="CB647" s="342"/>
      <c r="CC647" s="342"/>
      <c r="CD647" s="342"/>
      <c r="CE647" s="342"/>
      <c r="CF647" s="342"/>
      <c r="CG647" s="342"/>
      <c r="CH647" s="342"/>
      <c r="CI647" s="342"/>
      <c r="CJ647" s="342"/>
      <c r="CK647" s="342"/>
      <c r="CL647" s="342"/>
      <c r="CM647" s="342"/>
      <c r="CN647" s="342"/>
      <c r="CO647" s="342"/>
      <c r="CP647" s="342"/>
      <c r="CQ647" s="342"/>
      <c r="CR647" s="342"/>
      <c r="CS647" s="342"/>
      <c r="CT647" s="342"/>
      <c r="CU647" s="342"/>
      <c r="CV647" s="342"/>
      <c r="CW647" s="342"/>
      <c r="CX647" s="342"/>
      <c r="CY647" s="342"/>
      <c r="CZ647" s="342"/>
    </row>
    <row r="648" s="346" customFormat="true" ht="25.15" customHeight="true" x14ac:dyDescent="0.2">
      <c r="C648" s="986"/>
      <c r="D648" s="985"/>
      <c r="E648" s="612"/>
      <c r="F648" s="612"/>
      <c r="G648" s="612"/>
      <c r="H648" s="986"/>
      <c r="I648" s="985"/>
      <c r="J648" s="612"/>
      <c r="K648" s="612"/>
      <c r="L648" s="612"/>
      <c r="M648" s="1031" t="s">
        <v>426</v>
      </c>
      <c r="N648" s="985"/>
      <c r="O648" s="745">
        <v>4.2664711321417553E-2</v>
      </c>
      <c r="P648" s="612"/>
      <c r="Q648" s="612"/>
      <c r="W648" s="339"/>
      <c r="X648" s="339"/>
      <c r="Y648" s="339"/>
      <c r="Z648" s="339"/>
      <c r="AA648" s="339"/>
      <c r="AB648" s="339"/>
      <c r="AC648" s="339"/>
      <c r="AD648" s="339"/>
      <c r="AE648" s="339"/>
      <c r="AF648" s="339"/>
      <c r="AG648" s="339"/>
      <c r="AH648" s="339"/>
      <c r="AI648" s="339"/>
      <c r="AJ648" s="339"/>
      <c r="AK648" s="339"/>
      <c r="AL648" s="339"/>
      <c r="AM648" s="339"/>
      <c r="AN648" s="339"/>
      <c r="AO648" s="339"/>
      <c r="AP648" s="339"/>
      <c r="AQ648" s="339"/>
      <c r="AR648" s="339"/>
      <c r="AS648" s="339"/>
      <c r="AT648" s="339"/>
      <c r="AU648" s="339"/>
      <c r="AV648" s="339"/>
      <c r="AW648" s="339"/>
      <c r="AX648" s="339"/>
      <c r="AY648" s="339"/>
      <c r="AZ648" s="339"/>
      <c r="BA648" s="342"/>
      <c r="BB648" s="418"/>
      <c r="BC648" s="342"/>
      <c r="BD648" s="342"/>
      <c r="BE648" s="342"/>
      <c r="BF648" s="342"/>
      <c r="BG648" s="342"/>
      <c r="BH648" s="342"/>
      <c r="BI648" s="342"/>
      <c r="BJ648" s="342"/>
      <c r="BK648" s="342"/>
      <c r="BL648" s="342"/>
      <c r="BM648" s="342"/>
      <c r="BN648" s="342"/>
      <c r="BO648" s="342"/>
      <c r="BP648" s="342"/>
      <c r="BQ648" s="342"/>
      <c r="BR648" s="342"/>
      <c r="BS648" s="342"/>
      <c r="BT648" s="342"/>
      <c r="BU648" s="342"/>
      <c r="BV648" s="342"/>
      <c r="BW648" s="342"/>
      <c r="BX648" s="342"/>
      <c r="BY648" s="342"/>
      <c r="BZ648" s="342"/>
      <c r="CA648" s="342"/>
      <c r="CB648" s="342"/>
      <c r="CC648" s="342"/>
      <c r="CD648" s="342"/>
      <c r="CE648" s="342"/>
      <c r="CF648" s="342"/>
      <c r="CG648" s="342"/>
      <c r="CH648" s="342"/>
      <c r="CI648" s="342"/>
      <c r="CJ648" s="342"/>
      <c r="CK648" s="342"/>
      <c r="CL648" s="342"/>
      <c r="CM648" s="342"/>
      <c r="CN648" s="342"/>
      <c r="CO648" s="342"/>
      <c r="CP648" s="342"/>
      <c r="CQ648" s="342"/>
      <c r="CR648" s="342"/>
      <c r="CS648" s="342"/>
      <c r="CT648" s="342"/>
      <c r="CU648" s="342"/>
      <c r="CV648" s="342"/>
      <c r="CW648" s="342"/>
      <c r="CX648" s="342"/>
      <c r="CY648" s="342"/>
      <c r="CZ648" s="342"/>
    </row>
    <row r="649" s="346" customFormat="true" ht="25.15" customHeight="true" x14ac:dyDescent="0.2">
      <c r="C649" s="986"/>
      <c r="D649" s="985"/>
      <c r="E649" s="612"/>
      <c r="F649" s="612"/>
      <c r="G649" s="612"/>
      <c r="H649" s="986"/>
      <c r="I649" s="985"/>
      <c r="J649" s="612"/>
      <c r="K649" s="612"/>
      <c r="L649" s="612"/>
      <c r="M649" s="1031" t="s">
        <v>453</v>
      </c>
      <c r="N649" s="985"/>
      <c r="O649" s="745">
        <v>3.8758378620332795E-2</v>
      </c>
      <c r="P649" s="612"/>
      <c r="Q649" s="612"/>
      <c r="W649" s="339"/>
      <c r="X649" s="339"/>
      <c r="Y649" s="339"/>
      <c r="Z649" s="339"/>
      <c r="AA649" s="339"/>
      <c r="AB649" s="339"/>
      <c r="AC649" s="339"/>
      <c r="AD649" s="339"/>
      <c r="AE649" s="339"/>
      <c r="AF649" s="339"/>
      <c r="AG649" s="339"/>
      <c r="AH649" s="339"/>
      <c r="AI649" s="339"/>
      <c r="AJ649" s="339"/>
      <c r="AK649" s="339"/>
      <c r="AL649" s="339"/>
      <c r="AM649" s="339"/>
      <c r="AN649" s="339"/>
      <c r="AO649" s="339"/>
      <c r="AP649" s="339"/>
      <c r="AQ649" s="339"/>
      <c r="AR649" s="339"/>
      <c r="AS649" s="339"/>
      <c r="AT649" s="339"/>
      <c r="AU649" s="339"/>
      <c r="AV649" s="339"/>
      <c r="AW649" s="339"/>
      <c r="AX649" s="339"/>
      <c r="AY649" s="339"/>
      <c r="AZ649" s="339"/>
      <c r="BA649" s="342"/>
      <c r="BB649" s="418"/>
      <c r="BC649" s="342"/>
      <c r="BD649" s="342"/>
      <c r="BE649" s="342"/>
      <c r="BF649" s="342"/>
      <c r="BG649" s="342"/>
      <c r="BH649" s="342"/>
      <c r="BI649" s="342"/>
      <c r="BJ649" s="342"/>
      <c r="BK649" s="342"/>
      <c r="BL649" s="342"/>
      <c r="BM649" s="342"/>
      <c r="BN649" s="342"/>
      <c r="BO649" s="342"/>
      <c r="BP649" s="342"/>
      <c r="BQ649" s="342"/>
      <c r="BR649" s="342"/>
      <c r="BS649" s="342"/>
      <c r="BT649" s="342"/>
      <c r="BU649" s="342"/>
      <c r="BV649" s="342"/>
      <c r="BW649" s="342"/>
      <c r="BX649" s="342"/>
      <c r="BY649" s="342"/>
      <c r="BZ649" s="342"/>
      <c r="CA649" s="342"/>
      <c r="CB649" s="342"/>
      <c r="CC649" s="342"/>
      <c r="CD649" s="342"/>
      <c r="CE649" s="342"/>
      <c r="CF649" s="342"/>
      <c r="CG649" s="342"/>
      <c r="CH649" s="342"/>
      <c r="CI649" s="342"/>
      <c r="CJ649" s="342"/>
      <c r="CK649" s="342"/>
      <c r="CL649" s="342"/>
      <c r="CM649" s="342"/>
      <c r="CN649" s="342"/>
      <c r="CO649" s="342"/>
      <c r="CP649" s="342"/>
      <c r="CQ649" s="342"/>
      <c r="CR649" s="342"/>
      <c r="CS649" s="342"/>
      <c r="CT649" s="342"/>
      <c r="CU649" s="342"/>
      <c r="CV649" s="342"/>
      <c r="CW649" s="342"/>
      <c r="CX649" s="342"/>
      <c r="CY649" s="342"/>
      <c r="CZ649" s="342"/>
    </row>
    <row r="650" s="346" customFormat="true" ht="25.15" customHeight="true" x14ac:dyDescent="0.2">
      <c r="C650" s="986"/>
      <c r="D650" s="985"/>
      <c r="E650" s="612"/>
      <c r="F650" s="612"/>
      <c r="G650" s="612"/>
      <c r="H650" s="986"/>
      <c r="I650" s="985"/>
      <c r="J650" s="612"/>
      <c r="K650" s="612"/>
      <c r="L650" s="612"/>
      <c r="M650" s="1031" t="s">
        <v>457</v>
      </c>
      <c r="N650" s="985"/>
      <c r="O650" s="745">
        <v>-3.394100527801705E-2</v>
      </c>
      <c r="P650" s="612"/>
      <c r="Q650" s="612"/>
      <c r="W650" s="339"/>
      <c r="X650" s="339"/>
      <c r="Y650" s="339"/>
      <c r="Z650" s="339"/>
      <c r="AA650" s="339"/>
      <c r="AB650" s="339"/>
      <c r="AC650" s="339"/>
      <c r="AD650" s="339"/>
      <c r="AE650" s="339"/>
      <c r="AF650" s="339"/>
      <c r="AG650" s="339"/>
      <c r="AH650" s="339"/>
      <c r="AI650" s="339"/>
      <c r="AJ650" s="339"/>
      <c r="AK650" s="339"/>
      <c r="AL650" s="339"/>
      <c r="AM650" s="339"/>
      <c r="AN650" s="339"/>
      <c r="AO650" s="339"/>
      <c r="AP650" s="339"/>
      <c r="AQ650" s="339"/>
      <c r="AR650" s="339"/>
      <c r="AS650" s="339"/>
      <c r="AT650" s="339"/>
      <c r="AU650" s="339"/>
      <c r="AV650" s="339"/>
      <c r="AW650" s="339"/>
      <c r="AX650" s="339"/>
      <c r="AY650" s="339"/>
      <c r="AZ650" s="339"/>
      <c r="BA650" s="342"/>
      <c r="BB650" s="418"/>
      <c r="BC650" s="342"/>
      <c r="BD650" s="342"/>
      <c r="BE650" s="342"/>
      <c r="BF650" s="342"/>
      <c r="BG650" s="342"/>
      <c r="BH650" s="342"/>
      <c r="BI650" s="342"/>
      <c r="BJ650" s="342"/>
      <c r="BK650" s="342"/>
      <c r="BL650" s="342"/>
      <c r="BM650" s="342"/>
      <c r="BN650" s="342"/>
      <c r="BO650" s="342"/>
      <c r="BP650" s="342"/>
      <c r="BQ650" s="342"/>
      <c r="BR650" s="342"/>
      <c r="BS650" s="342"/>
      <c r="BT650" s="342"/>
      <c r="BU650" s="342"/>
      <c r="BV650" s="342"/>
      <c r="BW650" s="342"/>
      <c r="BX650" s="342"/>
      <c r="BY650" s="342"/>
      <c r="BZ650" s="342"/>
      <c r="CA650" s="342"/>
      <c r="CB650" s="342"/>
      <c r="CC650" s="342"/>
      <c r="CD650" s="342"/>
      <c r="CE650" s="342"/>
      <c r="CF650" s="342"/>
      <c r="CG650" s="342"/>
      <c r="CH650" s="342"/>
      <c r="CI650" s="342"/>
      <c r="CJ650" s="342"/>
      <c r="CK650" s="342"/>
      <c r="CL650" s="342"/>
      <c r="CM650" s="342"/>
      <c r="CN650" s="342"/>
      <c r="CO650" s="342"/>
      <c r="CP650" s="342"/>
      <c r="CQ650" s="342"/>
      <c r="CR650" s="342"/>
      <c r="CS650" s="342"/>
      <c r="CT650" s="342"/>
      <c r="CU650" s="342"/>
      <c r="CV650" s="342"/>
      <c r="CW650" s="342"/>
      <c r="CX650" s="342"/>
      <c r="CY650" s="342"/>
      <c r="CZ650" s="342"/>
    </row>
    <row r="651" s="346" customFormat="true" ht="25.15" customHeight="true" x14ac:dyDescent="0.2">
      <c r="C651" s="986"/>
      <c r="D651" s="985"/>
      <c r="E651" s="612"/>
      <c r="F651" s="612"/>
      <c r="G651" s="612"/>
      <c r="H651" s="986"/>
      <c r="I651" s="985"/>
      <c r="J651" s="612"/>
      <c r="K651" s="612"/>
      <c r="L651" s="612"/>
      <c r="M651" s="1031" t="s">
        <v>439</v>
      </c>
      <c r="N651" s="985"/>
      <c r="O651" s="745">
        <v>8.2335205813106372E-4</v>
      </c>
      <c r="P651" s="612"/>
      <c r="Q651" s="612"/>
      <c r="W651" s="339"/>
      <c r="X651" s="339"/>
      <c r="Y651" s="339"/>
      <c r="Z651" s="339"/>
      <c r="AA651" s="339"/>
      <c r="AB651" s="339"/>
      <c r="AC651" s="339"/>
      <c r="AD651" s="339"/>
      <c r="AE651" s="339"/>
      <c r="AF651" s="339"/>
      <c r="AG651" s="339"/>
      <c r="AH651" s="339"/>
      <c r="AI651" s="339"/>
      <c r="AJ651" s="339"/>
      <c r="AK651" s="339"/>
      <c r="AL651" s="339"/>
      <c r="AM651" s="339"/>
      <c r="AN651" s="339"/>
      <c r="AO651" s="339"/>
      <c r="AP651" s="339"/>
      <c r="AQ651" s="339"/>
      <c r="AR651" s="339"/>
      <c r="AS651" s="339"/>
      <c r="AT651" s="339"/>
      <c r="AU651" s="339"/>
      <c r="AV651" s="339"/>
      <c r="AW651" s="339"/>
      <c r="AX651" s="339"/>
      <c r="AY651" s="339"/>
      <c r="AZ651" s="339"/>
      <c r="BA651" s="342"/>
      <c r="BB651" s="418"/>
      <c r="BC651" s="342"/>
      <c r="BD651" s="342"/>
      <c r="BE651" s="342"/>
      <c r="BF651" s="342"/>
      <c r="BG651" s="342"/>
      <c r="BH651" s="342"/>
      <c r="BI651" s="342"/>
      <c r="BJ651" s="342"/>
      <c r="BK651" s="342"/>
      <c r="BL651" s="342"/>
      <c r="BM651" s="342"/>
      <c r="BN651" s="342"/>
      <c r="BO651" s="342"/>
      <c r="BP651" s="342"/>
      <c r="BQ651" s="342"/>
      <c r="BR651" s="342"/>
      <c r="BS651" s="342"/>
      <c r="BT651" s="342"/>
      <c r="BU651" s="342"/>
      <c r="BV651" s="342"/>
      <c r="BW651" s="342"/>
      <c r="BX651" s="342"/>
      <c r="BY651" s="342"/>
      <c r="BZ651" s="342"/>
      <c r="CA651" s="342"/>
      <c r="CB651" s="342"/>
      <c r="CC651" s="342"/>
      <c r="CD651" s="342"/>
      <c r="CE651" s="342"/>
      <c r="CF651" s="342"/>
      <c r="CG651" s="342"/>
      <c r="CH651" s="342"/>
      <c r="CI651" s="342"/>
      <c r="CJ651" s="342"/>
      <c r="CK651" s="342"/>
      <c r="CL651" s="342"/>
      <c r="CM651" s="342"/>
      <c r="CN651" s="342"/>
      <c r="CO651" s="342"/>
      <c r="CP651" s="342"/>
      <c r="CQ651" s="342"/>
      <c r="CR651" s="342"/>
      <c r="CS651" s="342"/>
      <c r="CT651" s="342"/>
      <c r="CU651" s="342"/>
      <c r="CV651" s="342"/>
      <c r="CW651" s="342"/>
      <c r="CX651" s="342"/>
      <c r="CY651" s="342"/>
      <c r="CZ651" s="342"/>
    </row>
    <row r="652" s="346" customFormat="true" ht="25.15" customHeight="true" x14ac:dyDescent="0.2">
      <c r="C652" s="986"/>
      <c r="D652" s="985"/>
      <c r="E652" s="612"/>
      <c r="F652" s="612"/>
      <c r="G652" s="612"/>
      <c r="H652" s="986"/>
      <c r="I652" s="985"/>
      <c r="J652" s="612"/>
      <c r="K652" s="612"/>
      <c r="L652" s="612"/>
      <c r="M652" s="1031" t="s">
        <v>422</v>
      </c>
      <c r="N652" s="985"/>
      <c r="O652" s="745">
        <v>7.4931062640623478E-2</v>
      </c>
      <c r="P652" s="612"/>
      <c r="Q652" s="612"/>
      <c r="W652" s="339"/>
      <c r="X652" s="339"/>
      <c r="Y652" s="339"/>
      <c r="Z652" s="339"/>
      <c r="AA652" s="339"/>
      <c r="AB652" s="339"/>
      <c r="AC652" s="339"/>
      <c r="AD652" s="339"/>
      <c r="AE652" s="339"/>
      <c r="AF652" s="339"/>
      <c r="AG652" s="339"/>
      <c r="AH652" s="339"/>
      <c r="AI652" s="339"/>
      <c r="AJ652" s="339"/>
      <c r="AK652" s="339"/>
      <c r="AL652" s="339"/>
      <c r="AM652" s="339"/>
      <c r="AN652" s="339"/>
      <c r="AO652" s="339"/>
      <c r="AP652" s="339"/>
      <c r="AQ652" s="339"/>
      <c r="AR652" s="339"/>
      <c r="AS652" s="339"/>
      <c r="AT652" s="339"/>
      <c r="AU652" s="339"/>
      <c r="AV652" s="339"/>
      <c r="AW652" s="339"/>
      <c r="AX652" s="339"/>
      <c r="AY652" s="339"/>
      <c r="AZ652" s="339"/>
      <c r="BA652" s="342"/>
      <c r="BB652" s="418"/>
      <c r="BC652" s="342"/>
      <c r="BD652" s="342"/>
      <c r="BE652" s="342"/>
      <c r="BF652" s="342"/>
      <c r="BG652" s="342"/>
      <c r="BH652" s="342"/>
      <c r="BI652" s="342"/>
      <c r="BJ652" s="342"/>
      <c r="BK652" s="342"/>
      <c r="BL652" s="342"/>
      <c r="BM652" s="342"/>
      <c r="BN652" s="342"/>
      <c r="BO652" s="342"/>
      <c r="BP652" s="342"/>
      <c r="BQ652" s="342"/>
      <c r="BR652" s="342"/>
      <c r="BS652" s="342"/>
      <c r="BT652" s="342"/>
      <c r="BU652" s="342"/>
      <c r="BV652" s="342"/>
      <c r="BW652" s="342"/>
      <c r="BX652" s="342"/>
      <c r="BY652" s="342"/>
      <c r="BZ652" s="342"/>
      <c r="CA652" s="342"/>
      <c r="CB652" s="342"/>
      <c r="CC652" s="342"/>
      <c r="CD652" s="342"/>
      <c r="CE652" s="342"/>
      <c r="CF652" s="342"/>
      <c r="CG652" s="342"/>
      <c r="CH652" s="342"/>
      <c r="CI652" s="342"/>
      <c r="CJ652" s="342"/>
      <c r="CK652" s="342"/>
      <c r="CL652" s="342"/>
      <c r="CM652" s="342"/>
      <c r="CN652" s="342"/>
      <c r="CO652" s="342"/>
      <c r="CP652" s="342"/>
      <c r="CQ652" s="342"/>
      <c r="CR652" s="342"/>
      <c r="CS652" s="342"/>
      <c r="CT652" s="342"/>
      <c r="CU652" s="342"/>
      <c r="CV652" s="342"/>
      <c r="CW652" s="342"/>
      <c r="CX652" s="342"/>
      <c r="CY652" s="342"/>
      <c r="CZ652" s="342"/>
    </row>
    <row r="653" s="346" customFormat="true" ht="25.15" customHeight="true" x14ac:dyDescent="0.2">
      <c r="C653" s="986"/>
      <c r="D653" s="985"/>
      <c r="E653" s="612"/>
      <c r="F653" s="612"/>
      <c r="G653" s="612"/>
      <c r="H653" s="986"/>
      <c r="I653" s="985"/>
      <c r="J653" s="612"/>
      <c r="K653" s="612"/>
      <c r="L653" s="612"/>
      <c r="M653" s="1031" t="s">
        <v>436</v>
      </c>
      <c r="N653" s="985"/>
      <c r="O653" s="745">
        <v>6.5407728664864759E-2</v>
      </c>
      <c r="P653" s="612"/>
      <c r="Q653" s="612"/>
      <c r="W653" s="339"/>
      <c r="X653" s="339"/>
      <c r="Y653" s="339"/>
      <c r="Z653" s="339"/>
      <c r="AA653" s="339"/>
      <c r="AB653" s="339"/>
      <c r="AC653" s="339"/>
      <c r="AD653" s="339"/>
      <c r="AE653" s="339"/>
      <c r="AF653" s="339"/>
      <c r="AG653" s="339"/>
      <c r="AH653" s="339"/>
      <c r="AI653" s="339"/>
      <c r="AJ653" s="339"/>
      <c r="AK653" s="339"/>
      <c r="AL653" s="339"/>
      <c r="AM653" s="339"/>
      <c r="AN653" s="339"/>
      <c r="AO653" s="339"/>
      <c r="AP653" s="339"/>
      <c r="AQ653" s="339"/>
      <c r="AR653" s="339"/>
      <c r="AS653" s="339"/>
      <c r="AT653" s="339"/>
      <c r="AU653" s="339"/>
      <c r="AV653" s="339"/>
      <c r="AW653" s="339"/>
      <c r="AX653" s="339"/>
      <c r="AY653" s="339"/>
      <c r="AZ653" s="339"/>
      <c r="BA653" s="342"/>
      <c r="BB653" s="418"/>
      <c r="BC653" s="342"/>
      <c r="BD653" s="342"/>
      <c r="BE653" s="342"/>
      <c r="BF653" s="342"/>
      <c r="BG653" s="342"/>
      <c r="BH653" s="342"/>
      <c r="BI653" s="342"/>
      <c r="BJ653" s="342"/>
      <c r="BK653" s="342"/>
      <c r="BL653" s="342"/>
      <c r="BM653" s="342"/>
      <c r="BN653" s="342"/>
      <c r="BO653" s="342"/>
      <c r="BP653" s="342"/>
      <c r="BQ653" s="342"/>
      <c r="BR653" s="342"/>
      <c r="BS653" s="342"/>
      <c r="BT653" s="342"/>
      <c r="BU653" s="342"/>
      <c r="BV653" s="342"/>
      <c r="BW653" s="342"/>
      <c r="BX653" s="342"/>
      <c r="BY653" s="342"/>
      <c r="BZ653" s="342"/>
      <c r="CA653" s="342"/>
      <c r="CB653" s="342"/>
      <c r="CC653" s="342"/>
      <c r="CD653" s="342"/>
      <c r="CE653" s="342"/>
      <c r="CF653" s="342"/>
      <c r="CG653" s="342"/>
      <c r="CH653" s="342"/>
      <c r="CI653" s="342"/>
      <c r="CJ653" s="342"/>
      <c r="CK653" s="342"/>
      <c r="CL653" s="342"/>
      <c r="CM653" s="342"/>
      <c r="CN653" s="342"/>
      <c r="CO653" s="342"/>
      <c r="CP653" s="342"/>
      <c r="CQ653" s="342"/>
      <c r="CR653" s="342"/>
      <c r="CS653" s="342"/>
      <c r="CT653" s="342"/>
      <c r="CU653" s="342"/>
      <c r="CV653" s="342"/>
      <c r="CW653" s="342"/>
      <c r="CX653" s="342"/>
      <c r="CY653" s="342"/>
      <c r="CZ653" s="342"/>
    </row>
    <row r="654" s="346" customFormat="true" ht="25.15" customHeight="true" x14ac:dyDescent="0.2">
      <c r="C654" s="986"/>
      <c r="D654" s="985"/>
      <c r="E654" s="612"/>
      <c r="F654" s="612"/>
      <c r="G654" s="612"/>
      <c r="H654" s="986"/>
      <c r="I654" s="985"/>
      <c r="J654" s="612"/>
      <c r="K654" s="612"/>
      <c r="L654" s="612"/>
      <c r="M654" s="1031" t="s">
        <v>430</v>
      </c>
      <c r="N654" s="985"/>
      <c r="O654" s="745">
        <v>6.0287674028203238E-2</v>
      </c>
      <c r="P654" s="612"/>
      <c r="Q654" s="612"/>
      <c r="W654" s="339"/>
      <c r="X654" s="339"/>
      <c r="Y654" s="339"/>
      <c r="Z654" s="339"/>
      <c r="AA654" s="339"/>
      <c r="AB654" s="339"/>
      <c r="AC654" s="339"/>
      <c r="AD654" s="339"/>
      <c r="AE654" s="339"/>
      <c r="AF654" s="339"/>
      <c r="AG654" s="339"/>
      <c r="AH654" s="339"/>
      <c r="AI654" s="339"/>
      <c r="AJ654" s="339"/>
      <c r="AK654" s="339"/>
      <c r="AL654" s="339"/>
      <c r="AM654" s="339"/>
      <c r="AN654" s="339"/>
      <c r="AO654" s="339"/>
      <c r="AP654" s="339"/>
      <c r="AQ654" s="339"/>
      <c r="AR654" s="339"/>
      <c r="AS654" s="339"/>
      <c r="AT654" s="339"/>
      <c r="AU654" s="339"/>
      <c r="AV654" s="339"/>
      <c r="AW654" s="339"/>
      <c r="AX654" s="339"/>
      <c r="AY654" s="339"/>
      <c r="AZ654" s="339"/>
      <c r="BA654" s="342"/>
      <c r="BB654" s="418"/>
      <c r="BC654" s="342"/>
      <c r="BD654" s="342"/>
      <c r="BE654" s="342"/>
      <c r="BF654" s="342"/>
      <c r="BG654" s="342"/>
      <c r="BH654" s="342"/>
      <c r="BI654" s="342"/>
      <c r="BJ654" s="342"/>
      <c r="BK654" s="342"/>
      <c r="BL654" s="342"/>
      <c r="BM654" s="342"/>
      <c r="BN654" s="342"/>
      <c r="BO654" s="342"/>
      <c r="BP654" s="342"/>
      <c r="BQ654" s="342"/>
      <c r="BR654" s="342"/>
      <c r="BS654" s="342"/>
      <c r="BT654" s="342"/>
      <c r="BU654" s="342"/>
      <c r="BV654" s="342"/>
      <c r="BW654" s="342"/>
      <c r="BX654" s="342"/>
      <c r="BY654" s="342"/>
      <c r="BZ654" s="342"/>
      <c r="CA654" s="342"/>
      <c r="CB654" s="342"/>
      <c r="CC654" s="342"/>
      <c r="CD654" s="342"/>
      <c r="CE654" s="342"/>
      <c r="CF654" s="342"/>
      <c r="CG654" s="342"/>
      <c r="CH654" s="342"/>
      <c r="CI654" s="342"/>
      <c r="CJ654" s="342"/>
      <c r="CK654" s="342"/>
      <c r="CL654" s="342"/>
      <c r="CM654" s="342"/>
      <c r="CN654" s="342"/>
      <c r="CO654" s="342"/>
      <c r="CP654" s="342"/>
      <c r="CQ654" s="342"/>
      <c r="CR654" s="342"/>
      <c r="CS654" s="342"/>
      <c r="CT654" s="342"/>
      <c r="CU654" s="342"/>
      <c r="CV654" s="342"/>
      <c r="CW654" s="342"/>
      <c r="CX654" s="342"/>
      <c r="CY654" s="342"/>
      <c r="CZ654" s="342"/>
    </row>
    <row r="655" s="346" customFormat="true" ht="25.15" customHeight="true" x14ac:dyDescent="0.2">
      <c r="C655" s="986"/>
      <c r="D655" s="985"/>
      <c r="E655" s="612"/>
      <c r="F655" s="612"/>
      <c r="G655" s="612"/>
      <c r="H655" s="986"/>
      <c r="I655" s="985"/>
      <c r="J655" s="612"/>
      <c r="K655" s="612"/>
      <c r="L655" s="612"/>
      <c r="M655" s="1031" t="s">
        <v>446</v>
      </c>
      <c r="N655" s="985"/>
      <c r="O655" s="745">
        <v>3.3010633237047872E-2</v>
      </c>
      <c r="P655" s="612"/>
      <c r="Q655" s="612"/>
      <c r="W655" s="339"/>
      <c r="X655" s="339"/>
      <c r="Y655" s="339"/>
      <c r="Z655" s="339"/>
      <c r="AA655" s="339"/>
      <c r="AB655" s="339"/>
      <c r="AC655" s="339"/>
      <c r="AD655" s="339"/>
      <c r="AE655" s="339"/>
      <c r="AF655" s="339"/>
      <c r="AG655" s="339"/>
      <c r="AH655" s="339"/>
      <c r="AI655" s="339"/>
      <c r="AJ655" s="339"/>
      <c r="AK655" s="339"/>
      <c r="AL655" s="339"/>
      <c r="AM655" s="339"/>
      <c r="AN655" s="339"/>
      <c r="AO655" s="339"/>
      <c r="AP655" s="339"/>
      <c r="AQ655" s="339"/>
      <c r="AR655" s="339"/>
      <c r="AS655" s="339"/>
      <c r="AT655" s="339"/>
      <c r="AU655" s="339"/>
      <c r="AV655" s="339"/>
      <c r="AW655" s="339"/>
      <c r="AX655" s="339"/>
      <c r="AY655" s="339"/>
      <c r="AZ655" s="339"/>
      <c r="BA655" s="342"/>
      <c r="BB655" s="418"/>
      <c r="BC655" s="342"/>
      <c r="BD655" s="342"/>
      <c r="BE655" s="342"/>
      <c r="BF655" s="342"/>
      <c r="BG655" s="342"/>
      <c r="BH655" s="342"/>
      <c r="BI655" s="342"/>
      <c r="BJ655" s="342"/>
      <c r="BK655" s="342"/>
      <c r="BL655" s="342"/>
      <c r="BM655" s="342"/>
      <c r="BN655" s="342"/>
      <c r="BO655" s="342"/>
      <c r="BP655" s="342"/>
      <c r="BQ655" s="342"/>
      <c r="BR655" s="342"/>
      <c r="BS655" s="342"/>
      <c r="BT655" s="342"/>
      <c r="BU655" s="342"/>
      <c r="BV655" s="342"/>
      <c r="BW655" s="342"/>
      <c r="BX655" s="342"/>
      <c r="BY655" s="342"/>
      <c r="BZ655" s="342"/>
      <c r="CA655" s="342"/>
      <c r="CB655" s="342"/>
      <c r="CC655" s="342"/>
      <c r="CD655" s="342"/>
      <c r="CE655" s="342"/>
      <c r="CF655" s="342"/>
      <c r="CG655" s="342"/>
      <c r="CH655" s="342"/>
      <c r="CI655" s="342"/>
      <c r="CJ655" s="342"/>
      <c r="CK655" s="342"/>
      <c r="CL655" s="342"/>
      <c r="CM655" s="342"/>
      <c r="CN655" s="342"/>
      <c r="CO655" s="342"/>
      <c r="CP655" s="342"/>
      <c r="CQ655" s="342"/>
      <c r="CR655" s="342"/>
      <c r="CS655" s="342"/>
      <c r="CT655" s="342"/>
      <c r="CU655" s="342"/>
      <c r="CV655" s="342"/>
      <c r="CW655" s="342"/>
      <c r="CX655" s="342"/>
      <c r="CY655" s="342"/>
      <c r="CZ655" s="342"/>
    </row>
    <row r="656" s="346" customFormat="true" ht="25.15" customHeight="true" x14ac:dyDescent="0.2">
      <c r="C656" s="986"/>
      <c r="D656" s="985"/>
      <c r="E656" s="612"/>
      <c r="F656" s="612"/>
      <c r="G656" s="612"/>
      <c r="H656" s="986"/>
      <c r="I656" s="985"/>
      <c r="J656" s="612"/>
      <c r="K656" s="612"/>
      <c r="L656" s="612"/>
      <c r="M656" s="1031" t="s">
        <v>437</v>
      </c>
      <c r="N656" s="985"/>
      <c r="O656" s="745">
        <v>3.9519603929130585E-2</v>
      </c>
      <c r="P656" s="612"/>
      <c r="Q656" s="612"/>
      <c r="W656" s="339"/>
      <c r="X656" s="339"/>
      <c r="Y656" s="339"/>
      <c r="Z656" s="339"/>
      <c r="AA656" s="339"/>
      <c r="AB656" s="339"/>
      <c r="AC656" s="339"/>
      <c r="AD656" s="339"/>
      <c r="AE656" s="339"/>
      <c r="AF656" s="339"/>
      <c r="AG656" s="339"/>
      <c r="AH656" s="339"/>
      <c r="AI656" s="339"/>
      <c r="AJ656" s="339"/>
      <c r="AK656" s="339"/>
      <c r="AL656" s="339"/>
      <c r="AM656" s="339"/>
      <c r="AN656" s="339"/>
      <c r="AO656" s="339"/>
      <c r="AP656" s="339"/>
      <c r="AQ656" s="339"/>
      <c r="AR656" s="339"/>
      <c r="AS656" s="339"/>
      <c r="AT656" s="339"/>
      <c r="AU656" s="339"/>
      <c r="AV656" s="339"/>
      <c r="AW656" s="339"/>
      <c r="AX656" s="339"/>
      <c r="AY656" s="339"/>
      <c r="AZ656" s="339"/>
      <c r="BA656" s="342"/>
      <c r="BB656" s="418"/>
      <c r="BC656" s="342"/>
      <c r="BD656" s="342"/>
      <c r="BE656" s="342"/>
      <c r="BF656" s="342"/>
      <c r="BG656" s="342"/>
      <c r="BH656" s="342"/>
      <c r="BI656" s="342"/>
      <c r="BJ656" s="342"/>
      <c r="BK656" s="342"/>
      <c r="BL656" s="342"/>
      <c r="BM656" s="342"/>
      <c r="BN656" s="342"/>
      <c r="BO656" s="342"/>
      <c r="BP656" s="342"/>
      <c r="BQ656" s="342"/>
      <c r="BR656" s="342"/>
      <c r="BS656" s="342"/>
      <c r="BT656" s="342"/>
      <c r="BU656" s="342"/>
      <c r="BV656" s="342"/>
      <c r="BW656" s="342"/>
      <c r="BX656" s="342"/>
      <c r="BY656" s="342"/>
      <c r="BZ656" s="342"/>
      <c r="CA656" s="342"/>
      <c r="CB656" s="342"/>
      <c r="CC656" s="342"/>
      <c r="CD656" s="342"/>
      <c r="CE656" s="342"/>
      <c r="CF656" s="342"/>
      <c r="CG656" s="342"/>
      <c r="CH656" s="342"/>
      <c r="CI656" s="342"/>
      <c r="CJ656" s="342"/>
      <c r="CK656" s="342"/>
      <c r="CL656" s="342"/>
      <c r="CM656" s="342"/>
      <c r="CN656" s="342"/>
      <c r="CO656" s="342"/>
      <c r="CP656" s="342"/>
      <c r="CQ656" s="342"/>
      <c r="CR656" s="342"/>
      <c r="CS656" s="342"/>
      <c r="CT656" s="342"/>
      <c r="CU656" s="342"/>
      <c r="CV656" s="342"/>
      <c r="CW656" s="342"/>
      <c r="CX656" s="342"/>
      <c r="CY656" s="342"/>
      <c r="CZ656" s="342"/>
    </row>
    <row r="657" s="346" customFormat="true" ht="25.15" customHeight="true" x14ac:dyDescent="0.2">
      <c r="C657" s="986"/>
      <c r="D657" s="985"/>
      <c r="E657" s="612"/>
      <c r="F657" s="612"/>
      <c r="G657" s="612"/>
      <c r="H657" s="986"/>
      <c r="I657" s="985"/>
      <c r="J657" s="612"/>
      <c r="K657" s="612"/>
      <c r="L657" s="612"/>
      <c r="M657" s="1031" t="s">
        <v>440</v>
      </c>
      <c r="N657" s="985"/>
      <c r="O657" s="745">
        <v>6.379406610965925E-2</v>
      </c>
      <c r="P657" s="612"/>
      <c r="Q657" s="612"/>
      <c r="W657" s="339"/>
      <c r="X657" s="339"/>
      <c r="Y657" s="339"/>
      <c r="Z657" s="339"/>
      <c r="AA657" s="339"/>
      <c r="AB657" s="339"/>
      <c r="AC657" s="339"/>
      <c r="AD657" s="339"/>
      <c r="AE657" s="339"/>
      <c r="AF657" s="339"/>
      <c r="AG657" s="339"/>
      <c r="AH657" s="339"/>
      <c r="AI657" s="339"/>
      <c r="AJ657" s="339"/>
      <c r="AK657" s="339"/>
      <c r="AL657" s="339"/>
      <c r="AM657" s="339"/>
      <c r="AN657" s="339"/>
      <c r="AO657" s="339"/>
      <c r="AP657" s="339"/>
      <c r="AQ657" s="339"/>
      <c r="AR657" s="339"/>
      <c r="AS657" s="339"/>
      <c r="AT657" s="339"/>
      <c r="AU657" s="339"/>
      <c r="AV657" s="339"/>
      <c r="AW657" s="339"/>
      <c r="AX657" s="339"/>
      <c r="AY657" s="339"/>
      <c r="AZ657" s="339"/>
      <c r="BA657" s="342"/>
      <c r="BB657" s="418"/>
      <c r="BC657" s="342"/>
      <c r="BD657" s="342"/>
      <c r="BE657" s="342"/>
      <c r="BF657" s="342"/>
      <c r="BG657" s="342"/>
      <c r="BH657" s="342"/>
      <c r="BI657" s="342"/>
      <c r="BJ657" s="342"/>
      <c r="BK657" s="342"/>
      <c r="BL657" s="342"/>
      <c r="BM657" s="342"/>
      <c r="BN657" s="342"/>
      <c r="BO657" s="342"/>
      <c r="BP657" s="342"/>
      <c r="BQ657" s="342"/>
      <c r="BR657" s="342"/>
      <c r="BS657" s="342"/>
      <c r="BT657" s="342"/>
      <c r="BU657" s="342"/>
      <c r="BV657" s="342"/>
      <c r="BW657" s="342"/>
      <c r="BX657" s="342"/>
      <c r="BY657" s="342"/>
      <c r="BZ657" s="342"/>
      <c r="CA657" s="342"/>
      <c r="CB657" s="342"/>
      <c r="CC657" s="342"/>
      <c r="CD657" s="342"/>
      <c r="CE657" s="342"/>
      <c r="CF657" s="342"/>
      <c r="CG657" s="342"/>
      <c r="CH657" s="342"/>
      <c r="CI657" s="342"/>
      <c r="CJ657" s="342"/>
      <c r="CK657" s="342"/>
      <c r="CL657" s="342"/>
      <c r="CM657" s="342"/>
      <c r="CN657" s="342"/>
      <c r="CO657" s="342"/>
      <c r="CP657" s="342"/>
      <c r="CQ657" s="342"/>
      <c r="CR657" s="342"/>
      <c r="CS657" s="342"/>
      <c r="CT657" s="342"/>
      <c r="CU657" s="342"/>
      <c r="CV657" s="342"/>
      <c r="CW657" s="342"/>
      <c r="CX657" s="342"/>
      <c r="CY657" s="342"/>
      <c r="CZ657" s="342"/>
    </row>
    <row r="658" s="346" customFormat="true" ht="25.15" customHeight="true" x14ac:dyDescent="0.2">
      <c r="C658" s="986"/>
      <c r="D658" s="985"/>
      <c r="E658" s="612"/>
      <c r="F658" s="612"/>
      <c r="G658" s="612"/>
      <c r="H658" s="986"/>
      <c r="I658" s="985"/>
      <c r="J658" s="612"/>
      <c r="K658" s="612"/>
      <c r="L658" s="612"/>
      <c r="M658" s="1031" t="s">
        <v>447</v>
      </c>
      <c r="N658" s="985"/>
      <c r="O658" s="745">
        <v>-4.7608842241510498E-2</v>
      </c>
      <c r="P658" s="612"/>
      <c r="Q658" s="612"/>
      <c r="W658" s="339"/>
      <c r="X658" s="339"/>
      <c r="Y658" s="339"/>
      <c r="Z658" s="339"/>
      <c r="AA658" s="339"/>
      <c r="AB658" s="339"/>
      <c r="AC658" s="339"/>
      <c r="AD658" s="339"/>
      <c r="AE658" s="339"/>
      <c r="AF658" s="339"/>
      <c r="AG658" s="339"/>
      <c r="AH658" s="339"/>
      <c r="AI658" s="339"/>
      <c r="AJ658" s="339"/>
      <c r="AK658" s="339"/>
      <c r="AL658" s="339"/>
      <c r="AM658" s="339"/>
      <c r="AN658" s="339"/>
      <c r="AO658" s="339"/>
      <c r="AP658" s="339"/>
      <c r="AQ658" s="339"/>
      <c r="AR658" s="339"/>
      <c r="AS658" s="339"/>
      <c r="AT658" s="339"/>
      <c r="AU658" s="339"/>
      <c r="AV658" s="339"/>
      <c r="AW658" s="339"/>
      <c r="AX658" s="339"/>
      <c r="AY658" s="339"/>
      <c r="AZ658" s="339"/>
      <c r="BA658" s="342"/>
      <c r="BB658" s="418"/>
      <c r="BC658" s="342"/>
      <c r="BD658" s="342"/>
      <c r="BE658" s="342"/>
      <c r="BF658" s="342"/>
      <c r="BG658" s="342"/>
      <c r="BH658" s="342"/>
      <c r="BI658" s="342"/>
      <c r="BJ658" s="342"/>
      <c r="BK658" s="342"/>
      <c r="BL658" s="342"/>
      <c r="BM658" s="342"/>
      <c r="BN658" s="342"/>
      <c r="BO658" s="342"/>
      <c r="BP658" s="342"/>
      <c r="BQ658" s="342"/>
      <c r="BR658" s="342"/>
      <c r="BS658" s="342"/>
      <c r="BT658" s="342"/>
      <c r="BU658" s="342"/>
      <c r="BV658" s="342"/>
      <c r="BW658" s="342"/>
      <c r="BX658" s="342"/>
      <c r="BY658" s="342"/>
      <c r="BZ658" s="342"/>
      <c r="CA658" s="342"/>
      <c r="CB658" s="342"/>
      <c r="CC658" s="342"/>
      <c r="CD658" s="342"/>
      <c r="CE658" s="342"/>
      <c r="CF658" s="342"/>
      <c r="CG658" s="342"/>
      <c r="CH658" s="342"/>
      <c r="CI658" s="342"/>
      <c r="CJ658" s="342"/>
      <c r="CK658" s="342"/>
      <c r="CL658" s="342"/>
      <c r="CM658" s="342"/>
      <c r="CN658" s="342"/>
      <c r="CO658" s="342"/>
      <c r="CP658" s="342"/>
      <c r="CQ658" s="342"/>
      <c r="CR658" s="342"/>
      <c r="CS658" s="342"/>
      <c r="CT658" s="342"/>
      <c r="CU658" s="342"/>
      <c r="CV658" s="342"/>
      <c r="CW658" s="342"/>
      <c r="CX658" s="342"/>
      <c r="CY658" s="342"/>
      <c r="CZ658" s="342"/>
    </row>
    <row r="659" s="346" customFormat="true" ht="25.15" customHeight="true" x14ac:dyDescent="0.2">
      <c r="C659" s="986"/>
      <c r="D659" s="985"/>
      <c r="E659" s="612"/>
      <c r="F659" s="612"/>
      <c r="G659" s="612"/>
      <c r="H659" s="986"/>
      <c r="I659" s="985"/>
      <c r="J659" s="612"/>
      <c r="K659" s="612"/>
      <c r="L659" s="612"/>
      <c r="M659" s="1031" t="s">
        <v>463</v>
      </c>
      <c r="N659" s="985"/>
      <c r="O659" s="745">
        <v>-3.2957111279645825E-2</v>
      </c>
      <c r="P659" s="612"/>
      <c r="Q659" s="612"/>
      <c r="W659" s="339"/>
      <c r="X659" s="339"/>
      <c r="Y659" s="339"/>
      <c r="Z659" s="339"/>
      <c r="AA659" s="339"/>
      <c r="AB659" s="339"/>
      <c r="AC659" s="339"/>
      <c r="AD659" s="339"/>
      <c r="AE659" s="339"/>
      <c r="AF659" s="339"/>
      <c r="AG659" s="339"/>
      <c r="AH659" s="339"/>
      <c r="AI659" s="339"/>
      <c r="AJ659" s="339"/>
      <c r="AK659" s="339"/>
      <c r="AL659" s="339"/>
      <c r="AM659" s="339"/>
      <c r="AN659" s="339"/>
      <c r="AO659" s="339"/>
      <c r="AP659" s="339"/>
      <c r="AQ659" s="339"/>
      <c r="AR659" s="339"/>
      <c r="AS659" s="339"/>
      <c r="AT659" s="339"/>
      <c r="AU659" s="339"/>
      <c r="AV659" s="339"/>
      <c r="AW659" s="339"/>
      <c r="AX659" s="339"/>
      <c r="AY659" s="339"/>
      <c r="AZ659" s="339"/>
      <c r="BA659" s="342"/>
      <c r="BB659" s="418"/>
      <c r="BC659" s="342"/>
      <c r="BD659" s="342"/>
      <c r="BE659" s="342"/>
      <c r="BF659" s="342"/>
      <c r="BG659" s="342"/>
      <c r="BH659" s="342"/>
      <c r="BI659" s="342"/>
      <c r="BJ659" s="342"/>
      <c r="BK659" s="342"/>
      <c r="BL659" s="342"/>
      <c r="BM659" s="342"/>
      <c r="BN659" s="342"/>
      <c r="BO659" s="342"/>
      <c r="BP659" s="342"/>
      <c r="BQ659" s="342"/>
      <c r="BR659" s="342"/>
      <c r="BS659" s="342"/>
      <c r="BT659" s="342"/>
      <c r="BU659" s="342"/>
      <c r="BV659" s="342"/>
      <c r="BW659" s="342"/>
      <c r="BX659" s="342"/>
      <c r="BY659" s="342"/>
      <c r="BZ659" s="342"/>
      <c r="CA659" s="342"/>
      <c r="CB659" s="342"/>
      <c r="CC659" s="342"/>
      <c r="CD659" s="342"/>
      <c r="CE659" s="342"/>
      <c r="CF659" s="342"/>
      <c r="CG659" s="342"/>
      <c r="CH659" s="342"/>
      <c r="CI659" s="342"/>
      <c r="CJ659" s="342"/>
      <c r="CK659" s="342"/>
      <c r="CL659" s="342"/>
      <c r="CM659" s="342"/>
      <c r="CN659" s="342"/>
      <c r="CO659" s="342"/>
      <c r="CP659" s="342"/>
      <c r="CQ659" s="342"/>
      <c r="CR659" s="342"/>
      <c r="CS659" s="342"/>
      <c r="CT659" s="342"/>
      <c r="CU659" s="342"/>
      <c r="CV659" s="342"/>
      <c r="CW659" s="342"/>
      <c r="CX659" s="342"/>
      <c r="CY659" s="342"/>
      <c r="CZ659" s="342"/>
    </row>
    <row r="660" s="346" customFormat="true" ht="25.15" customHeight="true" x14ac:dyDescent="0.2">
      <c r="C660" s="986"/>
      <c r="D660" s="985"/>
      <c r="E660" s="612"/>
      <c r="F660" s="612"/>
      <c r="G660" s="612"/>
      <c r="H660" s="986"/>
      <c r="I660" s="985"/>
      <c r="J660" s="612"/>
      <c r="K660" s="612"/>
      <c r="L660" s="612"/>
      <c r="M660" s="1031" t="s">
        <v>454</v>
      </c>
      <c r="N660" s="985"/>
      <c r="O660" s="745">
        <v>2.6037960934032823E-3</v>
      </c>
      <c r="P660" s="612"/>
      <c r="Q660" s="612"/>
      <c r="W660" s="339"/>
      <c r="X660" s="339"/>
      <c r="Y660" s="339"/>
      <c r="Z660" s="339"/>
      <c r="AA660" s="339"/>
      <c r="AB660" s="339"/>
      <c r="AC660" s="339"/>
      <c r="AD660" s="339"/>
      <c r="AE660" s="339"/>
      <c r="AF660" s="339"/>
      <c r="AG660" s="339"/>
      <c r="AH660" s="339"/>
      <c r="AI660" s="339"/>
      <c r="AJ660" s="339"/>
      <c r="AK660" s="339"/>
      <c r="AL660" s="339"/>
      <c r="AM660" s="339"/>
      <c r="AN660" s="339"/>
      <c r="AO660" s="339"/>
      <c r="AP660" s="339"/>
      <c r="AQ660" s="339"/>
      <c r="AR660" s="339"/>
      <c r="AS660" s="339"/>
      <c r="AT660" s="339"/>
      <c r="AU660" s="339"/>
      <c r="AV660" s="339"/>
      <c r="AW660" s="339"/>
      <c r="AX660" s="339"/>
      <c r="AY660" s="339"/>
      <c r="AZ660" s="339"/>
      <c r="BA660" s="342"/>
      <c r="BB660" s="418"/>
      <c r="BC660" s="342"/>
      <c r="BD660" s="342"/>
      <c r="BE660" s="342"/>
      <c r="BF660" s="342"/>
      <c r="BG660" s="342"/>
      <c r="BH660" s="342"/>
      <c r="BI660" s="342"/>
      <c r="BJ660" s="342"/>
      <c r="BK660" s="342"/>
      <c r="BL660" s="342"/>
      <c r="BM660" s="342"/>
      <c r="BN660" s="342"/>
      <c r="BO660" s="342"/>
      <c r="BP660" s="342"/>
      <c r="BQ660" s="342"/>
      <c r="BR660" s="342"/>
      <c r="BS660" s="342"/>
      <c r="BT660" s="342"/>
      <c r="BU660" s="342"/>
      <c r="BV660" s="342"/>
      <c r="BW660" s="342"/>
      <c r="BX660" s="342"/>
      <c r="BY660" s="342"/>
      <c r="BZ660" s="342"/>
      <c r="CA660" s="342"/>
      <c r="CB660" s="342"/>
      <c r="CC660" s="342"/>
      <c r="CD660" s="342"/>
      <c r="CE660" s="342"/>
      <c r="CF660" s="342"/>
      <c r="CG660" s="342"/>
      <c r="CH660" s="342"/>
      <c r="CI660" s="342"/>
      <c r="CJ660" s="342"/>
      <c r="CK660" s="342"/>
      <c r="CL660" s="342"/>
      <c r="CM660" s="342"/>
      <c r="CN660" s="342"/>
      <c r="CO660" s="342"/>
      <c r="CP660" s="342"/>
      <c r="CQ660" s="342"/>
      <c r="CR660" s="342"/>
      <c r="CS660" s="342"/>
      <c r="CT660" s="342"/>
      <c r="CU660" s="342"/>
      <c r="CV660" s="342"/>
      <c r="CW660" s="342"/>
      <c r="CX660" s="342"/>
      <c r="CY660" s="342"/>
      <c r="CZ660" s="342"/>
    </row>
    <row r="661" s="346" customFormat="true" ht="25.15" customHeight="true" x14ac:dyDescent="0.2">
      <c r="C661" s="986"/>
      <c r="D661" s="985"/>
      <c r="E661" s="612"/>
      <c r="F661" s="612"/>
      <c r="G661" s="612"/>
      <c r="H661" s="986"/>
      <c r="I661" s="985"/>
      <c r="J661" s="612"/>
      <c r="K661" s="612"/>
      <c r="L661" s="612"/>
      <c r="M661" s="1031" t="s">
        <v>495</v>
      </c>
      <c r="N661" s="985"/>
      <c r="O661" s="745">
        <v>-1.7228064434384221E-2</v>
      </c>
      <c r="P661" s="612"/>
      <c r="Q661" s="612"/>
      <c r="W661" s="339"/>
      <c r="X661" s="339"/>
      <c r="Y661" s="339"/>
      <c r="Z661" s="339"/>
      <c r="AA661" s="339"/>
      <c r="AB661" s="339"/>
      <c r="AC661" s="339"/>
      <c r="AD661" s="339"/>
      <c r="AE661" s="339"/>
      <c r="AF661" s="339"/>
      <c r="AG661" s="339"/>
      <c r="AH661" s="339"/>
      <c r="AI661" s="339"/>
      <c r="AJ661" s="339"/>
      <c r="AK661" s="339"/>
      <c r="AL661" s="339"/>
      <c r="AM661" s="339"/>
      <c r="AN661" s="339"/>
      <c r="AO661" s="339"/>
      <c r="AP661" s="339"/>
      <c r="AQ661" s="339"/>
      <c r="AR661" s="339"/>
      <c r="AS661" s="339"/>
      <c r="AT661" s="339"/>
      <c r="AU661" s="339"/>
      <c r="AV661" s="339"/>
      <c r="AW661" s="339"/>
      <c r="AX661" s="339"/>
      <c r="AY661" s="339"/>
      <c r="AZ661" s="339"/>
      <c r="BA661" s="342"/>
      <c r="BB661" s="418"/>
      <c r="BC661" s="342"/>
      <c r="BD661" s="342"/>
      <c r="BE661" s="342"/>
      <c r="BF661" s="342"/>
      <c r="BG661" s="342"/>
      <c r="BH661" s="342"/>
      <c r="BI661" s="342"/>
      <c r="BJ661" s="342"/>
      <c r="BK661" s="342"/>
      <c r="BL661" s="342"/>
      <c r="BM661" s="342"/>
      <c r="BN661" s="342"/>
      <c r="BO661" s="342"/>
      <c r="BP661" s="342"/>
      <c r="BQ661" s="342"/>
      <c r="BR661" s="342"/>
      <c r="BS661" s="342"/>
      <c r="BT661" s="342"/>
      <c r="BU661" s="342"/>
      <c r="BV661" s="342"/>
      <c r="BW661" s="342"/>
      <c r="BX661" s="342"/>
      <c r="BY661" s="342"/>
      <c r="BZ661" s="342"/>
      <c r="CA661" s="342"/>
      <c r="CB661" s="342"/>
      <c r="CC661" s="342"/>
      <c r="CD661" s="342"/>
      <c r="CE661" s="342"/>
      <c r="CF661" s="342"/>
      <c r="CG661" s="342"/>
      <c r="CH661" s="342"/>
      <c r="CI661" s="342"/>
      <c r="CJ661" s="342"/>
      <c r="CK661" s="342"/>
      <c r="CL661" s="342"/>
      <c r="CM661" s="342"/>
      <c r="CN661" s="342"/>
      <c r="CO661" s="342"/>
      <c r="CP661" s="342"/>
      <c r="CQ661" s="342"/>
      <c r="CR661" s="342"/>
      <c r="CS661" s="342"/>
      <c r="CT661" s="342"/>
      <c r="CU661" s="342"/>
      <c r="CV661" s="342"/>
      <c r="CW661" s="342"/>
      <c r="CX661" s="342"/>
      <c r="CY661" s="342"/>
      <c r="CZ661" s="342"/>
    </row>
    <row r="662" s="346" customFormat="true" ht="25.15" customHeight="true" x14ac:dyDescent="0.2">
      <c r="C662" s="986"/>
      <c r="D662" s="985"/>
      <c r="E662" s="612"/>
      <c r="F662" s="612"/>
      <c r="G662" s="612"/>
      <c r="H662" s="986"/>
      <c r="I662" s="985"/>
      <c r="J662" s="612"/>
      <c r="K662" s="612"/>
      <c r="L662" s="612"/>
      <c r="M662" s="1031" t="s">
        <v>444</v>
      </c>
      <c r="N662" s="985"/>
      <c r="O662" s="745">
        <v>2.2704345179822411E-2</v>
      </c>
      <c r="P662" s="612"/>
      <c r="Q662" s="612"/>
      <c r="W662" s="339"/>
      <c r="X662" s="339"/>
      <c r="Y662" s="339"/>
      <c r="Z662" s="339"/>
      <c r="AA662" s="339"/>
      <c r="AB662" s="339"/>
      <c r="AC662" s="339"/>
      <c r="AD662" s="339"/>
      <c r="AE662" s="339"/>
      <c r="AF662" s="339"/>
      <c r="AG662" s="339"/>
      <c r="AH662" s="339"/>
      <c r="AI662" s="339"/>
      <c r="AJ662" s="339"/>
      <c r="AK662" s="339"/>
      <c r="AL662" s="339"/>
      <c r="AM662" s="339"/>
      <c r="AN662" s="339"/>
      <c r="AO662" s="339"/>
      <c r="AP662" s="339"/>
      <c r="AQ662" s="339"/>
      <c r="AR662" s="339"/>
      <c r="AS662" s="339"/>
      <c r="AT662" s="339"/>
      <c r="AU662" s="339"/>
      <c r="AV662" s="339"/>
      <c r="AW662" s="339"/>
      <c r="AX662" s="339"/>
      <c r="AY662" s="339"/>
      <c r="AZ662" s="339"/>
      <c r="BA662" s="342"/>
      <c r="BB662" s="418"/>
      <c r="BC662" s="342"/>
      <c r="BD662" s="342"/>
      <c r="BE662" s="342"/>
      <c r="BF662" s="342"/>
      <c r="BG662" s="342"/>
      <c r="BH662" s="342"/>
      <c r="BI662" s="342"/>
      <c r="BJ662" s="342"/>
      <c r="BK662" s="342"/>
      <c r="BL662" s="342"/>
      <c r="BM662" s="342"/>
      <c r="BN662" s="342"/>
      <c r="BO662" s="342"/>
      <c r="BP662" s="342"/>
      <c r="BQ662" s="342"/>
      <c r="BR662" s="342"/>
      <c r="BS662" s="342"/>
      <c r="BT662" s="342"/>
      <c r="BU662" s="342"/>
      <c r="BV662" s="342"/>
      <c r="BW662" s="342"/>
      <c r="BX662" s="342"/>
      <c r="BY662" s="342"/>
      <c r="BZ662" s="342"/>
      <c r="CA662" s="342"/>
      <c r="CB662" s="342"/>
      <c r="CC662" s="342"/>
      <c r="CD662" s="342"/>
      <c r="CE662" s="342"/>
      <c r="CF662" s="342"/>
      <c r="CG662" s="342"/>
      <c r="CH662" s="342"/>
      <c r="CI662" s="342"/>
      <c r="CJ662" s="342"/>
      <c r="CK662" s="342"/>
      <c r="CL662" s="342"/>
      <c r="CM662" s="342"/>
      <c r="CN662" s="342"/>
      <c r="CO662" s="342"/>
      <c r="CP662" s="342"/>
      <c r="CQ662" s="342"/>
      <c r="CR662" s="342"/>
      <c r="CS662" s="342"/>
      <c r="CT662" s="342"/>
      <c r="CU662" s="342"/>
      <c r="CV662" s="342"/>
      <c r="CW662" s="342"/>
      <c r="CX662" s="342"/>
      <c r="CY662" s="342"/>
      <c r="CZ662" s="342"/>
    </row>
    <row r="663" s="346" customFormat="true" ht="25.15" customHeight="true" x14ac:dyDescent="0.2">
      <c r="C663" s="986"/>
      <c r="D663" s="985"/>
      <c r="E663" s="612"/>
      <c r="F663" s="612"/>
      <c r="G663" s="612"/>
      <c r="H663" s="986"/>
      <c r="I663" s="985"/>
      <c r="J663" s="612"/>
      <c r="K663" s="612"/>
      <c r="L663" s="612"/>
      <c r="M663" s="1031" t="s">
        <v>459</v>
      </c>
      <c r="N663" s="985"/>
      <c r="O663" s="745">
        <v>2.7802605048235274E-2</v>
      </c>
      <c r="P663" s="612"/>
      <c r="Q663" s="612"/>
      <c r="W663" s="339"/>
      <c r="X663" s="339"/>
      <c r="Y663" s="339"/>
      <c r="Z663" s="339"/>
      <c r="AA663" s="339"/>
      <c r="AB663" s="339"/>
      <c r="AC663" s="339"/>
      <c r="AD663" s="339"/>
      <c r="AE663" s="339"/>
      <c r="AF663" s="339"/>
      <c r="AG663" s="339"/>
      <c r="AH663" s="339"/>
      <c r="AI663" s="339"/>
      <c r="AJ663" s="339"/>
      <c r="AK663" s="339"/>
      <c r="AL663" s="339"/>
      <c r="AM663" s="339"/>
      <c r="AN663" s="339"/>
      <c r="AO663" s="339"/>
      <c r="AP663" s="339"/>
      <c r="AQ663" s="339"/>
      <c r="AR663" s="339"/>
      <c r="AS663" s="339"/>
      <c r="AT663" s="339"/>
      <c r="AU663" s="339"/>
      <c r="AV663" s="339"/>
      <c r="AW663" s="339"/>
      <c r="AX663" s="339"/>
      <c r="AY663" s="339"/>
      <c r="AZ663" s="339"/>
      <c r="BA663" s="342"/>
      <c r="BB663" s="418"/>
      <c r="BC663" s="342"/>
      <c r="BD663" s="342"/>
      <c r="BE663" s="342"/>
      <c r="BF663" s="342"/>
      <c r="BG663" s="342"/>
      <c r="BH663" s="342"/>
      <c r="BI663" s="342"/>
      <c r="BJ663" s="342"/>
      <c r="BK663" s="342"/>
      <c r="BL663" s="342"/>
      <c r="BM663" s="342"/>
      <c r="BN663" s="342"/>
      <c r="BO663" s="342"/>
      <c r="BP663" s="342"/>
      <c r="BQ663" s="342"/>
      <c r="BR663" s="342"/>
      <c r="BS663" s="342"/>
      <c r="BT663" s="342"/>
      <c r="BU663" s="342"/>
      <c r="BV663" s="342"/>
      <c r="BW663" s="342"/>
      <c r="BX663" s="342"/>
      <c r="BY663" s="342"/>
      <c r="BZ663" s="342"/>
      <c r="CA663" s="342"/>
      <c r="CB663" s="342"/>
      <c r="CC663" s="342"/>
      <c r="CD663" s="342"/>
      <c r="CE663" s="342"/>
      <c r="CF663" s="342"/>
      <c r="CG663" s="342"/>
      <c r="CH663" s="342"/>
      <c r="CI663" s="342"/>
      <c r="CJ663" s="342"/>
      <c r="CK663" s="342"/>
      <c r="CL663" s="342"/>
      <c r="CM663" s="342"/>
      <c r="CN663" s="342"/>
      <c r="CO663" s="342"/>
      <c r="CP663" s="342"/>
      <c r="CQ663" s="342"/>
      <c r="CR663" s="342"/>
      <c r="CS663" s="342"/>
      <c r="CT663" s="342"/>
      <c r="CU663" s="342"/>
      <c r="CV663" s="342"/>
      <c r="CW663" s="342"/>
      <c r="CX663" s="342"/>
      <c r="CY663" s="342"/>
      <c r="CZ663" s="342"/>
    </row>
    <row r="664" s="346" customFormat="true" ht="25.15" customHeight="true" x14ac:dyDescent="0.2">
      <c r="C664" s="986"/>
      <c r="D664" s="985"/>
      <c r="E664" s="612"/>
      <c r="F664" s="612"/>
      <c r="G664" s="612"/>
      <c r="H664" s="986"/>
      <c r="I664" s="985"/>
      <c r="J664" s="612"/>
      <c r="K664" s="612"/>
      <c r="L664" s="612"/>
      <c r="M664" s="1031" t="s">
        <v>467</v>
      </c>
      <c r="N664" s="985"/>
      <c r="O664" s="745">
        <v>7.7104767294844754E-3</v>
      </c>
      <c r="P664" s="612"/>
      <c r="Q664" s="612"/>
      <c r="W664" s="339"/>
      <c r="X664" s="339"/>
      <c r="Y664" s="339"/>
      <c r="Z664" s="339"/>
      <c r="AA664" s="339"/>
      <c r="AB664" s="339"/>
      <c r="AC664" s="339"/>
      <c r="AD664" s="339"/>
      <c r="AE664" s="339"/>
      <c r="AF664" s="339"/>
      <c r="AG664" s="339"/>
      <c r="AH664" s="339"/>
      <c r="AI664" s="339"/>
      <c r="AJ664" s="339"/>
      <c r="AK664" s="339"/>
      <c r="AL664" s="339"/>
      <c r="AM664" s="339"/>
      <c r="AN664" s="339"/>
      <c r="AO664" s="339"/>
      <c r="AP664" s="339"/>
      <c r="AQ664" s="339"/>
      <c r="AR664" s="339"/>
      <c r="AS664" s="339"/>
      <c r="AT664" s="339"/>
      <c r="AU664" s="339"/>
      <c r="AV664" s="339"/>
      <c r="AW664" s="339"/>
      <c r="AX664" s="339"/>
      <c r="AY664" s="339"/>
      <c r="AZ664" s="339"/>
      <c r="BA664" s="342"/>
      <c r="BB664" s="418"/>
      <c r="BC664" s="342"/>
      <c r="BD664" s="342"/>
      <c r="BE664" s="342"/>
      <c r="BF664" s="342"/>
      <c r="BG664" s="342"/>
      <c r="BH664" s="342"/>
      <c r="BI664" s="342"/>
      <c r="BJ664" s="342"/>
      <c r="BK664" s="342"/>
      <c r="BL664" s="342"/>
      <c r="BM664" s="342"/>
      <c r="BN664" s="342"/>
      <c r="BO664" s="342"/>
      <c r="BP664" s="342"/>
      <c r="BQ664" s="342"/>
      <c r="BR664" s="342"/>
      <c r="BS664" s="342"/>
      <c r="BT664" s="342"/>
      <c r="BU664" s="342"/>
      <c r="BV664" s="342"/>
      <c r="BW664" s="342"/>
      <c r="BX664" s="342"/>
      <c r="BY664" s="342"/>
      <c r="BZ664" s="342"/>
      <c r="CA664" s="342"/>
      <c r="CB664" s="342"/>
      <c r="CC664" s="342"/>
      <c r="CD664" s="342"/>
      <c r="CE664" s="342"/>
      <c r="CF664" s="342"/>
      <c r="CG664" s="342"/>
      <c r="CH664" s="342"/>
      <c r="CI664" s="342"/>
      <c r="CJ664" s="342"/>
      <c r="CK664" s="342"/>
      <c r="CL664" s="342"/>
      <c r="CM664" s="342"/>
      <c r="CN664" s="342"/>
      <c r="CO664" s="342"/>
      <c r="CP664" s="342"/>
      <c r="CQ664" s="342"/>
      <c r="CR664" s="342"/>
      <c r="CS664" s="342"/>
      <c r="CT664" s="342"/>
      <c r="CU664" s="342"/>
      <c r="CV664" s="342"/>
      <c r="CW664" s="342"/>
      <c r="CX664" s="342"/>
      <c r="CY664" s="342"/>
      <c r="CZ664" s="342"/>
    </row>
    <row r="665" s="346" customFormat="true" ht="25.15" customHeight="true" x14ac:dyDescent="0.2">
      <c r="C665" s="986"/>
      <c r="D665" s="985"/>
      <c r="E665" s="612"/>
      <c r="F665" s="612"/>
      <c r="G665" s="612"/>
      <c r="H665" s="986"/>
      <c r="I665" s="985"/>
      <c r="J665" s="612"/>
      <c r="K665" s="612"/>
      <c r="L665" s="612"/>
      <c r="M665" s="1031" t="s">
        <v>433</v>
      </c>
      <c r="N665" s="985"/>
      <c r="O665" s="745">
        <v>3.4275021873375174E-2</v>
      </c>
      <c r="P665" s="612"/>
      <c r="Q665" s="612"/>
      <c r="W665" s="339"/>
      <c r="X665" s="339"/>
      <c r="Y665" s="339"/>
      <c r="Z665" s="339"/>
      <c r="AA665" s="339"/>
      <c r="AB665" s="339"/>
      <c r="AC665" s="339"/>
      <c r="AD665" s="339"/>
      <c r="AE665" s="339"/>
      <c r="AF665" s="339"/>
      <c r="AG665" s="339"/>
      <c r="AH665" s="339"/>
      <c r="AI665" s="339"/>
      <c r="AJ665" s="339"/>
      <c r="AK665" s="339"/>
      <c r="AL665" s="339"/>
      <c r="AM665" s="339"/>
      <c r="AN665" s="339"/>
      <c r="AO665" s="339"/>
      <c r="AP665" s="339"/>
      <c r="AQ665" s="339"/>
      <c r="AR665" s="339"/>
      <c r="AS665" s="339"/>
      <c r="AT665" s="339"/>
      <c r="AU665" s="339"/>
      <c r="AV665" s="339"/>
      <c r="AW665" s="339"/>
      <c r="AX665" s="339"/>
      <c r="AY665" s="339"/>
      <c r="AZ665" s="339"/>
      <c r="BA665" s="342"/>
      <c r="BB665" s="418"/>
      <c r="BC665" s="342"/>
      <c r="BD665" s="342"/>
      <c r="BE665" s="342"/>
      <c r="BF665" s="342"/>
      <c r="BG665" s="342"/>
      <c r="BH665" s="342"/>
      <c r="BI665" s="342"/>
      <c r="BJ665" s="342"/>
      <c r="BK665" s="342"/>
      <c r="BL665" s="342"/>
      <c r="BM665" s="342"/>
      <c r="BN665" s="342"/>
      <c r="BO665" s="342"/>
      <c r="BP665" s="342"/>
      <c r="BQ665" s="342"/>
      <c r="BR665" s="342"/>
      <c r="BS665" s="342"/>
      <c r="BT665" s="342"/>
      <c r="BU665" s="342"/>
      <c r="BV665" s="342"/>
      <c r="BW665" s="342"/>
      <c r="BX665" s="342"/>
      <c r="BY665" s="342"/>
      <c r="BZ665" s="342"/>
      <c r="CA665" s="342"/>
      <c r="CB665" s="342"/>
      <c r="CC665" s="342"/>
      <c r="CD665" s="342"/>
      <c r="CE665" s="342"/>
      <c r="CF665" s="342"/>
      <c r="CG665" s="342"/>
      <c r="CH665" s="342"/>
      <c r="CI665" s="342"/>
      <c r="CJ665" s="342"/>
      <c r="CK665" s="342"/>
      <c r="CL665" s="342"/>
      <c r="CM665" s="342"/>
      <c r="CN665" s="342"/>
      <c r="CO665" s="342"/>
      <c r="CP665" s="342"/>
      <c r="CQ665" s="342"/>
      <c r="CR665" s="342"/>
      <c r="CS665" s="342"/>
      <c r="CT665" s="342"/>
      <c r="CU665" s="342"/>
      <c r="CV665" s="342"/>
      <c r="CW665" s="342"/>
      <c r="CX665" s="342"/>
      <c r="CY665" s="342"/>
      <c r="CZ665" s="342"/>
    </row>
    <row r="666" s="346" customFormat="true" ht="25.15" customHeight="true" x14ac:dyDescent="0.2">
      <c r="C666" s="986"/>
      <c r="D666" s="985"/>
      <c r="E666" s="612"/>
      <c r="F666" s="612"/>
      <c r="G666" s="612"/>
      <c r="H666" s="986"/>
      <c r="I666" s="985"/>
      <c r="J666" s="612"/>
      <c r="K666" s="612"/>
      <c r="L666" s="612"/>
      <c r="M666" s="1031" t="s">
        <v>492</v>
      </c>
      <c r="N666" s="985"/>
      <c r="O666" s="745">
        <v>-1.9932359128417735E-2</v>
      </c>
      <c r="P666" s="612"/>
      <c r="Q666" s="612"/>
      <c r="W666" s="339"/>
      <c r="X666" s="339"/>
      <c r="Y666" s="339"/>
      <c r="Z666" s="339"/>
      <c r="AA666" s="339"/>
      <c r="AB666" s="339"/>
      <c r="AC666" s="339"/>
      <c r="AD666" s="339"/>
      <c r="AE666" s="339"/>
      <c r="AF666" s="339"/>
      <c r="AG666" s="339"/>
      <c r="AH666" s="339"/>
      <c r="AI666" s="339"/>
      <c r="AJ666" s="339"/>
      <c r="AK666" s="339"/>
      <c r="AL666" s="339"/>
      <c r="AM666" s="339"/>
      <c r="AN666" s="339"/>
      <c r="AO666" s="339"/>
      <c r="AP666" s="339"/>
      <c r="AQ666" s="339"/>
      <c r="AR666" s="339"/>
      <c r="AS666" s="339"/>
      <c r="AT666" s="339"/>
      <c r="AU666" s="339"/>
      <c r="AV666" s="339"/>
      <c r="AW666" s="339"/>
      <c r="AX666" s="339"/>
      <c r="AY666" s="339"/>
      <c r="AZ666" s="339"/>
      <c r="BA666" s="342"/>
      <c r="BB666" s="418"/>
      <c r="BC666" s="342"/>
      <c r="BD666" s="342"/>
      <c r="BE666" s="342"/>
      <c r="BF666" s="342"/>
      <c r="BG666" s="342"/>
      <c r="BH666" s="342"/>
      <c r="BI666" s="342"/>
      <c r="BJ666" s="342"/>
      <c r="BK666" s="342"/>
      <c r="BL666" s="342"/>
      <c r="BM666" s="342"/>
      <c r="BN666" s="342"/>
      <c r="BO666" s="342"/>
      <c r="BP666" s="342"/>
      <c r="BQ666" s="342"/>
      <c r="BR666" s="342"/>
      <c r="BS666" s="342"/>
      <c r="BT666" s="342"/>
      <c r="BU666" s="342"/>
      <c r="BV666" s="342"/>
      <c r="BW666" s="342"/>
      <c r="BX666" s="342"/>
      <c r="BY666" s="342"/>
      <c r="BZ666" s="342"/>
      <c r="CA666" s="342"/>
      <c r="CB666" s="342"/>
      <c r="CC666" s="342"/>
      <c r="CD666" s="342"/>
      <c r="CE666" s="342"/>
      <c r="CF666" s="342"/>
      <c r="CG666" s="342"/>
      <c r="CH666" s="342"/>
      <c r="CI666" s="342"/>
      <c r="CJ666" s="342"/>
      <c r="CK666" s="342"/>
      <c r="CL666" s="342"/>
      <c r="CM666" s="342"/>
      <c r="CN666" s="342"/>
      <c r="CO666" s="342"/>
      <c r="CP666" s="342"/>
      <c r="CQ666" s="342"/>
      <c r="CR666" s="342"/>
      <c r="CS666" s="342"/>
      <c r="CT666" s="342"/>
      <c r="CU666" s="342"/>
      <c r="CV666" s="342"/>
      <c r="CW666" s="342"/>
      <c r="CX666" s="342"/>
      <c r="CY666" s="342"/>
      <c r="CZ666" s="342"/>
    </row>
    <row r="667" s="346" customFormat="true" ht="25.15" customHeight="true" x14ac:dyDescent="0.2">
      <c r="C667" s="986"/>
      <c r="D667" s="985"/>
      <c r="E667" s="612"/>
      <c r="F667" s="612"/>
      <c r="G667" s="612"/>
      <c r="H667" s="986"/>
      <c r="I667" s="985"/>
      <c r="J667" s="612"/>
      <c r="K667" s="612"/>
      <c r="L667" s="612"/>
      <c r="M667" s="1031" t="s">
        <v>496</v>
      </c>
      <c r="N667" s="985"/>
      <c r="O667" s="745">
        <v>1.4269108020616164E-2</v>
      </c>
      <c r="P667" s="612"/>
      <c r="Q667" s="612"/>
      <c r="W667" s="339"/>
      <c r="X667" s="339"/>
      <c r="Y667" s="339"/>
      <c r="Z667" s="339"/>
      <c r="AA667" s="339"/>
      <c r="AB667" s="339"/>
      <c r="AC667" s="339"/>
      <c r="AD667" s="339"/>
      <c r="AE667" s="339"/>
      <c r="AF667" s="339"/>
      <c r="AG667" s="339"/>
      <c r="AH667" s="339"/>
      <c r="AI667" s="339"/>
      <c r="AJ667" s="339"/>
      <c r="AK667" s="339"/>
      <c r="AL667" s="339"/>
      <c r="AM667" s="339"/>
      <c r="AN667" s="339"/>
      <c r="AO667" s="339"/>
      <c r="AP667" s="339"/>
      <c r="AQ667" s="339"/>
      <c r="AR667" s="339"/>
      <c r="AS667" s="339"/>
      <c r="AT667" s="339"/>
      <c r="AU667" s="339"/>
      <c r="AV667" s="339"/>
      <c r="AW667" s="339"/>
      <c r="AX667" s="339"/>
      <c r="AY667" s="339"/>
      <c r="AZ667" s="339"/>
      <c r="BA667" s="342"/>
      <c r="BB667" s="418"/>
      <c r="BC667" s="342"/>
      <c r="BD667" s="342"/>
      <c r="BE667" s="342"/>
      <c r="BF667" s="342"/>
      <c r="BG667" s="342"/>
      <c r="BH667" s="342"/>
      <c r="BI667" s="342"/>
      <c r="BJ667" s="342"/>
      <c r="BK667" s="342"/>
      <c r="BL667" s="342"/>
      <c r="BM667" s="342"/>
      <c r="BN667" s="342"/>
      <c r="BO667" s="342"/>
      <c r="BP667" s="342"/>
      <c r="BQ667" s="342"/>
      <c r="BR667" s="342"/>
      <c r="BS667" s="342"/>
      <c r="BT667" s="342"/>
      <c r="BU667" s="342"/>
      <c r="BV667" s="342"/>
      <c r="BW667" s="342"/>
      <c r="BX667" s="342"/>
      <c r="BY667" s="342"/>
      <c r="BZ667" s="342"/>
      <c r="CA667" s="342"/>
      <c r="CB667" s="342"/>
      <c r="CC667" s="342"/>
      <c r="CD667" s="342"/>
      <c r="CE667" s="342"/>
      <c r="CF667" s="342"/>
      <c r="CG667" s="342"/>
      <c r="CH667" s="342"/>
      <c r="CI667" s="342"/>
      <c r="CJ667" s="342"/>
      <c r="CK667" s="342"/>
      <c r="CL667" s="342"/>
      <c r="CM667" s="342"/>
      <c r="CN667" s="342"/>
      <c r="CO667" s="342"/>
      <c r="CP667" s="342"/>
      <c r="CQ667" s="342"/>
      <c r="CR667" s="342"/>
      <c r="CS667" s="342"/>
      <c r="CT667" s="342"/>
      <c r="CU667" s="342"/>
      <c r="CV667" s="342"/>
      <c r="CW667" s="342"/>
      <c r="CX667" s="342"/>
      <c r="CY667" s="342"/>
      <c r="CZ667" s="342"/>
    </row>
    <row r="668" s="346" customFormat="true" ht="25.15" customHeight="true" x14ac:dyDescent="0.2">
      <c r="C668" s="986"/>
      <c r="D668" s="985"/>
      <c r="E668" s="612"/>
      <c r="F668" s="612"/>
      <c r="G668" s="612"/>
      <c r="H668" s="986"/>
      <c r="I668" s="985"/>
      <c r="J668" s="612"/>
      <c r="K668" s="612"/>
      <c r="L668" s="612"/>
      <c r="M668" s="1031" t="s">
        <v>497</v>
      </c>
      <c r="N668" s="985"/>
      <c r="O668" s="745">
        <v>1.3474739277988756E-2</v>
      </c>
      <c r="P668" s="612"/>
      <c r="Q668" s="612"/>
      <c r="W668" s="339"/>
      <c r="X668" s="339"/>
      <c r="Y668" s="339"/>
      <c r="Z668" s="339"/>
      <c r="AA668" s="339"/>
      <c r="AB668" s="339"/>
      <c r="AC668" s="339"/>
      <c r="AD668" s="339"/>
      <c r="AE668" s="339"/>
      <c r="AF668" s="339"/>
      <c r="AG668" s="339"/>
      <c r="AH668" s="339"/>
      <c r="AI668" s="339"/>
      <c r="AJ668" s="339"/>
      <c r="AK668" s="339"/>
      <c r="AL668" s="339"/>
      <c r="AM668" s="339"/>
      <c r="AN668" s="339"/>
      <c r="AO668" s="339"/>
      <c r="AP668" s="339"/>
      <c r="AQ668" s="339"/>
      <c r="AR668" s="339"/>
      <c r="AS668" s="339"/>
      <c r="AT668" s="339"/>
      <c r="AU668" s="339"/>
      <c r="AV668" s="339"/>
      <c r="AW668" s="339"/>
      <c r="AX668" s="339"/>
      <c r="AY668" s="339"/>
      <c r="AZ668" s="339"/>
      <c r="BA668" s="342"/>
      <c r="BB668" s="418"/>
      <c r="BC668" s="342"/>
      <c r="BD668" s="342"/>
      <c r="BE668" s="342"/>
      <c r="BF668" s="342"/>
      <c r="BG668" s="342"/>
      <c r="BH668" s="342"/>
      <c r="BI668" s="342"/>
      <c r="BJ668" s="342"/>
      <c r="BK668" s="342"/>
      <c r="BL668" s="342"/>
      <c r="BM668" s="342"/>
      <c r="BN668" s="342"/>
      <c r="BO668" s="342"/>
      <c r="BP668" s="342"/>
      <c r="BQ668" s="342"/>
      <c r="BR668" s="342"/>
      <c r="BS668" s="342"/>
      <c r="BT668" s="342"/>
      <c r="BU668" s="342"/>
      <c r="BV668" s="342"/>
      <c r="BW668" s="342"/>
      <c r="BX668" s="342"/>
      <c r="BY668" s="342"/>
      <c r="BZ668" s="342"/>
      <c r="CA668" s="342"/>
      <c r="CB668" s="342"/>
      <c r="CC668" s="342"/>
      <c r="CD668" s="342"/>
      <c r="CE668" s="342"/>
      <c r="CF668" s="342"/>
      <c r="CG668" s="342"/>
      <c r="CH668" s="342"/>
      <c r="CI668" s="342"/>
      <c r="CJ668" s="342"/>
      <c r="CK668" s="342"/>
      <c r="CL668" s="342"/>
      <c r="CM668" s="342"/>
      <c r="CN668" s="342"/>
      <c r="CO668" s="342"/>
      <c r="CP668" s="342"/>
      <c r="CQ668" s="342"/>
      <c r="CR668" s="342"/>
      <c r="CS668" s="342"/>
      <c r="CT668" s="342"/>
      <c r="CU668" s="342"/>
      <c r="CV668" s="342"/>
      <c r="CW668" s="342"/>
      <c r="CX668" s="342"/>
      <c r="CY668" s="342"/>
      <c r="CZ668" s="342"/>
    </row>
    <row r="669" s="346" customFormat="true" ht="25.15" customHeight="true" x14ac:dyDescent="0.2">
      <c r="C669" s="986"/>
      <c r="D669" s="985"/>
      <c r="E669" s="612"/>
      <c r="F669" s="612"/>
      <c r="G669" s="612"/>
      <c r="H669" s="986"/>
      <c r="I669" s="985"/>
      <c r="J669" s="612"/>
      <c r="K669" s="612"/>
      <c r="L669" s="612"/>
      <c r="M669" s="1031" t="s">
        <v>498</v>
      </c>
      <c r="N669" s="985"/>
      <c r="O669" s="745">
        <v>-8.3799365959044206E-3</v>
      </c>
      <c r="P669" s="612"/>
      <c r="Q669" s="612"/>
      <c r="W669" s="339"/>
      <c r="X669" s="339"/>
      <c r="Y669" s="339"/>
      <c r="Z669" s="339"/>
      <c r="AA669" s="339"/>
      <c r="AB669" s="339"/>
      <c r="AC669" s="339"/>
      <c r="AD669" s="339"/>
      <c r="AE669" s="339"/>
      <c r="AF669" s="339"/>
      <c r="AG669" s="339"/>
      <c r="AH669" s="339"/>
      <c r="AI669" s="339"/>
      <c r="AJ669" s="339"/>
      <c r="AK669" s="339"/>
      <c r="AL669" s="339"/>
      <c r="AM669" s="339"/>
      <c r="AN669" s="339"/>
      <c r="AO669" s="339"/>
      <c r="AP669" s="339"/>
      <c r="AQ669" s="339"/>
      <c r="AR669" s="339"/>
      <c r="AS669" s="339"/>
      <c r="AT669" s="339"/>
      <c r="AU669" s="339"/>
      <c r="AV669" s="339"/>
      <c r="AW669" s="339"/>
      <c r="AX669" s="339"/>
      <c r="AY669" s="339"/>
      <c r="AZ669" s="339"/>
      <c r="BA669" s="342"/>
      <c r="BB669" s="418"/>
      <c r="BC669" s="342"/>
      <c r="BD669" s="342"/>
      <c r="BE669" s="342"/>
      <c r="BF669" s="342"/>
      <c r="BG669" s="342"/>
      <c r="BH669" s="342"/>
      <c r="BI669" s="342"/>
      <c r="BJ669" s="342"/>
      <c r="BK669" s="342"/>
      <c r="BL669" s="342"/>
      <c r="BM669" s="342"/>
      <c r="BN669" s="342"/>
      <c r="BO669" s="342"/>
      <c r="BP669" s="342"/>
      <c r="BQ669" s="342"/>
      <c r="BR669" s="342"/>
      <c r="BS669" s="342"/>
      <c r="BT669" s="342"/>
      <c r="BU669" s="342"/>
      <c r="BV669" s="342"/>
      <c r="BW669" s="342"/>
      <c r="BX669" s="342"/>
      <c r="BY669" s="342"/>
      <c r="BZ669" s="342"/>
      <c r="CA669" s="342"/>
      <c r="CB669" s="342"/>
      <c r="CC669" s="342"/>
      <c r="CD669" s="342"/>
      <c r="CE669" s="342"/>
      <c r="CF669" s="342"/>
      <c r="CG669" s="342"/>
      <c r="CH669" s="342"/>
      <c r="CI669" s="342"/>
      <c r="CJ669" s="342"/>
      <c r="CK669" s="342"/>
      <c r="CL669" s="342"/>
      <c r="CM669" s="342"/>
      <c r="CN669" s="342"/>
      <c r="CO669" s="342"/>
      <c r="CP669" s="342"/>
      <c r="CQ669" s="342"/>
      <c r="CR669" s="342"/>
      <c r="CS669" s="342"/>
      <c r="CT669" s="342"/>
      <c r="CU669" s="342"/>
      <c r="CV669" s="342"/>
      <c r="CW669" s="342"/>
      <c r="CX669" s="342"/>
      <c r="CY669" s="342"/>
      <c r="CZ669" s="342"/>
    </row>
    <row r="670" s="346" customFormat="true" ht="25.15" customHeight="true" x14ac:dyDescent="0.2">
      <c r="C670" s="986"/>
      <c r="D670" s="985"/>
      <c r="E670" s="612"/>
      <c r="F670" s="612"/>
      <c r="G670" s="612"/>
      <c r="H670" s="986"/>
      <c r="I670" s="985"/>
      <c r="J670" s="612"/>
      <c r="K670" s="612"/>
      <c r="L670" s="612"/>
      <c r="M670" s="1031" t="s">
        <v>500</v>
      </c>
      <c r="N670" s="985"/>
      <c r="O670" s="745">
        <v>7.5206219543213606E-3</v>
      </c>
      <c r="P670" s="612"/>
      <c r="Q670" s="612"/>
      <c r="W670" s="339"/>
      <c r="X670" s="339"/>
      <c r="Y670" s="339"/>
      <c r="Z670" s="339"/>
      <c r="AA670" s="339"/>
      <c r="AB670" s="339"/>
      <c r="AC670" s="339"/>
      <c r="AD670" s="339"/>
      <c r="AE670" s="339"/>
      <c r="AF670" s="339"/>
      <c r="AG670" s="339"/>
      <c r="AH670" s="339"/>
      <c r="AI670" s="339"/>
      <c r="AJ670" s="339"/>
      <c r="AK670" s="339"/>
      <c r="AL670" s="339"/>
      <c r="AM670" s="339"/>
      <c r="AN670" s="339"/>
      <c r="AO670" s="339"/>
      <c r="AP670" s="339"/>
      <c r="AQ670" s="339"/>
      <c r="AR670" s="339"/>
      <c r="AS670" s="339"/>
      <c r="AT670" s="339"/>
      <c r="AU670" s="339"/>
      <c r="AV670" s="339"/>
      <c r="AW670" s="339"/>
      <c r="AX670" s="339"/>
      <c r="AY670" s="339"/>
      <c r="AZ670" s="339"/>
      <c r="BA670" s="342"/>
      <c r="BB670" s="418"/>
      <c r="BC670" s="342"/>
      <c r="BD670" s="342"/>
      <c r="BE670" s="342"/>
      <c r="BF670" s="342"/>
      <c r="BG670" s="342"/>
      <c r="BH670" s="342"/>
      <c r="BI670" s="342"/>
      <c r="BJ670" s="342"/>
      <c r="BK670" s="342"/>
      <c r="BL670" s="342"/>
      <c r="BM670" s="342"/>
      <c r="BN670" s="342"/>
      <c r="BO670" s="342"/>
      <c r="BP670" s="342"/>
      <c r="BQ670" s="342"/>
      <c r="BR670" s="342"/>
      <c r="BS670" s="342"/>
      <c r="BT670" s="342"/>
      <c r="BU670" s="342"/>
      <c r="BV670" s="342"/>
      <c r="BW670" s="342"/>
      <c r="BX670" s="342"/>
      <c r="BY670" s="342"/>
      <c r="BZ670" s="342"/>
      <c r="CA670" s="342"/>
      <c r="CB670" s="342"/>
      <c r="CC670" s="342"/>
      <c r="CD670" s="342"/>
      <c r="CE670" s="342"/>
      <c r="CF670" s="342"/>
      <c r="CG670" s="342"/>
      <c r="CH670" s="342"/>
      <c r="CI670" s="342"/>
      <c r="CJ670" s="342"/>
      <c r="CK670" s="342"/>
      <c r="CL670" s="342"/>
      <c r="CM670" s="342"/>
      <c r="CN670" s="342"/>
      <c r="CO670" s="342"/>
      <c r="CP670" s="342"/>
      <c r="CQ670" s="342"/>
      <c r="CR670" s="342"/>
      <c r="CS670" s="342"/>
      <c r="CT670" s="342"/>
      <c r="CU670" s="342"/>
      <c r="CV670" s="342"/>
      <c r="CW670" s="342"/>
      <c r="CX670" s="342"/>
      <c r="CY670" s="342"/>
      <c r="CZ670" s="342"/>
    </row>
    <row r="671" s="346" customFormat="true" ht="25.15" customHeight="true" x14ac:dyDescent="0.2">
      <c r="C671" s="986"/>
      <c r="D671" s="985"/>
      <c r="E671" s="612"/>
      <c r="F671" s="612"/>
      <c r="G671" s="612"/>
      <c r="H671" s="986"/>
      <c r="I671" s="985"/>
      <c r="J671" s="612"/>
      <c r="K671" s="612"/>
      <c r="L671" s="612"/>
      <c r="M671" s="1031" t="s">
        <v>506</v>
      </c>
      <c r="N671" s="985"/>
      <c r="O671" s="745">
        <v>1.1826588335284603E-3</v>
      </c>
      <c r="P671" s="612"/>
      <c r="Q671" s="612"/>
      <c r="W671" s="339"/>
      <c r="X671" s="339"/>
      <c r="Y671" s="339"/>
      <c r="Z671" s="339"/>
      <c r="AA671" s="339"/>
      <c r="AB671" s="339"/>
      <c r="AC671" s="339"/>
      <c r="AD671" s="339"/>
      <c r="AE671" s="339"/>
      <c r="AF671" s="339"/>
      <c r="AG671" s="339"/>
      <c r="AH671" s="339"/>
      <c r="AI671" s="339"/>
      <c r="AJ671" s="339"/>
      <c r="AK671" s="339"/>
      <c r="AL671" s="339"/>
      <c r="AM671" s="339"/>
      <c r="AN671" s="339"/>
      <c r="AO671" s="339"/>
      <c r="AP671" s="339"/>
      <c r="AQ671" s="339"/>
      <c r="AR671" s="339"/>
      <c r="AS671" s="339"/>
      <c r="AT671" s="339"/>
      <c r="AU671" s="339"/>
      <c r="AV671" s="339"/>
      <c r="AW671" s="339"/>
      <c r="AX671" s="339"/>
      <c r="AY671" s="339"/>
      <c r="AZ671" s="339"/>
      <c r="BA671" s="342"/>
      <c r="BB671" s="418"/>
      <c r="BC671" s="342"/>
      <c r="BD671" s="342"/>
      <c r="BE671" s="342"/>
      <c r="BF671" s="342"/>
      <c r="BG671" s="342"/>
      <c r="BH671" s="342"/>
      <c r="BI671" s="342"/>
      <c r="BJ671" s="342"/>
      <c r="BK671" s="342"/>
      <c r="BL671" s="342"/>
      <c r="BM671" s="342"/>
      <c r="BN671" s="342"/>
      <c r="BO671" s="342"/>
      <c r="BP671" s="342"/>
      <c r="BQ671" s="342"/>
      <c r="BR671" s="342"/>
      <c r="BS671" s="342"/>
      <c r="BT671" s="342"/>
      <c r="BU671" s="342"/>
      <c r="BV671" s="342"/>
      <c r="BW671" s="342"/>
      <c r="BX671" s="342"/>
      <c r="BY671" s="342"/>
      <c r="BZ671" s="342"/>
      <c r="CA671" s="342"/>
      <c r="CB671" s="342"/>
      <c r="CC671" s="342"/>
      <c r="CD671" s="342"/>
      <c r="CE671" s="342"/>
      <c r="CF671" s="342"/>
      <c r="CG671" s="342"/>
      <c r="CH671" s="342"/>
      <c r="CI671" s="342"/>
      <c r="CJ671" s="342"/>
      <c r="CK671" s="342"/>
      <c r="CL671" s="342"/>
      <c r="CM671" s="342"/>
      <c r="CN671" s="342"/>
      <c r="CO671" s="342"/>
      <c r="CP671" s="342"/>
      <c r="CQ671" s="342"/>
      <c r="CR671" s="342"/>
      <c r="CS671" s="342"/>
      <c r="CT671" s="342"/>
      <c r="CU671" s="342"/>
      <c r="CV671" s="342"/>
      <c r="CW671" s="342"/>
      <c r="CX671" s="342"/>
      <c r="CY671" s="342"/>
      <c r="CZ671" s="342"/>
    </row>
    <row r="672" s="346" customFormat="true" ht="25.15" customHeight="true" x14ac:dyDescent="0.2">
      <c r="C672" s="986"/>
      <c r="D672" s="985"/>
      <c r="E672" s="612"/>
      <c r="F672" s="612"/>
      <c r="G672" s="612"/>
      <c r="H672" s="986"/>
      <c r="I672" s="985"/>
      <c r="J672" s="612"/>
      <c r="K672" s="612"/>
      <c r="L672" s="612"/>
      <c r="M672" s="1031" t="s">
        <v>508</v>
      </c>
      <c r="N672" s="985"/>
      <c r="O672" s="745">
        <v>-1.4082237882363154E-4</v>
      </c>
      <c r="P672" s="612"/>
      <c r="Q672" s="612"/>
      <c r="W672" s="339"/>
      <c r="X672" s="339"/>
      <c r="Y672" s="339"/>
      <c r="Z672" s="339"/>
      <c r="AA672" s="339"/>
      <c r="AB672" s="339"/>
      <c r="AC672" s="339"/>
      <c r="AD672" s="339"/>
      <c r="AE672" s="339"/>
      <c r="AF672" s="339"/>
      <c r="AG672" s="339"/>
      <c r="AH672" s="339"/>
      <c r="AI672" s="339"/>
      <c r="AJ672" s="339"/>
      <c r="AK672" s="339"/>
      <c r="AL672" s="339"/>
      <c r="AM672" s="339"/>
      <c r="AN672" s="339"/>
      <c r="AO672" s="339"/>
      <c r="AP672" s="339"/>
      <c r="AQ672" s="339"/>
      <c r="AR672" s="339"/>
      <c r="AS672" s="339"/>
      <c r="AT672" s="339"/>
      <c r="AU672" s="339"/>
      <c r="AV672" s="339"/>
      <c r="AW672" s="339"/>
      <c r="AX672" s="339"/>
      <c r="AY672" s="339"/>
      <c r="AZ672" s="339"/>
      <c r="BA672" s="342"/>
      <c r="BB672" s="418"/>
      <c r="BC672" s="342"/>
      <c r="BD672" s="342"/>
      <c r="BE672" s="342"/>
      <c r="BF672" s="342"/>
      <c r="BG672" s="342"/>
      <c r="BH672" s="342"/>
      <c r="BI672" s="342"/>
      <c r="BJ672" s="342"/>
      <c r="BK672" s="342"/>
      <c r="BL672" s="342"/>
      <c r="BM672" s="342"/>
      <c r="BN672" s="342"/>
      <c r="BO672" s="342"/>
      <c r="BP672" s="342"/>
      <c r="BQ672" s="342"/>
      <c r="BR672" s="342"/>
      <c r="BS672" s="342"/>
      <c r="BT672" s="342"/>
      <c r="BU672" s="342"/>
      <c r="BV672" s="342"/>
      <c r="BW672" s="342"/>
      <c r="BX672" s="342"/>
      <c r="BY672" s="342"/>
      <c r="BZ672" s="342"/>
      <c r="CA672" s="342"/>
      <c r="CB672" s="342"/>
      <c r="CC672" s="342"/>
      <c r="CD672" s="342"/>
      <c r="CE672" s="342"/>
      <c r="CF672" s="342"/>
      <c r="CG672" s="342"/>
      <c r="CH672" s="342"/>
      <c r="CI672" s="342"/>
      <c r="CJ672" s="342"/>
      <c r="CK672" s="342"/>
      <c r="CL672" s="342"/>
      <c r="CM672" s="342"/>
      <c r="CN672" s="342"/>
      <c r="CO672" s="342"/>
      <c r="CP672" s="342"/>
      <c r="CQ672" s="342"/>
      <c r="CR672" s="342"/>
      <c r="CS672" s="342"/>
      <c r="CT672" s="342"/>
      <c r="CU672" s="342"/>
      <c r="CV672" s="342"/>
      <c r="CW672" s="342"/>
      <c r="CX672" s="342"/>
      <c r="CY672" s="342"/>
      <c r="CZ672" s="342"/>
    </row>
    <row r="673" s="346" customFormat="true" ht="25.15" customHeight="true" x14ac:dyDescent="0.2">
      <c r="C673" s="986"/>
      <c r="D673" s="985"/>
      <c r="E673" s="612"/>
      <c r="F673" s="612"/>
      <c r="G673" s="612"/>
      <c r="H673" s="986"/>
      <c r="I673" s="985"/>
      <c r="J673" s="612"/>
      <c r="K673" s="612"/>
      <c r="L673" s="612"/>
      <c r="M673" s="1031" t="s">
        <v>425</v>
      </c>
      <c r="N673" s="985"/>
      <c r="O673" s="745">
        <v>7.0895848684916399E-2</v>
      </c>
      <c r="P673" s="612"/>
      <c r="Q673" s="612"/>
      <c r="W673" s="339"/>
      <c r="X673" s="339"/>
      <c r="Y673" s="339"/>
      <c r="Z673" s="339"/>
      <c r="AA673" s="339"/>
      <c r="AB673" s="339"/>
      <c r="AC673" s="339"/>
      <c r="AD673" s="339"/>
      <c r="AE673" s="339"/>
      <c r="AF673" s="339"/>
      <c r="AG673" s="339"/>
      <c r="AH673" s="339"/>
      <c r="AI673" s="339"/>
      <c r="AJ673" s="339"/>
      <c r="AK673" s="339"/>
      <c r="AL673" s="339"/>
      <c r="AM673" s="339"/>
      <c r="AN673" s="339"/>
      <c r="AO673" s="339"/>
      <c r="AP673" s="339"/>
      <c r="AQ673" s="339"/>
      <c r="AR673" s="339"/>
      <c r="AS673" s="339"/>
      <c r="AT673" s="339"/>
      <c r="AU673" s="339"/>
      <c r="AV673" s="339"/>
      <c r="AW673" s="339"/>
      <c r="AX673" s="339"/>
      <c r="AY673" s="339"/>
      <c r="AZ673" s="339"/>
      <c r="BA673" s="342"/>
      <c r="BB673" s="418"/>
      <c r="BC673" s="342"/>
      <c r="BD673" s="342"/>
      <c r="BE673" s="342"/>
      <c r="BF673" s="342"/>
      <c r="BG673" s="342"/>
      <c r="BH673" s="342"/>
      <c r="BI673" s="342"/>
      <c r="BJ673" s="342"/>
      <c r="BK673" s="342"/>
      <c r="BL673" s="342"/>
      <c r="BM673" s="342"/>
      <c r="BN673" s="342"/>
      <c r="BO673" s="342"/>
      <c r="BP673" s="342"/>
      <c r="BQ673" s="342"/>
      <c r="BR673" s="342"/>
      <c r="BS673" s="342"/>
      <c r="BT673" s="342"/>
      <c r="BU673" s="342"/>
      <c r="BV673" s="342"/>
      <c r="BW673" s="342"/>
      <c r="BX673" s="342"/>
      <c r="BY673" s="342"/>
      <c r="BZ673" s="342"/>
      <c r="CA673" s="342"/>
      <c r="CB673" s="342"/>
      <c r="CC673" s="342"/>
      <c r="CD673" s="342"/>
      <c r="CE673" s="342"/>
      <c r="CF673" s="342"/>
      <c r="CG673" s="342"/>
      <c r="CH673" s="342"/>
      <c r="CI673" s="342"/>
      <c r="CJ673" s="342"/>
      <c r="CK673" s="342"/>
      <c r="CL673" s="342"/>
      <c r="CM673" s="342"/>
      <c r="CN673" s="342"/>
      <c r="CO673" s="342"/>
      <c r="CP673" s="342"/>
      <c r="CQ673" s="342"/>
      <c r="CR673" s="342"/>
      <c r="CS673" s="342"/>
      <c r="CT673" s="342"/>
      <c r="CU673" s="342"/>
      <c r="CV673" s="342"/>
      <c r="CW673" s="342"/>
      <c r="CX673" s="342"/>
      <c r="CY673" s="342"/>
      <c r="CZ673" s="342"/>
    </row>
    <row r="674" s="346" customFormat="true" ht="25.15" customHeight="true" x14ac:dyDescent="0.2">
      <c r="C674" s="986"/>
      <c r="D674" s="985"/>
      <c r="E674" s="612"/>
      <c r="F674" s="612"/>
      <c r="G674" s="612"/>
      <c r="H674" s="986"/>
      <c r="I674" s="985"/>
      <c r="J674" s="612"/>
      <c r="K674" s="612"/>
      <c r="L674" s="612"/>
      <c r="M674" s="1031" t="s">
        <v>475</v>
      </c>
      <c r="N674" s="985"/>
      <c r="O674" s="745">
        <v>-2.7528573673716441E-2</v>
      </c>
      <c r="P674" s="612"/>
      <c r="Q674" s="612"/>
      <c r="W674" s="339"/>
      <c r="X674" s="339"/>
      <c r="Y674" s="339"/>
      <c r="Z674" s="339"/>
      <c r="AA674" s="339"/>
      <c r="AB674" s="339"/>
      <c r="AC674" s="339"/>
      <c r="AD674" s="339"/>
      <c r="AE674" s="339"/>
      <c r="AF674" s="339"/>
      <c r="AG674" s="339"/>
      <c r="AH674" s="339"/>
      <c r="AI674" s="339"/>
      <c r="AJ674" s="339"/>
      <c r="AK674" s="339"/>
      <c r="AL674" s="339"/>
      <c r="AM674" s="339"/>
      <c r="AN674" s="339"/>
      <c r="AO674" s="339"/>
      <c r="AP674" s="339"/>
      <c r="AQ674" s="339"/>
      <c r="AR674" s="339"/>
      <c r="AS674" s="339"/>
      <c r="AT674" s="339"/>
      <c r="AU674" s="339"/>
      <c r="AV674" s="339"/>
      <c r="AW674" s="339"/>
      <c r="AX674" s="339"/>
      <c r="AY674" s="339"/>
      <c r="AZ674" s="339"/>
      <c r="BA674" s="342"/>
      <c r="BB674" s="418"/>
      <c r="BC674" s="342"/>
      <c r="BD674" s="342"/>
      <c r="BE674" s="342"/>
      <c r="BF674" s="342"/>
      <c r="BG674" s="342"/>
      <c r="BH674" s="342"/>
      <c r="BI674" s="342"/>
      <c r="BJ674" s="342"/>
      <c r="BK674" s="342"/>
      <c r="BL674" s="342"/>
      <c r="BM674" s="342"/>
      <c r="BN674" s="342"/>
      <c r="BO674" s="342"/>
      <c r="BP674" s="342"/>
      <c r="BQ674" s="342"/>
      <c r="BR674" s="342"/>
      <c r="BS674" s="342"/>
      <c r="BT674" s="342"/>
      <c r="BU674" s="342"/>
      <c r="BV674" s="342"/>
      <c r="BW674" s="342"/>
      <c r="BX674" s="342"/>
      <c r="BY674" s="342"/>
      <c r="BZ674" s="342"/>
      <c r="CA674" s="342"/>
      <c r="CB674" s="342"/>
      <c r="CC674" s="342"/>
      <c r="CD674" s="342"/>
      <c r="CE674" s="342"/>
      <c r="CF674" s="342"/>
      <c r="CG674" s="342"/>
      <c r="CH674" s="342"/>
      <c r="CI674" s="342"/>
      <c r="CJ674" s="342"/>
      <c r="CK674" s="342"/>
      <c r="CL674" s="342"/>
      <c r="CM674" s="342"/>
      <c r="CN674" s="342"/>
      <c r="CO674" s="342"/>
      <c r="CP674" s="342"/>
      <c r="CQ674" s="342"/>
      <c r="CR674" s="342"/>
      <c r="CS674" s="342"/>
      <c r="CT674" s="342"/>
      <c r="CU674" s="342"/>
      <c r="CV674" s="342"/>
      <c r="CW674" s="342"/>
      <c r="CX674" s="342"/>
      <c r="CY674" s="342"/>
      <c r="CZ674" s="342"/>
    </row>
    <row r="675" s="346" customFormat="true" ht="25.15" customHeight="true" x14ac:dyDescent="0.2">
      <c r="C675" s="986"/>
      <c r="D675" s="985"/>
      <c r="E675" s="612"/>
      <c r="F675" s="612"/>
      <c r="G675" s="612"/>
      <c r="H675" s="986"/>
      <c r="I675" s="985"/>
      <c r="J675" s="612"/>
      <c r="K675" s="612"/>
      <c r="L675" s="612"/>
      <c r="M675" s="1031" t="s">
        <v>458</v>
      </c>
      <c r="N675" s="985"/>
      <c r="O675" s="745">
        <v>-3.3536201949385641E-2</v>
      </c>
      <c r="P675" s="612"/>
      <c r="Q675" s="612"/>
      <c r="W675" s="339"/>
      <c r="X675" s="339"/>
      <c r="Y675" s="339"/>
      <c r="Z675" s="339"/>
      <c r="AA675" s="339"/>
      <c r="AB675" s="339"/>
      <c r="AC675" s="339"/>
      <c r="AD675" s="339"/>
      <c r="AE675" s="339"/>
      <c r="AF675" s="339"/>
      <c r="AG675" s="339"/>
      <c r="AH675" s="339"/>
      <c r="AI675" s="339"/>
      <c r="AJ675" s="339"/>
      <c r="AK675" s="339"/>
      <c r="AL675" s="339"/>
      <c r="AM675" s="339"/>
      <c r="AN675" s="339"/>
      <c r="AO675" s="339"/>
      <c r="AP675" s="339"/>
      <c r="AQ675" s="339"/>
      <c r="AR675" s="339"/>
      <c r="AS675" s="339"/>
      <c r="AT675" s="339"/>
      <c r="AU675" s="339"/>
      <c r="AV675" s="339"/>
      <c r="AW675" s="339"/>
      <c r="AX675" s="339"/>
      <c r="AY675" s="339"/>
      <c r="AZ675" s="339"/>
      <c r="BA675" s="342"/>
      <c r="BB675" s="418"/>
      <c r="BC675" s="342"/>
      <c r="BD675" s="342"/>
      <c r="BE675" s="342"/>
      <c r="BF675" s="342"/>
      <c r="BG675" s="342"/>
      <c r="BH675" s="342"/>
      <c r="BI675" s="342"/>
      <c r="BJ675" s="342"/>
      <c r="BK675" s="342"/>
      <c r="BL675" s="342"/>
      <c r="BM675" s="342"/>
      <c r="BN675" s="342"/>
      <c r="BO675" s="342"/>
      <c r="BP675" s="342"/>
      <c r="BQ675" s="342"/>
      <c r="BR675" s="342"/>
      <c r="BS675" s="342"/>
      <c r="BT675" s="342"/>
      <c r="BU675" s="342"/>
      <c r="BV675" s="342"/>
      <c r="BW675" s="342"/>
      <c r="BX675" s="342"/>
      <c r="BY675" s="342"/>
      <c r="BZ675" s="342"/>
      <c r="CA675" s="342"/>
      <c r="CB675" s="342"/>
      <c r="CC675" s="342"/>
      <c r="CD675" s="342"/>
      <c r="CE675" s="342"/>
      <c r="CF675" s="342"/>
      <c r="CG675" s="342"/>
      <c r="CH675" s="342"/>
      <c r="CI675" s="342"/>
      <c r="CJ675" s="342"/>
      <c r="CK675" s="342"/>
      <c r="CL675" s="342"/>
      <c r="CM675" s="342"/>
      <c r="CN675" s="342"/>
      <c r="CO675" s="342"/>
      <c r="CP675" s="342"/>
      <c r="CQ675" s="342"/>
      <c r="CR675" s="342"/>
      <c r="CS675" s="342"/>
      <c r="CT675" s="342"/>
      <c r="CU675" s="342"/>
      <c r="CV675" s="342"/>
      <c r="CW675" s="342"/>
      <c r="CX675" s="342"/>
      <c r="CY675" s="342"/>
      <c r="CZ675" s="342"/>
    </row>
    <row r="676" s="346" customFormat="true" ht="25.15" customHeight="true" x14ac:dyDescent="0.2">
      <c r="C676" s="986"/>
      <c r="D676" s="985"/>
      <c r="E676" s="612"/>
      <c r="F676" s="612"/>
      <c r="G676" s="612"/>
      <c r="H676" s="986"/>
      <c r="I676" s="985"/>
      <c r="J676" s="612"/>
      <c r="K676" s="612"/>
      <c r="L676" s="612"/>
      <c r="M676" s="1031" t="s">
        <v>464</v>
      </c>
      <c r="N676" s="985"/>
      <c r="O676" s="745">
        <v>-3.2902794522380312E-2</v>
      </c>
      <c r="P676" s="612"/>
      <c r="Q676" s="612"/>
      <c r="W676" s="339"/>
      <c r="X676" s="339"/>
      <c r="Y676" s="339"/>
      <c r="Z676" s="339"/>
      <c r="AA676" s="339"/>
      <c r="AB676" s="339"/>
      <c r="AC676" s="339"/>
      <c r="AD676" s="339"/>
      <c r="AE676" s="339"/>
      <c r="AF676" s="339"/>
      <c r="AG676" s="339"/>
      <c r="AH676" s="339"/>
      <c r="AI676" s="339"/>
      <c r="AJ676" s="339"/>
      <c r="AK676" s="339"/>
      <c r="AL676" s="339"/>
      <c r="AM676" s="339"/>
      <c r="AN676" s="339"/>
      <c r="AO676" s="339"/>
      <c r="AP676" s="339"/>
      <c r="AQ676" s="339"/>
      <c r="AR676" s="339"/>
      <c r="AS676" s="339"/>
      <c r="AT676" s="339"/>
      <c r="AU676" s="339"/>
      <c r="AV676" s="339"/>
      <c r="AW676" s="339"/>
      <c r="AX676" s="339"/>
      <c r="AY676" s="339"/>
      <c r="AZ676" s="339"/>
      <c r="BA676" s="342"/>
      <c r="BB676" s="418"/>
      <c r="BC676" s="342"/>
      <c r="BD676" s="342"/>
      <c r="BE676" s="342"/>
      <c r="BF676" s="342"/>
      <c r="BG676" s="342"/>
      <c r="BH676" s="342"/>
      <c r="BI676" s="342"/>
      <c r="BJ676" s="342"/>
      <c r="BK676" s="342"/>
      <c r="BL676" s="342"/>
      <c r="BM676" s="342"/>
      <c r="BN676" s="342"/>
      <c r="BO676" s="342"/>
      <c r="BP676" s="342"/>
      <c r="BQ676" s="342"/>
      <c r="BR676" s="342"/>
      <c r="BS676" s="342"/>
      <c r="BT676" s="342"/>
      <c r="BU676" s="342"/>
      <c r="BV676" s="342"/>
      <c r="BW676" s="342"/>
      <c r="BX676" s="342"/>
      <c r="BY676" s="342"/>
      <c r="BZ676" s="342"/>
      <c r="CA676" s="342"/>
      <c r="CB676" s="342"/>
      <c r="CC676" s="342"/>
      <c r="CD676" s="342"/>
      <c r="CE676" s="342"/>
      <c r="CF676" s="342"/>
      <c r="CG676" s="342"/>
      <c r="CH676" s="342"/>
      <c r="CI676" s="342"/>
      <c r="CJ676" s="342"/>
      <c r="CK676" s="342"/>
      <c r="CL676" s="342"/>
      <c r="CM676" s="342"/>
      <c r="CN676" s="342"/>
      <c r="CO676" s="342"/>
      <c r="CP676" s="342"/>
      <c r="CQ676" s="342"/>
      <c r="CR676" s="342"/>
      <c r="CS676" s="342"/>
      <c r="CT676" s="342"/>
      <c r="CU676" s="342"/>
      <c r="CV676" s="342"/>
      <c r="CW676" s="342"/>
      <c r="CX676" s="342"/>
      <c r="CY676" s="342"/>
      <c r="CZ676" s="342"/>
    </row>
    <row r="677" s="346" customFormat="true" ht="25.15" customHeight="true" x14ac:dyDescent="0.2">
      <c r="C677" s="986"/>
      <c r="D677" s="985"/>
      <c r="E677" s="612"/>
      <c r="F677" s="612"/>
      <c r="G677" s="612"/>
      <c r="H677" s="986"/>
      <c r="I677" s="985"/>
      <c r="J677" s="612"/>
      <c r="K677" s="612"/>
      <c r="L677" s="612"/>
      <c r="M677" s="1031" t="s">
        <v>423</v>
      </c>
      <c r="N677" s="985"/>
      <c r="O677" s="745">
        <v>7.1913178368865086E-2</v>
      </c>
      <c r="P677" s="612"/>
      <c r="Q677" s="612"/>
      <c r="W677" s="339"/>
      <c r="X677" s="339"/>
      <c r="Y677" s="339"/>
      <c r="Z677" s="339"/>
      <c r="AA677" s="339"/>
      <c r="AB677" s="339"/>
      <c r="AC677" s="339"/>
      <c r="AD677" s="339"/>
      <c r="AE677" s="339"/>
      <c r="AF677" s="339"/>
      <c r="AG677" s="339"/>
      <c r="AH677" s="339"/>
      <c r="AI677" s="339"/>
      <c r="AJ677" s="339"/>
      <c r="AK677" s="339"/>
      <c r="AL677" s="339"/>
      <c r="AM677" s="339"/>
      <c r="AN677" s="339"/>
      <c r="AO677" s="339"/>
      <c r="AP677" s="339"/>
      <c r="AQ677" s="339"/>
      <c r="AR677" s="339"/>
      <c r="AS677" s="339"/>
      <c r="AT677" s="339"/>
      <c r="AU677" s="339"/>
      <c r="AV677" s="339"/>
      <c r="AW677" s="339"/>
      <c r="AX677" s="339"/>
      <c r="AY677" s="339"/>
      <c r="AZ677" s="339"/>
      <c r="BA677" s="342"/>
      <c r="BB677" s="418"/>
      <c r="BC677" s="342"/>
      <c r="BD677" s="342"/>
      <c r="BE677" s="342"/>
      <c r="BF677" s="342"/>
      <c r="BG677" s="342"/>
      <c r="BH677" s="342"/>
      <c r="BI677" s="342"/>
      <c r="BJ677" s="342"/>
      <c r="BK677" s="342"/>
      <c r="BL677" s="342"/>
      <c r="BM677" s="342"/>
      <c r="BN677" s="342"/>
      <c r="BO677" s="342"/>
      <c r="BP677" s="342"/>
      <c r="BQ677" s="342"/>
      <c r="BR677" s="342"/>
      <c r="BS677" s="342"/>
      <c r="BT677" s="342"/>
      <c r="BU677" s="342"/>
      <c r="BV677" s="342"/>
      <c r="BW677" s="342"/>
      <c r="BX677" s="342"/>
      <c r="BY677" s="342"/>
      <c r="BZ677" s="342"/>
      <c r="CA677" s="342"/>
      <c r="CB677" s="342"/>
      <c r="CC677" s="342"/>
      <c r="CD677" s="342"/>
      <c r="CE677" s="342"/>
      <c r="CF677" s="342"/>
      <c r="CG677" s="342"/>
      <c r="CH677" s="342"/>
      <c r="CI677" s="342"/>
      <c r="CJ677" s="342"/>
      <c r="CK677" s="342"/>
      <c r="CL677" s="342"/>
      <c r="CM677" s="342"/>
      <c r="CN677" s="342"/>
      <c r="CO677" s="342"/>
      <c r="CP677" s="342"/>
      <c r="CQ677" s="342"/>
      <c r="CR677" s="342"/>
      <c r="CS677" s="342"/>
      <c r="CT677" s="342"/>
      <c r="CU677" s="342"/>
      <c r="CV677" s="342"/>
      <c r="CW677" s="342"/>
      <c r="CX677" s="342"/>
      <c r="CY677" s="342"/>
      <c r="CZ677" s="342"/>
    </row>
    <row r="678" s="346" customFormat="true" ht="25.15" customHeight="true" x14ac:dyDescent="0.2">
      <c r="C678" s="986"/>
      <c r="D678" s="985"/>
      <c r="E678" s="612"/>
      <c r="F678" s="612"/>
      <c r="G678" s="612"/>
      <c r="H678" s="986"/>
      <c r="I678" s="985"/>
      <c r="J678" s="612"/>
      <c r="K678" s="612"/>
      <c r="L678" s="612"/>
      <c r="M678" s="1031" t="s">
        <v>449</v>
      </c>
      <c r="N678" s="985"/>
      <c r="O678" s="745">
        <v>-4.7595061684856561E-2</v>
      </c>
      <c r="P678" s="612"/>
      <c r="Q678" s="612"/>
      <c r="W678" s="339"/>
      <c r="X678" s="339"/>
      <c r="Y678" s="339"/>
      <c r="Z678" s="339"/>
      <c r="AA678" s="339"/>
      <c r="AB678" s="339"/>
      <c r="AC678" s="339"/>
      <c r="AD678" s="339"/>
      <c r="AE678" s="339"/>
      <c r="AF678" s="339"/>
      <c r="AG678" s="339"/>
      <c r="AH678" s="339"/>
      <c r="AI678" s="339"/>
      <c r="AJ678" s="339"/>
      <c r="AK678" s="339"/>
      <c r="AL678" s="339"/>
      <c r="AM678" s="339"/>
      <c r="AN678" s="339"/>
      <c r="AO678" s="339"/>
      <c r="AP678" s="339"/>
      <c r="AQ678" s="339"/>
      <c r="AR678" s="339"/>
      <c r="AS678" s="339"/>
      <c r="AT678" s="339"/>
      <c r="AU678" s="339"/>
      <c r="AV678" s="339"/>
      <c r="AW678" s="339"/>
      <c r="AX678" s="339"/>
      <c r="AY678" s="339"/>
      <c r="AZ678" s="339"/>
      <c r="BA678" s="342"/>
      <c r="BB678" s="418"/>
      <c r="BC678" s="342"/>
      <c r="BD678" s="342"/>
      <c r="BE678" s="342"/>
      <c r="BF678" s="342"/>
      <c r="BG678" s="342"/>
      <c r="BH678" s="342"/>
      <c r="BI678" s="342"/>
      <c r="BJ678" s="342"/>
      <c r="BK678" s="342"/>
      <c r="BL678" s="342"/>
      <c r="BM678" s="342"/>
      <c r="BN678" s="342"/>
      <c r="BO678" s="342"/>
      <c r="BP678" s="342"/>
      <c r="BQ678" s="342"/>
      <c r="BR678" s="342"/>
      <c r="BS678" s="342"/>
      <c r="BT678" s="342"/>
      <c r="BU678" s="342"/>
      <c r="BV678" s="342"/>
      <c r="BW678" s="342"/>
      <c r="BX678" s="342"/>
      <c r="BY678" s="342"/>
      <c r="BZ678" s="342"/>
      <c r="CA678" s="342"/>
      <c r="CB678" s="342"/>
      <c r="CC678" s="342"/>
      <c r="CD678" s="342"/>
      <c r="CE678" s="342"/>
      <c r="CF678" s="342"/>
      <c r="CG678" s="342"/>
      <c r="CH678" s="342"/>
      <c r="CI678" s="342"/>
      <c r="CJ678" s="342"/>
      <c r="CK678" s="342"/>
      <c r="CL678" s="342"/>
      <c r="CM678" s="342"/>
      <c r="CN678" s="342"/>
      <c r="CO678" s="342"/>
      <c r="CP678" s="342"/>
      <c r="CQ678" s="342"/>
      <c r="CR678" s="342"/>
      <c r="CS678" s="342"/>
      <c r="CT678" s="342"/>
      <c r="CU678" s="342"/>
      <c r="CV678" s="342"/>
      <c r="CW678" s="342"/>
      <c r="CX678" s="342"/>
      <c r="CY678" s="342"/>
      <c r="CZ678" s="342"/>
    </row>
    <row r="679" s="346" customFormat="true" ht="25.15" customHeight="true" x14ac:dyDescent="0.2">
      <c r="C679" s="986"/>
      <c r="D679" s="985"/>
      <c r="E679" s="612"/>
      <c r="F679" s="612"/>
      <c r="G679" s="612"/>
      <c r="H679" s="986"/>
      <c r="I679" s="985"/>
      <c r="J679" s="612"/>
      <c r="K679" s="612"/>
      <c r="L679" s="612"/>
      <c r="M679" s="1031" t="s">
        <v>483</v>
      </c>
      <c r="N679" s="985"/>
      <c r="O679" s="745">
        <v>-2.6439565223203516E-2</v>
      </c>
      <c r="P679" s="612"/>
      <c r="Q679" s="612"/>
      <c r="W679" s="339"/>
      <c r="X679" s="339"/>
      <c r="Y679" s="339"/>
      <c r="Z679" s="339"/>
      <c r="AA679" s="339"/>
      <c r="AB679" s="339"/>
      <c r="AC679" s="339"/>
      <c r="AD679" s="339"/>
      <c r="AE679" s="339"/>
      <c r="AF679" s="339"/>
      <c r="AG679" s="339"/>
      <c r="AH679" s="339"/>
      <c r="AI679" s="339"/>
      <c r="AJ679" s="339"/>
      <c r="AK679" s="339"/>
      <c r="AL679" s="339"/>
      <c r="AM679" s="339"/>
      <c r="AN679" s="339"/>
      <c r="AO679" s="339"/>
      <c r="AP679" s="339"/>
      <c r="AQ679" s="339"/>
      <c r="AR679" s="339"/>
      <c r="AS679" s="339"/>
      <c r="AT679" s="339"/>
      <c r="AU679" s="339"/>
      <c r="AV679" s="339"/>
      <c r="AW679" s="339"/>
      <c r="AX679" s="339"/>
      <c r="AY679" s="339"/>
      <c r="AZ679" s="339"/>
      <c r="BA679" s="342"/>
      <c r="BB679" s="418"/>
      <c r="BC679" s="342"/>
      <c r="BD679" s="342"/>
      <c r="BE679" s="342"/>
      <c r="BF679" s="342"/>
      <c r="BG679" s="342"/>
      <c r="BH679" s="342"/>
      <c r="BI679" s="342"/>
      <c r="BJ679" s="342"/>
      <c r="BK679" s="342"/>
      <c r="BL679" s="342"/>
      <c r="BM679" s="342"/>
      <c r="BN679" s="342"/>
      <c r="BO679" s="342"/>
      <c r="BP679" s="342"/>
      <c r="BQ679" s="342"/>
      <c r="BR679" s="342"/>
      <c r="BS679" s="342"/>
      <c r="BT679" s="342"/>
      <c r="BU679" s="342"/>
      <c r="BV679" s="342"/>
      <c r="BW679" s="342"/>
      <c r="BX679" s="342"/>
      <c r="BY679" s="342"/>
      <c r="BZ679" s="342"/>
      <c r="CA679" s="342"/>
      <c r="CB679" s="342"/>
      <c r="CC679" s="342"/>
      <c r="CD679" s="342"/>
      <c r="CE679" s="342"/>
      <c r="CF679" s="342"/>
      <c r="CG679" s="342"/>
      <c r="CH679" s="342"/>
      <c r="CI679" s="342"/>
      <c r="CJ679" s="342"/>
      <c r="CK679" s="342"/>
      <c r="CL679" s="342"/>
      <c r="CM679" s="342"/>
      <c r="CN679" s="342"/>
      <c r="CO679" s="342"/>
      <c r="CP679" s="342"/>
      <c r="CQ679" s="342"/>
      <c r="CR679" s="342"/>
      <c r="CS679" s="342"/>
      <c r="CT679" s="342"/>
      <c r="CU679" s="342"/>
      <c r="CV679" s="342"/>
      <c r="CW679" s="342"/>
      <c r="CX679" s="342"/>
      <c r="CY679" s="342"/>
      <c r="CZ679" s="342"/>
    </row>
    <row r="680" s="346" customFormat="true" ht="25.15" customHeight="true" x14ac:dyDescent="0.2">
      <c r="C680" s="986"/>
      <c r="D680" s="985"/>
      <c r="E680" s="612"/>
      <c r="F680" s="612"/>
      <c r="G680" s="612"/>
      <c r="H680" s="986"/>
      <c r="I680" s="985"/>
      <c r="J680" s="612"/>
      <c r="K680" s="612"/>
      <c r="L680" s="612"/>
      <c r="M680" s="1031" t="s">
        <v>486</v>
      </c>
      <c r="N680" s="985"/>
      <c r="O680" s="745">
        <v>-2.6335623424595011E-2</v>
      </c>
      <c r="P680" s="612"/>
      <c r="Q680" s="612"/>
      <c r="W680" s="339"/>
      <c r="X680" s="339"/>
      <c r="Y680" s="339"/>
      <c r="Z680" s="339"/>
      <c r="AA680" s="339"/>
      <c r="AB680" s="339"/>
      <c r="AC680" s="339"/>
      <c r="AD680" s="339"/>
      <c r="AE680" s="339"/>
      <c r="AF680" s="339"/>
      <c r="AG680" s="339"/>
      <c r="AH680" s="339"/>
      <c r="AI680" s="339"/>
      <c r="AJ680" s="339"/>
      <c r="AK680" s="339"/>
      <c r="AL680" s="339"/>
      <c r="AM680" s="339"/>
      <c r="AN680" s="339"/>
      <c r="AO680" s="339"/>
      <c r="AP680" s="339"/>
      <c r="AQ680" s="339"/>
      <c r="AR680" s="339"/>
      <c r="AS680" s="339"/>
      <c r="AT680" s="339"/>
      <c r="AU680" s="339"/>
      <c r="AV680" s="339"/>
      <c r="AW680" s="339"/>
      <c r="AX680" s="339"/>
      <c r="AY680" s="339"/>
      <c r="AZ680" s="339"/>
      <c r="BA680" s="342"/>
      <c r="BB680" s="418"/>
      <c r="BC680" s="342"/>
      <c r="BD680" s="342"/>
      <c r="BE680" s="342"/>
      <c r="BF680" s="342"/>
      <c r="BG680" s="342"/>
      <c r="BH680" s="342"/>
      <c r="BI680" s="342"/>
      <c r="BJ680" s="342"/>
      <c r="BK680" s="342"/>
      <c r="BL680" s="342"/>
      <c r="BM680" s="342"/>
      <c r="BN680" s="342"/>
      <c r="BO680" s="342"/>
      <c r="BP680" s="342"/>
      <c r="BQ680" s="342"/>
      <c r="BR680" s="342"/>
      <c r="BS680" s="342"/>
      <c r="BT680" s="342"/>
      <c r="BU680" s="342"/>
      <c r="BV680" s="342"/>
      <c r="BW680" s="342"/>
      <c r="BX680" s="342"/>
      <c r="BY680" s="342"/>
      <c r="BZ680" s="342"/>
      <c r="CA680" s="342"/>
      <c r="CB680" s="342"/>
      <c r="CC680" s="342"/>
      <c r="CD680" s="342"/>
      <c r="CE680" s="342"/>
      <c r="CF680" s="342"/>
      <c r="CG680" s="342"/>
      <c r="CH680" s="342"/>
      <c r="CI680" s="342"/>
      <c r="CJ680" s="342"/>
      <c r="CK680" s="342"/>
      <c r="CL680" s="342"/>
      <c r="CM680" s="342"/>
      <c r="CN680" s="342"/>
      <c r="CO680" s="342"/>
      <c r="CP680" s="342"/>
      <c r="CQ680" s="342"/>
      <c r="CR680" s="342"/>
      <c r="CS680" s="342"/>
      <c r="CT680" s="342"/>
      <c r="CU680" s="342"/>
      <c r="CV680" s="342"/>
      <c r="CW680" s="342"/>
      <c r="CX680" s="342"/>
      <c r="CY680" s="342"/>
      <c r="CZ680" s="342"/>
    </row>
    <row r="681" s="346" customFormat="true" ht="25.15" customHeight="true" x14ac:dyDescent="0.2">
      <c r="C681" s="986"/>
      <c r="D681" s="985"/>
      <c r="E681" s="612"/>
      <c r="F681" s="612"/>
      <c r="G681" s="612"/>
      <c r="H681" s="986"/>
      <c r="I681" s="985"/>
      <c r="J681" s="612"/>
      <c r="K681" s="612"/>
      <c r="L681" s="612"/>
      <c r="M681" s="1031" t="s">
        <v>479</v>
      </c>
      <c r="N681" s="985"/>
      <c r="O681" s="745">
        <v>2.7436266122438414E-2</v>
      </c>
      <c r="P681" s="612"/>
      <c r="Q681" s="612"/>
      <c r="W681" s="339"/>
      <c r="X681" s="339"/>
      <c r="Y681" s="339"/>
      <c r="Z681" s="339"/>
      <c r="AA681" s="339"/>
      <c r="AB681" s="339"/>
      <c r="AC681" s="339"/>
      <c r="AD681" s="339"/>
      <c r="AE681" s="339"/>
      <c r="AF681" s="339"/>
      <c r="AG681" s="339"/>
      <c r="AH681" s="339"/>
      <c r="AI681" s="339"/>
      <c r="AJ681" s="339"/>
      <c r="AK681" s="339"/>
      <c r="AL681" s="339"/>
      <c r="AM681" s="339"/>
      <c r="AN681" s="339"/>
      <c r="AO681" s="339"/>
      <c r="AP681" s="339"/>
      <c r="AQ681" s="339"/>
      <c r="AR681" s="339"/>
      <c r="AS681" s="339"/>
      <c r="AT681" s="339"/>
      <c r="AU681" s="339"/>
      <c r="AV681" s="339"/>
      <c r="AW681" s="339"/>
      <c r="AX681" s="339"/>
      <c r="AY681" s="339"/>
      <c r="AZ681" s="339"/>
      <c r="BA681" s="342"/>
      <c r="BB681" s="418"/>
      <c r="BC681" s="342"/>
      <c r="BD681" s="342"/>
      <c r="BE681" s="342"/>
      <c r="BF681" s="342"/>
      <c r="BG681" s="342"/>
      <c r="BH681" s="342"/>
      <c r="BI681" s="342"/>
      <c r="BJ681" s="342"/>
      <c r="BK681" s="342"/>
      <c r="BL681" s="342"/>
      <c r="BM681" s="342"/>
      <c r="BN681" s="342"/>
      <c r="BO681" s="342"/>
      <c r="BP681" s="342"/>
      <c r="BQ681" s="342"/>
      <c r="BR681" s="342"/>
      <c r="BS681" s="342"/>
      <c r="BT681" s="342"/>
      <c r="BU681" s="342"/>
      <c r="BV681" s="342"/>
      <c r="BW681" s="342"/>
      <c r="BX681" s="342"/>
      <c r="BY681" s="342"/>
      <c r="BZ681" s="342"/>
      <c r="CA681" s="342"/>
      <c r="CB681" s="342"/>
      <c r="CC681" s="342"/>
      <c r="CD681" s="342"/>
      <c r="CE681" s="342"/>
      <c r="CF681" s="342"/>
      <c r="CG681" s="342"/>
      <c r="CH681" s="342"/>
      <c r="CI681" s="342"/>
      <c r="CJ681" s="342"/>
      <c r="CK681" s="342"/>
      <c r="CL681" s="342"/>
      <c r="CM681" s="342"/>
      <c r="CN681" s="342"/>
      <c r="CO681" s="342"/>
      <c r="CP681" s="342"/>
      <c r="CQ681" s="342"/>
      <c r="CR681" s="342"/>
      <c r="CS681" s="342"/>
      <c r="CT681" s="342"/>
      <c r="CU681" s="342"/>
      <c r="CV681" s="342"/>
      <c r="CW681" s="342"/>
      <c r="CX681" s="342"/>
      <c r="CY681" s="342"/>
      <c r="CZ681" s="342"/>
    </row>
    <row r="682" s="346" customFormat="true" ht="25.15" customHeight="true" x14ac:dyDescent="0.2">
      <c r="C682" s="986"/>
      <c r="D682" s="985"/>
      <c r="E682" s="612"/>
      <c r="F682" s="612"/>
      <c r="G682" s="612"/>
      <c r="H682" s="986"/>
      <c r="I682" s="985"/>
      <c r="J682" s="612"/>
      <c r="K682" s="612"/>
      <c r="L682" s="612"/>
      <c r="M682" s="1031" t="s">
        <v>477</v>
      </c>
      <c r="N682" s="985"/>
      <c r="O682" s="745">
        <v>-2.7436266122438581E-2</v>
      </c>
      <c r="P682" s="612"/>
      <c r="Q682" s="612"/>
      <c r="W682" s="339"/>
      <c r="X682" s="339"/>
      <c r="Y682" s="339"/>
      <c r="Z682" s="339"/>
      <c r="AA682" s="339"/>
      <c r="AB682" s="339"/>
      <c r="AC682" s="339"/>
      <c r="AD682" s="339"/>
      <c r="AE682" s="339"/>
      <c r="AF682" s="339"/>
      <c r="AG682" s="339"/>
      <c r="AH682" s="339"/>
      <c r="AI682" s="339"/>
      <c r="AJ682" s="339"/>
      <c r="AK682" s="339"/>
      <c r="AL682" s="339"/>
      <c r="AM682" s="339"/>
      <c r="AN682" s="339"/>
      <c r="AO682" s="339"/>
      <c r="AP682" s="339"/>
      <c r="AQ682" s="339"/>
      <c r="AR682" s="339"/>
      <c r="AS682" s="339"/>
      <c r="AT682" s="339"/>
      <c r="AU682" s="339"/>
      <c r="AV682" s="339"/>
      <c r="AW682" s="339"/>
      <c r="AX682" s="339"/>
      <c r="AY682" s="339"/>
      <c r="AZ682" s="339"/>
      <c r="BA682" s="342"/>
      <c r="BB682" s="418"/>
      <c r="BC682" s="342"/>
      <c r="BD682" s="342"/>
      <c r="BE682" s="342"/>
      <c r="BF682" s="342"/>
      <c r="BG682" s="342"/>
      <c r="BH682" s="342"/>
      <c r="BI682" s="342"/>
      <c r="BJ682" s="342"/>
      <c r="BK682" s="342"/>
      <c r="BL682" s="342"/>
      <c r="BM682" s="342"/>
      <c r="BN682" s="342"/>
      <c r="BO682" s="342"/>
      <c r="BP682" s="342"/>
      <c r="BQ682" s="342"/>
      <c r="BR682" s="342"/>
      <c r="BS682" s="342"/>
      <c r="BT682" s="342"/>
      <c r="BU682" s="342"/>
      <c r="BV682" s="342"/>
      <c r="BW682" s="342"/>
      <c r="BX682" s="342"/>
      <c r="BY682" s="342"/>
      <c r="BZ682" s="342"/>
      <c r="CA682" s="342"/>
      <c r="CB682" s="342"/>
      <c r="CC682" s="342"/>
      <c r="CD682" s="342"/>
      <c r="CE682" s="342"/>
      <c r="CF682" s="342"/>
      <c r="CG682" s="342"/>
      <c r="CH682" s="342"/>
      <c r="CI682" s="342"/>
      <c r="CJ682" s="342"/>
      <c r="CK682" s="342"/>
      <c r="CL682" s="342"/>
      <c r="CM682" s="342"/>
      <c r="CN682" s="342"/>
      <c r="CO682" s="342"/>
      <c r="CP682" s="342"/>
      <c r="CQ682" s="342"/>
      <c r="CR682" s="342"/>
      <c r="CS682" s="342"/>
      <c r="CT682" s="342"/>
      <c r="CU682" s="342"/>
      <c r="CV682" s="342"/>
      <c r="CW682" s="342"/>
      <c r="CX682" s="342"/>
      <c r="CY682" s="342"/>
      <c r="CZ682" s="342"/>
    </row>
    <row r="683" s="346" customFormat="true" ht="25.15" customHeight="true" x14ac:dyDescent="0.2">
      <c r="C683" s="986"/>
      <c r="D683" s="985"/>
      <c r="E683" s="612"/>
      <c r="F683" s="612"/>
      <c r="G683" s="612"/>
      <c r="H683" s="986"/>
      <c r="I683" s="985"/>
      <c r="J683" s="612"/>
      <c r="K683" s="612"/>
      <c r="L683" s="612"/>
      <c r="M683" s="1031" t="s">
        <v>428</v>
      </c>
      <c r="N683" s="985"/>
      <c r="O683" s="745">
        <v>7.050694377263296E-2</v>
      </c>
      <c r="P683" s="612"/>
      <c r="Q683" s="612"/>
      <c r="W683" s="339"/>
      <c r="X683" s="339"/>
      <c r="Y683" s="339"/>
      <c r="Z683" s="339"/>
      <c r="AA683" s="339"/>
      <c r="AB683" s="339"/>
      <c r="AC683" s="339"/>
      <c r="AD683" s="339"/>
      <c r="AE683" s="339"/>
      <c r="AF683" s="339"/>
      <c r="AG683" s="339"/>
      <c r="AH683" s="339"/>
      <c r="AI683" s="339"/>
      <c r="AJ683" s="339"/>
      <c r="AK683" s="339"/>
      <c r="AL683" s="339"/>
      <c r="AM683" s="339"/>
      <c r="AN683" s="339"/>
      <c r="AO683" s="339"/>
      <c r="AP683" s="339"/>
      <c r="AQ683" s="339"/>
      <c r="AR683" s="339"/>
      <c r="AS683" s="339"/>
      <c r="AT683" s="339"/>
      <c r="AU683" s="339"/>
      <c r="AV683" s="339"/>
      <c r="AW683" s="339"/>
      <c r="AX683" s="339"/>
      <c r="AY683" s="339"/>
      <c r="AZ683" s="339"/>
      <c r="BA683" s="342"/>
      <c r="BB683" s="418"/>
      <c r="BC683" s="342"/>
      <c r="BD683" s="342"/>
      <c r="BE683" s="342"/>
      <c r="BF683" s="342"/>
      <c r="BG683" s="342"/>
      <c r="BH683" s="342"/>
      <c r="BI683" s="342"/>
      <c r="BJ683" s="342"/>
      <c r="BK683" s="342"/>
      <c r="BL683" s="342"/>
      <c r="BM683" s="342"/>
      <c r="BN683" s="342"/>
      <c r="BO683" s="342"/>
      <c r="BP683" s="342"/>
      <c r="BQ683" s="342"/>
      <c r="BR683" s="342"/>
      <c r="BS683" s="342"/>
      <c r="BT683" s="342"/>
      <c r="BU683" s="342"/>
      <c r="BV683" s="342"/>
      <c r="BW683" s="342"/>
      <c r="BX683" s="342"/>
      <c r="BY683" s="342"/>
      <c r="BZ683" s="342"/>
      <c r="CA683" s="342"/>
      <c r="CB683" s="342"/>
      <c r="CC683" s="342"/>
      <c r="CD683" s="342"/>
      <c r="CE683" s="342"/>
      <c r="CF683" s="342"/>
      <c r="CG683" s="342"/>
      <c r="CH683" s="342"/>
      <c r="CI683" s="342"/>
      <c r="CJ683" s="342"/>
      <c r="CK683" s="342"/>
      <c r="CL683" s="342"/>
      <c r="CM683" s="342"/>
      <c r="CN683" s="342"/>
      <c r="CO683" s="342"/>
      <c r="CP683" s="342"/>
      <c r="CQ683" s="342"/>
      <c r="CR683" s="342"/>
      <c r="CS683" s="342"/>
      <c r="CT683" s="342"/>
      <c r="CU683" s="342"/>
      <c r="CV683" s="342"/>
      <c r="CW683" s="342"/>
      <c r="CX683" s="342"/>
      <c r="CY683" s="342"/>
      <c r="CZ683" s="342"/>
    </row>
    <row r="684" s="346" customFormat="true" ht="25.15" customHeight="true" x14ac:dyDescent="0.2">
      <c r="C684" s="986"/>
      <c r="D684" s="985"/>
      <c r="E684" s="612"/>
      <c r="F684" s="612"/>
      <c r="G684" s="612"/>
      <c r="H684" s="986"/>
      <c r="I684" s="985"/>
      <c r="J684" s="612"/>
      <c r="K684" s="612"/>
      <c r="L684" s="612"/>
      <c r="M684" s="1031" t="s">
        <v>452</v>
      </c>
      <c r="N684" s="985"/>
      <c r="O684" s="745">
        <v>-4.0991187382908433E-2</v>
      </c>
      <c r="P684" s="612"/>
      <c r="Q684" s="612"/>
      <c r="W684" s="339"/>
      <c r="X684" s="339"/>
      <c r="Y684" s="339"/>
      <c r="Z684" s="339"/>
      <c r="AA684" s="339"/>
      <c r="AB684" s="339"/>
      <c r="AC684" s="339"/>
      <c r="AD684" s="339"/>
      <c r="AE684" s="339"/>
      <c r="AF684" s="339"/>
      <c r="AG684" s="339"/>
      <c r="AH684" s="339"/>
      <c r="AI684" s="339"/>
      <c r="AJ684" s="339"/>
      <c r="AK684" s="339"/>
      <c r="AL684" s="339"/>
      <c r="AM684" s="339"/>
      <c r="AN684" s="339"/>
      <c r="AO684" s="339"/>
      <c r="AP684" s="339"/>
      <c r="AQ684" s="339"/>
      <c r="AR684" s="339"/>
      <c r="AS684" s="339"/>
      <c r="AT684" s="339"/>
      <c r="AU684" s="339"/>
      <c r="AV684" s="339"/>
      <c r="AW684" s="339"/>
      <c r="AX684" s="339"/>
      <c r="AY684" s="339"/>
      <c r="AZ684" s="339"/>
      <c r="BA684" s="342"/>
      <c r="BB684" s="418"/>
      <c r="BC684" s="342"/>
      <c r="BD684" s="342"/>
      <c r="BE684" s="342"/>
      <c r="BF684" s="342"/>
      <c r="BG684" s="342"/>
      <c r="BH684" s="342"/>
      <c r="BI684" s="342"/>
      <c r="BJ684" s="342"/>
      <c r="BK684" s="342"/>
      <c r="BL684" s="342"/>
      <c r="BM684" s="342"/>
      <c r="BN684" s="342"/>
      <c r="BO684" s="342"/>
      <c r="BP684" s="342"/>
      <c r="BQ684" s="342"/>
      <c r="BR684" s="342"/>
      <c r="BS684" s="342"/>
      <c r="BT684" s="342"/>
      <c r="BU684" s="342"/>
      <c r="BV684" s="342"/>
      <c r="BW684" s="342"/>
      <c r="BX684" s="342"/>
      <c r="BY684" s="342"/>
      <c r="BZ684" s="342"/>
      <c r="CA684" s="342"/>
      <c r="CB684" s="342"/>
      <c r="CC684" s="342"/>
      <c r="CD684" s="342"/>
      <c r="CE684" s="342"/>
      <c r="CF684" s="342"/>
      <c r="CG684" s="342"/>
      <c r="CH684" s="342"/>
      <c r="CI684" s="342"/>
      <c r="CJ684" s="342"/>
      <c r="CK684" s="342"/>
      <c r="CL684" s="342"/>
      <c r="CM684" s="342"/>
      <c r="CN684" s="342"/>
      <c r="CO684" s="342"/>
      <c r="CP684" s="342"/>
      <c r="CQ684" s="342"/>
      <c r="CR684" s="342"/>
      <c r="CS684" s="342"/>
      <c r="CT684" s="342"/>
      <c r="CU684" s="342"/>
      <c r="CV684" s="342"/>
      <c r="CW684" s="342"/>
      <c r="CX684" s="342"/>
      <c r="CY684" s="342"/>
      <c r="CZ684" s="342"/>
    </row>
    <row r="685" s="346" customFormat="true" ht="25.15" customHeight="true" x14ac:dyDescent="0.2">
      <c r="C685" s="986"/>
      <c r="D685" s="985"/>
      <c r="E685" s="612"/>
      <c r="F685" s="612"/>
      <c r="G685" s="612"/>
      <c r="H685" s="986"/>
      <c r="I685" s="985"/>
      <c r="J685" s="612"/>
      <c r="K685" s="612"/>
      <c r="L685" s="612"/>
      <c r="M685" s="1031" t="s">
        <v>481</v>
      </c>
      <c r="N685" s="985"/>
      <c r="O685" s="745">
        <v>-2.6753107134315279E-2</v>
      </c>
      <c r="P685" s="612"/>
      <c r="Q685" s="612"/>
      <c r="W685" s="339"/>
      <c r="X685" s="339"/>
      <c r="Y685" s="339"/>
      <c r="Z685" s="339"/>
      <c r="AA685" s="339"/>
      <c r="AB685" s="339"/>
      <c r="AC685" s="339"/>
      <c r="AD685" s="339"/>
      <c r="AE685" s="339"/>
      <c r="AF685" s="339"/>
      <c r="AG685" s="339"/>
      <c r="AH685" s="339"/>
      <c r="AI685" s="339"/>
      <c r="AJ685" s="339"/>
      <c r="AK685" s="339"/>
      <c r="AL685" s="339"/>
      <c r="AM685" s="339"/>
      <c r="AN685" s="339"/>
      <c r="AO685" s="339"/>
      <c r="AP685" s="339"/>
      <c r="AQ685" s="339"/>
      <c r="AR685" s="339"/>
      <c r="AS685" s="339"/>
      <c r="AT685" s="339"/>
      <c r="AU685" s="339"/>
      <c r="AV685" s="339"/>
      <c r="AW685" s="339"/>
      <c r="AX685" s="339"/>
      <c r="AY685" s="339"/>
      <c r="AZ685" s="339"/>
      <c r="BA685" s="342"/>
      <c r="BB685" s="418"/>
      <c r="BC685" s="342"/>
      <c r="BD685" s="342"/>
      <c r="BE685" s="342"/>
      <c r="BF685" s="342"/>
      <c r="BG685" s="342"/>
      <c r="BH685" s="342"/>
      <c r="BI685" s="342"/>
      <c r="BJ685" s="342"/>
      <c r="BK685" s="342"/>
      <c r="BL685" s="342"/>
      <c r="BM685" s="342"/>
      <c r="BN685" s="342"/>
      <c r="BO685" s="342"/>
      <c r="BP685" s="342"/>
      <c r="BQ685" s="342"/>
      <c r="BR685" s="342"/>
      <c r="BS685" s="342"/>
      <c r="BT685" s="342"/>
      <c r="BU685" s="342"/>
      <c r="BV685" s="342"/>
      <c r="BW685" s="342"/>
      <c r="BX685" s="342"/>
      <c r="BY685" s="342"/>
      <c r="BZ685" s="342"/>
      <c r="CA685" s="342"/>
      <c r="CB685" s="342"/>
      <c r="CC685" s="342"/>
      <c r="CD685" s="342"/>
      <c r="CE685" s="342"/>
      <c r="CF685" s="342"/>
      <c r="CG685" s="342"/>
      <c r="CH685" s="342"/>
      <c r="CI685" s="342"/>
      <c r="CJ685" s="342"/>
      <c r="CK685" s="342"/>
      <c r="CL685" s="342"/>
      <c r="CM685" s="342"/>
      <c r="CN685" s="342"/>
      <c r="CO685" s="342"/>
      <c r="CP685" s="342"/>
      <c r="CQ685" s="342"/>
      <c r="CR685" s="342"/>
      <c r="CS685" s="342"/>
      <c r="CT685" s="342"/>
      <c r="CU685" s="342"/>
      <c r="CV685" s="342"/>
      <c r="CW685" s="342"/>
      <c r="CX685" s="342"/>
      <c r="CY685" s="342"/>
      <c r="CZ685" s="342"/>
    </row>
    <row r="686" s="346" customFormat="true" ht="25.15" customHeight="true" x14ac:dyDescent="0.2">
      <c r="C686" s="986"/>
      <c r="D686" s="985"/>
      <c r="E686" s="612"/>
      <c r="F686" s="612"/>
      <c r="G686" s="612"/>
      <c r="H686" s="986"/>
      <c r="I686" s="985"/>
      <c r="J686" s="612"/>
      <c r="K686" s="612"/>
      <c r="L686" s="612"/>
      <c r="M686" s="1031" t="s">
        <v>432</v>
      </c>
      <c r="N686" s="985"/>
      <c r="O686" s="745">
        <v>6.8168538102200027E-2</v>
      </c>
      <c r="P686" s="612"/>
      <c r="Q686" s="612"/>
      <c r="W686" s="339"/>
      <c r="X686" s="339"/>
      <c r="Y686" s="339"/>
      <c r="Z686" s="339"/>
      <c r="AA686" s="339"/>
      <c r="AB686" s="339"/>
      <c r="AC686" s="339"/>
      <c r="AD686" s="339"/>
      <c r="AE686" s="339"/>
      <c r="AF686" s="339"/>
      <c r="AG686" s="339"/>
      <c r="AH686" s="339"/>
      <c r="AI686" s="339"/>
      <c r="AJ686" s="339"/>
      <c r="AK686" s="339"/>
      <c r="AL686" s="339"/>
      <c r="AM686" s="339"/>
      <c r="AN686" s="339"/>
      <c r="AO686" s="339"/>
      <c r="AP686" s="339"/>
      <c r="AQ686" s="339"/>
      <c r="AR686" s="339"/>
      <c r="AS686" s="339"/>
      <c r="AT686" s="339"/>
      <c r="AU686" s="339"/>
      <c r="AV686" s="339"/>
      <c r="AW686" s="339"/>
      <c r="AX686" s="339"/>
      <c r="AY686" s="339"/>
      <c r="AZ686" s="339"/>
      <c r="BA686" s="342"/>
      <c r="BB686" s="418"/>
      <c r="BC686" s="342"/>
      <c r="BD686" s="342"/>
      <c r="BE686" s="342"/>
      <c r="BF686" s="342"/>
      <c r="BG686" s="342"/>
      <c r="BH686" s="342"/>
      <c r="BI686" s="342"/>
      <c r="BJ686" s="342"/>
      <c r="BK686" s="342"/>
      <c r="BL686" s="342"/>
      <c r="BM686" s="342"/>
      <c r="BN686" s="342"/>
      <c r="BO686" s="342"/>
      <c r="BP686" s="342"/>
      <c r="BQ686" s="342"/>
      <c r="BR686" s="342"/>
      <c r="BS686" s="342"/>
      <c r="BT686" s="342"/>
      <c r="BU686" s="342"/>
      <c r="BV686" s="342"/>
      <c r="BW686" s="342"/>
      <c r="BX686" s="342"/>
      <c r="BY686" s="342"/>
      <c r="BZ686" s="342"/>
      <c r="CA686" s="342"/>
      <c r="CB686" s="342"/>
      <c r="CC686" s="342"/>
      <c r="CD686" s="342"/>
      <c r="CE686" s="342"/>
      <c r="CF686" s="342"/>
      <c r="CG686" s="342"/>
      <c r="CH686" s="342"/>
      <c r="CI686" s="342"/>
      <c r="CJ686" s="342"/>
      <c r="CK686" s="342"/>
      <c r="CL686" s="342"/>
      <c r="CM686" s="342"/>
      <c r="CN686" s="342"/>
      <c r="CO686" s="342"/>
      <c r="CP686" s="342"/>
      <c r="CQ686" s="342"/>
      <c r="CR686" s="342"/>
      <c r="CS686" s="342"/>
      <c r="CT686" s="342"/>
      <c r="CU686" s="342"/>
      <c r="CV686" s="342"/>
      <c r="CW686" s="342"/>
      <c r="CX686" s="342"/>
      <c r="CY686" s="342"/>
      <c r="CZ686" s="342"/>
    </row>
    <row r="687" s="346" customFormat="true" ht="25.15" customHeight="true" x14ac:dyDescent="0.2">
      <c r="C687" s="986"/>
      <c r="D687" s="985"/>
      <c r="E687" s="612"/>
      <c r="F687" s="612"/>
      <c r="G687" s="612"/>
      <c r="H687" s="986"/>
      <c r="I687" s="985"/>
      <c r="J687" s="612"/>
      <c r="K687" s="612"/>
      <c r="L687" s="612"/>
      <c r="M687" s="1031" t="s">
        <v>456</v>
      </c>
      <c r="N687" s="985"/>
      <c r="O687" s="745">
        <v>-3.6617740345495954E-2</v>
      </c>
      <c r="P687" s="612"/>
      <c r="Q687" s="612"/>
      <c r="W687" s="339"/>
      <c r="X687" s="339"/>
      <c r="Y687" s="339"/>
      <c r="Z687" s="339"/>
      <c r="AA687" s="339"/>
      <c r="AB687" s="339"/>
      <c r="AC687" s="339"/>
      <c r="AD687" s="339"/>
      <c r="AE687" s="339"/>
      <c r="AF687" s="339"/>
      <c r="AG687" s="339"/>
      <c r="AH687" s="339"/>
      <c r="AI687" s="339"/>
      <c r="AJ687" s="339"/>
      <c r="AK687" s="339"/>
      <c r="AL687" s="339"/>
      <c r="AM687" s="339"/>
      <c r="AN687" s="339"/>
      <c r="AO687" s="339"/>
      <c r="AP687" s="339"/>
      <c r="AQ687" s="339"/>
      <c r="AR687" s="339"/>
      <c r="AS687" s="339"/>
      <c r="AT687" s="339"/>
      <c r="AU687" s="339"/>
      <c r="AV687" s="339"/>
      <c r="AW687" s="339"/>
      <c r="AX687" s="339"/>
      <c r="AY687" s="339"/>
      <c r="AZ687" s="339"/>
      <c r="BA687" s="342"/>
      <c r="BB687" s="418"/>
      <c r="BC687" s="342"/>
      <c r="BD687" s="342"/>
      <c r="BE687" s="342"/>
      <c r="BF687" s="342"/>
      <c r="BG687" s="342"/>
      <c r="BH687" s="342"/>
      <c r="BI687" s="342"/>
      <c r="BJ687" s="342"/>
      <c r="BK687" s="342"/>
      <c r="BL687" s="342"/>
      <c r="BM687" s="342"/>
      <c r="BN687" s="342"/>
      <c r="BO687" s="342"/>
      <c r="BP687" s="342"/>
      <c r="BQ687" s="342"/>
      <c r="BR687" s="342"/>
      <c r="BS687" s="342"/>
      <c r="BT687" s="342"/>
      <c r="BU687" s="342"/>
      <c r="BV687" s="342"/>
      <c r="BW687" s="342"/>
      <c r="BX687" s="342"/>
      <c r="BY687" s="342"/>
      <c r="BZ687" s="342"/>
      <c r="CA687" s="342"/>
      <c r="CB687" s="342"/>
      <c r="CC687" s="342"/>
      <c r="CD687" s="342"/>
      <c r="CE687" s="342"/>
      <c r="CF687" s="342"/>
      <c r="CG687" s="342"/>
      <c r="CH687" s="342"/>
      <c r="CI687" s="342"/>
      <c r="CJ687" s="342"/>
      <c r="CK687" s="342"/>
      <c r="CL687" s="342"/>
      <c r="CM687" s="342"/>
      <c r="CN687" s="342"/>
      <c r="CO687" s="342"/>
      <c r="CP687" s="342"/>
      <c r="CQ687" s="342"/>
      <c r="CR687" s="342"/>
      <c r="CS687" s="342"/>
      <c r="CT687" s="342"/>
      <c r="CU687" s="342"/>
      <c r="CV687" s="342"/>
      <c r="CW687" s="342"/>
      <c r="CX687" s="342"/>
      <c r="CY687" s="342"/>
      <c r="CZ687" s="342"/>
    </row>
    <row r="688" s="346" customFormat="true" ht="25.15" customHeight="true" x14ac:dyDescent="0.2">
      <c r="C688" s="986"/>
      <c r="D688" s="985"/>
      <c r="E688" s="612"/>
      <c r="F688" s="612"/>
      <c r="G688" s="612"/>
      <c r="H688" s="986"/>
      <c r="I688" s="985"/>
      <c r="J688" s="612"/>
      <c r="K688" s="612"/>
      <c r="L688" s="612"/>
      <c r="M688" s="1031" t="s">
        <v>466</v>
      </c>
      <c r="N688" s="985"/>
      <c r="O688" s="745">
        <v>-3.1760518094859511E-2</v>
      </c>
      <c r="P688" s="612"/>
      <c r="Q688" s="612"/>
      <c r="W688" s="339"/>
      <c r="X688" s="339"/>
      <c r="Y688" s="339"/>
      <c r="Z688" s="339"/>
      <c r="AA688" s="339"/>
      <c r="AB688" s="339"/>
      <c r="AC688" s="339"/>
      <c r="AD688" s="339"/>
      <c r="AE688" s="339"/>
      <c r="AF688" s="339"/>
      <c r="AG688" s="339"/>
      <c r="AH688" s="339"/>
      <c r="AI688" s="339"/>
      <c r="AJ688" s="339"/>
      <c r="AK688" s="339"/>
      <c r="AL688" s="339"/>
      <c r="AM688" s="339"/>
      <c r="AN688" s="339"/>
      <c r="AO688" s="339"/>
      <c r="AP688" s="339"/>
      <c r="AQ688" s="339"/>
      <c r="AR688" s="339"/>
      <c r="AS688" s="339"/>
      <c r="AT688" s="339"/>
      <c r="AU688" s="339"/>
      <c r="AV688" s="339"/>
      <c r="AW688" s="339"/>
      <c r="AX688" s="339"/>
      <c r="AY688" s="339"/>
      <c r="AZ688" s="339"/>
      <c r="BA688" s="342"/>
      <c r="BB688" s="418"/>
      <c r="BC688" s="342"/>
      <c r="BD688" s="342"/>
      <c r="BE688" s="342"/>
      <c r="BF688" s="342"/>
      <c r="BG688" s="342"/>
      <c r="BH688" s="342"/>
      <c r="BI688" s="342"/>
      <c r="BJ688" s="342"/>
      <c r="BK688" s="342"/>
      <c r="BL688" s="342"/>
      <c r="BM688" s="342"/>
      <c r="BN688" s="342"/>
      <c r="BO688" s="342"/>
      <c r="BP688" s="342"/>
      <c r="BQ688" s="342"/>
      <c r="BR688" s="342"/>
      <c r="BS688" s="342"/>
      <c r="BT688" s="342"/>
      <c r="BU688" s="342"/>
      <c r="BV688" s="342"/>
      <c r="BW688" s="342"/>
      <c r="BX688" s="342"/>
      <c r="BY688" s="342"/>
      <c r="BZ688" s="342"/>
      <c r="CA688" s="342"/>
      <c r="CB688" s="342"/>
      <c r="CC688" s="342"/>
      <c r="CD688" s="342"/>
      <c r="CE688" s="342"/>
      <c r="CF688" s="342"/>
      <c r="CG688" s="342"/>
      <c r="CH688" s="342"/>
      <c r="CI688" s="342"/>
      <c r="CJ688" s="342"/>
      <c r="CK688" s="342"/>
      <c r="CL688" s="342"/>
      <c r="CM688" s="342"/>
      <c r="CN688" s="342"/>
      <c r="CO688" s="342"/>
      <c r="CP688" s="342"/>
      <c r="CQ688" s="342"/>
      <c r="CR688" s="342"/>
      <c r="CS688" s="342"/>
      <c r="CT688" s="342"/>
      <c r="CU688" s="342"/>
      <c r="CV688" s="342"/>
      <c r="CW688" s="342"/>
      <c r="CX688" s="342"/>
      <c r="CY688" s="342"/>
      <c r="CZ688" s="342"/>
    </row>
    <row r="689" s="346" customFormat="true" ht="25.15" customHeight="true" x14ac:dyDescent="0.2">
      <c r="C689" s="986"/>
      <c r="D689" s="985"/>
      <c r="E689" s="612"/>
      <c r="F689" s="612"/>
      <c r="G689" s="612"/>
      <c r="H689" s="986"/>
      <c r="I689" s="985"/>
      <c r="J689" s="612"/>
      <c r="K689" s="612"/>
      <c r="L689" s="612"/>
      <c r="M689" s="1031" t="s">
        <v>473</v>
      </c>
      <c r="N689" s="985"/>
      <c r="O689" s="745">
        <v>-2.770485457846724E-2</v>
      </c>
      <c r="P689" s="612"/>
      <c r="Q689" s="612"/>
      <c r="W689" s="339"/>
      <c r="X689" s="339"/>
      <c r="Y689" s="339"/>
      <c r="Z689" s="339"/>
      <c r="AA689" s="339"/>
      <c r="AB689" s="339"/>
      <c r="AC689" s="339"/>
      <c r="AD689" s="339"/>
      <c r="AE689" s="339"/>
      <c r="AF689" s="339"/>
      <c r="AG689" s="339"/>
      <c r="AH689" s="339"/>
      <c r="AI689" s="339"/>
      <c r="AJ689" s="339"/>
      <c r="AK689" s="339"/>
      <c r="AL689" s="339"/>
      <c r="AM689" s="339"/>
      <c r="AN689" s="339"/>
      <c r="AO689" s="339"/>
      <c r="AP689" s="339"/>
      <c r="AQ689" s="339"/>
      <c r="AR689" s="339"/>
      <c r="AS689" s="339"/>
      <c r="AT689" s="339"/>
      <c r="AU689" s="339"/>
      <c r="AV689" s="339"/>
      <c r="AW689" s="339"/>
      <c r="AX689" s="339"/>
      <c r="AY689" s="339"/>
      <c r="AZ689" s="339"/>
      <c r="BA689" s="342"/>
      <c r="BB689" s="418"/>
      <c r="BC689" s="342"/>
      <c r="BD689" s="342"/>
      <c r="BE689" s="342"/>
      <c r="BF689" s="342"/>
      <c r="BG689" s="342"/>
      <c r="BH689" s="342"/>
      <c r="BI689" s="342"/>
      <c r="BJ689" s="342"/>
      <c r="BK689" s="342"/>
      <c r="BL689" s="342"/>
      <c r="BM689" s="342"/>
      <c r="BN689" s="342"/>
      <c r="BO689" s="342"/>
      <c r="BP689" s="342"/>
      <c r="BQ689" s="342"/>
      <c r="BR689" s="342"/>
      <c r="BS689" s="342"/>
      <c r="BT689" s="342"/>
      <c r="BU689" s="342"/>
      <c r="BV689" s="342"/>
      <c r="BW689" s="342"/>
      <c r="BX689" s="342"/>
      <c r="BY689" s="342"/>
      <c r="BZ689" s="342"/>
      <c r="CA689" s="342"/>
      <c r="CB689" s="342"/>
      <c r="CC689" s="342"/>
      <c r="CD689" s="342"/>
      <c r="CE689" s="342"/>
      <c r="CF689" s="342"/>
      <c r="CG689" s="342"/>
      <c r="CH689" s="342"/>
      <c r="CI689" s="342"/>
      <c r="CJ689" s="342"/>
      <c r="CK689" s="342"/>
      <c r="CL689" s="342"/>
      <c r="CM689" s="342"/>
      <c r="CN689" s="342"/>
      <c r="CO689" s="342"/>
      <c r="CP689" s="342"/>
      <c r="CQ689" s="342"/>
      <c r="CR689" s="342"/>
      <c r="CS689" s="342"/>
      <c r="CT689" s="342"/>
      <c r="CU689" s="342"/>
      <c r="CV689" s="342"/>
      <c r="CW689" s="342"/>
      <c r="CX689" s="342"/>
      <c r="CY689" s="342"/>
      <c r="CZ689" s="342"/>
    </row>
    <row r="690" s="346" customFormat="true" ht="25.15" customHeight="true" x14ac:dyDescent="0.2">
      <c r="C690" s="986"/>
      <c r="D690" s="985"/>
      <c r="E690" s="612"/>
      <c r="F690" s="612"/>
      <c r="G690" s="612"/>
      <c r="H690" s="986"/>
      <c r="I690" s="985"/>
      <c r="J690" s="612"/>
      <c r="K690" s="612"/>
      <c r="L690" s="612"/>
      <c r="M690" s="1031" t="s">
        <v>504</v>
      </c>
      <c r="N690" s="985"/>
      <c r="O690" s="745">
        <v>-1.2727218141574037E-3</v>
      </c>
      <c r="P690" s="612"/>
      <c r="Q690" s="612"/>
      <c r="W690" s="339"/>
      <c r="X690" s="339"/>
      <c r="Y690" s="339"/>
      <c r="Z690" s="339"/>
      <c r="AA690" s="339"/>
      <c r="AB690" s="339"/>
      <c r="AC690" s="339"/>
      <c r="AD690" s="339"/>
      <c r="AE690" s="339"/>
      <c r="AF690" s="339"/>
      <c r="AG690" s="339"/>
      <c r="AH690" s="339"/>
      <c r="AI690" s="339"/>
      <c r="AJ690" s="339"/>
      <c r="AK690" s="339"/>
      <c r="AL690" s="339"/>
      <c r="AM690" s="339"/>
      <c r="AN690" s="339"/>
      <c r="AO690" s="339"/>
      <c r="AP690" s="339"/>
      <c r="AQ690" s="339"/>
      <c r="AR690" s="339"/>
      <c r="AS690" s="339"/>
      <c r="AT690" s="339"/>
      <c r="AU690" s="339"/>
      <c r="AV690" s="339"/>
      <c r="AW690" s="339"/>
      <c r="AX690" s="339"/>
      <c r="AY690" s="339"/>
      <c r="AZ690" s="339"/>
      <c r="BA690" s="342"/>
      <c r="BB690" s="418"/>
      <c r="BC690" s="342"/>
      <c r="BD690" s="342"/>
      <c r="BE690" s="342"/>
      <c r="BF690" s="342"/>
      <c r="BG690" s="342"/>
      <c r="BH690" s="342"/>
      <c r="BI690" s="342"/>
      <c r="BJ690" s="342"/>
      <c r="BK690" s="342"/>
      <c r="BL690" s="342"/>
      <c r="BM690" s="342"/>
      <c r="BN690" s="342"/>
      <c r="BO690" s="342"/>
      <c r="BP690" s="342"/>
      <c r="BQ690" s="342"/>
      <c r="BR690" s="342"/>
      <c r="BS690" s="342"/>
      <c r="BT690" s="342"/>
      <c r="BU690" s="342"/>
      <c r="BV690" s="342"/>
      <c r="BW690" s="342"/>
      <c r="BX690" s="342"/>
      <c r="BY690" s="342"/>
      <c r="BZ690" s="342"/>
      <c r="CA690" s="342"/>
      <c r="CB690" s="342"/>
      <c r="CC690" s="342"/>
      <c r="CD690" s="342"/>
      <c r="CE690" s="342"/>
      <c r="CF690" s="342"/>
      <c r="CG690" s="342"/>
      <c r="CH690" s="342"/>
      <c r="CI690" s="342"/>
      <c r="CJ690" s="342"/>
      <c r="CK690" s="342"/>
      <c r="CL690" s="342"/>
      <c r="CM690" s="342"/>
      <c r="CN690" s="342"/>
      <c r="CO690" s="342"/>
      <c r="CP690" s="342"/>
      <c r="CQ690" s="342"/>
      <c r="CR690" s="342"/>
      <c r="CS690" s="342"/>
      <c r="CT690" s="342"/>
      <c r="CU690" s="342"/>
      <c r="CV690" s="342"/>
      <c r="CW690" s="342"/>
      <c r="CX690" s="342"/>
      <c r="CY690" s="342"/>
      <c r="CZ690" s="342"/>
    </row>
    <row r="691" s="346" customFormat="true" ht="25.15" customHeight="true" x14ac:dyDescent="0.2">
      <c r="C691" s="986"/>
      <c r="D691" s="985"/>
      <c r="E691" s="612"/>
      <c r="F691" s="612"/>
      <c r="G691" s="612"/>
      <c r="H691" s="986"/>
      <c r="I691" s="985"/>
      <c r="J691" s="612"/>
      <c r="K691" s="612"/>
      <c r="L691" s="612"/>
      <c r="M691" s="1031" t="s">
        <v>505</v>
      </c>
      <c r="N691" s="985"/>
      <c r="O691" s="745">
        <v>1.2727218141573918E-3</v>
      </c>
      <c r="P691" s="612"/>
      <c r="Q691" s="612"/>
      <c r="W691" s="339"/>
      <c r="X691" s="339"/>
      <c r="Y691" s="339"/>
      <c r="Z691" s="339"/>
      <c r="AA691" s="339"/>
      <c r="AB691" s="339"/>
      <c r="AC691" s="339"/>
      <c r="AD691" s="339"/>
      <c r="AE691" s="339"/>
      <c r="AF691" s="339"/>
      <c r="AG691" s="339"/>
      <c r="AH691" s="339"/>
      <c r="AI691" s="339"/>
      <c r="AJ691" s="339"/>
      <c r="AK691" s="339"/>
      <c r="AL691" s="339"/>
      <c r="AM691" s="339"/>
      <c r="AN691" s="339"/>
      <c r="AO691" s="339"/>
      <c r="AP691" s="339"/>
      <c r="AQ691" s="339"/>
      <c r="AR691" s="339"/>
      <c r="AS691" s="339"/>
      <c r="AT691" s="339"/>
      <c r="AU691" s="339"/>
      <c r="AV691" s="339"/>
      <c r="AW691" s="339"/>
      <c r="AX691" s="339"/>
      <c r="AY691" s="339"/>
      <c r="AZ691" s="339"/>
      <c r="BA691" s="342"/>
      <c r="BB691" s="418"/>
      <c r="BC691" s="342"/>
      <c r="BD691" s="342"/>
      <c r="BE691" s="342"/>
      <c r="BF691" s="342"/>
      <c r="BG691" s="342"/>
      <c r="BH691" s="342"/>
      <c r="BI691" s="342"/>
      <c r="BJ691" s="342"/>
      <c r="BK691" s="342"/>
      <c r="BL691" s="342"/>
      <c r="BM691" s="342"/>
      <c r="BN691" s="342"/>
      <c r="BO691" s="342"/>
      <c r="BP691" s="342"/>
      <c r="BQ691" s="342"/>
      <c r="BR691" s="342"/>
      <c r="BS691" s="342"/>
      <c r="BT691" s="342"/>
      <c r="BU691" s="342"/>
      <c r="BV691" s="342"/>
      <c r="BW691" s="342"/>
      <c r="BX691" s="342"/>
      <c r="BY691" s="342"/>
      <c r="BZ691" s="342"/>
      <c r="CA691" s="342"/>
      <c r="CB691" s="342"/>
      <c r="CC691" s="342"/>
      <c r="CD691" s="342"/>
      <c r="CE691" s="342"/>
      <c r="CF691" s="342"/>
      <c r="CG691" s="342"/>
      <c r="CH691" s="342"/>
      <c r="CI691" s="342"/>
      <c r="CJ691" s="342"/>
      <c r="CK691" s="342"/>
      <c r="CL691" s="342"/>
      <c r="CM691" s="342"/>
      <c r="CN691" s="342"/>
      <c r="CO691" s="342"/>
      <c r="CP691" s="342"/>
      <c r="CQ691" s="342"/>
      <c r="CR691" s="342"/>
      <c r="CS691" s="342"/>
      <c r="CT691" s="342"/>
      <c r="CU691" s="342"/>
      <c r="CV691" s="342"/>
      <c r="CW691" s="342"/>
      <c r="CX691" s="342"/>
      <c r="CY691" s="342"/>
      <c r="CZ691" s="342"/>
    </row>
    <row r="692" s="346" customFormat="true" ht="25.15" customHeight="true" x14ac:dyDescent="0.2">
      <c r="C692" s="986"/>
      <c r="D692" s="985"/>
      <c r="E692" s="612"/>
      <c r="F692" s="612"/>
      <c r="G692" s="612"/>
      <c r="H692" s="986"/>
      <c r="I692" s="985"/>
      <c r="J692" s="612"/>
      <c r="K692" s="612"/>
      <c r="L692" s="612"/>
      <c r="M692" s="1031" t="s">
        <v>501</v>
      </c>
      <c r="N692" s="985"/>
      <c r="O692" s="745">
        <v>-2.3897556809022945E-3</v>
      </c>
      <c r="P692" s="612"/>
      <c r="Q692" s="612"/>
      <c r="W692" s="339"/>
      <c r="X692" s="339"/>
      <c r="Y692" s="339"/>
      <c r="Z692" s="339"/>
      <c r="AA692" s="339"/>
      <c r="AB692" s="339"/>
      <c r="AC692" s="339"/>
      <c r="AD692" s="339"/>
      <c r="AE692" s="339"/>
      <c r="AF692" s="339"/>
      <c r="AG692" s="339"/>
      <c r="AH692" s="339"/>
      <c r="AI692" s="339"/>
      <c r="AJ692" s="339"/>
      <c r="AK692" s="339"/>
      <c r="AL692" s="339"/>
      <c r="AM692" s="339"/>
      <c r="AN692" s="339"/>
      <c r="AO692" s="339"/>
      <c r="AP692" s="339"/>
      <c r="AQ692" s="339"/>
      <c r="AR692" s="339"/>
      <c r="AS692" s="339"/>
      <c r="AT692" s="339"/>
      <c r="AU692" s="339"/>
      <c r="AV692" s="339"/>
      <c r="AW692" s="339"/>
      <c r="AX692" s="339"/>
      <c r="AY692" s="339"/>
      <c r="AZ692" s="339"/>
      <c r="BA692" s="342"/>
      <c r="BB692" s="418"/>
      <c r="BC692" s="342"/>
      <c r="BD692" s="342"/>
      <c r="BE692" s="342"/>
      <c r="BF692" s="342"/>
      <c r="BG692" s="342"/>
      <c r="BH692" s="342"/>
      <c r="BI692" s="342"/>
      <c r="BJ692" s="342"/>
      <c r="BK692" s="342"/>
      <c r="BL692" s="342"/>
      <c r="BM692" s="342"/>
      <c r="BN692" s="342"/>
      <c r="BO692" s="342"/>
      <c r="BP692" s="342"/>
      <c r="BQ692" s="342"/>
      <c r="BR692" s="342"/>
      <c r="BS692" s="342"/>
      <c r="BT692" s="342"/>
      <c r="BU692" s="342"/>
      <c r="BV692" s="342"/>
      <c r="BW692" s="342"/>
      <c r="BX692" s="342"/>
      <c r="BY692" s="342"/>
      <c r="BZ692" s="342"/>
      <c r="CA692" s="342"/>
      <c r="CB692" s="342"/>
      <c r="CC692" s="342"/>
      <c r="CD692" s="342"/>
      <c r="CE692" s="342"/>
      <c r="CF692" s="342"/>
      <c r="CG692" s="342"/>
      <c r="CH692" s="342"/>
      <c r="CI692" s="342"/>
      <c r="CJ692" s="342"/>
      <c r="CK692" s="342"/>
      <c r="CL692" s="342"/>
      <c r="CM692" s="342"/>
      <c r="CN692" s="342"/>
      <c r="CO692" s="342"/>
      <c r="CP692" s="342"/>
      <c r="CQ692" s="342"/>
      <c r="CR692" s="342"/>
      <c r="CS692" s="342"/>
      <c r="CT692" s="342"/>
      <c r="CU692" s="342"/>
      <c r="CV692" s="342"/>
      <c r="CW692" s="342"/>
      <c r="CX692" s="342"/>
      <c r="CY692" s="342"/>
      <c r="CZ692" s="342"/>
    </row>
    <row r="693" s="346" customFormat="true" ht="25.15" customHeight="true" x14ac:dyDescent="0.2">
      <c r="C693" s="986"/>
      <c r="D693" s="985"/>
      <c r="E693" s="612"/>
      <c r="F693" s="612"/>
      <c r="G693" s="612"/>
      <c r="H693" s="986"/>
      <c r="I693" s="985"/>
      <c r="J693" s="612"/>
      <c r="K693" s="612"/>
      <c r="L693" s="612"/>
      <c r="M693" s="1031" t="s">
        <v>502</v>
      </c>
      <c r="N693" s="985"/>
      <c r="O693" s="745">
        <v>2.3897556809021319E-3</v>
      </c>
      <c r="P693" s="612"/>
      <c r="Q693" s="612"/>
      <c r="W693" s="339"/>
      <c r="X693" s="339"/>
      <c r="Y693" s="339"/>
      <c r="Z693" s="339"/>
      <c r="AA693" s="339"/>
      <c r="AB693" s="339"/>
      <c r="AC693" s="339"/>
      <c r="AD693" s="339"/>
      <c r="AE693" s="339"/>
      <c r="AF693" s="339"/>
      <c r="AG693" s="339"/>
      <c r="AH693" s="339"/>
      <c r="AI693" s="339"/>
      <c r="AJ693" s="339"/>
      <c r="AK693" s="339"/>
      <c r="AL693" s="339"/>
      <c r="AM693" s="339"/>
      <c r="AN693" s="339"/>
      <c r="AO693" s="339"/>
      <c r="AP693" s="339"/>
      <c r="AQ693" s="339"/>
      <c r="AR693" s="339"/>
      <c r="AS693" s="339"/>
      <c r="AT693" s="339"/>
      <c r="AU693" s="339"/>
      <c r="AV693" s="339"/>
      <c r="AW693" s="339"/>
      <c r="AX693" s="339"/>
      <c r="AY693" s="339"/>
      <c r="AZ693" s="339"/>
      <c r="BA693" s="342"/>
      <c r="BB693" s="418"/>
      <c r="BC693" s="342"/>
      <c r="BD693" s="342"/>
      <c r="BE693" s="342"/>
      <c r="BF693" s="342"/>
      <c r="BG693" s="342"/>
      <c r="BH693" s="342"/>
      <c r="BI693" s="342"/>
      <c r="BJ693" s="342"/>
      <c r="BK693" s="342"/>
      <c r="BL693" s="342"/>
      <c r="BM693" s="342"/>
      <c r="BN693" s="342"/>
      <c r="BO693" s="342"/>
      <c r="BP693" s="342"/>
      <c r="BQ693" s="342"/>
      <c r="BR693" s="342"/>
      <c r="BS693" s="342"/>
      <c r="BT693" s="342"/>
      <c r="BU693" s="342"/>
      <c r="BV693" s="342"/>
      <c r="BW693" s="342"/>
      <c r="BX693" s="342"/>
      <c r="BY693" s="342"/>
      <c r="BZ693" s="342"/>
      <c r="CA693" s="342"/>
      <c r="CB693" s="342"/>
      <c r="CC693" s="342"/>
      <c r="CD693" s="342"/>
      <c r="CE693" s="342"/>
      <c r="CF693" s="342"/>
      <c r="CG693" s="342"/>
      <c r="CH693" s="342"/>
      <c r="CI693" s="342"/>
      <c r="CJ693" s="342"/>
      <c r="CK693" s="342"/>
      <c r="CL693" s="342"/>
      <c r="CM693" s="342"/>
      <c r="CN693" s="342"/>
      <c r="CO693" s="342"/>
      <c r="CP693" s="342"/>
      <c r="CQ693" s="342"/>
      <c r="CR693" s="342"/>
      <c r="CS693" s="342"/>
      <c r="CT693" s="342"/>
      <c r="CU693" s="342"/>
      <c r="CV693" s="342"/>
      <c r="CW693" s="342"/>
      <c r="CX693" s="342"/>
      <c r="CY693" s="342"/>
      <c r="CZ693" s="342"/>
    </row>
    <row r="694" s="346" customFormat="true" ht="25.15" customHeight="true" x14ac:dyDescent="0.2">
      <c r="C694" s="986"/>
      <c r="D694" s="985"/>
      <c r="E694" s="612"/>
      <c r="F694" s="612"/>
      <c r="G694" s="612"/>
      <c r="H694" s="986"/>
      <c r="I694" s="985"/>
      <c r="J694" s="612"/>
      <c r="K694" s="612"/>
      <c r="L694" s="612"/>
      <c r="M694" s="1031" t="s">
        <v>450</v>
      </c>
      <c r="N694" s="985"/>
      <c r="O694" s="750">
        <v>4.6579465369357767E-2</v>
      </c>
      <c r="P694" s="612"/>
      <c r="Q694" s="612"/>
      <c r="W694" s="339"/>
      <c r="X694" s="339"/>
      <c r="Y694" s="339"/>
      <c r="Z694" s="339"/>
      <c r="AA694" s="339"/>
      <c r="AB694" s="339"/>
      <c r="AC694" s="339"/>
      <c r="AD694" s="339"/>
      <c r="AE694" s="339"/>
      <c r="AF694" s="339"/>
      <c r="AG694" s="339"/>
      <c r="AH694" s="339"/>
      <c r="AI694" s="339"/>
      <c r="AJ694" s="339"/>
      <c r="AK694" s="339"/>
      <c r="AL694" s="339"/>
      <c r="AM694" s="339"/>
      <c r="AN694" s="339"/>
      <c r="AO694" s="339"/>
      <c r="AP694" s="339"/>
      <c r="AQ694" s="339"/>
      <c r="AR694" s="339"/>
      <c r="AS694" s="339"/>
      <c r="AT694" s="339"/>
      <c r="AU694" s="339"/>
      <c r="AV694" s="339"/>
      <c r="AW694" s="339"/>
      <c r="AX694" s="339"/>
      <c r="AY694" s="339"/>
      <c r="AZ694" s="339"/>
      <c r="BA694" s="342"/>
      <c r="BB694" s="418"/>
      <c r="BC694" s="342"/>
      <c r="BD694" s="342"/>
      <c r="BE694" s="342"/>
      <c r="BF694" s="342"/>
      <c r="BG694" s="342"/>
      <c r="BH694" s="342"/>
      <c r="BI694" s="342"/>
      <c r="BJ694" s="342"/>
      <c r="BK694" s="342"/>
      <c r="BL694" s="342"/>
      <c r="BM694" s="342"/>
      <c r="BN694" s="342"/>
      <c r="BO694" s="342"/>
      <c r="BP694" s="342"/>
      <c r="BQ694" s="342"/>
      <c r="BR694" s="342"/>
      <c r="BS694" s="342"/>
      <c r="BT694" s="342"/>
      <c r="BU694" s="342"/>
      <c r="BV694" s="342"/>
      <c r="BW694" s="342"/>
      <c r="BX694" s="342"/>
      <c r="BY694" s="342"/>
      <c r="BZ694" s="342"/>
      <c r="CA694" s="342"/>
      <c r="CB694" s="342"/>
      <c r="CC694" s="342"/>
      <c r="CD694" s="342"/>
      <c r="CE694" s="342"/>
      <c r="CF694" s="342"/>
      <c r="CG694" s="342"/>
      <c r="CH694" s="342"/>
      <c r="CI694" s="342"/>
      <c r="CJ694" s="342"/>
      <c r="CK694" s="342"/>
      <c r="CL694" s="342"/>
      <c r="CM694" s="342"/>
      <c r="CN694" s="342"/>
      <c r="CO694" s="342"/>
      <c r="CP694" s="342"/>
      <c r="CQ694" s="342"/>
      <c r="CR694" s="342"/>
      <c r="CS694" s="342"/>
      <c r="CT694" s="342"/>
      <c r="CU694" s="342"/>
      <c r="CV694" s="342"/>
      <c r="CW694" s="342"/>
      <c r="CX694" s="342"/>
      <c r="CY694" s="342"/>
      <c r="CZ694" s="342"/>
    </row>
    <row r="695" s="346" customFormat="true" ht="25.15" customHeight="true" x14ac:dyDescent="0.2">
      <c r="C695" s="986"/>
      <c r="D695" s="985"/>
      <c r="E695" s="612"/>
      <c r="F695" s="612"/>
      <c r="G695" s="612"/>
      <c r="H695" s="986"/>
      <c r="I695" s="985"/>
      <c r="J695" s="612"/>
      <c r="K695" s="612"/>
      <c r="L695" s="612"/>
      <c r="M695" s="986"/>
      <c r="N695" s="985"/>
      <c r="O695" s="613"/>
      <c r="P695" s="612"/>
      <c r="Q695" s="612"/>
      <c r="W695" s="339"/>
      <c r="X695" s="339"/>
      <c r="Y695" s="339"/>
      <c r="Z695" s="339"/>
      <c r="AA695" s="339"/>
      <c r="AB695" s="339"/>
      <c r="AC695" s="339"/>
      <c r="AD695" s="339"/>
      <c r="AE695" s="339"/>
      <c r="AF695" s="339"/>
      <c r="AG695" s="339"/>
      <c r="AH695" s="339"/>
      <c r="AI695" s="339"/>
      <c r="AJ695" s="339"/>
      <c r="AK695" s="339"/>
      <c r="AL695" s="339"/>
      <c r="AM695" s="339"/>
      <c r="AN695" s="339"/>
      <c r="AO695" s="339"/>
      <c r="AP695" s="339"/>
      <c r="AQ695" s="339"/>
      <c r="AR695" s="339"/>
      <c r="AS695" s="339"/>
      <c r="AT695" s="339"/>
      <c r="AU695" s="339"/>
      <c r="AV695" s="339"/>
      <c r="AW695" s="339"/>
      <c r="AX695" s="339"/>
      <c r="AY695" s="339"/>
      <c r="AZ695" s="339"/>
      <c r="BA695" s="342"/>
      <c r="BB695" s="418"/>
      <c r="BC695" s="342"/>
      <c r="BD695" s="342"/>
      <c r="BE695" s="342"/>
      <c r="BF695" s="342"/>
      <c r="BG695" s="342"/>
      <c r="BH695" s="342"/>
      <c r="BI695" s="342"/>
      <c r="BJ695" s="342"/>
      <c r="BK695" s="342"/>
      <c r="BL695" s="342"/>
      <c r="BM695" s="342"/>
      <c r="BN695" s="342"/>
      <c r="BO695" s="342"/>
      <c r="BP695" s="342"/>
      <c r="BQ695" s="342"/>
      <c r="BR695" s="342"/>
      <c r="BS695" s="342"/>
      <c r="BT695" s="342"/>
      <c r="BU695" s="342"/>
      <c r="BV695" s="342"/>
      <c r="BW695" s="342"/>
      <c r="BX695" s="342"/>
      <c r="BY695" s="342"/>
      <c r="BZ695" s="342"/>
      <c r="CA695" s="342"/>
      <c r="CB695" s="342"/>
      <c r="CC695" s="342"/>
      <c r="CD695" s="342"/>
      <c r="CE695" s="342"/>
      <c r="CF695" s="342"/>
      <c r="CG695" s="342"/>
      <c r="CH695" s="342"/>
      <c r="CI695" s="342"/>
      <c r="CJ695" s="342"/>
      <c r="CK695" s="342"/>
      <c r="CL695" s="342"/>
      <c r="CM695" s="342"/>
      <c r="CN695" s="342"/>
      <c r="CO695" s="342"/>
      <c r="CP695" s="342"/>
      <c r="CQ695" s="342"/>
      <c r="CR695" s="342"/>
      <c r="CS695" s="342"/>
      <c r="CT695" s="342"/>
      <c r="CU695" s="342"/>
      <c r="CV695" s="342"/>
      <c r="CW695" s="342"/>
      <c r="CX695" s="342"/>
      <c r="CY695" s="342"/>
      <c r="CZ695" s="342"/>
    </row>
    <row r="696" s="346" customFormat="true" ht="25.15" customHeight="true" x14ac:dyDescent="0.2">
      <c r="C696" s="986"/>
      <c r="D696" s="985"/>
      <c r="E696" s="612"/>
      <c r="F696" s="612"/>
      <c r="G696" s="612"/>
      <c r="H696" s="986"/>
      <c r="I696" s="985"/>
      <c r="J696" s="612"/>
      <c r="K696" s="612"/>
      <c r="L696" s="612"/>
      <c r="M696" s="986"/>
      <c r="N696" s="985"/>
      <c r="O696" s="612"/>
      <c r="P696" s="612"/>
      <c r="Q696" s="612"/>
      <c r="W696" s="339"/>
      <c r="X696" s="339"/>
      <c r="Y696" s="339"/>
      <c r="Z696" s="339"/>
      <c r="AA696" s="339"/>
      <c r="AB696" s="339"/>
      <c r="AC696" s="339"/>
      <c r="AD696" s="339"/>
      <c r="AE696" s="339"/>
      <c r="AF696" s="339"/>
      <c r="AG696" s="339"/>
      <c r="AH696" s="339"/>
      <c r="AI696" s="339"/>
      <c r="AJ696" s="339"/>
      <c r="AK696" s="339"/>
      <c r="AL696" s="339"/>
      <c r="AM696" s="339"/>
      <c r="AN696" s="339"/>
      <c r="AO696" s="339"/>
      <c r="AP696" s="339"/>
      <c r="AQ696" s="339"/>
      <c r="AR696" s="339"/>
      <c r="AS696" s="339"/>
      <c r="AT696" s="339"/>
      <c r="AU696" s="339"/>
      <c r="AV696" s="339"/>
      <c r="AW696" s="339"/>
      <c r="AX696" s="339"/>
      <c r="AY696" s="339"/>
      <c r="AZ696" s="339"/>
      <c r="BA696" s="342"/>
      <c r="BB696" s="418"/>
      <c r="BC696" s="342"/>
      <c r="BD696" s="342"/>
      <c r="BE696" s="342"/>
      <c r="BF696" s="342"/>
      <c r="BG696" s="342"/>
      <c r="BH696" s="342"/>
      <c r="BI696" s="342"/>
      <c r="BJ696" s="342"/>
      <c r="BK696" s="342"/>
      <c r="BL696" s="342"/>
      <c r="BM696" s="342"/>
      <c r="BN696" s="342"/>
      <c r="BO696" s="342"/>
      <c r="BP696" s="342"/>
      <c r="BQ696" s="342"/>
      <c r="BR696" s="342"/>
      <c r="BS696" s="342"/>
      <c r="BT696" s="342"/>
      <c r="BU696" s="342"/>
      <c r="BV696" s="342"/>
      <c r="BW696" s="342"/>
      <c r="BX696" s="342"/>
      <c r="BY696" s="342"/>
      <c r="BZ696" s="342"/>
      <c r="CA696" s="342"/>
      <c r="CB696" s="342"/>
      <c r="CC696" s="342"/>
      <c r="CD696" s="342"/>
      <c r="CE696" s="342"/>
      <c r="CF696" s="342"/>
      <c r="CG696" s="342"/>
      <c r="CH696" s="342"/>
      <c r="CI696" s="342"/>
      <c r="CJ696" s="342"/>
      <c r="CK696" s="342"/>
      <c r="CL696" s="342"/>
      <c r="CM696" s="342"/>
      <c r="CN696" s="342"/>
      <c r="CO696" s="342"/>
      <c r="CP696" s="342"/>
      <c r="CQ696" s="342"/>
      <c r="CR696" s="342"/>
      <c r="CS696" s="342"/>
      <c r="CT696" s="342"/>
      <c r="CU696" s="342"/>
      <c r="CV696" s="342"/>
      <c r="CW696" s="342"/>
      <c r="CX696" s="342"/>
      <c r="CY696" s="342"/>
      <c r="CZ696" s="342"/>
    </row>
    <row r="697" s="346" customFormat="true" ht="25.15" customHeight="true" x14ac:dyDescent="0.2">
      <c r="C697" s="986"/>
      <c r="D697" s="985"/>
      <c r="E697" s="612"/>
      <c r="F697" s="612"/>
      <c r="G697" s="612"/>
      <c r="H697" s="986"/>
      <c r="I697" s="985"/>
      <c r="J697" s="612"/>
      <c r="K697" s="612"/>
      <c r="L697" s="612"/>
      <c r="M697" s="1032" t="s">
        <v>257</v>
      </c>
      <c r="N697" s="985"/>
      <c r="O697" s="985"/>
      <c r="P697" s="612"/>
      <c r="Q697" s="612"/>
      <c r="W697" s="339"/>
      <c r="X697" s="339"/>
      <c r="Y697" s="339"/>
      <c r="Z697" s="339"/>
      <c r="AA697" s="339"/>
      <c r="AB697" s="339"/>
      <c r="AC697" s="339"/>
      <c r="AD697" s="339"/>
      <c r="AE697" s="339"/>
      <c r="AF697" s="339"/>
      <c r="AG697" s="339"/>
      <c r="AH697" s="339"/>
      <c r="AI697" s="339"/>
      <c r="AJ697" s="339"/>
      <c r="AK697" s="339"/>
      <c r="AL697" s="339"/>
      <c r="AM697" s="339"/>
      <c r="AN697" s="339"/>
      <c r="AO697" s="339"/>
      <c r="AP697" s="339"/>
      <c r="AQ697" s="339"/>
      <c r="AR697" s="339"/>
      <c r="AS697" s="339"/>
      <c r="AT697" s="339"/>
      <c r="AU697" s="339"/>
      <c r="AV697" s="339"/>
      <c r="AW697" s="339"/>
      <c r="AX697" s="339"/>
      <c r="AY697" s="339"/>
      <c r="AZ697" s="339"/>
      <c r="BA697" s="342"/>
      <c r="BB697" s="418"/>
      <c r="BC697" s="342"/>
      <c r="BD697" s="342"/>
      <c r="BE697" s="342"/>
      <c r="BF697" s="342"/>
      <c r="BG697" s="342"/>
      <c r="BH697" s="342"/>
      <c r="BI697" s="342"/>
      <c r="BJ697" s="342"/>
      <c r="BK697" s="342"/>
      <c r="BL697" s="342"/>
      <c r="BM697" s="342"/>
      <c r="BN697" s="342"/>
      <c r="BO697" s="342"/>
      <c r="BP697" s="342"/>
      <c r="BQ697" s="342"/>
      <c r="BR697" s="342"/>
      <c r="BS697" s="342"/>
      <c r="BT697" s="342"/>
      <c r="BU697" s="342"/>
      <c r="BV697" s="342"/>
      <c r="BW697" s="342"/>
      <c r="BX697" s="342"/>
      <c r="BY697" s="342"/>
      <c r="BZ697" s="342"/>
      <c r="CA697" s="342"/>
      <c r="CB697" s="342"/>
      <c r="CC697" s="342"/>
      <c r="CD697" s="342"/>
      <c r="CE697" s="342"/>
      <c r="CF697" s="342"/>
      <c r="CG697" s="342"/>
      <c r="CH697" s="342"/>
      <c r="CI697" s="342"/>
      <c r="CJ697" s="342"/>
      <c r="CK697" s="342"/>
      <c r="CL697" s="342"/>
      <c r="CM697" s="342"/>
      <c r="CN697" s="342"/>
      <c r="CO697" s="342"/>
      <c r="CP697" s="342"/>
      <c r="CQ697" s="342"/>
      <c r="CR697" s="342"/>
      <c r="CS697" s="342"/>
      <c r="CT697" s="342"/>
      <c r="CU697" s="342"/>
      <c r="CV697" s="342"/>
      <c r="CW697" s="342"/>
      <c r="CX697" s="342"/>
      <c r="CY697" s="342"/>
      <c r="CZ697" s="342"/>
    </row>
    <row r="698" s="346" customFormat="true" ht="25.15" customHeight="true" x14ac:dyDescent="0.2">
      <c r="C698" s="986"/>
      <c r="D698" s="985"/>
      <c r="E698" s="612"/>
      <c r="F698" s="612"/>
      <c r="G698" s="612"/>
      <c r="H698" s="986"/>
      <c r="I698" s="985"/>
      <c r="J698" s="612"/>
      <c r="K698" s="612"/>
      <c r="L698" s="612"/>
      <c r="M698" s="987" t="s">
        <v>203</v>
      </c>
      <c r="N698" s="985"/>
      <c r="O698" s="768" t="s">
        <v>204</v>
      </c>
      <c r="P698" s="612"/>
      <c r="Q698" s="612"/>
      <c r="W698" s="339"/>
      <c r="X698" s="339"/>
      <c r="Y698" s="339"/>
      <c r="Z698" s="339"/>
      <c r="AA698" s="339"/>
      <c r="AB698" s="339"/>
      <c r="AC698" s="339"/>
      <c r="AD698" s="339"/>
      <c r="AE698" s="339"/>
      <c r="AF698" s="339"/>
      <c r="AG698" s="339"/>
      <c r="AH698" s="339"/>
      <c r="AI698" s="339"/>
      <c r="AJ698" s="339"/>
      <c r="AK698" s="339"/>
      <c r="AL698" s="339"/>
      <c r="AM698" s="339"/>
      <c r="AN698" s="339"/>
      <c r="AO698" s="339"/>
      <c r="AP698" s="339"/>
      <c r="AQ698" s="339"/>
      <c r="AR698" s="339"/>
      <c r="AS698" s="339"/>
      <c r="AT698" s="339"/>
      <c r="AU698" s="339"/>
      <c r="AV698" s="339"/>
      <c r="AW698" s="339"/>
      <c r="AX698" s="339"/>
      <c r="AY698" s="339"/>
      <c r="AZ698" s="339"/>
      <c r="BA698" s="342"/>
      <c r="BB698" s="418"/>
      <c r="BC698" s="342"/>
      <c r="BD698" s="342"/>
      <c r="BE698" s="342"/>
      <c r="BF698" s="342"/>
      <c r="BG698" s="342"/>
      <c r="BH698" s="342"/>
      <c r="BI698" s="342"/>
      <c r="BJ698" s="342"/>
      <c r="BK698" s="342"/>
      <c r="BL698" s="342"/>
      <c r="BM698" s="342"/>
      <c r="BN698" s="342"/>
      <c r="BO698" s="342"/>
      <c r="BP698" s="342"/>
      <c r="BQ698" s="342"/>
      <c r="BR698" s="342"/>
      <c r="BS698" s="342"/>
      <c r="BT698" s="342"/>
      <c r="BU698" s="342"/>
      <c r="BV698" s="342"/>
      <c r="BW698" s="342"/>
      <c r="BX698" s="342"/>
      <c r="BY698" s="342"/>
      <c r="BZ698" s="342"/>
      <c r="CA698" s="342"/>
      <c r="CB698" s="342"/>
      <c r="CC698" s="342"/>
      <c r="CD698" s="342"/>
      <c r="CE698" s="342"/>
      <c r="CF698" s="342"/>
      <c r="CG698" s="342"/>
      <c r="CH698" s="342"/>
      <c r="CI698" s="342"/>
      <c r="CJ698" s="342"/>
      <c r="CK698" s="342"/>
      <c r="CL698" s="342"/>
      <c r="CM698" s="342"/>
      <c r="CN698" s="342"/>
      <c r="CO698" s="342"/>
      <c r="CP698" s="342"/>
      <c r="CQ698" s="342"/>
      <c r="CR698" s="342"/>
      <c r="CS698" s="342"/>
      <c r="CT698" s="342"/>
      <c r="CU698" s="342"/>
      <c r="CV698" s="342"/>
      <c r="CW698" s="342"/>
      <c r="CX698" s="342"/>
      <c r="CY698" s="342"/>
      <c r="CZ698" s="342"/>
    </row>
    <row r="699" s="346" customFormat="true" ht="25.15" customHeight="true" x14ac:dyDescent="0.2">
      <c r="C699" s="986"/>
      <c r="D699" s="985"/>
      <c r="E699" s="612"/>
      <c r="F699" s="612"/>
      <c r="G699" s="612"/>
      <c r="H699" s="986"/>
      <c r="I699" s="985"/>
      <c r="J699" s="612"/>
      <c r="K699" s="612"/>
      <c r="L699" s="612"/>
      <c r="M699" s="1031" t="s">
        <v>204</v>
      </c>
      <c r="N699" s="985"/>
      <c r="O699" s="769">
        <v>1</v>
      </c>
      <c r="P699" s="612"/>
      <c r="Q699" s="612"/>
      <c r="W699" s="339"/>
      <c r="X699" s="339"/>
      <c r="Y699" s="339"/>
      <c r="Z699" s="339"/>
      <c r="AA699" s="339"/>
      <c r="AB699" s="339"/>
      <c r="AC699" s="339"/>
      <c r="AD699" s="339"/>
      <c r="AE699" s="339"/>
      <c r="AF699" s="339"/>
      <c r="AG699" s="339"/>
      <c r="AH699" s="339"/>
      <c r="AI699" s="339"/>
      <c r="AJ699" s="339"/>
      <c r="AK699" s="339"/>
      <c r="AL699" s="339"/>
      <c r="AM699" s="339"/>
      <c r="AN699" s="339"/>
      <c r="AO699" s="339"/>
      <c r="AP699" s="339"/>
      <c r="AQ699" s="339"/>
      <c r="AR699" s="339"/>
      <c r="AS699" s="339"/>
      <c r="AT699" s="339"/>
      <c r="AU699" s="339"/>
      <c r="AV699" s="339"/>
      <c r="AW699" s="339"/>
      <c r="AX699" s="339"/>
      <c r="AY699" s="339"/>
      <c r="AZ699" s="339"/>
      <c r="BA699" s="342"/>
      <c r="BB699" s="418"/>
      <c r="BC699" s="342"/>
      <c r="BD699" s="342"/>
      <c r="BE699" s="342"/>
      <c r="BF699" s="342"/>
      <c r="BG699" s="342"/>
      <c r="BH699" s="342"/>
      <c r="BI699" s="342"/>
      <c r="BJ699" s="342"/>
      <c r="BK699" s="342"/>
      <c r="BL699" s="342"/>
      <c r="BM699" s="342"/>
      <c r="BN699" s="342"/>
      <c r="BO699" s="342"/>
      <c r="BP699" s="342"/>
      <c r="BQ699" s="342"/>
      <c r="BR699" s="342"/>
      <c r="BS699" s="342"/>
      <c r="BT699" s="342"/>
      <c r="BU699" s="342"/>
      <c r="BV699" s="342"/>
      <c r="BW699" s="342"/>
      <c r="BX699" s="342"/>
      <c r="BY699" s="342"/>
      <c r="BZ699" s="342"/>
      <c r="CA699" s="342"/>
      <c r="CB699" s="342"/>
      <c r="CC699" s="342"/>
      <c r="CD699" s="342"/>
      <c r="CE699" s="342"/>
      <c r="CF699" s="342"/>
      <c r="CG699" s="342"/>
      <c r="CH699" s="342"/>
      <c r="CI699" s="342"/>
      <c r="CJ699" s="342"/>
      <c r="CK699" s="342"/>
      <c r="CL699" s="342"/>
      <c r="CM699" s="342"/>
      <c r="CN699" s="342"/>
      <c r="CO699" s="342"/>
      <c r="CP699" s="342"/>
      <c r="CQ699" s="342"/>
      <c r="CR699" s="342"/>
      <c r="CS699" s="342"/>
      <c r="CT699" s="342"/>
      <c r="CU699" s="342"/>
      <c r="CV699" s="342"/>
      <c r="CW699" s="342"/>
      <c r="CX699" s="342"/>
      <c r="CY699" s="342"/>
      <c r="CZ699" s="342"/>
    </row>
    <row r="700" s="346" customFormat="true" ht="25.15" customHeight="true" x14ac:dyDescent="0.2">
      <c r="C700" s="612"/>
      <c r="D700" s="612"/>
      <c r="E700" s="612"/>
      <c r="F700" s="612"/>
      <c r="G700" s="612"/>
      <c r="H700" s="612"/>
      <c r="I700" s="612"/>
      <c r="J700" s="612"/>
      <c r="K700" s="612"/>
      <c r="L700" s="612"/>
      <c r="M700" s="612"/>
      <c r="N700" s="613"/>
      <c r="O700" s="613"/>
      <c r="P700" s="612"/>
      <c r="Q700" s="612"/>
      <c r="W700" s="339"/>
      <c r="X700" s="339"/>
      <c r="Y700" s="339"/>
      <c r="Z700" s="339"/>
      <c r="AA700" s="339"/>
      <c r="AB700" s="339"/>
      <c r="AC700" s="339"/>
      <c r="AD700" s="339"/>
      <c r="AE700" s="339"/>
      <c r="AF700" s="339"/>
      <c r="AG700" s="339"/>
      <c r="AH700" s="339"/>
      <c r="AI700" s="339"/>
      <c r="AJ700" s="339"/>
      <c r="AK700" s="339"/>
      <c r="AL700" s="339"/>
      <c r="AM700" s="339"/>
      <c r="AN700" s="339"/>
      <c r="AO700" s="339"/>
      <c r="AP700" s="339"/>
      <c r="AQ700" s="339"/>
      <c r="AR700" s="339"/>
      <c r="AS700" s="339"/>
      <c r="AT700" s="339"/>
      <c r="AU700" s="339"/>
      <c r="AV700" s="339"/>
      <c r="AW700" s="339"/>
      <c r="AX700" s="339"/>
      <c r="AY700" s="339"/>
      <c r="AZ700" s="339"/>
      <c r="BA700" s="342"/>
      <c r="BB700" s="418"/>
      <c r="BC700" s="342"/>
      <c r="BD700" s="342"/>
      <c r="BE700" s="342"/>
      <c r="BF700" s="342"/>
      <c r="BG700" s="342"/>
      <c r="BH700" s="342"/>
      <c r="BI700" s="342"/>
      <c r="BJ700" s="342"/>
      <c r="BK700" s="342"/>
      <c r="BL700" s="342"/>
      <c r="BM700" s="342"/>
      <c r="BN700" s="342"/>
      <c r="BO700" s="342"/>
      <c r="BP700" s="342"/>
      <c r="BQ700" s="342"/>
      <c r="BR700" s="342"/>
      <c r="BS700" s="342"/>
      <c r="BT700" s="342"/>
      <c r="BU700" s="342"/>
      <c r="BV700" s="342"/>
      <c r="BW700" s="342"/>
      <c r="BX700" s="342"/>
      <c r="BY700" s="342"/>
      <c r="BZ700" s="342"/>
      <c r="CA700" s="342"/>
      <c r="CB700" s="342"/>
      <c r="CC700" s="342"/>
      <c r="CD700" s="342"/>
      <c r="CE700" s="342"/>
      <c r="CF700" s="342"/>
      <c r="CG700" s="342"/>
      <c r="CH700" s="342"/>
      <c r="CI700" s="342"/>
      <c r="CJ700" s="342"/>
      <c r="CK700" s="342"/>
      <c r="CL700" s="342"/>
      <c r="CM700" s="342"/>
      <c r="CN700" s="342"/>
      <c r="CO700" s="342"/>
      <c r="CP700" s="342"/>
      <c r="CQ700" s="342"/>
      <c r="CR700" s="342"/>
      <c r="CS700" s="342"/>
      <c r="CT700" s="342"/>
      <c r="CU700" s="342"/>
      <c r="CV700" s="342"/>
      <c r="CW700" s="342"/>
      <c r="CX700" s="342"/>
      <c r="CY700" s="342"/>
      <c r="CZ700" s="342"/>
    </row>
    <row r="701" ht="25.15" customHeight="true" x14ac:dyDescent="0.2">
      <c r="C701" s="613"/>
      <c r="D701" s="613"/>
      <c r="E701" s="613"/>
      <c r="F701" s="613"/>
      <c r="G701" s="613"/>
      <c r="H701" s="613"/>
      <c r="I701" s="613"/>
      <c r="J701" s="613"/>
      <c r="K701" s="613"/>
      <c r="L701" s="613"/>
      <c r="M701" s="613"/>
      <c r="N701" s="613"/>
      <c r="O701" s="613"/>
      <c r="P701" s="613"/>
      <c r="Q701" s="613"/>
      <c r="BA701" s="342"/>
      <c r="BB701" s="418"/>
      <c r="BC701" s="342"/>
      <c r="BD701" s="342"/>
      <c r="BE701" s="342"/>
      <c r="BF701" s="342"/>
      <c r="BG701" s="342"/>
      <c r="BH701" s="342"/>
      <c r="BI701" s="342"/>
      <c r="BJ701" s="342"/>
      <c r="BK701" s="342"/>
      <c r="BL701" s="342"/>
      <c r="BM701" s="342"/>
      <c r="BN701" s="342"/>
      <c r="BO701" s="342"/>
      <c r="BP701" s="342"/>
      <c r="BQ701" s="342"/>
      <c r="BR701" s="342"/>
      <c r="BS701" s="342"/>
      <c r="BT701" s="342"/>
      <c r="BU701" s="342"/>
      <c r="BV701" s="342"/>
      <c r="BW701" s="342"/>
      <c r="BX701" s="342"/>
      <c r="BY701" s="342"/>
      <c r="BZ701" s="342"/>
      <c r="CA701" s="342"/>
      <c r="CB701" s="342"/>
      <c r="CC701" s="342"/>
      <c r="CD701" s="342"/>
      <c r="CE701" s="342"/>
      <c r="CF701" s="342"/>
      <c r="CG701" s="342"/>
      <c r="CH701" s="342"/>
      <c r="CI701" s="342"/>
      <c r="CJ701" s="342"/>
      <c r="CK701" s="342"/>
      <c r="CL701" s="342"/>
      <c r="CM701" s="342"/>
      <c r="CN701" s="342"/>
      <c r="CO701" s="342"/>
      <c r="CP701" s="342"/>
      <c r="CQ701" s="342"/>
      <c r="CR701" s="342"/>
      <c r="CS701" s="342"/>
      <c r="CT701" s="342"/>
      <c r="CU701" s="342"/>
      <c r="CV701" s="342"/>
      <c r="CW701" s="342"/>
      <c r="CX701" s="342"/>
      <c r="CY701" s="342"/>
      <c r="CZ701" s="342"/>
    </row>
    <row r="702" ht="25.15" customHeight="true" x14ac:dyDescent="0.2">
      <c r="C702" s="613"/>
      <c r="D702" s="613"/>
      <c r="E702" s="613"/>
      <c r="F702" s="613"/>
      <c r="G702" s="613"/>
      <c r="H702" s="613"/>
      <c r="I702" s="613"/>
      <c r="J702" s="613"/>
      <c r="K702" s="613"/>
      <c r="L702" s="613"/>
      <c r="M702" s="613"/>
      <c r="N702" s="613"/>
      <c r="O702" s="613"/>
      <c r="P702" s="613"/>
      <c r="Q702" s="613"/>
      <c r="BA702" s="342"/>
      <c r="BB702" s="418"/>
      <c r="BC702" s="342"/>
      <c r="BD702" s="342"/>
      <c r="BE702" s="342"/>
      <c r="BF702" s="342"/>
      <c r="BG702" s="342"/>
      <c r="BH702" s="342"/>
      <c r="BI702" s="342"/>
      <c r="BJ702" s="342"/>
      <c r="BK702" s="342"/>
      <c r="BL702" s="342"/>
      <c r="BM702" s="342"/>
      <c r="BN702" s="342"/>
      <c r="BO702" s="342"/>
      <c r="BP702" s="342"/>
      <c r="BQ702" s="342"/>
      <c r="BR702" s="342"/>
      <c r="BS702" s="342"/>
      <c r="BT702" s="342"/>
      <c r="BU702" s="342"/>
      <c r="BV702" s="342"/>
      <c r="BW702" s="342"/>
      <c r="BX702" s="342"/>
      <c r="BY702" s="342"/>
      <c r="BZ702" s="342"/>
      <c r="CA702" s="342"/>
      <c r="CB702" s="342"/>
      <c r="CC702" s="342"/>
      <c r="CD702" s="342"/>
      <c r="CE702" s="342"/>
      <c r="CF702" s="342"/>
      <c r="CG702" s="342"/>
      <c r="CH702" s="342"/>
      <c r="CI702" s="342"/>
      <c r="CJ702" s="342"/>
      <c r="CK702" s="342"/>
      <c r="CL702" s="342"/>
      <c r="CM702" s="342"/>
      <c r="CN702" s="342"/>
      <c r="CO702" s="342"/>
      <c r="CP702" s="342"/>
      <c r="CQ702" s="342"/>
      <c r="CR702" s="342"/>
      <c r="CS702" s="342"/>
      <c r="CT702" s="342"/>
      <c r="CU702" s="342"/>
      <c r="CV702" s="342"/>
      <c r="CW702" s="342"/>
      <c r="CX702" s="342"/>
      <c r="CY702" s="342"/>
      <c r="CZ702" s="342"/>
    </row>
    <row r="703" ht="25.15" customHeight="true" x14ac:dyDescent="0.2">
      <c r="C703" s="613"/>
      <c r="D703" s="613"/>
      <c r="E703" s="613"/>
      <c r="F703" s="613"/>
      <c r="G703" s="613"/>
      <c r="H703" s="613"/>
      <c r="I703" s="613"/>
      <c r="J703" s="613"/>
      <c r="K703" s="613"/>
      <c r="L703" s="613"/>
      <c r="M703" s="613"/>
      <c r="N703" s="613"/>
      <c r="O703" s="613"/>
      <c r="P703" s="613"/>
      <c r="Q703" s="613"/>
      <c r="BA703" s="342"/>
      <c r="BB703" s="418"/>
      <c r="BC703" s="342"/>
      <c r="BD703" s="342"/>
      <c r="BE703" s="342"/>
      <c r="BF703" s="342"/>
      <c r="BG703" s="342"/>
      <c r="BH703" s="342"/>
      <c r="BI703" s="342"/>
      <c r="BJ703" s="342"/>
      <c r="BK703" s="342"/>
      <c r="BL703" s="342"/>
      <c r="BM703" s="342"/>
      <c r="BN703" s="342"/>
      <c r="BO703" s="342"/>
      <c r="BP703" s="342"/>
      <c r="BQ703" s="342"/>
      <c r="BR703" s="342"/>
      <c r="BS703" s="342"/>
      <c r="BT703" s="342"/>
      <c r="BU703" s="342"/>
      <c r="BV703" s="342"/>
      <c r="BW703" s="342"/>
      <c r="BX703" s="342"/>
      <c r="BY703" s="342"/>
      <c r="BZ703" s="342"/>
      <c r="CA703" s="342"/>
      <c r="CB703" s="342"/>
      <c r="CC703" s="342"/>
      <c r="CD703" s="342"/>
      <c r="CE703" s="342"/>
      <c r="CF703" s="342"/>
      <c r="CG703" s="342"/>
      <c r="CH703" s="342"/>
      <c r="CI703" s="342"/>
      <c r="CJ703" s="342"/>
      <c r="CK703" s="342"/>
      <c r="CL703" s="342"/>
      <c r="CM703" s="342"/>
      <c r="CN703" s="342"/>
      <c r="CO703" s="342"/>
      <c r="CP703" s="342"/>
      <c r="CQ703" s="342"/>
      <c r="CR703" s="342"/>
      <c r="CS703" s="342"/>
      <c r="CT703" s="342"/>
      <c r="CU703" s="342"/>
      <c r="CV703" s="342"/>
      <c r="CW703" s="342"/>
      <c r="CX703" s="342"/>
      <c r="CY703" s="342"/>
      <c r="CZ703" s="342"/>
    </row>
    <row r="704" ht="25.15" customHeight="true" x14ac:dyDescent="0.2">
      <c r="C704" s="613"/>
      <c r="D704" s="613"/>
      <c r="E704" s="613"/>
      <c r="F704" s="613"/>
      <c r="G704" s="613"/>
      <c r="H704" s="613"/>
      <c r="I704" s="613"/>
      <c r="J704" s="613"/>
      <c r="K704" s="613"/>
      <c r="L704" s="613"/>
      <c r="M704" s="613"/>
      <c r="N704" s="613"/>
      <c r="O704" s="613"/>
      <c r="P704" s="613"/>
      <c r="Q704" s="613"/>
      <c r="BA704" s="342"/>
      <c r="BB704" s="418"/>
      <c r="BC704" s="342"/>
      <c r="BD704" s="342"/>
      <c r="BE704" s="342"/>
      <c r="BF704" s="342"/>
      <c r="BG704" s="342"/>
      <c r="BH704" s="342"/>
      <c r="BI704" s="342"/>
      <c r="BJ704" s="342"/>
      <c r="BK704" s="342"/>
      <c r="BL704" s="342"/>
      <c r="BM704" s="342"/>
      <c r="BN704" s="342"/>
      <c r="BO704" s="342"/>
      <c r="BP704" s="342"/>
      <c r="BQ704" s="342"/>
      <c r="BR704" s="342"/>
      <c r="BS704" s="342"/>
      <c r="BT704" s="342"/>
      <c r="BU704" s="342"/>
      <c r="BV704" s="342"/>
      <c r="BW704" s="342"/>
      <c r="BX704" s="342"/>
      <c r="BY704" s="342"/>
      <c r="BZ704" s="342"/>
      <c r="CA704" s="342"/>
      <c r="CB704" s="342"/>
      <c r="CC704" s="342"/>
      <c r="CD704" s="342"/>
      <c r="CE704" s="342"/>
      <c r="CF704" s="342"/>
      <c r="CG704" s="342"/>
      <c r="CH704" s="342"/>
      <c r="CI704" s="342"/>
      <c r="CJ704" s="342"/>
      <c r="CK704" s="342"/>
      <c r="CL704" s="342"/>
      <c r="CM704" s="342"/>
      <c r="CN704" s="342"/>
      <c r="CO704" s="342"/>
      <c r="CP704" s="342"/>
      <c r="CQ704" s="342"/>
      <c r="CR704" s="342"/>
      <c r="CS704" s="342"/>
      <c r="CT704" s="342"/>
      <c r="CU704" s="342"/>
      <c r="CV704" s="342"/>
      <c r="CW704" s="342"/>
      <c r="CX704" s="342"/>
      <c r="CY704" s="342"/>
      <c r="CZ704" s="342"/>
    </row>
    <row r="705" ht="25.15" customHeight="true" x14ac:dyDescent="0.2">
      <c r="C705" s="613"/>
      <c r="D705" s="613"/>
      <c r="E705" s="613"/>
      <c r="F705" s="613"/>
      <c r="G705" s="613"/>
      <c r="H705" s="613"/>
      <c r="I705" s="613"/>
      <c r="J705" s="613"/>
      <c r="K705" s="613"/>
      <c r="L705" s="613"/>
      <c r="M705" s="613"/>
      <c r="N705" s="613"/>
      <c r="O705" s="613"/>
      <c r="P705" s="613"/>
      <c r="Q705" s="613"/>
      <c r="BA705" s="342"/>
      <c r="BB705" s="418"/>
      <c r="BC705" s="342"/>
      <c r="BD705" s="342"/>
      <c r="BE705" s="342"/>
      <c r="BF705" s="342"/>
      <c r="BG705" s="342"/>
      <c r="BH705" s="342"/>
      <c r="BI705" s="342"/>
      <c r="BJ705" s="342"/>
      <c r="BK705" s="342"/>
      <c r="BL705" s="342"/>
      <c r="BM705" s="342"/>
      <c r="BN705" s="342"/>
      <c r="BO705" s="342"/>
      <c r="BP705" s="342"/>
      <c r="BQ705" s="342"/>
      <c r="BR705" s="342"/>
      <c r="BS705" s="342"/>
      <c r="BT705" s="342"/>
      <c r="BU705" s="342"/>
      <c r="BV705" s="342"/>
      <c r="BW705" s="342"/>
      <c r="BX705" s="342"/>
      <c r="BY705" s="342"/>
      <c r="BZ705" s="342"/>
      <c r="CA705" s="342"/>
      <c r="CB705" s="342"/>
      <c r="CC705" s="342"/>
      <c r="CD705" s="342"/>
      <c r="CE705" s="342"/>
      <c r="CF705" s="342"/>
      <c r="CG705" s="342"/>
      <c r="CH705" s="342"/>
      <c r="CI705" s="342"/>
      <c r="CJ705" s="342"/>
      <c r="CK705" s="342"/>
      <c r="CL705" s="342"/>
      <c r="CM705" s="342"/>
      <c r="CN705" s="342"/>
      <c r="CO705" s="342"/>
      <c r="CP705" s="342"/>
      <c r="CQ705" s="342"/>
      <c r="CR705" s="342"/>
      <c r="CS705" s="342"/>
      <c r="CT705" s="342"/>
      <c r="CU705" s="342"/>
      <c r="CV705" s="342"/>
      <c r="CW705" s="342"/>
      <c r="CX705" s="342"/>
      <c r="CY705" s="342"/>
      <c r="CZ705" s="342"/>
    </row>
    <row r="706" ht="25.15" customHeight="true" x14ac:dyDescent="0.2">
      <c r="C706" s="613"/>
      <c r="D706" s="613"/>
      <c r="E706" s="613"/>
      <c r="F706" s="613"/>
      <c r="G706" s="613"/>
      <c r="H706" s="613"/>
      <c r="I706" s="613"/>
      <c r="J706" s="613"/>
      <c r="K706" s="613"/>
      <c r="L706" s="613"/>
      <c r="M706" s="613"/>
      <c r="N706" s="613"/>
      <c r="O706" s="613"/>
      <c r="P706" s="613"/>
      <c r="Q706" s="613"/>
      <c r="BA706" s="342"/>
      <c r="BB706" s="418"/>
      <c r="BC706" s="342"/>
      <c r="BD706" s="342"/>
      <c r="BE706" s="342"/>
      <c r="BF706" s="342"/>
      <c r="BG706" s="342"/>
      <c r="BH706" s="342"/>
      <c r="BI706" s="342"/>
      <c r="BJ706" s="342"/>
      <c r="BK706" s="342"/>
      <c r="BL706" s="342"/>
      <c r="BM706" s="342"/>
      <c r="BN706" s="342"/>
      <c r="BO706" s="342"/>
      <c r="BP706" s="342"/>
      <c r="BQ706" s="342"/>
      <c r="BR706" s="342"/>
      <c r="BS706" s="342"/>
      <c r="BT706" s="342"/>
      <c r="BU706" s="342"/>
      <c r="BV706" s="342"/>
      <c r="BW706" s="342"/>
      <c r="BX706" s="342"/>
      <c r="BY706" s="342"/>
      <c r="BZ706" s="342"/>
      <c r="CA706" s="342"/>
      <c r="CB706" s="342"/>
      <c r="CC706" s="342"/>
      <c r="CD706" s="342"/>
      <c r="CE706" s="342"/>
      <c r="CF706" s="342"/>
      <c r="CG706" s="342"/>
      <c r="CH706" s="342"/>
      <c r="CI706" s="342"/>
      <c r="CJ706" s="342"/>
      <c r="CK706" s="342"/>
      <c r="CL706" s="342"/>
      <c r="CM706" s="342"/>
      <c r="CN706" s="342"/>
      <c r="CO706" s="342"/>
      <c r="CP706" s="342"/>
      <c r="CQ706" s="342"/>
      <c r="CR706" s="342"/>
      <c r="CS706" s="342"/>
      <c r="CT706" s="342"/>
      <c r="CU706" s="342"/>
      <c r="CV706" s="342"/>
      <c r="CW706" s="342"/>
      <c r="CX706" s="342"/>
      <c r="CY706" s="342"/>
      <c r="CZ706" s="342"/>
    </row>
    <row r="707" ht="25.15" customHeight="true" x14ac:dyDescent="0.2">
      <c r="C707" s="613"/>
      <c r="D707" s="613"/>
      <c r="E707" s="613"/>
      <c r="F707" s="613"/>
      <c r="G707" s="613"/>
      <c r="H707" s="613"/>
      <c r="I707" s="613"/>
      <c r="J707" s="613"/>
      <c r="K707" s="613"/>
      <c r="L707" s="613"/>
      <c r="M707" s="613"/>
      <c r="N707" s="613"/>
      <c r="O707" s="613"/>
      <c r="P707" s="613"/>
      <c r="Q707" s="613"/>
      <c r="BA707" s="342"/>
      <c r="BB707" s="418"/>
      <c r="BC707" s="342"/>
      <c r="BD707" s="342"/>
      <c r="BE707" s="342"/>
      <c r="BF707" s="342"/>
      <c r="BG707" s="342"/>
      <c r="BH707" s="342"/>
      <c r="BI707" s="342"/>
      <c r="BJ707" s="342"/>
      <c r="BK707" s="342"/>
      <c r="BL707" s="342"/>
      <c r="BM707" s="342"/>
      <c r="BN707" s="342"/>
      <c r="BO707" s="342"/>
      <c r="BP707" s="342"/>
      <c r="BQ707" s="342"/>
      <c r="BR707" s="342"/>
      <c r="BS707" s="342"/>
      <c r="BT707" s="342"/>
      <c r="BU707" s="342"/>
      <c r="BV707" s="342"/>
      <c r="BW707" s="342"/>
      <c r="BX707" s="342"/>
      <c r="BY707" s="342"/>
      <c r="BZ707" s="342"/>
      <c r="CA707" s="342"/>
      <c r="CB707" s="342"/>
      <c r="CC707" s="342"/>
      <c r="CD707" s="342"/>
      <c r="CE707" s="342"/>
      <c r="CF707" s="342"/>
      <c r="CG707" s="342"/>
      <c r="CH707" s="342"/>
      <c r="CI707" s="342"/>
      <c r="CJ707" s="342"/>
      <c r="CK707" s="342"/>
      <c r="CL707" s="342"/>
      <c r="CM707" s="342"/>
      <c r="CN707" s="342"/>
      <c r="CO707" s="342"/>
      <c r="CP707" s="342"/>
      <c r="CQ707" s="342"/>
      <c r="CR707" s="342"/>
      <c r="CS707" s="342"/>
      <c r="CT707" s="342"/>
      <c r="CU707" s="342"/>
      <c r="CV707" s="342"/>
      <c r="CW707" s="342"/>
      <c r="CX707" s="342"/>
      <c r="CY707" s="342"/>
      <c r="CZ707" s="342"/>
    </row>
    <row r="708" ht="25.15" customHeight="true" x14ac:dyDescent="0.2">
      <c r="C708" s="613"/>
      <c r="D708" s="613"/>
      <c r="E708" s="613"/>
      <c r="F708" s="613"/>
      <c r="G708" s="613"/>
      <c r="H708" s="613"/>
      <c r="I708" s="613"/>
      <c r="J708" s="613"/>
      <c r="K708" s="613"/>
      <c r="L708" s="613"/>
      <c r="M708" s="613"/>
      <c r="N708" s="613"/>
      <c r="O708" s="613"/>
      <c r="P708" s="613"/>
      <c r="Q708" s="613"/>
      <c r="BA708" s="342"/>
      <c r="BB708" s="418"/>
      <c r="BC708" s="342"/>
      <c r="BD708" s="342"/>
      <c r="BE708" s="342"/>
      <c r="BF708" s="342"/>
      <c r="BG708" s="342"/>
      <c r="BH708" s="342"/>
      <c r="BI708" s="342"/>
      <c r="BJ708" s="342"/>
      <c r="BK708" s="342"/>
      <c r="BL708" s="342"/>
      <c r="BM708" s="342"/>
      <c r="BN708" s="342"/>
      <c r="BO708" s="342"/>
      <c r="BP708" s="342"/>
      <c r="BQ708" s="342"/>
      <c r="BR708" s="342"/>
      <c r="BS708" s="342"/>
      <c r="BT708" s="342"/>
      <c r="BU708" s="342"/>
      <c r="BV708" s="342"/>
      <c r="BW708" s="342"/>
      <c r="BX708" s="342"/>
      <c r="BY708" s="342"/>
      <c r="BZ708" s="342"/>
      <c r="CA708" s="342"/>
      <c r="CB708" s="342"/>
      <c r="CC708" s="342"/>
      <c r="CD708" s="342"/>
      <c r="CE708" s="342"/>
      <c r="CF708" s="342"/>
      <c r="CG708" s="342"/>
      <c r="CH708" s="342"/>
      <c r="CI708" s="342"/>
      <c r="CJ708" s="342"/>
      <c r="CK708" s="342"/>
      <c r="CL708" s="342"/>
      <c r="CM708" s="342"/>
      <c r="CN708" s="342"/>
      <c r="CO708" s="342"/>
      <c r="CP708" s="342"/>
      <c r="CQ708" s="342"/>
      <c r="CR708" s="342"/>
      <c r="CS708" s="342"/>
      <c r="CT708" s="342"/>
      <c r="CU708" s="342"/>
      <c r="CV708" s="342"/>
      <c r="CW708" s="342"/>
      <c r="CX708" s="342"/>
      <c r="CY708" s="342"/>
      <c r="CZ708" s="342"/>
    </row>
    <row r="709" ht="25.15" customHeight="true" x14ac:dyDescent="0.2">
      <c r="C709" s="613"/>
      <c r="D709" s="613"/>
      <c r="E709" s="613"/>
      <c r="F709" s="613"/>
      <c r="G709" s="613"/>
      <c r="H709" s="613"/>
      <c r="I709" s="613"/>
      <c r="J709" s="613"/>
      <c r="K709" s="613"/>
      <c r="L709" s="613"/>
      <c r="M709" s="613"/>
      <c r="N709" s="613"/>
      <c r="O709" s="613"/>
      <c r="P709" s="613"/>
      <c r="Q709" s="613"/>
      <c r="BA709" s="342"/>
      <c r="BB709" s="418"/>
      <c r="BC709" s="342"/>
      <c r="BD709" s="342"/>
      <c r="BE709" s="342"/>
      <c r="BF709" s="342"/>
      <c r="BG709" s="342"/>
      <c r="BH709" s="342"/>
      <c r="BI709" s="342"/>
      <c r="BJ709" s="342"/>
      <c r="BK709" s="342"/>
      <c r="BL709" s="342"/>
      <c r="BM709" s="342"/>
      <c r="BN709" s="342"/>
      <c r="BO709" s="342"/>
      <c r="BP709" s="342"/>
      <c r="BQ709" s="342"/>
      <c r="BR709" s="342"/>
      <c r="BS709" s="342"/>
      <c r="BT709" s="342"/>
      <c r="BU709" s="342"/>
      <c r="BV709" s="342"/>
      <c r="BW709" s="342"/>
      <c r="BX709" s="342"/>
      <c r="BY709" s="342"/>
      <c r="BZ709" s="342"/>
      <c r="CA709" s="342"/>
      <c r="CB709" s="342"/>
      <c r="CC709" s="342"/>
      <c r="CD709" s="342"/>
      <c r="CE709" s="342"/>
      <c r="CF709" s="342"/>
      <c r="CG709" s="342"/>
      <c r="CH709" s="342"/>
      <c r="CI709" s="342"/>
      <c r="CJ709" s="342"/>
      <c r="CK709" s="342"/>
      <c r="CL709" s="342"/>
      <c r="CM709" s="342"/>
      <c r="CN709" s="342"/>
      <c r="CO709" s="342"/>
      <c r="CP709" s="342"/>
      <c r="CQ709" s="342"/>
      <c r="CR709" s="342"/>
      <c r="CS709" s="342"/>
      <c r="CT709" s="342"/>
      <c r="CU709" s="342"/>
      <c r="CV709" s="342"/>
      <c r="CW709" s="342"/>
      <c r="CX709" s="342"/>
      <c r="CY709" s="342"/>
      <c r="CZ709" s="342"/>
    </row>
    <row r="710" ht="25.15" customHeight="true" x14ac:dyDescent="0.2">
      <c r="C710" s="613"/>
      <c r="D710" s="613"/>
      <c r="E710" s="613"/>
      <c r="F710" s="613"/>
      <c r="G710" s="613"/>
      <c r="H710" s="613"/>
      <c r="I710" s="613"/>
      <c r="J710" s="613"/>
      <c r="K710" s="613"/>
      <c r="L710" s="613"/>
      <c r="M710" s="613"/>
      <c r="N710" s="613"/>
      <c r="O710" s="613"/>
      <c r="P710" s="613"/>
      <c r="Q710" s="613"/>
      <c r="BA710" s="342"/>
      <c r="BB710" s="418"/>
      <c r="BC710" s="342"/>
      <c r="BD710" s="342"/>
      <c r="BE710" s="342"/>
      <c r="BF710" s="342"/>
      <c r="BG710" s="342"/>
      <c r="BH710" s="342"/>
      <c r="BI710" s="342"/>
      <c r="BJ710" s="342"/>
      <c r="BK710" s="342"/>
      <c r="BL710" s="342"/>
      <c r="BM710" s="342"/>
      <c r="BN710" s="342"/>
      <c r="BO710" s="342"/>
      <c r="BP710" s="342"/>
      <c r="BQ710" s="342"/>
      <c r="BR710" s="342"/>
      <c r="BS710" s="342"/>
      <c r="BT710" s="342"/>
      <c r="BU710" s="342"/>
      <c r="BV710" s="342"/>
      <c r="BW710" s="342"/>
      <c r="BX710" s="342"/>
      <c r="BY710" s="342"/>
      <c r="BZ710" s="342"/>
      <c r="CA710" s="342"/>
      <c r="CB710" s="342"/>
      <c r="CC710" s="342"/>
      <c r="CD710" s="342"/>
      <c r="CE710" s="342"/>
      <c r="CF710" s="342"/>
      <c r="CG710" s="342"/>
      <c r="CH710" s="342"/>
      <c r="CI710" s="342"/>
      <c r="CJ710" s="342"/>
      <c r="CK710" s="342"/>
      <c r="CL710" s="342"/>
      <c r="CM710" s="342"/>
      <c r="CN710" s="342"/>
      <c r="CO710" s="342"/>
      <c r="CP710" s="342"/>
      <c r="CQ710" s="342"/>
      <c r="CR710" s="342"/>
      <c r="CS710" s="342"/>
      <c r="CT710" s="342"/>
      <c r="CU710" s="342"/>
      <c r="CV710" s="342"/>
      <c r="CW710" s="342"/>
      <c r="CX710" s="342"/>
      <c r="CY710" s="342"/>
      <c r="CZ710" s="342"/>
    </row>
    <row r="711" ht="25.15" customHeight="true" x14ac:dyDescent="0.2">
      <c r="C711" s="613"/>
      <c r="D711" s="613"/>
      <c r="E711" s="613"/>
      <c r="F711" s="613"/>
      <c r="G711" s="613"/>
      <c r="H711" s="613"/>
      <c r="I711" s="613"/>
      <c r="J711" s="613"/>
      <c r="K711" s="613"/>
      <c r="L711" s="613"/>
      <c r="M711" s="613"/>
      <c r="N711" s="613"/>
      <c r="O711" s="613"/>
      <c r="P711" s="613"/>
      <c r="Q711" s="613"/>
      <c r="BA711" s="342"/>
      <c r="BB711" s="418"/>
      <c r="BC711" s="342"/>
      <c r="BD711" s="342"/>
      <c r="BE711" s="342"/>
      <c r="BF711" s="342"/>
      <c r="BG711" s="342"/>
      <c r="BH711" s="342"/>
      <c r="BI711" s="342"/>
      <c r="BJ711" s="342"/>
      <c r="BK711" s="342"/>
      <c r="BL711" s="342"/>
      <c r="BM711" s="342"/>
      <c r="BN711" s="342"/>
      <c r="BO711" s="342"/>
      <c r="BP711" s="342"/>
      <c r="BQ711" s="342"/>
      <c r="BR711" s="342"/>
      <c r="BS711" s="342"/>
      <c r="BT711" s="342"/>
      <c r="BU711" s="342"/>
      <c r="BV711" s="342"/>
      <c r="BW711" s="342"/>
      <c r="BX711" s="342"/>
      <c r="BY711" s="342"/>
      <c r="BZ711" s="342"/>
      <c r="CA711" s="342"/>
      <c r="CB711" s="342"/>
      <c r="CC711" s="342"/>
      <c r="CD711" s="342"/>
      <c r="CE711" s="342"/>
      <c r="CF711" s="342"/>
      <c r="CG711" s="342"/>
      <c r="CH711" s="342"/>
      <c r="CI711" s="342"/>
      <c r="CJ711" s="342"/>
      <c r="CK711" s="342"/>
      <c r="CL711" s="342"/>
      <c r="CM711" s="342"/>
      <c r="CN711" s="342"/>
      <c r="CO711" s="342"/>
      <c r="CP711" s="342"/>
      <c r="CQ711" s="342"/>
      <c r="CR711" s="342"/>
      <c r="CS711" s="342"/>
      <c r="CT711" s="342"/>
      <c r="CU711" s="342"/>
      <c r="CV711" s="342"/>
      <c r="CW711" s="342"/>
      <c r="CX711" s="342"/>
      <c r="CY711" s="342"/>
      <c r="CZ711" s="342"/>
    </row>
    <row r="712" ht="25.15" customHeight="true" x14ac:dyDescent="0.2">
      <c r="C712" s="613"/>
      <c r="D712" s="613"/>
      <c r="E712" s="613"/>
      <c r="F712" s="613"/>
      <c r="G712" s="613"/>
      <c r="H712" s="613"/>
      <c r="I712" s="613"/>
      <c r="J712" s="613"/>
      <c r="K712" s="613"/>
      <c r="L712" s="613"/>
      <c r="M712" s="613"/>
      <c r="N712" s="613"/>
      <c r="O712" s="613"/>
      <c r="P712" s="613"/>
      <c r="Q712" s="613"/>
      <c r="BA712" s="342"/>
      <c r="BB712" s="418"/>
      <c r="BC712" s="342"/>
      <c r="BD712" s="342"/>
      <c r="BE712" s="342"/>
      <c r="BF712" s="342"/>
      <c r="BG712" s="342"/>
      <c r="BH712" s="342"/>
      <c r="BI712" s="342"/>
      <c r="BJ712" s="342"/>
      <c r="BK712" s="342"/>
      <c r="BL712" s="342"/>
      <c r="BM712" s="342"/>
      <c r="BN712" s="342"/>
      <c r="BO712" s="342"/>
      <c r="BP712" s="342"/>
      <c r="BQ712" s="342"/>
      <c r="BR712" s="342"/>
      <c r="BS712" s="342"/>
      <c r="BT712" s="342"/>
      <c r="BU712" s="342"/>
      <c r="BV712" s="342"/>
      <c r="BW712" s="342"/>
      <c r="BX712" s="342"/>
      <c r="BY712" s="342"/>
      <c r="BZ712" s="342"/>
      <c r="CA712" s="342"/>
      <c r="CB712" s="342"/>
      <c r="CC712" s="342"/>
      <c r="CD712" s="342"/>
      <c r="CE712" s="342"/>
      <c r="CF712" s="342"/>
      <c r="CG712" s="342"/>
      <c r="CH712" s="342"/>
      <c r="CI712" s="342"/>
      <c r="CJ712" s="342"/>
      <c r="CK712" s="342"/>
      <c r="CL712" s="342"/>
      <c r="CM712" s="342"/>
      <c r="CN712" s="342"/>
      <c r="CO712" s="342"/>
      <c r="CP712" s="342"/>
      <c r="CQ712" s="342"/>
      <c r="CR712" s="342"/>
      <c r="CS712" s="342"/>
      <c r="CT712" s="342"/>
      <c r="CU712" s="342"/>
      <c r="CV712" s="342"/>
      <c r="CW712" s="342"/>
      <c r="CX712" s="342"/>
      <c r="CY712" s="342"/>
      <c r="CZ712" s="342"/>
    </row>
    <row r="713" ht="25.15" customHeight="true" x14ac:dyDescent="0.2">
      <c r="C713" s="613"/>
      <c r="D713" s="613"/>
      <c r="E713" s="613"/>
      <c r="F713" s="613"/>
      <c r="G713" s="613"/>
      <c r="H713" s="613"/>
      <c r="I713" s="613"/>
      <c r="J713" s="613"/>
      <c r="K713" s="613"/>
      <c r="L713" s="613"/>
      <c r="M713" s="613"/>
      <c r="N713" s="613"/>
      <c r="O713" s="613"/>
      <c r="P713" s="613"/>
      <c r="Q713" s="613"/>
      <c r="BA713" s="342"/>
      <c r="BB713" s="418"/>
      <c r="BC713" s="342"/>
      <c r="BD713" s="342"/>
      <c r="BE713" s="342"/>
      <c r="BF713" s="342"/>
      <c r="BG713" s="342"/>
      <c r="BH713" s="342"/>
      <c r="BI713" s="342"/>
      <c r="BJ713" s="342"/>
      <c r="BK713" s="342"/>
      <c r="BL713" s="342"/>
      <c r="BM713" s="342"/>
      <c r="BN713" s="342"/>
      <c r="BO713" s="342"/>
      <c r="BP713" s="342"/>
      <c r="BQ713" s="342"/>
      <c r="BR713" s="342"/>
      <c r="BS713" s="342"/>
      <c r="BT713" s="342"/>
      <c r="BU713" s="342"/>
      <c r="BV713" s="342"/>
      <c r="BW713" s="342"/>
      <c r="BX713" s="342"/>
      <c r="BY713" s="342"/>
      <c r="BZ713" s="342"/>
      <c r="CA713" s="342"/>
      <c r="CB713" s="342"/>
      <c r="CC713" s="342"/>
      <c r="CD713" s="342"/>
      <c r="CE713" s="342"/>
      <c r="CF713" s="342"/>
      <c r="CG713" s="342"/>
      <c r="CH713" s="342"/>
      <c r="CI713" s="342"/>
      <c r="CJ713" s="342"/>
      <c r="CK713" s="342"/>
      <c r="CL713" s="342"/>
      <c r="CM713" s="342"/>
      <c r="CN713" s="342"/>
      <c r="CO713" s="342"/>
      <c r="CP713" s="342"/>
      <c r="CQ713" s="342"/>
      <c r="CR713" s="342"/>
      <c r="CS713" s="342"/>
      <c r="CT713" s="342"/>
      <c r="CU713" s="342"/>
      <c r="CV713" s="342"/>
      <c r="CW713" s="342"/>
      <c r="CX713" s="342"/>
      <c r="CY713" s="342"/>
      <c r="CZ713" s="342"/>
    </row>
    <row r="714" ht="25.15" customHeight="true" x14ac:dyDescent="0.2">
      <c r="C714" s="613"/>
      <c r="D714" s="613"/>
      <c r="E714" s="613"/>
      <c r="F714" s="613"/>
      <c r="G714" s="613"/>
      <c r="H714" s="613"/>
      <c r="I714" s="613"/>
      <c r="J714" s="613"/>
      <c r="K714" s="613"/>
      <c r="L714" s="613"/>
      <c r="M714" s="613"/>
      <c r="N714" s="613"/>
      <c r="O714" s="613"/>
      <c r="P714" s="613"/>
      <c r="Q714" s="613"/>
      <c r="BA714" s="342"/>
      <c r="BB714" s="418"/>
      <c r="BC714" s="342"/>
      <c r="BD714" s="342"/>
      <c r="BE714" s="342"/>
      <c r="BF714" s="342"/>
      <c r="BG714" s="342"/>
      <c r="BH714" s="342"/>
      <c r="BI714" s="342"/>
      <c r="BJ714" s="342"/>
      <c r="BK714" s="342"/>
      <c r="BL714" s="342"/>
      <c r="BM714" s="342"/>
      <c r="BN714" s="342"/>
      <c r="BO714" s="342"/>
      <c r="BP714" s="342"/>
      <c r="BQ714" s="342"/>
      <c r="BR714" s="342"/>
      <c r="BS714" s="342"/>
      <c r="BT714" s="342"/>
      <c r="BU714" s="342"/>
      <c r="BV714" s="342"/>
      <c r="BW714" s="342"/>
      <c r="BX714" s="342"/>
      <c r="BY714" s="342"/>
      <c r="BZ714" s="342"/>
      <c r="CA714" s="342"/>
      <c r="CB714" s="342"/>
      <c r="CC714" s="342"/>
      <c r="CD714" s="342"/>
      <c r="CE714" s="342"/>
      <c r="CF714" s="342"/>
      <c r="CG714" s="342"/>
      <c r="CH714" s="342"/>
      <c r="CI714" s="342"/>
      <c r="CJ714" s="342"/>
      <c r="CK714" s="342"/>
      <c r="CL714" s="342"/>
      <c r="CM714" s="342"/>
      <c r="CN714" s="342"/>
      <c r="CO714" s="342"/>
      <c r="CP714" s="342"/>
      <c r="CQ714" s="342"/>
      <c r="CR714" s="342"/>
      <c r="CS714" s="342"/>
      <c r="CT714" s="342"/>
      <c r="CU714" s="342"/>
      <c r="CV714" s="342"/>
      <c r="CW714" s="342"/>
      <c r="CX714" s="342"/>
      <c r="CY714" s="342"/>
      <c r="CZ714" s="342"/>
    </row>
    <row r="715" ht="25.15" customHeight="true" x14ac:dyDescent="0.2">
      <c r="C715" s="613"/>
      <c r="D715" s="613"/>
      <c r="E715" s="613"/>
      <c r="F715" s="613"/>
      <c r="G715" s="613"/>
      <c r="H715" s="613"/>
      <c r="I715" s="613"/>
      <c r="J715" s="613"/>
      <c r="K715" s="613"/>
      <c r="L715" s="613"/>
      <c r="M715" s="613"/>
      <c r="N715" s="613"/>
      <c r="O715" s="613"/>
      <c r="P715" s="613"/>
      <c r="Q715" s="613"/>
      <c r="BA715" s="342"/>
      <c r="BB715" s="418"/>
      <c r="BC715" s="342"/>
      <c r="BD715" s="342"/>
      <c r="BE715" s="342"/>
      <c r="BF715" s="342"/>
      <c r="BG715" s="342"/>
      <c r="BH715" s="342"/>
      <c r="BI715" s="342"/>
      <c r="BJ715" s="342"/>
      <c r="BK715" s="342"/>
      <c r="BL715" s="342"/>
      <c r="BM715" s="342"/>
      <c r="BN715" s="342"/>
      <c r="BO715" s="342"/>
      <c r="BP715" s="342"/>
      <c r="BQ715" s="342"/>
      <c r="BR715" s="342"/>
      <c r="BS715" s="342"/>
      <c r="BT715" s="342"/>
      <c r="BU715" s="342"/>
      <c r="BV715" s="342"/>
      <c r="BW715" s="342"/>
      <c r="BX715" s="342"/>
      <c r="BY715" s="342"/>
      <c r="BZ715" s="342"/>
      <c r="CA715" s="342"/>
      <c r="CB715" s="342"/>
      <c r="CC715" s="342"/>
      <c r="CD715" s="342"/>
      <c r="CE715" s="342"/>
      <c r="CF715" s="342"/>
      <c r="CG715" s="342"/>
      <c r="CH715" s="342"/>
      <c r="CI715" s="342"/>
      <c r="CJ715" s="342"/>
      <c r="CK715" s="342"/>
      <c r="CL715" s="342"/>
      <c r="CM715" s="342"/>
      <c r="CN715" s="342"/>
      <c r="CO715" s="342"/>
      <c r="CP715" s="342"/>
      <c r="CQ715" s="342"/>
      <c r="CR715" s="342"/>
      <c r="CS715" s="342"/>
      <c r="CT715" s="342"/>
      <c r="CU715" s="342"/>
      <c r="CV715" s="342"/>
      <c r="CW715" s="342"/>
      <c r="CX715" s="342"/>
      <c r="CY715" s="342"/>
      <c r="CZ715" s="342"/>
    </row>
    <row r="716" ht="25.15" customHeight="true" x14ac:dyDescent="0.2">
      <c r="C716" s="613"/>
      <c r="D716" s="613"/>
      <c r="E716" s="613"/>
      <c r="F716" s="613"/>
      <c r="G716" s="613"/>
      <c r="H716" s="613"/>
      <c r="I716" s="613"/>
      <c r="J716" s="613"/>
      <c r="K716" s="613"/>
      <c r="L716" s="613"/>
      <c r="M716" s="613"/>
      <c r="N716" s="613"/>
      <c r="O716" s="613"/>
      <c r="P716" s="613"/>
      <c r="Q716" s="613"/>
      <c r="BA716" s="342"/>
      <c r="BB716" s="418"/>
      <c r="BC716" s="342"/>
      <c r="BD716" s="342"/>
      <c r="BE716" s="342"/>
      <c r="BF716" s="342"/>
      <c r="BG716" s="342"/>
      <c r="BH716" s="342"/>
      <c r="BI716" s="342"/>
      <c r="BJ716" s="342"/>
      <c r="BK716" s="342"/>
      <c r="BL716" s="342"/>
      <c r="BM716" s="342"/>
      <c r="BN716" s="342"/>
      <c r="BO716" s="342"/>
      <c r="BP716" s="342"/>
      <c r="BQ716" s="342"/>
      <c r="BR716" s="342"/>
      <c r="BS716" s="342"/>
      <c r="BT716" s="342"/>
      <c r="BU716" s="342"/>
      <c r="BV716" s="342"/>
      <c r="BW716" s="342"/>
      <c r="BX716" s="342"/>
      <c r="BY716" s="342"/>
      <c r="BZ716" s="342"/>
      <c r="CA716" s="342"/>
      <c r="CB716" s="342"/>
      <c r="CC716" s="342"/>
      <c r="CD716" s="342"/>
      <c r="CE716" s="342"/>
      <c r="CF716" s="342"/>
      <c r="CG716" s="342"/>
      <c r="CH716" s="342"/>
      <c r="CI716" s="342"/>
      <c r="CJ716" s="342"/>
      <c r="CK716" s="342"/>
      <c r="CL716" s="342"/>
      <c r="CM716" s="342"/>
      <c r="CN716" s="342"/>
      <c r="CO716" s="342"/>
      <c r="CP716" s="342"/>
      <c r="CQ716" s="342"/>
      <c r="CR716" s="342"/>
      <c r="CS716" s="342"/>
      <c r="CT716" s="342"/>
      <c r="CU716" s="342"/>
      <c r="CV716" s="342"/>
      <c r="CW716" s="342"/>
      <c r="CX716" s="342"/>
      <c r="CY716" s="342"/>
      <c r="CZ716" s="342"/>
    </row>
    <row r="717" ht="25.15" customHeight="true" x14ac:dyDescent="0.2">
      <c r="C717" s="613"/>
      <c r="D717" s="613"/>
      <c r="E717" s="613"/>
      <c r="F717" s="613"/>
      <c r="G717" s="613"/>
      <c r="H717" s="613"/>
      <c r="I717" s="613"/>
      <c r="J717" s="613"/>
      <c r="K717" s="613"/>
      <c r="L717" s="613"/>
      <c r="M717" s="613"/>
      <c r="N717" s="613"/>
      <c r="O717" s="613"/>
      <c r="P717" s="613"/>
      <c r="Q717" s="613"/>
      <c r="BA717" s="342"/>
      <c r="BB717" s="418"/>
      <c r="BC717" s="342"/>
      <c r="BD717" s="342"/>
      <c r="BE717" s="342"/>
      <c r="BF717" s="342"/>
      <c r="BG717" s="342"/>
      <c r="BH717" s="342"/>
      <c r="BI717" s="342"/>
      <c r="BJ717" s="342"/>
      <c r="BK717" s="342"/>
      <c r="BL717" s="342"/>
      <c r="BM717" s="342"/>
      <c r="BN717" s="342"/>
      <c r="BO717" s="342"/>
      <c r="BP717" s="342"/>
      <c r="BQ717" s="342"/>
      <c r="BR717" s="342"/>
      <c r="BS717" s="342"/>
      <c r="BT717" s="342"/>
      <c r="BU717" s="342"/>
      <c r="BV717" s="342"/>
      <c r="BW717" s="342"/>
      <c r="BX717" s="342"/>
      <c r="BY717" s="342"/>
      <c r="BZ717" s="342"/>
      <c r="CA717" s="342"/>
      <c r="CB717" s="342"/>
      <c r="CC717" s="342"/>
      <c r="CD717" s="342"/>
      <c r="CE717" s="342"/>
      <c r="CF717" s="342"/>
      <c r="CG717" s="342"/>
      <c r="CH717" s="342"/>
      <c r="CI717" s="342"/>
      <c r="CJ717" s="342"/>
      <c r="CK717" s="342"/>
      <c r="CL717" s="342"/>
      <c r="CM717" s="342"/>
      <c r="CN717" s="342"/>
      <c r="CO717" s="342"/>
      <c r="CP717" s="342"/>
      <c r="CQ717" s="342"/>
      <c r="CR717" s="342"/>
      <c r="CS717" s="342"/>
      <c r="CT717" s="342"/>
      <c r="CU717" s="342"/>
      <c r="CV717" s="342"/>
      <c r="CW717" s="342"/>
      <c r="CX717" s="342"/>
      <c r="CY717" s="342"/>
      <c r="CZ717" s="342"/>
    </row>
    <row r="718" ht="25.15" customHeight="true" x14ac:dyDescent="0.2">
      <c r="C718" s="613"/>
      <c r="D718" s="613"/>
      <c r="E718" s="613"/>
      <c r="F718" s="613"/>
      <c r="G718" s="613"/>
      <c r="H718" s="613"/>
      <c r="I718" s="613"/>
      <c r="J718" s="613"/>
      <c r="K718" s="613"/>
      <c r="L718" s="613"/>
      <c r="M718" s="613"/>
      <c r="N718" s="613"/>
      <c r="O718" s="613"/>
      <c r="P718" s="613"/>
      <c r="Q718" s="613"/>
      <c r="BA718" s="342"/>
      <c r="BB718" s="418"/>
      <c r="BC718" s="342"/>
      <c r="BD718" s="342"/>
      <c r="BE718" s="342"/>
      <c r="BF718" s="342"/>
      <c r="BG718" s="342"/>
      <c r="BH718" s="342"/>
      <c r="BI718" s="342"/>
      <c r="BJ718" s="342"/>
      <c r="BK718" s="342"/>
      <c r="BL718" s="342"/>
      <c r="BM718" s="342"/>
      <c r="BN718" s="342"/>
      <c r="BO718" s="342"/>
      <c r="BP718" s="342"/>
      <c r="BQ718" s="342"/>
      <c r="BR718" s="342"/>
      <c r="BS718" s="342"/>
      <c r="BT718" s="342"/>
      <c r="BU718" s="342"/>
      <c r="BV718" s="342"/>
      <c r="BW718" s="342"/>
      <c r="BX718" s="342"/>
      <c r="BY718" s="342"/>
      <c r="BZ718" s="342"/>
      <c r="CA718" s="342"/>
      <c r="CB718" s="342"/>
      <c r="CC718" s="342"/>
      <c r="CD718" s="342"/>
      <c r="CE718" s="342"/>
      <c r="CF718" s="342"/>
      <c r="CG718" s="342"/>
      <c r="CH718" s="342"/>
      <c r="CI718" s="342"/>
      <c r="CJ718" s="342"/>
      <c r="CK718" s="342"/>
      <c r="CL718" s="342"/>
      <c r="CM718" s="342"/>
      <c r="CN718" s="342"/>
      <c r="CO718" s="342"/>
      <c r="CP718" s="342"/>
      <c r="CQ718" s="342"/>
      <c r="CR718" s="342"/>
      <c r="CS718" s="342"/>
      <c r="CT718" s="342"/>
      <c r="CU718" s="342"/>
      <c r="CV718" s="342"/>
      <c r="CW718" s="342"/>
      <c r="CX718" s="342"/>
      <c r="CY718" s="342"/>
      <c r="CZ718" s="342"/>
    </row>
    <row r="719" ht="25.15" customHeight="true" x14ac:dyDescent="0.2">
      <c r="C719" s="613"/>
      <c r="D719" s="613"/>
      <c r="E719" s="613"/>
      <c r="F719" s="613"/>
      <c r="G719" s="613"/>
      <c r="H719" s="613"/>
      <c r="I719" s="613"/>
      <c r="J719" s="613"/>
      <c r="K719" s="613"/>
      <c r="L719" s="613"/>
      <c r="M719" s="613"/>
      <c r="N719" s="613"/>
      <c r="O719" s="613"/>
      <c r="P719" s="613"/>
      <c r="Q719" s="613"/>
      <c r="BA719" s="342"/>
      <c r="BB719" s="418"/>
      <c r="BC719" s="342"/>
      <c r="BD719" s="342"/>
      <c r="BE719" s="342"/>
      <c r="BF719" s="342"/>
      <c r="BG719" s="342"/>
      <c r="BH719" s="342"/>
      <c r="BI719" s="342"/>
      <c r="BJ719" s="342"/>
      <c r="BK719" s="342"/>
      <c r="BL719" s="342"/>
      <c r="BM719" s="342"/>
      <c r="BN719" s="342"/>
      <c r="BO719" s="342"/>
      <c r="BP719" s="342"/>
      <c r="BQ719" s="342"/>
      <c r="BR719" s="342"/>
      <c r="BS719" s="342"/>
      <c r="BT719" s="342"/>
      <c r="BU719" s="342"/>
      <c r="BV719" s="342"/>
      <c r="BW719" s="342"/>
      <c r="BX719" s="342"/>
      <c r="BY719" s="342"/>
      <c r="BZ719" s="342"/>
      <c r="CA719" s="342"/>
      <c r="CB719" s="342"/>
      <c r="CC719" s="342"/>
      <c r="CD719" s="342"/>
      <c r="CE719" s="342"/>
      <c r="CF719" s="342"/>
      <c r="CG719" s="342"/>
      <c r="CH719" s="342"/>
      <c r="CI719" s="342"/>
      <c r="CJ719" s="342"/>
      <c r="CK719" s="342"/>
      <c r="CL719" s="342"/>
      <c r="CM719" s="342"/>
      <c r="CN719" s="342"/>
      <c r="CO719" s="342"/>
      <c r="CP719" s="342"/>
      <c r="CQ719" s="342"/>
      <c r="CR719" s="342"/>
      <c r="CS719" s="342"/>
      <c r="CT719" s="342"/>
      <c r="CU719" s="342"/>
      <c r="CV719" s="342"/>
      <c r="CW719" s="342"/>
      <c r="CX719" s="342"/>
      <c r="CY719" s="342"/>
      <c r="CZ719" s="342"/>
    </row>
    <row r="720" ht="25.15" customHeight="true" x14ac:dyDescent="0.2">
      <c r="C720" s="613"/>
      <c r="D720" s="613"/>
      <c r="E720" s="613"/>
      <c r="F720" s="613"/>
      <c r="G720" s="613"/>
      <c r="H720" s="613"/>
      <c r="I720" s="613"/>
      <c r="J720" s="613"/>
      <c r="K720" s="613"/>
      <c r="L720" s="613"/>
      <c r="M720" s="613"/>
      <c r="N720" s="613"/>
      <c r="O720" s="613"/>
      <c r="P720" s="613"/>
      <c r="Q720" s="613"/>
      <c r="BA720" s="342"/>
      <c r="BB720" s="418"/>
      <c r="BC720" s="342"/>
      <c r="BD720" s="342"/>
      <c r="BE720" s="342"/>
      <c r="BF720" s="342"/>
      <c r="BG720" s="342"/>
      <c r="BH720" s="342"/>
      <c r="BI720" s="342"/>
      <c r="BJ720" s="342"/>
      <c r="BK720" s="342"/>
      <c r="BL720" s="342"/>
      <c r="BM720" s="342"/>
      <c r="BN720" s="342"/>
      <c r="BO720" s="342"/>
      <c r="BP720" s="342"/>
      <c r="BQ720" s="342"/>
      <c r="BR720" s="342"/>
      <c r="BS720" s="342"/>
      <c r="BT720" s="342"/>
      <c r="BU720" s="342"/>
      <c r="BV720" s="342"/>
      <c r="BW720" s="342"/>
      <c r="BX720" s="342"/>
      <c r="BY720" s="342"/>
      <c r="BZ720" s="342"/>
      <c r="CA720" s="342"/>
      <c r="CB720" s="342"/>
      <c r="CC720" s="342"/>
      <c r="CD720" s="342"/>
      <c r="CE720" s="342"/>
      <c r="CF720" s="342"/>
      <c r="CG720" s="342"/>
      <c r="CH720" s="342"/>
      <c r="CI720" s="342"/>
      <c r="CJ720" s="342"/>
      <c r="CK720" s="342"/>
      <c r="CL720" s="342"/>
      <c r="CM720" s="342"/>
      <c r="CN720" s="342"/>
      <c r="CO720" s="342"/>
      <c r="CP720" s="342"/>
      <c r="CQ720" s="342"/>
      <c r="CR720" s="342"/>
      <c r="CS720" s="342"/>
      <c r="CT720" s="342"/>
      <c r="CU720" s="342"/>
      <c r="CV720" s="342"/>
      <c r="CW720" s="342"/>
      <c r="CX720" s="342"/>
      <c r="CY720" s="342"/>
      <c r="CZ720" s="342"/>
    </row>
    <row r="721" ht="25.15" customHeight="true" x14ac:dyDescent="0.2">
      <c r="C721" s="613"/>
      <c r="D721" s="613"/>
      <c r="E721" s="613"/>
      <c r="F721" s="613"/>
      <c r="G721" s="613"/>
      <c r="H721" s="613"/>
      <c r="I721" s="613"/>
      <c r="J721" s="613"/>
      <c r="K721" s="613"/>
      <c r="L721" s="613"/>
      <c r="M721" s="613"/>
      <c r="N721" s="613"/>
      <c r="O721" s="613"/>
      <c r="P721" s="613"/>
      <c r="Q721" s="613"/>
      <c r="BA721" s="342"/>
      <c r="BB721" s="418"/>
      <c r="BC721" s="342"/>
      <c r="BD721" s="342"/>
      <c r="BE721" s="342"/>
      <c r="BF721" s="342"/>
      <c r="BG721" s="342"/>
      <c r="BH721" s="342"/>
      <c r="BI721" s="342"/>
      <c r="BJ721" s="342"/>
      <c r="BK721" s="342"/>
      <c r="BL721" s="342"/>
      <c r="BM721" s="342"/>
      <c r="BN721" s="342"/>
      <c r="BO721" s="342"/>
      <c r="BP721" s="342"/>
      <c r="BQ721" s="342"/>
      <c r="BR721" s="342"/>
      <c r="BS721" s="342"/>
      <c r="BT721" s="342"/>
      <c r="BU721" s="342"/>
      <c r="BV721" s="342"/>
      <c r="BW721" s="342"/>
      <c r="BX721" s="342"/>
      <c r="BY721" s="342"/>
      <c r="BZ721" s="342"/>
      <c r="CA721" s="342"/>
      <c r="CB721" s="342"/>
      <c r="CC721" s="342"/>
      <c r="CD721" s="342"/>
      <c r="CE721" s="342"/>
      <c r="CF721" s="342"/>
      <c r="CG721" s="342"/>
      <c r="CH721" s="342"/>
      <c r="CI721" s="342"/>
      <c r="CJ721" s="342"/>
      <c r="CK721" s="342"/>
      <c r="CL721" s="342"/>
      <c r="CM721" s="342"/>
      <c r="CN721" s="342"/>
      <c r="CO721" s="342"/>
      <c r="CP721" s="342"/>
      <c r="CQ721" s="342"/>
      <c r="CR721" s="342"/>
      <c r="CS721" s="342"/>
      <c r="CT721" s="342"/>
      <c r="CU721" s="342"/>
      <c r="CV721" s="342"/>
      <c r="CW721" s="342"/>
      <c r="CX721" s="342"/>
      <c r="CY721" s="342"/>
      <c r="CZ721" s="342"/>
    </row>
    <row r="722" ht="25.15" customHeight="true" x14ac:dyDescent="0.2">
      <c r="C722" s="613"/>
      <c r="D722" s="613"/>
      <c r="E722" s="613"/>
      <c r="F722" s="613"/>
      <c r="G722" s="613"/>
      <c r="H722" s="613"/>
      <c r="I722" s="613"/>
      <c r="J722" s="613"/>
      <c r="K722" s="613"/>
      <c r="L722" s="613"/>
      <c r="M722" s="613"/>
      <c r="N722" s="613"/>
      <c r="O722" s="613"/>
      <c r="P722" s="613"/>
      <c r="Q722" s="613"/>
      <c r="BA722" s="342"/>
      <c r="BB722" s="418"/>
      <c r="BC722" s="342"/>
      <c r="BD722" s="342"/>
      <c r="BE722" s="342"/>
      <c r="BF722" s="342"/>
      <c r="BG722" s="342"/>
      <c r="BH722" s="342"/>
      <c r="BI722" s="342"/>
      <c r="BJ722" s="342"/>
      <c r="BK722" s="342"/>
      <c r="BL722" s="342"/>
      <c r="BM722" s="342"/>
      <c r="BN722" s="342"/>
      <c r="BO722" s="342"/>
      <c r="BP722" s="342"/>
      <c r="BQ722" s="342"/>
      <c r="BR722" s="342"/>
      <c r="BS722" s="342"/>
      <c r="BT722" s="342"/>
      <c r="BU722" s="342"/>
      <c r="BV722" s="342"/>
      <c r="BW722" s="342"/>
      <c r="BX722" s="342"/>
      <c r="BY722" s="342"/>
      <c r="BZ722" s="342"/>
      <c r="CA722" s="342"/>
      <c r="CB722" s="342"/>
      <c r="CC722" s="342"/>
      <c r="CD722" s="342"/>
      <c r="CE722" s="342"/>
      <c r="CF722" s="342"/>
      <c r="CG722" s="342"/>
      <c r="CH722" s="342"/>
      <c r="CI722" s="342"/>
      <c r="CJ722" s="342"/>
      <c r="CK722" s="342"/>
      <c r="CL722" s="342"/>
      <c r="CM722" s="342"/>
      <c r="CN722" s="342"/>
      <c r="CO722" s="342"/>
      <c r="CP722" s="342"/>
      <c r="CQ722" s="342"/>
      <c r="CR722" s="342"/>
      <c r="CS722" s="342"/>
      <c r="CT722" s="342"/>
      <c r="CU722" s="342"/>
      <c r="CV722" s="342"/>
      <c r="CW722" s="342"/>
      <c r="CX722" s="342"/>
      <c r="CY722" s="342"/>
      <c r="CZ722" s="342"/>
    </row>
    <row r="723" ht="25.15" customHeight="true" x14ac:dyDescent="0.2">
      <c r="C723" s="613"/>
      <c r="D723" s="613"/>
      <c r="E723" s="613"/>
      <c r="F723" s="613"/>
      <c r="G723" s="613"/>
      <c r="H723" s="613"/>
      <c r="I723" s="613"/>
      <c r="J723" s="613"/>
      <c r="K723" s="613"/>
      <c r="L723" s="613"/>
      <c r="M723" s="613"/>
      <c r="N723" s="613"/>
      <c r="O723" s="613"/>
      <c r="P723" s="613"/>
      <c r="Q723" s="613"/>
      <c r="BA723" s="342"/>
      <c r="BB723" s="418"/>
      <c r="BC723" s="342"/>
      <c r="BD723" s="342"/>
      <c r="BE723" s="342"/>
      <c r="BF723" s="342"/>
      <c r="BG723" s="342"/>
      <c r="BH723" s="342"/>
      <c r="BI723" s="342"/>
      <c r="BJ723" s="342"/>
      <c r="BK723" s="342"/>
      <c r="BL723" s="342"/>
      <c r="BM723" s="342"/>
      <c r="BN723" s="342"/>
      <c r="BO723" s="342"/>
      <c r="BP723" s="342"/>
      <c r="BQ723" s="342"/>
      <c r="BR723" s="342"/>
      <c r="BS723" s="342"/>
      <c r="BT723" s="342"/>
      <c r="BU723" s="342"/>
      <c r="BV723" s="342"/>
      <c r="BW723" s="342"/>
      <c r="BX723" s="342"/>
      <c r="BY723" s="342"/>
      <c r="BZ723" s="342"/>
      <c r="CA723" s="342"/>
      <c r="CB723" s="342"/>
      <c r="CC723" s="342"/>
      <c r="CD723" s="342"/>
      <c r="CE723" s="342"/>
      <c r="CF723" s="342"/>
      <c r="CG723" s="342"/>
      <c r="CH723" s="342"/>
      <c r="CI723" s="342"/>
      <c r="CJ723" s="342"/>
      <c r="CK723" s="342"/>
      <c r="CL723" s="342"/>
      <c r="CM723" s="342"/>
      <c r="CN723" s="342"/>
      <c r="CO723" s="342"/>
      <c r="CP723" s="342"/>
      <c r="CQ723" s="342"/>
      <c r="CR723" s="342"/>
      <c r="CS723" s="342"/>
      <c r="CT723" s="342"/>
      <c r="CU723" s="342"/>
      <c r="CV723" s="342"/>
      <c r="CW723" s="342"/>
      <c r="CX723" s="342"/>
      <c r="CY723" s="342"/>
      <c r="CZ723" s="342"/>
    </row>
    <row r="724" ht="25.15" customHeight="true" x14ac:dyDescent="0.2">
      <c r="C724" s="613"/>
      <c r="D724" s="613"/>
      <c r="E724" s="613"/>
      <c r="F724" s="613"/>
      <c r="G724" s="613"/>
      <c r="H724" s="613"/>
      <c r="I724" s="613"/>
      <c r="J724" s="613"/>
      <c r="K724" s="613"/>
      <c r="L724" s="613"/>
      <c r="M724" s="613"/>
      <c r="N724" s="613"/>
      <c r="O724" s="613"/>
      <c r="P724" s="613"/>
      <c r="Q724" s="613"/>
      <c r="BA724" s="342"/>
      <c r="BB724" s="418"/>
      <c r="BC724" s="342"/>
      <c r="BD724" s="342"/>
      <c r="BE724" s="342"/>
      <c r="BF724" s="342"/>
      <c r="BG724" s="342"/>
      <c r="BH724" s="342"/>
      <c r="BI724" s="342"/>
      <c r="BJ724" s="342"/>
      <c r="BK724" s="342"/>
      <c r="BL724" s="342"/>
      <c r="BM724" s="342"/>
      <c r="BN724" s="342"/>
      <c r="BO724" s="342"/>
      <c r="BP724" s="342"/>
      <c r="BQ724" s="342"/>
      <c r="BR724" s="342"/>
      <c r="BS724" s="342"/>
      <c r="BT724" s="342"/>
      <c r="BU724" s="342"/>
      <c r="BV724" s="342"/>
      <c r="BW724" s="342"/>
      <c r="BX724" s="342"/>
      <c r="BY724" s="342"/>
      <c r="BZ724" s="342"/>
      <c r="CA724" s="342"/>
      <c r="CB724" s="342"/>
      <c r="CC724" s="342"/>
      <c r="CD724" s="342"/>
      <c r="CE724" s="342"/>
      <c r="CF724" s="342"/>
      <c r="CG724" s="342"/>
      <c r="CH724" s="342"/>
      <c r="CI724" s="342"/>
      <c r="CJ724" s="342"/>
      <c r="CK724" s="342"/>
      <c r="CL724" s="342"/>
      <c r="CM724" s="342"/>
      <c r="CN724" s="342"/>
      <c r="CO724" s="342"/>
      <c r="CP724" s="342"/>
      <c r="CQ724" s="342"/>
      <c r="CR724" s="342"/>
      <c r="CS724" s="342"/>
      <c r="CT724" s="342"/>
      <c r="CU724" s="342"/>
      <c r="CV724" s="342"/>
      <c r="CW724" s="342"/>
      <c r="CX724" s="342"/>
      <c r="CY724" s="342"/>
      <c r="CZ724" s="342"/>
    </row>
    <row r="725" ht="25.15" customHeight="true" x14ac:dyDescent="0.2">
      <c r="C725" s="613"/>
      <c r="D725" s="613"/>
      <c r="E725" s="613"/>
      <c r="F725" s="613"/>
      <c r="G725" s="613"/>
      <c r="H725" s="613"/>
      <c r="I725" s="613"/>
      <c r="J725" s="613"/>
      <c r="K725" s="613"/>
      <c r="L725" s="613"/>
      <c r="M725" s="613"/>
      <c r="N725" s="613"/>
      <c r="O725" s="613"/>
      <c r="P725" s="613"/>
      <c r="Q725" s="613"/>
      <c r="BA725" s="342"/>
      <c r="BB725" s="418"/>
      <c r="BC725" s="342"/>
      <c r="BD725" s="342"/>
      <c r="BE725" s="342"/>
      <c r="BF725" s="342"/>
      <c r="BG725" s="342"/>
      <c r="BH725" s="342"/>
      <c r="BI725" s="342"/>
      <c r="BJ725" s="342"/>
      <c r="BK725" s="342"/>
      <c r="BL725" s="342"/>
      <c r="BM725" s="342"/>
      <c r="BN725" s="342"/>
      <c r="BO725" s="342"/>
      <c r="BP725" s="342"/>
      <c r="BQ725" s="342"/>
      <c r="BR725" s="342"/>
      <c r="BS725" s="342"/>
      <c r="BT725" s="342"/>
      <c r="BU725" s="342"/>
      <c r="BV725" s="342"/>
      <c r="BW725" s="342"/>
      <c r="BX725" s="342"/>
      <c r="BY725" s="342"/>
      <c r="BZ725" s="342"/>
      <c r="CA725" s="342"/>
      <c r="CB725" s="342"/>
      <c r="CC725" s="342"/>
      <c r="CD725" s="342"/>
      <c r="CE725" s="342"/>
      <c r="CF725" s="342"/>
      <c r="CG725" s="342"/>
      <c r="CH725" s="342"/>
      <c r="CI725" s="342"/>
      <c r="CJ725" s="342"/>
      <c r="CK725" s="342"/>
      <c r="CL725" s="342"/>
      <c r="CM725" s="342"/>
      <c r="CN725" s="342"/>
      <c r="CO725" s="342"/>
      <c r="CP725" s="342"/>
      <c r="CQ725" s="342"/>
      <c r="CR725" s="342"/>
      <c r="CS725" s="342"/>
      <c r="CT725" s="342"/>
      <c r="CU725" s="342"/>
      <c r="CV725" s="342"/>
      <c r="CW725" s="342"/>
      <c r="CX725" s="342"/>
      <c r="CY725" s="342"/>
      <c r="CZ725" s="342"/>
    </row>
    <row r="726" ht="25.15" customHeight="true" x14ac:dyDescent="0.2">
      <c r="C726" s="613"/>
      <c r="D726" s="613"/>
      <c r="E726" s="613"/>
      <c r="F726" s="613"/>
      <c r="G726" s="613"/>
      <c r="H726" s="613"/>
      <c r="I726" s="613"/>
      <c r="J726" s="613"/>
      <c r="K726" s="613"/>
      <c r="L726" s="613"/>
      <c r="M726" s="613"/>
      <c r="N726" s="613"/>
      <c r="O726" s="613"/>
      <c r="P726" s="613"/>
      <c r="Q726" s="613"/>
      <c r="BA726" s="342"/>
      <c r="BB726" s="418"/>
      <c r="BC726" s="342"/>
      <c r="BD726" s="342"/>
      <c r="BE726" s="342"/>
      <c r="BF726" s="342"/>
      <c r="BG726" s="342"/>
      <c r="BH726" s="342"/>
      <c r="BI726" s="342"/>
      <c r="BJ726" s="342"/>
      <c r="BK726" s="342"/>
      <c r="BL726" s="342"/>
      <c r="BM726" s="342"/>
      <c r="BN726" s="342"/>
      <c r="BO726" s="342"/>
      <c r="BP726" s="342"/>
      <c r="BQ726" s="342"/>
      <c r="BR726" s="342"/>
      <c r="BS726" s="342"/>
      <c r="BT726" s="342"/>
      <c r="BU726" s="342"/>
      <c r="BV726" s="342"/>
      <c r="BW726" s="342"/>
      <c r="BX726" s="342"/>
      <c r="BY726" s="342"/>
      <c r="BZ726" s="342"/>
      <c r="CA726" s="342"/>
      <c r="CB726" s="342"/>
      <c r="CC726" s="342"/>
      <c r="CD726" s="342"/>
      <c r="CE726" s="342"/>
      <c r="CF726" s="342"/>
      <c r="CG726" s="342"/>
      <c r="CH726" s="342"/>
      <c r="CI726" s="342"/>
      <c r="CJ726" s="342"/>
      <c r="CK726" s="342"/>
      <c r="CL726" s="342"/>
      <c r="CM726" s="342"/>
      <c r="CN726" s="342"/>
      <c r="CO726" s="342"/>
      <c r="CP726" s="342"/>
      <c r="CQ726" s="342"/>
      <c r="CR726" s="342"/>
      <c r="CS726" s="342"/>
      <c r="CT726" s="342"/>
      <c r="CU726" s="342"/>
      <c r="CV726" s="342"/>
      <c r="CW726" s="342"/>
      <c r="CX726" s="342"/>
      <c r="CY726" s="342"/>
      <c r="CZ726" s="342"/>
    </row>
    <row r="727" ht="25.15" customHeight="true" x14ac:dyDescent="0.2">
      <c r="C727" s="613"/>
      <c r="D727" s="613"/>
      <c r="E727" s="613"/>
      <c r="F727" s="613"/>
      <c r="G727" s="613"/>
      <c r="H727" s="613"/>
      <c r="I727" s="613"/>
      <c r="J727" s="613"/>
      <c r="K727" s="613"/>
      <c r="L727" s="613"/>
      <c r="M727" s="613"/>
      <c r="N727" s="613"/>
      <c r="O727" s="613"/>
      <c r="P727" s="613"/>
      <c r="Q727" s="613"/>
      <c r="BA727" s="342"/>
      <c r="BB727" s="418"/>
      <c r="BC727" s="342"/>
      <c r="BD727" s="342"/>
      <c r="BE727" s="342"/>
      <c r="BF727" s="342"/>
      <c r="BG727" s="342"/>
      <c r="BH727" s="342"/>
      <c r="BI727" s="342"/>
      <c r="BJ727" s="342"/>
      <c r="BK727" s="342"/>
      <c r="BL727" s="342"/>
      <c r="BM727" s="342"/>
      <c r="BN727" s="342"/>
      <c r="BO727" s="342"/>
      <c r="BP727" s="342"/>
      <c r="BQ727" s="342"/>
      <c r="BR727" s="342"/>
      <c r="BS727" s="342"/>
      <c r="BT727" s="342"/>
      <c r="BU727" s="342"/>
      <c r="BV727" s="342"/>
      <c r="BW727" s="342"/>
      <c r="BX727" s="342"/>
      <c r="BY727" s="342"/>
      <c r="BZ727" s="342"/>
      <c r="CA727" s="342"/>
      <c r="CB727" s="342"/>
      <c r="CC727" s="342"/>
      <c r="CD727" s="342"/>
      <c r="CE727" s="342"/>
      <c r="CF727" s="342"/>
      <c r="CG727" s="342"/>
      <c r="CH727" s="342"/>
      <c r="CI727" s="342"/>
      <c r="CJ727" s="342"/>
      <c r="CK727" s="342"/>
      <c r="CL727" s="342"/>
      <c r="CM727" s="342"/>
      <c r="CN727" s="342"/>
      <c r="CO727" s="342"/>
      <c r="CP727" s="342"/>
      <c r="CQ727" s="342"/>
      <c r="CR727" s="342"/>
      <c r="CS727" s="342"/>
      <c r="CT727" s="342"/>
      <c r="CU727" s="342"/>
      <c r="CV727" s="342"/>
      <c r="CW727" s="342"/>
      <c r="CX727" s="342"/>
      <c r="CY727" s="342"/>
      <c r="CZ727" s="342"/>
    </row>
    <row r="728" ht="25.15" customHeight="true" x14ac:dyDescent="0.2">
      <c r="C728" s="613"/>
      <c r="D728" s="613"/>
      <c r="E728" s="613"/>
      <c r="F728" s="613"/>
      <c r="G728" s="613"/>
      <c r="H728" s="613"/>
      <c r="I728" s="613"/>
      <c r="J728" s="613"/>
      <c r="K728" s="613"/>
      <c r="L728" s="613"/>
      <c r="M728" s="613"/>
      <c r="N728" s="613"/>
      <c r="O728" s="613"/>
      <c r="P728" s="613"/>
      <c r="Q728" s="613"/>
      <c r="BA728" s="342"/>
      <c r="BB728" s="418"/>
      <c r="BC728" s="342"/>
      <c r="BD728" s="342"/>
      <c r="BE728" s="342"/>
      <c r="BF728" s="342"/>
      <c r="BG728" s="342"/>
      <c r="BH728" s="342"/>
      <c r="BI728" s="342"/>
      <c r="BJ728" s="342"/>
      <c r="BK728" s="342"/>
      <c r="BL728" s="342"/>
      <c r="BM728" s="342"/>
      <c r="BN728" s="342"/>
      <c r="BO728" s="342"/>
      <c r="BP728" s="342"/>
      <c r="BQ728" s="342"/>
      <c r="BR728" s="342"/>
      <c r="BS728" s="342"/>
      <c r="BT728" s="342"/>
      <c r="BU728" s="342"/>
      <c r="BV728" s="342"/>
      <c r="BW728" s="342"/>
      <c r="BX728" s="342"/>
      <c r="BY728" s="342"/>
      <c r="BZ728" s="342"/>
      <c r="CA728" s="342"/>
      <c r="CB728" s="342"/>
      <c r="CC728" s="342"/>
      <c r="CD728" s="342"/>
      <c r="CE728" s="342"/>
      <c r="CF728" s="342"/>
      <c r="CG728" s="342"/>
      <c r="CH728" s="342"/>
      <c r="CI728" s="342"/>
      <c r="CJ728" s="342"/>
      <c r="CK728" s="342"/>
      <c r="CL728" s="342"/>
      <c r="CM728" s="342"/>
      <c r="CN728" s="342"/>
      <c r="CO728" s="342"/>
      <c r="CP728" s="342"/>
      <c r="CQ728" s="342"/>
      <c r="CR728" s="342"/>
      <c r="CS728" s="342"/>
      <c r="CT728" s="342"/>
      <c r="CU728" s="342"/>
      <c r="CV728" s="342"/>
      <c r="CW728" s="342"/>
      <c r="CX728" s="342"/>
      <c r="CY728" s="342"/>
      <c r="CZ728" s="342"/>
    </row>
    <row r="729" ht="25.15" customHeight="true" x14ac:dyDescent="0.2">
      <c r="C729" s="613"/>
      <c r="D729" s="613"/>
      <c r="E729" s="613"/>
      <c r="F729" s="613"/>
      <c r="G729" s="613"/>
      <c r="H729" s="613"/>
      <c r="I729" s="613"/>
      <c r="J729" s="613"/>
      <c r="K729" s="613"/>
      <c r="L729" s="613"/>
      <c r="M729" s="613"/>
      <c r="N729" s="613"/>
      <c r="O729" s="613"/>
      <c r="P729" s="613"/>
      <c r="Q729" s="613"/>
      <c r="BA729" s="342"/>
      <c r="BB729" s="418"/>
      <c r="BC729" s="342"/>
      <c r="BD729" s="342"/>
      <c r="BE729" s="342"/>
      <c r="BF729" s="342"/>
      <c r="BG729" s="342"/>
      <c r="BH729" s="342"/>
      <c r="BI729" s="342"/>
      <c r="BJ729" s="342"/>
      <c r="BK729" s="342"/>
      <c r="BL729" s="342"/>
      <c r="BM729" s="342"/>
      <c r="BN729" s="342"/>
      <c r="BO729" s="342"/>
      <c r="BP729" s="342"/>
      <c r="BQ729" s="342"/>
      <c r="BR729" s="342"/>
      <c r="BS729" s="342"/>
      <c r="BT729" s="342"/>
      <c r="BU729" s="342"/>
      <c r="BV729" s="342"/>
      <c r="BW729" s="342"/>
      <c r="BX729" s="342"/>
      <c r="BY729" s="342"/>
      <c r="BZ729" s="342"/>
      <c r="CA729" s="342"/>
      <c r="CB729" s="342"/>
      <c r="CC729" s="342"/>
      <c r="CD729" s="342"/>
      <c r="CE729" s="342"/>
      <c r="CF729" s="342"/>
      <c r="CG729" s="342"/>
      <c r="CH729" s="342"/>
      <c r="CI729" s="342"/>
      <c r="CJ729" s="342"/>
      <c r="CK729" s="342"/>
      <c r="CL729" s="342"/>
      <c r="CM729" s="342"/>
      <c r="CN729" s="342"/>
      <c r="CO729" s="342"/>
      <c r="CP729" s="342"/>
      <c r="CQ729" s="342"/>
      <c r="CR729" s="342"/>
      <c r="CS729" s="342"/>
      <c r="CT729" s="342"/>
      <c r="CU729" s="342"/>
      <c r="CV729" s="342"/>
      <c r="CW729" s="342"/>
      <c r="CX729" s="342"/>
      <c r="CY729" s="342"/>
      <c r="CZ729" s="342"/>
    </row>
    <row r="730" ht="25.15" customHeight="true" x14ac:dyDescent="0.2">
      <c r="C730" s="613"/>
      <c r="D730" s="613"/>
      <c r="E730" s="613"/>
      <c r="F730" s="613"/>
      <c r="G730" s="613"/>
      <c r="H730" s="613"/>
      <c r="I730" s="613"/>
      <c r="J730" s="613"/>
      <c r="K730" s="613"/>
      <c r="L730" s="613"/>
      <c r="M730" s="613"/>
      <c r="N730" s="613"/>
      <c r="O730" s="613"/>
      <c r="P730" s="613"/>
      <c r="Q730" s="613"/>
      <c r="BA730" s="342"/>
      <c r="BB730" s="418"/>
      <c r="BC730" s="342"/>
      <c r="BD730" s="342"/>
      <c r="BE730" s="342"/>
      <c r="BF730" s="342"/>
      <c r="BG730" s="342"/>
      <c r="BH730" s="342"/>
      <c r="BI730" s="342"/>
      <c r="BJ730" s="342"/>
      <c r="BK730" s="342"/>
      <c r="BL730" s="342"/>
      <c r="BM730" s="342"/>
      <c r="BN730" s="342"/>
      <c r="BO730" s="342"/>
      <c r="BP730" s="342"/>
      <c r="BQ730" s="342"/>
      <c r="BR730" s="342"/>
      <c r="BS730" s="342"/>
      <c r="BT730" s="342"/>
      <c r="BU730" s="342"/>
      <c r="BV730" s="342"/>
      <c r="BW730" s="342"/>
      <c r="BX730" s="342"/>
      <c r="BY730" s="342"/>
      <c r="BZ730" s="342"/>
      <c r="CA730" s="342"/>
      <c r="CB730" s="342"/>
      <c r="CC730" s="342"/>
      <c r="CD730" s="342"/>
      <c r="CE730" s="342"/>
      <c r="CF730" s="342"/>
      <c r="CG730" s="342"/>
      <c r="CH730" s="342"/>
      <c r="CI730" s="342"/>
      <c r="CJ730" s="342"/>
      <c r="CK730" s="342"/>
      <c r="CL730" s="342"/>
      <c r="CM730" s="342"/>
      <c r="CN730" s="342"/>
      <c r="CO730" s="342"/>
      <c r="CP730" s="342"/>
      <c r="CQ730" s="342"/>
      <c r="CR730" s="342"/>
      <c r="CS730" s="342"/>
      <c r="CT730" s="342"/>
      <c r="CU730" s="342"/>
      <c r="CV730" s="342"/>
      <c r="CW730" s="342"/>
      <c r="CX730" s="342"/>
      <c r="CY730" s="342"/>
      <c r="CZ730" s="342"/>
    </row>
    <row r="731" ht="25.15" customHeight="true" x14ac:dyDescent="0.2">
      <c r="C731" s="613"/>
      <c r="D731" s="613"/>
      <c r="E731" s="613"/>
      <c r="F731" s="613"/>
      <c r="G731" s="613"/>
      <c r="H731" s="613"/>
      <c r="I731" s="613"/>
      <c r="J731" s="613"/>
      <c r="K731" s="613"/>
      <c r="L731" s="613"/>
      <c r="M731" s="613"/>
      <c r="N731" s="613"/>
      <c r="O731" s="613"/>
      <c r="P731" s="613"/>
      <c r="Q731" s="613"/>
      <c r="BA731" s="342"/>
      <c r="BB731" s="418"/>
      <c r="BC731" s="342"/>
      <c r="BD731" s="342"/>
      <c r="BE731" s="342"/>
      <c r="BF731" s="342"/>
      <c r="BG731" s="342"/>
      <c r="BH731" s="342"/>
      <c r="BI731" s="342"/>
      <c r="BJ731" s="342"/>
      <c r="BK731" s="342"/>
      <c r="BL731" s="342"/>
      <c r="BM731" s="342"/>
      <c r="BN731" s="342"/>
      <c r="BO731" s="342"/>
      <c r="BP731" s="342"/>
      <c r="BQ731" s="342"/>
      <c r="BR731" s="342"/>
      <c r="BS731" s="342"/>
      <c r="BT731" s="342"/>
      <c r="BU731" s="342"/>
      <c r="BV731" s="342"/>
      <c r="BW731" s="342"/>
      <c r="BX731" s="342"/>
      <c r="BY731" s="342"/>
      <c r="BZ731" s="342"/>
      <c r="CA731" s="342"/>
      <c r="CB731" s="342"/>
      <c r="CC731" s="342"/>
      <c r="CD731" s="342"/>
      <c r="CE731" s="342"/>
      <c r="CF731" s="342"/>
      <c r="CG731" s="342"/>
      <c r="CH731" s="342"/>
      <c r="CI731" s="342"/>
      <c r="CJ731" s="342"/>
      <c r="CK731" s="342"/>
      <c r="CL731" s="342"/>
      <c r="CM731" s="342"/>
      <c r="CN731" s="342"/>
      <c r="CO731" s="342"/>
      <c r="CP731" s="342"/>
      <c r="CQ731" s="342"/>
      <c r="CR731" s="342"/>
      <c r="CS731" s="342"/>
      <c r="CT731" s="342"/>
      <c r="CU731" s="342"/>
      <c r="CV731" s="342"/>
      <c r="CW731" s="342"/>
      <c r="CX731" s="342"/>
      <c r="CY731" s="342"/>
      <c r="CZ731" s="342"/>
    </row>
    <row r="732" ht="25.15" customHeight="true" x14ac:dyDescent="0.2">
      <c r="C732" s="613"/>
      <c r="D732" s="613"/>
      <c r="E732" s="613"/>
      <c r="F732" s="613"/>
      <c r="G732" s="613"/>
      <c r="H732" s="613"/>
      <c r="I732" s="613"/>
      <c r="J732" s="613"/>
      <c r="K732" s="613"/>
      <c r="L732" s="613"/>
      <c r="M732" s="613"/>
      <c r="N732" s="613"/>
      <c r="O732" s="613"/>
      <c r="P732" s="613"/>
      <c r="Q732" s="613"/>
      <c r="BA732" s="342"/>
      <c r="BB732" s="418"/>
      <c r="BC732" s="342"/>
      <c r="BD732" s="342"/>
      <c r="BE732" s="342"/>
      <c r="BF732" s="342"/>
      <c r="BG732" s="342"/>
      <c r="BH732" s="342"/>
      <c r="BI732" s="342"/>
      <c r="BJ732" s="342"/>
      <c r="BK732" s="342"/>
      <c r="BL732" s="342"/>
      <c r="BM732" s="342"/>
      <c r="BN732" s="342"/>
      <c r="BO732" s="342"/>
      <c r="BP732" s="342"/>
      <c r="BQ732" s="342"/>
      <c r="BR732" s="342"/>
      <c r="BS732" s="342"/>
      <c r="BT732" s="342"/>
      <c r="BU732" s="342"/>
      <c r="BV732" s="342"/>
      <c r="BW732" s="342"/>
      <c r="BX732" s="342"/>
      <c r="BY732" s="342"/>
      <c r="BZ732" s="342"/>
      <c r="CA732" s="342"/>
      <c r="CB732" s="342"/>
      <c r="CC732" s="342"/>
      <c r="CD732" s="342"/>
      <c r="CE732" s="342"/>
      <c r="CF732" s="342"/>
      <c r="CG732" s="342"/>
      <c r="CH732" s="342"/>
      <c r="CI732" s="342"/>
      <c r="CJ732" s="342"/>
      <c r="CK732" s="342"/>
      <c r="CL732" s="342"/>
      <c r="CM732" s="342"/>
      <c r="CN732" s="342"/>
      <c r="CO732" s="342"/>
      <c r="CP732" s="342"/>
      <c r="CQ732" s="342"/>
      <c r="CR732" s="342"/>
      <c r="CS732" s="342"/>
      <c r="CT732" s="342"/>
      <c r="CU732" s="342"/>
      <c r="CV732" s="342"/>
      <c r="CW732" s="342"/>
      <c r="CX732" s="342"/>
      <c r="CY732" s="342"/>
      <c r="CZ732" s="342"/>
    </row>
    <row r="733" ht="25.15" customHeight="true" x14ac:dyDescent="0.2">
      <c r="C733" s="613"/>
      <c r="D733" s="613"/>
      <c r="E733" s="613"/>
      <c r="F733" s="613"/>
      <c r="G733" s="613"/>
      <c r="H733" s="613"/>
      <c r="I733" s="613"/>
      <c r="J733" s="613"/>
      <c r="K733" s="613"/>
      <c r="L733" s="613"/>
      <c r="M733" s="613"/>
      <c r="N733" s="613"/>
      <c r="O733" s="613"/>
      <c r="P733" s="613"/>
      <c r="Q733" s="613"/>
      <c r="BA733" s="342"/>
      <c r="BB733" s="418"/>
      <c r="BC733" s="342"/>
      <c r="BD733" s="342"/>
      <c r="BE733" s="342"/>
      <c r="BF733" s="342"/>
      <c r="BG733" s="342"/>
      <c r="BH733" s="342"/>
      <c r="BI733" s="342"/>
      <c r="BJ733" s="342"/>
      <c r="BK733" s="342"/>
      <c r="BL733" s="342"/>
      <c r="BM733" s="342"/>
      <c r="BN733" s="342"/>
      <c r="BO733" s="342"/>
      <c r="BP733" s="342"/>
      <c r="BQ733" s="342"/>
      <c r="BR733" s="342"/>
      <c r="BS733" s="342"/>
      <c r="BT733" s="342"/>
      <c r="BU733" s="342"/>
      <c r="BV733" s="342"/>
      <c r="BW733" s="342"/>
      <c r="BX733" s="342"/>
      <c r="BY733" s="342"/>
      <c r="BZ733" s="342"/>
      <c r="CA733" s="342"/>
      <c r="CB733" s="342"/>
      <c r="CC733" s="342"/>
      <c r="CD733" s="342"/>
      <c r="CE733" s="342"/>
      <c r="CF733" s="342"/>
      <c r="CG733" s="342"/>
      <c r="CH733" s="342"/>
      <c r="CI733" s="342"/>
      <c r="CJ733" s="342"/>
      <c r="CK733" s="342"/>
      <c r="CL733" s="342"/>
      <c r="CM733" s="342"/>
      <c r="CN733" s="342"/>
      <c r="CO733" s="342"/>
      <c r="CP733" s="342"/>
      <c r="CQ733" s="342"/>
      <c r="CR733" s="342"/>
      <c r="CS733" s="342"/>
      <c r="CT733" s="342"/>
      <c r="CU733" s="342"/>
      <c r="CV733" s="342"/>
      <c r="CW733" s="342"/>
      <c r="CX733" s="342"/>
      <c r="CY733" s="342"/>
      <c r="CZ733" s="342"/>
    </row>
    <row r="734" ht="25.15" customHeight="true" x14ac:dyDescent="0.2">
      <c r="C734" s="613"/>
      <c r="D734" s="613"/>
      <c r="E734" s="613"/>
      <c r="F734" s="613"/>
      <c r="G734" s="613"/>
      <c r="H734" s="613"/>
      <c r="I734" s="613"/>
      <c r="J734" s="613"/>
      <c r="K734" s="613"/>
      <c r="L734" s="613"/>
      <c r="M734" s="613"/>
      <c r="N734" s="613"/>
      <c r="O734" s="613"/>
      <c r="P734" s="613"/>
      <c r="Q734" s="613"/>
      <c r="BA734" s="342"/>
      <c r="BB734" s="418"/>
      <c r="BC734" s="342"/>
      <c r="BD734" s="342"/>
      <c r="BE734" s="342"/>
      <c r="BF734" s="342"/>
      <c r="BG734" s="342"/>
      <c r="BH734" s="342"/>
      <c r="BI734" s="342"/>
      <c r="BJ734" s="342"/>
      <c r="BK734" s="342"/>
      <c r="BL734" s="342"/>
      <c r="BM734" s="342"/>
      <c r="BN734" s="342"/>
      <c r="BO734" s="342"/>
      <c r="BP734" s="342"/>
      <c r="BQ734" s="342"/>
      <c r="BR734" s="342"/>
      <c r="BS734" s="342"/>
      <c r="BT734" s="342"/>
      <c r="BU734" s="342"/>
      <c r="BV734" s="342"/>
      <c r="BW734" s="342"/>
      <c r="BX734" s="342"/>
      <c r="BY734" s="342"/>
      <c r="BZ734" s="342"/>
      <c r="CA734" s="342"/>
      <c r="CB734" s="342"/>
      <c r="CC734" s="342"/>
      <c r="CD734" s="342"/>
      <c r="CE734" s="342"/>
      <c r="CF734" s="342"/>
      <c r="CG734" s="342"/>
      <c r="CH734" s="342"/>
      <c r="CI734" s="342"/>
      <c r="CJ734" s="342"/>
      <c r="CK734" s="342"/>
      <c r="CL734" s="342"/>
      <c r="CM734" s="342"/>
      <c r="CN734" s="342"/>
      <c r="CO734" s="342"/>
      <c r="CP734" s="342"/>
      <c r="CQ734" s="342"/>
      <c r="CR734" s="342"/>
      <c r="CS734" s="342"/>
      <c r="CT734" s="342"/>
      <c r="CU734" s="342"/>
      <c r="CV734" s="342"/>
      <c r="CW734" s="342"/>
      <c r="CX734" s="342"/>
      <c r="CY734" s="342"/>
      <c r="CZ734" s="342"/>
    </row>
    <row r="735" ht="25.15" customHeight="true" x14ac:dyDescent="0.2">
      <c r="C735" s="613"/>
      <c r="D735" s="613"/>
      <c r="E735" s="613"/>
      <c r="F735" s="613"/>
      <c r="G735" s="613"/>
      <c r="H735" s="613"/>
      <c r="I735" s="613"/>
      <c r="J735" s="613"/>
      <c r="K735" s="613"/>
      <c r="L735" s="613"/>
      <c r="M735" s="613"/>
      <c r="N735" s="613"/>
      <c r="O735" s="613"/>
      <c r="P735" s="613"/>
      <c r="Q735" s="613"/>
      <c r="BA735" s="342"/>
      <c r="BB735" s="418"/>
      <c r="BC735" s="342"/>
      <c r="BD735" s="342"/>
      <c r="BE735" s="342"/>
      <c r="BF735" s="342"/>
      <c r="BG735" s="342"/>
      <c r="BH735" s="342"/>
      <c r="BI735" s="342"/>
      <c r="BJ735" s="342"/>
      <c r="BK735" s="342"/>
      <c r="BL735" s="342"/>
      <c r="BM735" s="342"/>
      <c r="BN735" s="342"/>
      <c r="BO735" s="342"/>
      <c r="BP735" s="342"/>
      <c r="BQ735" s="342"/>
      <c r="BR735" s="342"/>
      <c r="BS735" s="342"/>
      <c r="BT735" s="342"/>
      <c r="BU735" s="342"/>
      <c r="BV735" s="342"/>
      <c r="BW735" s="342"/>
      <c r="BX735" s="342"/>
      <c r="BY735" s="342"/>
      <c r="BZ735" s="342"/>
      <c r="CA735" s="342"/>
      <c r="CB735" s="342"/>
      <c r="CC735" s="342"/>
      <c r="CD735" s="342"/>
      <c r="CE735" s="342"/>
      <c r="CF735" s="342"/>
      <c r="CG735" s="342"/>
      <c r="CH735" s="342"/>
      <c r="CI735" s="342"/>
      <c r="CJ735" s="342"/>
      <c r="CK735" s="342"/>
      <c r="CL735" s="342"/>
      <c r="CM735" s="342"/>
      <c r="CN735" s="342"/>
      <c r="CO735" s="342"/>
      <c r="CP735" s="342"/>
      <c r="CQ735" s="342"/>
      <c r="CR735" s="342"/>
      <c r="CS735" s="342"/>
      <c r="CT735" s="342"/>
      <c r="CU735" s="342"/>
      <c r="CV735" s="342"/>
      <c r="CW735" s="342"/>
      <c r="CX735" s="342"/>
      <c r="CY735" s="342"/>
      <c r="CZ735" s="342"/>
    </row>
    <row r="736" ht="25.15" customHeight="true" x14ac:dyDescent="0.2">
      <c r="C736" s="613"/>
      <c r="D736" s="613"/>
      <c r="E736" s="613"/>
      <c r="F736" s="613"/>
      <c r="G736" s="613"/>
      <c r="H736" s="613"/>
      <c r="I736" s="613"/>
      <c r="J736" s="613"/>
      <c r="K736" s="613"/>
      <c r="L736" s="613"/>
      <c r="M736" s="613"/>
      <c r="N736" s="613"/>
      <c r="O736" s="613"/>
      <c r="P736" s="613"/>
      <c r="Q736" s="613"/>
      <c r="BA736" s="342"/>
      <c r="BB736" s="418"/>
      <c r="BC736" s="342"/>
      <c r="BD736" s="342"/>
      <c r="BE736" s="342"/>
      <c r="BF736" s="342"/>
      <c r="BG736" s="342"/>
      <c r="BH736" s="342"/>
      <c r="BI736" s="342"/>
      <c r="BJ736" s="342"/>
      <c r="BK736" s="342"/>
      <c r="BL736" s="342"/>
      <c r="BM736" s="342"/>
      <c r="BN736" s="342"/>
      <c r="BO736" s="342"/>
      <c r="BP736" s="342"/>
      <c r="BQ736" s="342"/>
      <c r="BR736" s="342"/>
      <c r="BS736" s="342"/>
      <c r="BT736" s="342"/>
      <c r="BU736" s="342"/>
      <c r="BV736" s="342"/>
      <c r="BW736" s="342"/>
      <c r="BX736" s="342"/>
      <c r="BY736" s="342"/>
      <c r="BZ736" s="342"/>
      <c r="CA736" s="342"/>
      <c r="CB736" s="342"/>
      <c r="CC736" s="342"/>
      <c r="CD736" s="342"/>
      <c r="CE736" s="342"/>
      <c r="CF736" s="342"/>
      <c r="CG736" s="342"/>
      <c r="CH736" s="342"/>
      <c r="CI736" s="342"/>
      <c r="CJ736" s="342"/>
      <c r="CK736" s="342"/>
      <c r="CL736" s="342"/>
      <c r="CM736" s="342"/>
      <c r="CN736" s="342"/>
      <c r="CO736" s="342"/>
      <c r="CP736" s="342"/>
      <c r="CQ736" s="342"/>
      <c r="CR736" s="342"/>
      <c r="CS736" s="342"/>
      <c r="CT736" s="342"/>
      <c r="CU736" s="342"/>
      <c r="CV736" s="342"/>
      <c r="CW736" s="342"/>
      <c r="CX736" s="342"/>
      <c r="CY736" s="342"/>
      <c r="CZ736" s="342"/>
    </row>
    <row r="737" ht="25.15" customHeight="true" x14ac:dyDescent="0.2">
      <c r="C737" s="613"/>
      <c r="D737" s="613"/>
      <c r="E737" s="613"/>
      <c r="F737" s="613"/>
      <c r="G737" s="613"/>
      <c r="H737" s="613"/>
      <c r="I737" s="613"/>
      <c r="J737" s="613"/>
      <c r="K737" s="613"/>
      <c r="L737" s="613"/>
      <c r="M737" s="613"/>
      <c r="N737" s="613"/>
      <c r="O737" s="613"/>
      <c r="P737" s="613"/>
      <c r="Q737" s="613"/>
      <c r="BA737" s="342"/>
      <c r="BB737" s="418"/>
      <c r="BC737" s="342"/>
      <c r="BD737" s="342"/>
      <c r="BE737" s="342"/>
      <c r="BF737" s="342"/>
      <c r="BG737" s="342"/>
      <c r="BH737" s="342"/>
      <c r="BI737" s="342"/>
      <c r="BJ737" s="342"/>
      <c r="BK737" s="342"/>
      <c r="BL737" s="342"/>
      <c r="BM737" s="342"/>
      <c r="BN737" s="342"/>
      <c r="BO737" s="342"/>
      <c r="BP737" s="342"/>
      <c r="BQ737" s="342"/>
      <c r="BR737" s="342"/>
      <c r="BS737" s="342"/>
      <c r="BT737" s="342"/>
      <c r="BU737" s="342"/>
      <c r="BV737" s="342"/>
      <c r="BW737" s="342"/>
      <c r="BX737" s="342"/>
      <c r="BY737" s="342"/>
      <c r="BZ737" s="342"/>
      <c r="CA737" s="342"/>
      <c r="CB737" s="342"/>
      <c r="CC737" s="342"/>
      <c r="CD737" s="342"/>
      <c r="CE737" s="342"/>
      <c r="CF737" s="342"/>
      <c r="CG737" s="342"/>
      <c r="CH737" s="342"/>
      <c r="CI737" s="342"/>
      <c r="CJ737" s="342"/>
      <c r="CK737" s="342"/>
      <c r="CL737" s="342"/>
      <c r="CM737" s="342"/>
      <c r="CN737" s="342"/>
      <c r="CO737" s="342"/>
      <c r="CP737" s="342"/>
      <c r="CQ737" s="342"/>
      <c r="CR737" s="342"/>
      <c r="CS737" s="342"/>
      <c r="CT737" s="342"/>
      <c r="CU737" s="342"/>
      <c r="CV737" s="342"/>
      <c r="CW737" s="342"/>
      <c r="CX737" s="342"/>
      <c r="CY737" s="342"/>
      <c r="CZ737" s="342"/>
    </row>
    <row r="738" ht="25.15" customHeight="true" x14ac:dyDescent="0.2">
      <c r="C738" s="613"/>
      <c r="D738" s="613"/>
      <c r="E738" s="613"/>
      <c r="F738" s="613"/>
      <c r="G738" s="613"/>
      <c r="H738" s="613"/>
      <c r="I738" s="613"/>
      <c r="J738" s="613"/>
      <c r="K738" s="613"/>
      <c r="L738" s="613"/>
      <c r="M738" s="613"/>
      <c r="N738" s="613"/>
      <c r="O738" s="613"/>
      <c r="P738" s="613"/>
      <c r="Q738" s="613"/>
      <c r="BA738" s="342"/>
      <c r="BB738" s="418"/>
      <c r="BC738" s="342"/>
      <c r="BD738" s="342"/>
      <c r="BE738" s="342"/>
      <c r="BF738" s="342"/>
      <c r="BG738" s="342"/>
      <c r="BH738" s="342"/>
      <c r="BI738" s="342"/>
      <c r="BJ738" s="342"/>
      <c r="BK738" s="342"/>
      <c r="BL738" s="342"/>
      <c r="BM738" s="342"/>
      <c r="BN738" s="342"/>
      <c r="BO738" s="342"/>
      <c r="BP738" s="342"/>
      <c r="BQ738" s="342"/>
      <c r="BR738" s="342"/>
      <c r="BS738" s="342"/>
      <c r="BT738" s="342"/>
      <c r="BU738" s="342"/>
      <c r="BV738" s="342"/>
      <c r="BW738" s="342"/>
      <c r="BX738" s="342"/>
      <c r="BY738" s="342"/>
      <c r="BZ738" s="342"/>
      <c r="CA738" s="342"/>
      <c r="CB738" s="342"/>
      <c r="CC738" s="342"/>
      <c r="CD738" s="342"/>
      <c r="CE738" s="342"/>
      <c r="CF738" s="342"/>
      <c r="CG738" s="342"/>
      <c r="CH738" s="342"/>
      <c r="CI738" s="342"/>
      <c r="CJ738" s="342"/>
      <c r="CK738" s="342"/>
      <c r="CL738" s="342"/>
      <c r="CM738" s="342"/>
      <c r="CN738" s="342"/>
      <c r="CO738" s="342"/>
      <c r="CP738" s="342"/>
      <c r="CQ738" s="342"/>
      <c r="CR738" s="342"/>
      <c r="CS738" s="342"/>
      <c r="CT738" s="342"/>
      <c r="CU738" s="342"/>
      <c r="CV738" s="342"/>
      <c r="CW738" s="342"/>
      <c r="CX738" s="342"/>
      <c r="CY738" s="342"/>
      <c r="CZ738" s="342"/>
    </row>
    <row r="739" ht="25.15" customHeight="true" x14ac:dyDescent="0.2">
      <c r="C739" s="613"/>
      <c r="D739" s="613"/>
      <c r="E739" s="613"/>
      <c r="F739" s="613"/>
      <c r="G739" s="613"/>
      <c r="H739" s="613"/>
      <c r="I739" s="613"/>
      <c r="J739" s="613"/>
      <c r="K739" s="613"/>
      <c r="L739" s="613"/>
      <c r="M739" s="613"/>
      <c r="N739" s="613"/>
      <c r="O739" s="613"/>
      <c r="P739" s="613"/>
      <c r="Q739" s="613"/>
      <c r="BA739" s="342"/>
      <c r="BB739" s="418"/>
      <c r="BC739" s="342"/>
      <c r="BD739" s="342"/>
      <c r="BE739" s="342"/>
      <c r="BF739" s="342"/>
      <c r="BG739" s="342"/>
      <c r="BH739" s="342"/>
      <c r="BI739" s="342"/>
      <c r="BJ739" s="342"/>
      <c r="BK739" s="342"/>
      <c r="BL739" s="342"/>
      <c r="BM739" s="342"/>
      <c r="BN739" s="342"/>
      <c r="BO739" s="342"/>
      <c r="BP739" s="342"/>
      <c r="BQ739" s="342"/>
      <c r="BR739" s="342"/>
      <c r="BS739" s="342"/>
      <c r="BT739" s="342"/>
      <c r="BU739" s="342"/>
      <c r="BV739" s="342"/>
      <c r="BW739" s="342"/>
      <c r="BX739" s="342"/>
      <c r="BY739" s="342"/>
      <c r="BZ739" s="342"/>
      <c r="CA739" s="342"/>
      <c r="CB739" s="342"/>
      <c r="CC739" s="342"/>
      <c r="CD739" s="342"/>
      <c r="CE739" s="342"/>
      <c r="CF739" s="342"/>
      <c r="CG739" s="342"/>
      <c r="CH739" s="342"/>
      <c r="CI739" s="342"/>
      <c r="CJ739" s="342"/>
      <c r="CK739" s="342"/>
      <c r="CL739" s="342"/>
      <c r="CM739" s="342"/>
      <c r="CN739" s="342"/>
      <c r="CO739" s="342"/>
      <c r="CP739" s="342"/>
      <c r="CQ739" s="342"/>
      <c r="CR739" s="342"/>
      <c r="CS739" s="342"/>
      <c r="CT739" s="342"/>
      <c r="CU739" s="342"/>
      <c r="CV739" s="342"/>
      <c r="CW739" s="342"/>
      <c r="CX739" s="342"/>
      <c r="CY739" s="342"/>
      <c r="CZ739" s="342"/>
    </row>
    <row r="740" ht="25.15" customHeight="true" x14ac:dyDescent="0.2">
      <c r="C740" s="613"/>
      <c r="D740" s="613"/>
      <c r="E740" s="613"/>
      <c r="F740" s="613"/>
      <c r="G740" s="613"/>
      <c r="H740" s="613"/>
      <c r="I740" s="613"/>
      <c r="J740" s="613"/>
      <c r="K740" s="613"/>
      <c r="L740" s="613"/>
      <c r="M740" s="613"/>
      <c r="N740" s="613"/>
      <c r="O740" s="613"/>
      <c r="P740" s="613"/>
      <c r="Q740" s="613"/>
      <c r="BA740" s="342"/>
      <c r="BB740" s="418"/>
      <c r="BC740" s="342"/>
      <c r="BD740" s="342"/>
      <c r="BE740" s="342"/>
      <c r="BF740" s="342"/>
      <c r="BG740" s="342"/>
      <c r="BH740" s="342"/>
      <c r="BI740" s="342"/>
      <c r="BJ740" s="342"/>
      <c r="BK740" s="342"/>
      <c r="BL740" s="342"/>
      <c r="BM740" s="342"/>
      <c r="BN740" s="342"/>
      <c r="BO740" s="342"/>
      <c r="BP740" s="342"/>
      <c r="BQ740" s="342"/>
      <c r="BR740" s="342"/>
      <c r="BS740" s="342"/>
      <c r="BT740" s="342"/>
      <c r="BU740" s="342"/>
      <c r="BV740" s="342"/>
      <c r="BW740" s="342"/>
      <c r="BX740" s="342"/>
      <c r="BY740" s="342"/>
      <c r="BZ740" s="342"/>
      <c r="CA740" s="342"/>
      <c r="CB740" s="342"/>
      <c r="CC740" s="342"/>
      <c r="CD740" s="342"/>
      <c r="CE740" s="342"/>
      <c r="CF740" s="342"/>
      <c r="CG740" s="342"/>
      <c r="CH740" s="342"/>
      <c r="CI740" s="342"/>
      <c r="CJ740" s="342"/>
      <c r="CK740" s="342"/>
      <c r="CL740" s="342"/>
      <c r="CM740" s="342"/>
      <c r="CN740" s="342"/>
      <c r="CO740" s="342"/>
      <c r="CP740" s="342"/>
      <c r="CQ740" s="342"/>
      <c r="CR740" s="342"/>
      <c r="CS740" s="342"/>
      <c r="CT740" s="342"/>
      <c r="CU740" s="342"/>
      <c r="CV740" s="342"/>
      <c r="CW740" s="342"/>
      <c r="CX740" s="342"/>
      <c r="CY740" s="342"/>
      <c r="CZ740" s="342"/>
    </row>
    <row r="741" ht="25.15" customHeight="true" x14ac:dyDescent="0.2">
      <c r="C741" s="613"/>
      <c r="D741" s="613"/>
      <c r="E741" s="613"/>
      <c r="F741" s="613"/>
      <c r="G741" s="613"/>
      <c r="H741" s="613"/>
      <c r="I741" s="613"/>
      <c r="J741" s="613"/>
      <c r="K741" s="613"/>
      <c r="L741" s="613"/>
      <c r="M741" s="613"/>
      <c r="N741" s="613"/>
      <c r="O741" s="613"/>
      <c r="P741" s="613"/>
      <c r="Q741" s="613"/>
      <c r="BA741" s="342"/>
      <c r="BB741" s="418"/>
      <c r="BC741" s="342"/>
      <c r="BD741" s="342"/>
      <c r="BE741" s="342"/>
      <c r="BF741" s="342"/>
      <c r="BG741" s="342"/>
      <c r="BH741" s="342"/>
      <c r="BI741" s="342"/>
      <c r="BJ741" s="342"/>
      <c r="BK741" s="342"/>
      <c r="BL741" s="342"/>
      <c r="BM741" s="342"/>
      <c r="BN741" s="342"/>
      <c r="BO741" s="342"/>
      <c r="BP741" s="342"/>
      <c r="BQ741" s="342"/>
      <c r="BR741" s="342"/>
      <c r="BS741" s="342"/>
      <c r="BT741" s="342"/>
      <c r="BU741" s="342"/>
      <c r="BV741" s="342"/>
      <c r="BW741" s="342"/>
      <c r="BX741" s="342"/>
      <c r="BY741" s="342"/>
      <c r="BZ741" s="342"/>
      <c r="CA741" s="342"/>
      <c r="CB741" s="342"/>
      <c r="CC741" s="342"/>
      <c r="CD741" s="342"/>
      <c r="CE741" s="342"/>
      <c r="CF741" s="342"/>
      <c r="CG741" s="342"/>
      <c r="CH741" s="342"/>
      <c r="CI741" s="342"/>
      <c r="CJ741" s="342"/>
      <c r="CK741" s="342"/>
      <c r="CL741" s="342"/>
      <c r="CM741" s="342"/>
      <c r="CN741" s="342"/>
      <c r="CO741" s="342"/>
      <c r="CP741" s="342"/>
      <c r="CQ741" s="342"/>
      <c r="CR741" s="342"/>
      <c r="CS741" s="342"/>
      <c r="CT741" s="342"/>
      <c r="CU741" s="342"/>
      <c r="CV741" s="342"/>
      <c r="CW741" s="342"/>
      <c r="CX741" s="342"/>
      <c r="CY741" s="342"/>
      <c r="CZ741" s="342"/>
    </row>
    <row r="742" ht="25.15" customHeight="true" x14ac:dyDescent="0.2">
      <c r="C742" s="613"/>
      <c r="D742" s="613"/>
      <c r="E742" s="613"/>
      <c r="F742" s="613"/>
      <c r="G742" s="613"/>
      <c r="H742" s="613"/>
      <c r="I742" s="613"/>
      <c r="J742" s="613"/>
      <c r="K742" s="613"/>
      <c r="L742" s="613"/>
      <c r="M742" s="613"/>
      <c r="N742" s="613"/>
      <c r="O742" s="613"/>
      <c r="P742" s="613"/>
      <c r="Q742" s="613"/>
      <c r="BA742" s="342"/>
      <c r="BB742" s="418"/>
      <c r="BC742" s="342"/>
      <c r="BD742" s="342"/>
      <c r="BE742" s="342"/>
      <c r="BF742" s="342"/>
      <c r="BG742" s="342"/>
      <c r="BH742" s="342"/>
      <c r="BI742" s="342"/>
      <c r="BJ742" s="342"/>
      <c r="BK742" s="342"/>
      <c r="BL742" s="342"/>
      <c r="BM742" s="342"/>
      <c r="BN742" s="342"/>
      <c r="BO742" s="342"/>
      <c r="BP742" s="342"/>
      <c r="BQ742" s="342"/>
      <c r="BR742" s="342"/>
      <c r="BS742" s="342"/>
      <c r="BT742" s="342"/>
      <c r="BU742" s="342"/>
      <c r="BV742" s="342"/>
      <c r="BW742" s="342"/>
      <c r="BX742" s="342"/>
      <c r="BY742" s="342"/>
      <c r="BZ742" s="342"/>
      <c r="CA742" s="342"/>
      <c r="CB742" s="342"/>
      <c r="CC742" s="342"/>
      <c r="CD742" s="342"/>
      <c r="CE742" s="342"/>
      <c r="CF742" s="342"/>
      <c r="CG742" s="342"/>
      <c r="CH742" s="342"/>
      <c r="CI742" s="342"/>
      <c r="CJ742" s="342"/>
      <c r="CK742" s="342"/>
      <c r="CL742" s="342"/>
      <c r="CM742" s="342"/>
      <c r="CN742" s="342"/>
      <c r="CO742" s="342"/>
      <c r="CP742" s="342"/>
      <c r="CQ742" s="342"/>
      <c r="CR742" s="342"/>
      <c r="CS742" s="342"/>
      <c r="CT742" s="342"/>
      <c r="CU742" s="342"/>
      <c r="CV742" s="342"/>
      <c r="CW742" s="342"/>
      <c r="CX742" s="342"/>
      <c r="CY742" s="342"/>
      <c r="CZ742" s="342"/>
    </row>
    <row r="743" ht="25.15" customHeight="true" x14ac:dyDescent="0.2">
      <c r="C743" s="613"/>
      <c r="D743" s="613"/>
      <c r="E743" s="613"/>
      <c r="F743" s="613"/>
      <c r="G743" s="613"/>
      <c r="H743" s="613"/>
      <c r="I743" s="613"/>
      <c r="J743" s="613"/>
      <c r="K743" s="613"/>
      <c r="L743" s="613"/>
      <c r="M743" s="613"/>
      <c r="N743" s="613"/>
      <c r="O743" s="613"/>
      <c r="P743" s="613"/>
      <c r="Q743" s="613"/>
      <c r="BA743" s="342"/>
      <c r="BB743" s="418"/>
      <c r="BC743" s="342"/>
      <c r="BD743" s="342"/>
      <c r="BE743" s="342"/>
      <c r="BF743" s="342"/>
      <c r="BG743" s="342"/>
      <c r="BH743" s="342"/>
      <c r="BI743" s="342"/>
      <c r="BJ743" s="342"/>
      <c r="BK743" s="342"/>
      <c r="BL743" s="342"/>
      <c r="BM743" s="342"/>
      <c r="BN743" s="342"/>
      <c r="BO743" s="342"/>
      <c r="BP743" s="342"/>
      <c r="BQ743" s="342"/>
      <c r="BR743" s="342"/>
      <c r="BS743" s="342"/>
      <c r="BT743" s="342"/>
      <c r="BU743" s="342"/>
      <c r="BV743" s="342"/>
      <c r="BW743" s="342"/>
      <c r="BX743" s="342"/>
      <c r="BY743" s="342"/>
      <c r="BZ743" s="342"/>
      <c r="CA743" s="342"/>
      <c r="CB743" s="342"/>
      <c r="CC743" s="342"/>
      <c r="CD743" s="342"/>
      <c r="CE743" s="342"/>
      <c r="CF743" s="342"/>
      <c r="CG743" s="342"/>
      <c r="CH743" s="342"/>
      <c r="CI743" s="342"/>
      <c r="CJ743" s="342"/>
      <c r="CK743" s="342"/>
      <c r="CL743" s="342"/>
      <c r="CM743" s="342"/>
      <c r="CN743" s="342"/>
      <c r="CO743" s="342"/>
      <c r="CP743" s="342"/>
      <c r="CQ743" s="342"/>
      <c r="CR743" s="342"/>
      <c r="CS743" s="342"/>
      <c r="CT743" s="342"/>
      <c r="CU743" s="342"/>
      <c r="CV743" s="342"/>
      <c r="CW743" s="342"/>
      <c r="CX743" s="342"/>
      <c r="CY743" s="342"/>
      <c r="CZ743" s="342"/>
    </row>
    <row r="744" ht="25.15" customHeight="true" x14ac:dyDescent="0.2">
      <c r="C744" s="613"/>
      <c r="D744" s="613"/>
      <c r="E744" s="613"/>
      <c r="F744" s="613"/>
      <c r="G744" s="613"/>
      <c r="H744" s="613"/>
      <c r="I744" s="613"/>
      <c r="J744" s="613"/>
      <c r="K744" s="613"/>
      <c r="L744" s="613"/>
      <c r="M744" s="613"/>
      <c r="N744" s="613"/>
      <c r="O744" s="613"/>
      <c r="P744" s="613"/>
      <c r="Q744" s="613"/>
      <c r="BA744" s="342"/>
      <c r="BB744" s="418"/>
      <c r="BC744" s="342"/>
      <c r="BD744" s="342"/>
      <c r="BE744" s="342"/>
      <c r="BF744" s="342"/>
      <c r="BG744" s="342"/>
      <c r="BH744" s="342"/>
      <c r="BI744" s="342"/>
      <c r="BJ744" s="342"/>
      <c r="BK744" s="342"/>
      <c r="BL744" s="342"/>
      <c r="BM744" s="342"/>
      <c r="BN744" s="342"/>
      <c r="BO744" s="342"/>
      <c r="BP744" s="342"/>
      <c r="BQ744" s="342"/>
      <c r="BR744" s="342"/>
      <c r="BS744" s="342"/>
      <c r="BT744" s="342"/>
      <c r="BU744" s="342"/>
      <c r="BV744" s="342"/>
      <c r="BW744" s="342"/>
      <c r="BX744" s="342"/>
      <c r="BY744" s="342"/>
      <c r="BZ744" s="342"/>
      <c r="CA744" s="342"/>
      <c r="CB744" s="342"/>
      <c r="CC744" s="342"/>
      <c r="CD744" s="342"/>
      <c r="CE744" s="342"/>
      <c r="CF744" s="342"/>
      <c r="CG744" s="342"/>
      <c r="CH744" s="342"/>
      <c r="CI744" s="342"/>
      <c r="CJ744" s="342"/>
      <c r="CK744" s="342"/>
      <c r="CL744" s="342"/>
      <c r="CM744" s="342"/>
      <c r="CN744" s="342"/>
      <c r="CO744" s="342"/>
      <c r="CP744" s="342"/>
      <c r="CQ744" s="342"/>
      <c r="CR744" s="342"/>
      <c r="CS744" s="342"/>
      <c r="CT744" s="342"/>
      <c r="CU744" s="342"/>
      <c r="CV744" s="342"/>
      <c r="CW744" s="342"/>
      <c r="CX744" s="342"/>
      <c r="CY744" s="342"/>
      <c r="CZ744" s="342"/>
    </row>
    <row r="745" ht="25.15" customHeight="true" x14ac:dyDescent="0.2">
      <c r="C745" s="613"/>
      <c r="D745" s="613"/>
      <c r="E745" s="613"/>
      <c r="F745" s="613"/>
      <c r="G745" s="613"/>
      <c r="H745" s="613"/>
      <c r="I745" s="613"/>
      <c r="J745" s="613"/>
      <c r="K745" s="613"/>
      <c r="L745" s="613"/>
      <c r="M745" s="613"/>
      <c r="N745" s="613"/>
      <c r="O745" s="613"/>
      <c r="P745" s="613"/>
      <c r="Q745" s="613"/>
      <c r="BA745" s="342"/>
      <c r="BB745" s="418"/>
      <c r="BC745" s="342"/>
      <c r="BD745" s="342"/>
      <c r="BE745" s="342"/>
      <c r="BF745" s="342"/>
      <c r="BG745" s="342"/>
      <c r="BH745" s="342"/>
      <c r="BI745" s="342"/>
      <c r="BJ745" s="342"/>
      <c r="BK745" s="342"/>
      <c r="BL745" s="342"/>
      <c r="BM745" s="342"/>
      <c r="BN745" s="342"/>
      <c r="BO745" s="342"/>
      <c r="BP745" s="342"/>
      <c r="BQ745" s="342"/>
      <c r="BR745" s="342"/>
      <c r="BS745" s="342"/>
      <c r="BT745" s="342"/>
      <c r="BU745" s="342"/>
      <c r="BV745" s="342"/>
      <c r="BW745" s="342"/>
      <c r="BX745" s="342"/>
      <c r="BY745" s="342"/>
      <c r="BZ745" s="342"/>
      <c r="CA745" s="342"/>
      <c r="CB745" s="342"/>
      <c r="CC745" s="342"/>
      <c r="CD745" s="342"/>
      <c r="CE745" s="342"/>
      <c r="CF745" s="342"/>
      <c r="CG745" s="342"/>
      <c r="CH745" s="342"/>
      <c r="CI745" s="342"/>
      <c r="CJ745" s="342"/>
      <c r="CK745" s="342"/>
      <c r="CL745" s="342"/>
      <c r="CM745" s="342"/>
      <c r="CN745" s="342"/>
      <c r="CO745" s="342"/>
      <c r="CP745" s="342"/>
      <c r="CQ745" s="342"/>
      <c r="CR745" s="342"/>
      <c r="CS745" s="342"/>
      <c r="CT745" s="342"/>
      <c r="CU745" s="342"/>
      <c r="CV745" s="342"/>
      <c r="CW745" s="342"/>
      <c r="CX745" s="342"/>
      <c r="CY745" s="342"/>
      <c r="CZ745" s="342"/>
    </row>
    <row r="746" ht="25.15" customHeight="true" x14ac:dyDescent="0.2">
      <c r="C746" s="613"/>
      <c r="D746" s="613"/>
      <c r="E746" s="613"/>
      <c r="F746" s="613"/>
      <c r="G746" s="613"/>
      <c r="H746" s="613"/>
      <c r="I746" s="613"/>
      <c r="J746" s="613"/>
      <c r="K746" s="613"/>
      <c r="L746" s="613"/>
      <c r="M746" s="613"/>
      <c r="N746" s="613"/>
      <c r="O746" s="613"/>
      <c r="P746" s="613"/>
      <c r="Q746" s="613"/>
      <c r="BA746" s="342"/>
      <c r="BB746" s="418"/>
      <c r="BC746" s="342"/>
      <c r="BD746" s="342"/>
      <c r="BE746" s="342"/>
      <c r="BF746" s="342"/>
      <c r="BG746" s="342"/>
      <c r="BH746" s="342"/>
      <c r="BI746" s="342"/>
      <c r="BJ746" s="342"/>
      <c r="BK746" s="342"/>
      <c r="BL746" s="342"/>
      <c r="BM746" s="342"/>
      <c r="BN746" s="342"/>
      <c r="BO746" s="342"/>
      <c r="BP746" s="342"/>
      <c r="BQ746" s="342"/>
      <c r="BR746" s="342"/>
      <c r="BS746" s="342"/>
      <c r="BT746" s="342"/>
      <c r="BU746" s="342"/>
      <c r="BV746" s="342"/>
      <c r="BW746" s="342"/>
      <c r="BX746" s="342"/>
      <c r="BY746" s="342"/>
      <c r="BZ746" s="342"/>
      <c r="CA746" s="342"/>
      <c r="CB746" s="342"/>
      <c r="CC746" s="342"/>
      <c r="CD746" s="342"/>
      <c r="CE746" s="342"/>
      <c r="CF746" s="342"/>
      <c r="CG746" s="342"/>
      <c r="CH746" s="342"/>
      <c r="CI746" s="342"/>
      <c r="CJ746" s="342"/>
      <c r="CK746" s="342"/>
      <c r="CL746" s="342"/>
      <c r="CM746" s="342"/>
      <c r="CN746" s="342"/>
      <c r="CO746" s="342"/>
      <c r="CP746" s="342"/>
      <c r="CQ746" s="342"/>
      <c r="CR746" s="342"/>
      <c r="CS746" s="342"/>
      <c r="CT746" s="342"/>
      <c r="CU746" s="342"/>
      <c r="CV746" s="342"/>
      <c r="CW746" s="342"/>
      <c r="CX746" s="342"/>
      <c r="CY746" s="342"/>
      <c r="CZ746" s="342"/>
    </row>
    <row r="747" ht="25.15" customHeight="true" x14ac:dyDescent="0.2">
      <c r="C747" s="613"/>
      <c r="D747" s="613"/>
      <c r="E747" s="613"/>
      <c r="F747" s="613"/>
      <c r="G747" s="613"/>
      <c r="H747" s="613"/>
      <c r="I747" s="613"/>
      <c r="J747" s="613"/>
      <c r="K747" s="613"/>
      <c r="L747" s="613"/>
      <c r="M747" s="613"/>
      <c r="N747" s="613"/>
      <c r="O747" s="613"/>
      <c r="P747" s="613"/>
      <c r="Q747" s="613"/>
      <c r="BA747" s="342"/>
      <c r="BB747" s="418"/>
      <c r="BC747" s="342"/>
      <c r="BD747" s="342"/>
      <c r="BE747" s="342"/>
      <c r="BF747" s="342"/>
      <c r="BG747" s="342"/>
      <c r="BH747" s="342"/>
      <c r="BI747" s="342"/>
      <c r="BJ747" s="342"/>
      <c r="BK747" s="342"/>
      <c r="BL747" s="342"/>
      <c r="BM747" s="342"/>
      <c r="BN747" s="342"/>
      <c r="BO747" s="342"/>
      <c r="BP747" s="342"/>
      <c r="BQ747" s="342"/>
      <c r="BR747" s="342"/>
      <c r="BS747" s="342"/>
      <c r="BT747" s="342"/>
      <c r="BU747" s="342"/>
      <c r="BV747" s="342"/>
      <c r="BW747" s="342"/>
      <c r="BX747" s="342"/>
      <c r="BY747" s="342"/>
      <c r="BZ747" s="342"/>
      <c r="CA747" s="342"/>
      <c r="CB747" s="342"/>
      <c r="CC747" s="342"/>
      <c r="CD747" s="342"/>
      <c r="CE747" s="342"/>
      <c r="CF747" s="342"/>
      <c r="CG747" s="342"/>
      <c r="CH747" s="342"/>
      <c r="CI747" s="342"/>
      <c r="CJ747" s="342"/>
      <c r="CK747" s="342"/>
      <c r="CL747" s="342"/>
      <c r="CM747" s="342"/>
      <c r="CN747" s="342"/>
      <c r="CO747" s="342"/>
      <c r="CP747" s="342"/>
      <c r="CQ747" s="342"/>
      <c r="CR747" s="342"/>
      <c r="CS747" s="342"/>
      <c r="CT747" s="342"/>
      <c r="CU747" s="342"/>
      <c r="CV747" s="342"/>
      <c r="CW747" s="342"/>
      <c r="CX747" s="342"/>
      <c r="CY747" s="342"/>
      <c r="CZ747" s="342"/>
    </row>
    <row r="748" ht="25.15" customHeight="true" x14ac:dyDescent="0.2">
      <c r="C748" s="613"/>
      <c r="D748" s="613"/>
      <c r="E748" s="613"/>
      <c r="F748" s="613"/>
      <c r="G748" s="613"/>
      <c r="H748" s="613"/>
      <c r="I748" s="613"/>
      <c r="J748" s="613"/>
      <c r="K748" s="613"/>
      <c r="L748" s="613"/>
      <c r="M748" s="613"/>
      <c r="N748" s="613"/>
      <c r="O748" s="613"/>
      <c r="P748" s="613"/>
      <c r="Q748" s="613"/>
      <c r="BA748" s="342"/>
      <c r="BB748" s="418"/>
      <c r="BC748" s="342"/>
      <c r="BD748" s="342"/>
      <c r="BE748" s="342"/>
      <c r="BF748" s="342"/>
      <c r="BG748" s="342"/>
      <c r="BH748" s="342"/>
      <c r="BI748" s="342"/>
      <c r="BJ748" s="342"/>
      <c r="BK748" s="342"/>
      <c r="BL748" s="342"/>
      <c r="BM748" s="342"/>
      <c r="BN748" s="342"/>
      <c r="BO748" s="342"/>
      <c r="BP748" s="342"/>
      <c r="BQ748" s="342"/>
      <c r="BR748" s="342"/>
      <c r="BS748" s="342"/>
      <c r="BT748" s="342"/>
      <c r="BU748" s="342"/>
      <c r="BV748" s="342"/>
      <c r="BW748" s="342"/>
      <c r="BX748" s="342"/>
      <c r="BY748" s="342"/>
      <c r="BZ748" s="342"/>
      <c r="CA748" s="342"/>
      <c r="CB748" s="342"/>
      <c r="CC748" s="342"/>
      <c r="CD748" s="342"/>
      <c r="CE748" s="342"/>
      <c r="CF748" s="342"/>
      <c r="CG748" s="342"/>
      <c r="CH748" s="342"/>
      <c r="CI748" s="342"/>
      <c r="CJ748" s="342"/>
      <c r="CK748" s="342"/>
      <c r="CL748" s="342"/>
      <c r="CM748" s="342"/>
      <c r="CN748" s="342"/>
      <c r="CO748" s="342"/>
      <c r="CP748" s="342"/>
      <c r="CQ748" s="342"/>
      <c r="CR748" s="342"/>
      <c r="CS748" s="342"/>
      <c r="CT748" s="342"/>
      <c r="CU748" s="342"/>
      <c r="CV748" s="342"/>
      <c r="CW748" s="342"/>
      <c r="CX748" s="342"/>
      <c r="CY748" s="342"/>
      <c r="CZ748" s="342"/>
    </row>
    <row r="749" ht="25.15" customHeight="true" x14ac:dyDescent="0.2">
      <c r="C749" s="613"/>
      <c r="D749" s="613"/>
      <c r="E749" s="613"/>
      <c r="F749" s="613"/>
      <c r="G749" s="613"/>
      <c r="H749" s="613"/>
      <c r="I749" s="613"/>
      <c r="J749" s="613"/>
      <c r="K749" s="613"/>
      <c r="L749" s="613"/>
      <c r="M749" s="613"/>
      <c r="N749" s="613"/>
      <c r="O749" s="613"/>
      <c r="P749" s="613"/>
      <c r="Q749" s="613"/>
      <c r="BA749" s="342"/>
      <c r="BB749" s="418"/>
      <c r="BC749" s="342"/>
      <c r="BD749" s="342"/>
      <c r="BE749" s="342"/>
      <c r="BF749" s="342"/>
      <c r="BG749" s="342"/>
      <c r="BH749" s="342"/>
      <c r="BI749" s="342"/>
      <c r="BJ749" s="342"/>
      <c r="BK749" s="342"/>
      <c r="BL749" s="342"/>
      <c r="BM749" s="342"/>
      <c r="BN749" s="342"/>
      <c r="BO749" s="342"/>
      <c r="BP749" s="342"/>
      <c r="BQ749" s="342"/>
      <c r="BR749" s="342"/>
      <c r="BS749" s="342"/>
      <c r="BT749" s="342"/>
      <c r="BU749" s="342"/>
      <c r="BV749" s="342"/>
      <c r="BW749" s="342"/>
      <c r="BX749" s="342"/>
      <c r="BY749" s="342"/>
      <c r="BZ749" s="342"/>
      <c r="CA749" s="342"/>
      <c r="CB749" s="342"/>
      <c r="CC749" s="342"/>
      <c r="CD749" s="342"/>
      <c r="CE749" s="342"/>
      <c r="CF749" s="342"/>
      <c r="CG749" s="342"/>
      <c r="CH749" s="342"/>
      <c r="CI749" s="342"/>
      <c r="CJ749" s="342"/>
      <c r="CK749" s="342"/>
      <c r="CL749" s="342"/>
      <c r="CM749" s="342"/>
      <c r="CN749" s="342"/>
      <c r="CO749" s="342"/>
      <c r="CP749" s="342"/>
      <c r="CQ749" s="342"/>
      <c r="CR749" s="342"/>
      <c r="CS749" s="342"/>
      <c r="CT749" s="342"/>
      <c r="CU749" s="342"/>
      <c r="CV749" s="342"/>
      <c r="CW749" s="342"/>
      <c r="CX749" s="342"/>
      <c r="CY749" s="342"/>
      <c r="CZ749" s="342"/>
    </row>
    <row r="750" ht="25.15" customHeight="true" x14ac:dyDescent="0.2">
      <c r="C750" s="613"/>
      <c r="D750" s="613"/>
      <c r="E750" s="613"/>
      <c r="F750" s="613"/>
      <c r="G750" s="613"/>
      <c r="H750" s="613"/>
      <c r="I750" s="613"/>
      <c r="J750" s="613"/>
      <c r="K750" s="613"/>
      <c r="L750" s="613"/>
      <c r="M750" s="613"/>
      <c r="N750" s="613"/>
      <c r="O750" s="613"/>
      <c r="P750" s="613"/>
      <c r="Q750" s="613"/>
      <c r="BA750" s="342"/>
      <c r="BB750" s="418"/>
      <c r="BC750" s="342"/>
      <c r="BD750" s="342"/>
      <c r="BE750" s="342"/>
      <c r="BF750" s="342"/>
      <c r="BG750" s="342"/>
      <c r="BH750" s="342"/>
      <c r="BI750" s="342"/>
      <c r="BJ750" s="342"/>
      <c r="BK750" s="342"/>
      <c r="BL750" s="342"/>
      <c r="BM750" s="342"/>
      <c r="BN750" s="342"/>
      <c r="BO750" s="342"/>
      <c r="BP750" s="342"/>
      <c r="BQ750" s="342"/>
      <c r="BR750" s="342"/>
      <c r="BS750" s="342"/>
      <c r="BT750" s="342"/>
      <c r="BU750" s="342"/>
      <c r="BV750" s="342"/>
      <c r="BW750" s="342"/>
      <c r="BX750" s="342"/>
      <c r="BY750" s="342"/>
      <c r="BZ750" s="342"/>
      <c r="CA750" s="342"/>
      <c r="CB750" s="342"/>
      <c r="CC750" s="342"/>
      <c r="CD750" s="342"/>
      <c r="CE750" s="342"/>
      <c r="CF750" s="342"/>
      <c r="CG750" s="342"/>
      <c r="CH750" s="342"/>
      <c r="CI750" s="342"/>
      <c r="CJ750" s="342"/>
      <c r="CK750" s="342"/>
      <c r="CL750" s="342"/>
      <c r="CM750" s="342"/>
      <c r="CN750" s="342"/>
      <c r="CO750" s="342"/>
      <c r="CP750" s="342"/>
      <c r="CQ750" s="342"/>
      <c r="CR750" s="342"/>
      <c r="CS750" s="342"/>
      <c r="CT750" s="342"/>
      <c r="CU750" s="342"/>
      <c r="CV750" s="342"/>
      <c r="CW750" s="342"/>
      <c r="CX750" s="342"/>
      <c r="CY750" s="342"/>
      <c r="CZ750" s="342"/>
    </row>
    <row r="751" ht="25.15" customHeight="true" x14ac:dyDescent="0.2">
      <c r="C751" s="613"/>
      <c r="D751" s="613"/>
      <c r="E751" s="613"/>
      <c r="F751" s="613"/>
      <c r="G751" s="613"/>
      <c r="H751" s="613"/>
      <c r="I751" s="613"/>
      <c r="J751" s="613"/>
      <c r="K751" s="613"/>
      <c r="L751" s="613"/>
      <c r="M751" s="613"/>
      <c r="N751" s="613"/>
      <c r="O751" s="613"/>
      <c r="P751" s="613"/>
      <c r="Q751" s="613"/>
      <c r="BA751" s="342"/>
      <c r="BB751" s="418"/>
      <c r="BC751" s="342"/>
      <c r="BD751" s="342"/>
      <c r="BE751" s="342"/>
      <c r="BF751" s="342"/>
      <c r="BG751" s="342"/>
      <c r="BH751" s="342"/>
      <c r="BI751" s="342"/>
      <c r="BJ751" s="342"/>
      <c r="BK751" s="342"/>
      <c r="BL751" s="342"/>
      <c r="BM751" s="342"/>
      <c r="BN751" s="342"/>
      <c r="BO751" s="342"/>
      <c r="BP751" s="342"/>
      <c r="BQ751" s="342"/>
      <c r="BR751" s="342"/>
      <c r="BS751" s="342"/>
      <c r="BT751" s="342"/>
      <c r="BU751" s="342"/>
      <c r="BV751" s="342"/>
      <c r="BW751" s="342"/>
      <c r="BX751" s="342"/>
      <c r="BY751" s="342"/>
      <c r="BZ751" s="342"/>
      <c r="CA751" s="342"/>
      <c r="CB751" s="342"/>
      <c r="CC751" s="342"/>
      <c r="CD751" s="342"/>
      <c r="CE751" s="342"/>
      <c r="CF751" s="342"/>
      <c r="CG751" s="342"/>
      <c r="CH751" s="342"/>
      <c r="CI751" s="342"/>
      <c r="CJ751" s="342"/>
      <c r="CK751" s="342"/>
      <c r="CL751" s="342"/>
      <c r="CM751" s="342"/>
      <c r="CN751" s="342"/>
      <c r="CO751" s="342"/>
      <c r="CP751" s="342"/>
      <c r="CQ751" s="342"/>
      <c r="CR751" s="342"/>
      <c r="CS751" s="342"/>
      <c r="CT751" s="342"/>
      <c r="CU751" s="342"/>
      <c r="CV751" s="342"/>
      <c r="CW751" s="342"/>
      <c r="CX751" s="342"/>
      <c r="CY751" s="342"/>
      <c r="CZ751" s="342"/>
    </row>
    <row r="752" ht="25.15" customHeight="true" x14ac:dyDescent="0.2">
      <c r="C752" s="613"/>
      <c r="D752" s="613"/>
      <c r="E752" s="613"/>
      <c r="F752" s="613"/>
      <c r="G752" s="613"/>
      <c r="H752" s="613"/>
      <c r="I752" s="613"/>
      <c r="J752" s="613"/>
      <c r="K752" s="613"/>
      <c r="L752" s="613"/>
      <c r="M752" s="613"/>
      <c r="N752" s="613"/>
      <c r="O752" s="613"/>
      <c r="P752" s="613"/>
      <c r="Q752" s="613"/>
      <c r="BA752" s="342"/>
      <c r="BB752" s="418"/>
      <c r="BC752" s="342"/>
      <c r="BD752" s="342"/>
      <c r="BE752" s="342"/>
      <c r="BF752" s="342"/>
      <c r="BG752" s="342"/>
      <c r="BH752" s="342"/>
      <c r="BI752" s="342"/>
      <c r="BJ752" s="342"/>
      <c r="BK752" s="342"/>
      <c r="BL752" s="342"/>
      <c r="BM752" s="342"/>
      <c r="BN752" s="342"/>
      <c r="BO752" s="342"/>
      <c r="BP752" s="342"/>
      <c r="BQ752" s="342"/>
      <c r="BR752" s="342"/>
      <c r="BS752" s="342"/>
      <c r="BT752" s="342"/>
      <c r="BU752" s="342"/>
      <c r="BV752" s="342"/>
      <c r="BW752" s="342"/>
      <c r="BX752" s="342"/>
      <c r="BY752" s="342"/>
      <c r="BZ752" s="342"/>
      <c r="CA752" s="342"/>
      <c r="CB752" s="342"/>
      <c r="CC752" s="342"/>
      <c r="CD752" s="342"/>
      <c r="CE752" s="342"/>
      <c r="CF752" s="342"/>
      <c r="CG752" s="342"/>
      <c r="CH752" s="342"/>
      <c r="CI752" s="342"/>
      <c r="CJ752" s="342"/>
      <c r="CK752" s="342"/>
      <c r="CL752" s="342"/>
      <c r="CM752" s="342"/>
      <c r="CN752" s="342"/>
      <c r="CO752" s="342"/>
      <c r="CP752" s="342"/>
      <c r="CQ752" s="342"/>
      <c r="CR752" s="342"/>
      <c r="CS752" s="342"/>
      <c r="CT752" s="342"/>
      <c r="CU752" s="342"/>
      <c r="CV752" s="342"/>
      <c r="CW752" s="342"/>
      <c r="CX752" s="342"/>
      <c r="CY752" s="342"/>
      <c r="CZ752" s="342"/>
    </row>
    <row r="753" ht="25.15" customHeight="true" x14ac:dyDescent="0.2">
      <c r="C753" s="613"/>
      <c r="D753" s="613"/>
      <c r="E753" s="613"/>
      <c r="F753" s="613"/>
      <c r="G753" s="613"/>
      <c r="H753" s="613"/>
      <c r="I753" s="613"/>
      <c r="J753" s="613"/>
      <c r="K753" s="613"/>
      <c r="L753" s="613"/>
      <c r="M753" s="613"/>
      <c r="N753" s="613"/>
      <c r="O753" s="613"/>
      <c r="P753" s="613"/>
      <c r="Q753" s="613"/>
      <c r="BA753" s="342"/>
      <c r="BB753" s="418"/>
      <c r="BC753" s="342"/>
      <c r="BD753" s="342"/>
      <c r="BE753" s="342"/>
      <c r="BF753" s="342"/>
      <c r="BG753" s="342"/>
      <c r="BH753" s="342"/>
      <c r="BI753" s="342"/>
      <c r="BJ753" s="342"/>
      <c r="BK753" s="342"/>
      <c r="BL753" s="342"/>
      <c r="BM753" s="342"/>
      <c r="BN753" s="342"/>
      <c r="BO753" s="342"/>
      <c r="BP753" s="342"/>
      <c r="BQ753" s="342"/>
      <c r="BR753" s="342"/>
      <c r="BS753" s="342"/>
      <c r="BT753" s="342"/>
      <c r="BU753" s="342"/>
      <c r="BV753" s="342"/>
      <c r="BW753" s="342"/>
      <c r="BX753" s="342"/>
      <c r="BY753" s="342"/>
      <c r="BZ753" s="342"/>
      <c r="CA753" s="342"/>
      <c r="CB753" s="342"/>
      <c r="CC753" s="342"/>
      <c r="CD753" s="342"/>
      <c r="CE753" s="342"/>
      <c r="CF753" s="342"/>
      <c r="CG753" s="342"/>
      <c r="CH753" s="342"/>
      <c r="CI753" s="342"/>
      <c r="CJ753" s="342"/>
      <c r="CK753" s="342"/>
      <c r="CL753" s="342"/>
      <c r="CM753" s="342"/>
      <c r="CN753" s="342"/>
      <c r="CO753" s="342"/>
      <c r="CP753" s="342"/>
      <c r="CQ753" s="342"/>
      <c r="CR753" s="342"/>
      <c r="CS753" s="342"/>
      <c r="CT753" s="342"/>
      <c r="CU753" s="342"/>
      <c r="CV753" s="342"/>
      <c r="CW753" s="342"/>
      <c r="CX753" s="342"/>
      <c r="CY753" s="342"/>
      <c r="CZ753" s="342"/>
    </row>
    <row r="754" ht="25.15" customHeight="true" x14ac:dyDescent="0.2">
      <c r="C754" s="613"/>
      <c r="D754" s="613"/>
      <c r="E754" s="613"/>
      <c r="F754" s="613"/>
      <c r="G754" s="613"/>
      <c r="H754" s="613"/>
      <c r="I754" s="613"/>
      <c r="J754" s="613"/>
      <c r="K754" s="613"/>
      <c r="L754" s="613"/>
      <c r="M754" s="613"/>
      <c r="N754" s="613"/>
      <c r="O754" s="613"/>
      <c r="P754" s="613"/>
      <c r="Q754" s="613"/>
      <c r="BA754" s="342"/>
      <c r="BB754" s="418"/>
      <c r="BC754" s="342"/>
      <c r="BD754" s="342"/>
      <c r="BE754" s="342"/>
      <c r="BF754" s="342"/>
      <c r="BG754" s="342"/>
      <c r="BH754" s="342"/>
      <c r="BI754" s="342"/>
      <c r="BJ754" s="342"/>
      <c r="BK754" s="342"/>
      <c r="BL754" s="342"/>
      <c r="BM754" s="342"/>
      <c r="BN754" s="342"/>
      <c r="BO754" s="342"/>
      <c r="BP754" s="342"/>
      <c r="BQ754" s="342"/>
      <c r="BR754" s="342"/>
      <c r="BS754" s="342"/>
      <c r="BT754" s="342"/>
      <c r="BU754" s="342"/>
      <c r="BV754" s="342"/>
      <c r="BW754" s="342"/>
      <c r="BX754" s="342"/>
      <c r="BY754" s="342"/>
      <c r="BZ754" s="342"/>
      <c r="CA754" s="342"/>
      <c r="CB754" s="342"/>
      <c r="CC754" s="342"/>
      <c r="CD754" s="342"/>
      <c r="CE754" s="342"/>
      <c r="CF754" s="342"/>
      <c r="CG754" s="342"/>
      <c r="CH754" s="342"/>
      <c r="CI754" s="342"/>
      <c r="CJ754" s="342"/>
      <c r="CK754" s="342"/>
      <c r="CL754" s="342"/>
      <c r="CM754" s="342"/>
      <c r="CN754" s="342"/>
      <c r="CO754" s="342"/>
      <c r="CP754" s="342"/>
      <c r="CQ754" s="342"/>
      <c r="CR754" s="342"/>
      <c r="CS754" s="342"/>
      <c r="CT754" s="342"/>
      <c r="CU754" s="342"/>
      <c r="CV754" s="342"/>
      <c r="CW754" s="342"/>
      <c r="CX754" s="342"/>
      <c r="CY754" s="342"/>
      <c r="CZ754" s="342"/>
    </row>
    <row r="755" ht="25.15" customHeight="true" x14ac:dyDescent="0.2">
      <c r="C755" s="613"/>
      <c r="D755" s="613"/>
      <c r="E755" s="613"/>
      <c r="F755" s="613"/>
      <c r="G755" s="613"/>
      <c r="H755" s="613"/>
      <c r="I755" s="613"/>
      <c r="J755" s="613"/>
      <c r="K755" s="613"/>
      <c r="L755" s="613"/>
      <c r="M755" s="613"/>
      <c r="N755" s="613"/>
      <c r="O755" s="613"/>
      <c r="P755" s="613"/>
      <c r="Q755" s="613"/>
      <c r="BA755" s="342"/>
      <c r="BB755" s="418"/>
      <c r="BC755" s="342"/>
      <c r="BD755" s="342"/>
      <c r="BE755" s="342"/>
      <c r="BF755" s="342"/>
      <c r="BG755" s="342"/>
      <c r="BH755" s="342"/>
      <c r="BI755" s="342"/>
      <c r="BJ755" s="342"/>
      <c r="BK755" s="342"/>
      <c r="BL755" s="342"/>
      <c r="BM755" s="342"/>
      <c r="BN755" s="342"/>
      <c r="BO755" s="342"/>
      <c r="BP755" s="342"/>
      <c r="BQ755" s="342"/>
      <c r="BR755" s="342"/>
      <c r="BS755" s="342"/>
      <c r="BT755" s="342"/>
      <c r="BU755" s="342"/>
      <c r="BV755" s="342"/>
      <c r="BW755" s="342"/>
      <c r="BX755" s="342"/>
      <c r="BY755" s="342"/>
      <c r="BZ755" s="342"/>
      <c r="CA755" s="342"/>
      <c r="CB755" s="342"/>
      <c r="CC755" s="342"/>
      <c r="CD755" s="342"/>
      <c r="CE755" s="342"/>
      <c r="CF755" s="342"/>
      <c r="CG755" s="342"/>
      <c r="CH755" s="342"/>
      <c r="CI755" s="342"/>
      <c r="CJ755" s="342"/>
      <c r="CK755" s="342"/>
      <c r="CL755" s="342"/>
      <c r="CM755" s="342"/>
      <c r="CN755" s="342"/>
      <c r="CO755" s="342"/>
      <c r="CP755" s="342"/>
      <c r="CQ755" s="342"/>
      <c r="CR755" s="342"/>
      <c r="CS755" s="342"/>
      <c r="CT755" s="342"/>
      <c r="CU755" s="342"/>
      <c r="CV755" s="342"/>
      <c r="CW755" s="342"/>
      <c r="CX755" s="342"/>
      <c r="CY755" s="342"/>
      <c r="CZ755" s="342"/>
    </row>
    <row r="756" ht="25.15" customHeight="true" x14ac:dyDescent="0.2">
      <c r="C756" s="613"/>
      <c r="D756" s="613"/>
      <c r="E756" s="613"/>
      <c r="F756" s="613"/>
      <c r="G756" s="613"/>
      <c r="H756" s="613"/>
      <c r="I756" s="613"/>
      <c r="J756" s="613"/>
      <c r="K756" s="613"/>
      <c r="L756" s="613"/>
      <c r="M756" s="613"/>
      <c r="N756" s="613"/>
      <c r="O756" s="613"/>
      <c r="P756" s="613"/>
      <c r="Q756" s="613"/>
      <c r="BA756" s="342"/>
      <c r="BB756" s="418"/>
      <c r="BC756" s="342"/>
      <c r="BD756" s="342"/>
      <c r="BE756" s="342"/>
      <c r="BF756" s="342"/>
      <c r="BG756" s="342"/>
      <c r="BH756" s="342"/>
      <c r="BI756" s="342"/>
      <c r="BJ756" s="342"/>
      <c r="BK756" s="342"/>
      <c r="BL756" s="342"/>
      <c r="BM756" s="342"/>
      <c r="BN756" s="342"/>
      <c r="BO756" s="342"/>
      <c r="BP756" s="342"/>
      <c r="BQ756" s="342"/>
      <c r="BR756" s="342"/>
      <c r="BS756" s="342"/>
      <c r="BT756" s="342"/>
      <c r="BU756" s="342"/>
      <c r="BV756" s="342"/>
      <c r="BW756" s="342"/>
      <c r="BX756" s="342"/>
      <c r="BY756" s="342"/>
      <c r="BZ756" s="342"/>
      <c r="CA756" s="342"/>
      <c r="CB756" s="342"/>
      <c r="CC756" s="342"/>
      <c r="CD756" s="342"/>
      <c r="CE756" s="342"/>
      <c r="CF756" s="342"/>
      <c r="CG756" s="342"/>
      <c r="CH756" s="342"/>
      <c r="CI756" s="342"/>
      <c r="CJ756" s="342"/>
      <c r="CK756" s="342"/>
      <c r="CL756" s="342"/>
      <c r="CM756" s="342"/>
      <c r="CN756" s="342"/>
      <c r="CO756" s="342"/>
      <c r="CP756" s="342"/>
      <c r="CQ756" s="342"/>
      <c r="CR756" s="342"/>
      <c r="CS756" s="342"/>
      <c r="CT756" s="342"/>
      <c r="CU756" s="342"/>
      <c r="CV756" s="342"/>
      <c r="CW756" s="342"/>
      <c r="CX756" s="342"/>
      <c r="CY756" s="342"/>
      <c r="CZ756" s="342"/>
    </row>
    <row r="757" ht="25.15" customHeight="true" x14ac:dyDescent="0.2">
      <c r="C757" s="613"/>
      <c r="D757" s="613"/>
      <c r="E757" s="613"/>
      <c r="F757" s="613"/>
      <c r="G757" s="613"/>
      <c r="H757" s="613"/>
      <c r="I757" s="613"/>
      <c r="J757" s="613"/>
      <c r="K757" s="613"/>
      <c r="L757" s="613"/>
      <c r="M757" s="613"/>
      <c r="N757" s="613"/>
      <c r="O757" s="613"/>
      <c r="P757" s="613"/>
      <c r="Q757" s="613"/>
      <c r="BA757" s="342"/>
      <c r="BB757" s="418"/>
      <c r="BC757" s="342"/>
      <c r="BD757" s="342"/>
      <c r="BE757" s="342"/>
      <c r="BF757" s="342"/>
      <c r="BG757" s="342"/>
      <c r="BH757" s="342"/>
      <c r="BI757" s="342"/>
      <c r="BJ757" s="342"/>
      <c r="BK757" s="342"/>
      <c r="BL757" s="342"/>
      <c r="BM757" s="342"/>
      <c r="BN757" s="342"/>
      <c r="BO757" s="342"/>
      <c r="BP757" s="342"/>
      <c r="BQ757" s="342"/>
      <c r="BR757" s="342"/>
      <c r="BS757" s="342"/>
      <c r="BT757" s="342"/>
      <c r="BU757" s="342"/>
      <c r="BV757" s="342"/>
      <c r="BW757" s="342"/>
      <c r="BX757" s="342"/>
      <c r="BY757" s="342"/>
      <c r="BZ757" s="342"/>
      <c r="CA757" s="342"/>
      <c r="CB757" s="342"/>
      <c r="CC757" s="342"/>
      <c r="CD757" s="342"/>
      <c r="CE757" s="342"/>
      <c r="CF757" s="342"/>
      <c r="CG757" s="342"/>
      <c r="CH757" s="342"/>
      <c r="CI757" s="342"/>
      <c r="CJ757" s="342"/>
      <c r="CK757" s="342"/>
      <c r="CL757" s="342"/>
      <c r="CM757" s="342"/>
      <c r="CN757" s="342"/>
      <c r="CO757" s="342"/>
      <c r="CP757" s="342"/>
      <c r="CQ757" s="342"/>
      <c r="CR757" s="342"/>
      <c r="CS757" s="342"/>
      <c r="CT757" s="342"/>
      <c r="CU757" s="342"/>
      <c r="CV757" s="342"/>
      <c r="CW757" s="342"/>
      <c r="CX757" s="342"/>
      <c r="CY757" s="342"/>
      <c r="CZ757" s="342"/>
    </row>
    <row r="758" ht="25.15" customHeight="true" x14ac:dyDescent="0.2">
      <c r="C758" s="613"/>
      <c r="D758" s="613"/>
      <c r="E758" s="613"/>
      <c r="F758" s="613"/>
      <c r="G758" s="613"/>
      <c r="H758" s="613"/>
      <c r="I758" s="613"/>
      <c r="J758" s="613"/>
      <c r="K758" s="613"/>
      <c r="L758" s="613"/>
      <c r="M758" s="613"/>
      <c r="N758" s="613"/>
      <c r="O758" s="613"/>
      <c r="P758" s="613"/>
      <c r="Q758" s="613"/>
      <c r="BA758" s="342"/>
      <c r="BB758" s="418"/>
      <c r="BC758" s="342"/>
      <c r="BD758" s="342"/>
      <c r="BE758" s="342"/>
      <c r="BF758" s="342"/>
      <c r="BG758" s="342"/>
      <c r="BH758" s="342"/>
      <c r="BI758" s="342"/>
      <c r="BJ758" s="342"/>
      <c r="BK758" s="342"/>
      <c r="BL758" s="342"/>
      <c r="BM758" s="342"/>
      <c r="BN758" s="342"/>
      <c r="BO758" s="342"/>
      <c r="BP758" s="342"/>
      <c r="BQ758" s="342"/>
      <c r="BR758" s="342"/>
      <c r="BS758" s="342"/>
      <c r="BT758" s="342"/>
      <c r="BU758" s="342"/>
      <c r="BV758" s="342"/>
      <c r="BW758" s="342"/>
      <c r="BX758" s="342"/>
      <c r="BY758" s="342"/>
      <c r="BZ758" s="342"/>
      <c r="CA758" s="342"/>
      <c r="CB758" s="342"/>
      <c r="CC758" s="342"/>
      <c r="CD758" s="342"/>
      <c r="CE758" s="342"/>
      <c r="CF758" s="342"/>
      <c r="CG758" s="342"/>
      <c r="CH758" s="342"/>
      <c r="CI758" s="342"/>
      <c r="CJ758" s="342"/>
      <c r="CK758" s="342"/>
      <c r="CL758" s="342"/>
      <c r="CM758" s="342"/>
      <c r="CN758" s="342"/>
      <c r="CO758" s="342"/>
      <c r="CP758" s="342"/>
      <c r="CQ758" s="342"/>
      <c r="CR758" s="342"/>
      <c r="CS758" s="342"/>
      <c r="CT758" s="342"/>
      <c r="CU758" s="342"/>
      <c r="CV758" s="342"/>
      <c r="CW758" s="342"/>
      <c r="CX758" s="342"/>
      <c r="CY758" s="342"/>
      <c r="CZ758" s="342"/>
    </row>
    <row r="759" ht="25.15" customHeight="true" x14ac:dyDescent="0.2">
      <c r="C759" s="613"/>
      <c r="D759" s="613"/>
      <c r="E759" s="613"/>
      <c r="F759" s="613"/>
      <c r="G759" s="613"/>
      <c r="H759" s="613"/>
      <c r="I759" s="613"/>
      <c r="J759" s="613"/>
      <c r="K759" s="613"/>
      <c r="L759" s="613"/>
      <c r="M759" s="613"/>
      <c r="N759" s="613"/>
      <c r="O759" s="613"/>
      <c r="P759" s="613"/>
      <c r="Q759" s="613"/>
      <c r="BA759" s="342"/>
      <c r="BB759" s="418"/>
      <c r="BC759" s="342"/>
      <c r="BD759" s="342"/>
      <c r="BE759" s="342"/>
      <c r="BF759" s="342"/>
      <c r="BG759" s="342"/>
      <c r="BH759" s="342"/>
      <c r="BI759" s="342"/>
      <c r="BJ759" s="342"/>
      <c r="BK759" s="342"/>
      <c r="BL759" s="342"/>
      <c r="BM759" s="342"/>
      <c r="BN759" s="342"/>
      <c r="BO759" s="342"/>
      <c r="BP759" s="342"/>
      <c r="BQ759" s="342"/>
      <c r="BR759" s="342"/>
      <c r="BS759" s="342"/>
      <c r="BT759" s="342"/>
      <c r="BU759" s="342"/>
      <c r="BV759" s="342"/>
      <c r="BW759" s="342"/>
      <c r="BX759" s="342"/>
      <c r="BY759" s="342"/>
      <c r="BZ759" s="342"/>
      <c r="CA759" s="342"/>
      <c r="CB759" s="342"/>
      <c r="CC759" s="342"/>
      <c r="CD759" s="342"/>
      <c r="CE759" s="342"/>
      <c r="CF759" s="342"/>
      <c r="CG759" s="342"/>
      <c r="CH759" s="342"/>
      <c r="CI759" s="342"/>
      <c r="CJ759" s="342"/>
      <c r="CK759" s="342"/>
      <c r="CL759" s="342"/>
      <c r="CM759" s="342"/>
      <c r="CN759" s="342"/>
      <c r="CO759" s="342"/>
      <c r="CP759" s="342"/>
      <c r="CQ759" s="342"/>
      <c r="CR759" s="342"/>
      <c r="CS759" s="342"/>
      <c r="CT759" s="342"/>
      <c r="CU759" s="342"/>
      <c r="CV759" s="342"/>
      <c r="CW759" s="342"/>
      <c r="CX759" s="342"/>
      <c r="CY759" s="342"/>
      <c r="CZ759" s="342"/>
    </row>
    <row r="760" ht="25.15" customHeight="true" x14ac:dyDescent="0.2">
      <c r="C760" s="613"/>
      <c r="D760" s="613"/>
      <c r="E760" s="613"/>
      <c r="F760" s="613"/>
      <c r="G760" s="613"/>
      <c r="H760" s="613"/>
      <c r="I760" s="613"/>
      <c r="J760" s="613"/>
      <c r="K760" s="613"/>
      <c r="L760" s="613"/>
      <c r="M760" s="613"/>
      <c r="N760" s="613"/>
      <c r="O760" s="613"/>
      <c r="P760" s="613"/>
      <c r="Q760" s="613"/>
      <c r="BA760" s="342"/>
      <c r="BB760" s="418"/>
      <c r="BC760" s="342"/>
      <c r="BD760" s="342"/>
      <c r="BE760" s="342"/>
      <c r="BF760" s="342"/>
      <c r="BG760" s="342"/>
      <c r="BH760" s="342"/>
      <c r="BI760" s="342"/>
      <c r="BJ760" s="342"/>
      <c r="BK760" s="342"/>
      <c r="BL760" s="342"/>
      <c r="BM760" s="342"/>
      <c r="BN760" s="342"/>
      <c r="BO760" s="342"/>
      <c r="BP760" s="342"/>
      <c r="BQ760" s="342"/>
      <c r="BR760" s="342"/>
      <c r="BS760" s="342"/>
      <c r="BT760" s="342"/>
      <c r="BU760" s="342"/>
      <c r="BV760" s="342"/>
      <c r="BW760" s="342"/>
      <c r="BX760" s="342"/>
      <c r="BY760" s="342"/>
      <c r="BZ760" s="342"/>
      <c r="CA760" s="342"/>
      <c r="CB760" s="342"/>
      <c r="CC760" s="342"/>
      <c r="CD760" s="342"/>
      <c r="CE760" s="342"/>
      <c r="CF760" s="342"/>
      <c r="CG760" s="342"/>
      <c r="CH760" s="342"/>
      <c r="CI760" s="342"/>
      <c r="CJ760" s="342"/>
      <c r="CK760" s="342"/>
      <c r="CL760" s="342"/>
      <c r="CM760" s="342"/>
      <c r="CN760" s="342"/>
      <c r="CO760" s="342"/>
      <c r="CP760" s="342"/>
      <c r="CQ760" s="342"/>
      <c r="CR760" s="342"/>
      <c r="CS760" s="342"/>
      <c r="CT760" s="342"/>
      <c r="CU760" s="342"/>
      <c r="CV760" s="342"/>
      <c r="CW760" s="342"/>
      <c r="CX760" s="342"/>
      <c r="CY760" s="342"/>
      <c r="CZ760" s="342"/>
    </row>
    <row r="761" ht="25.15" customHeight="true" x14ac:dyDescent="0.2">
      <c r="C761" s="613"/>
      <c r="D761" s="613"/>
      <c r="E761" s="613"/>
      <c r="F761" s="613"/>
      <c r="G761" s="613"/>
      <c r="H761" s="613"/>
      <c r="I761" s="613"/>
      <c r="J761" s="613"/>
      <c r="K761" s="613"/>
      <c r="L761" s="613"/>
      <c r="M761" s="613"/>
      <c r="N761" s="613"/>
      <c r="O761" s="613"/>
      <c r="P761" s="613"/>
      <c r="Q761" s="613"/>
      <c r="BA761" s="342"/>
      <c r="BB761" s="418"/>
      <c r="BC761" s="342"/>
      <c r="BD761" s="342"/>
      <c r="BE761" s="342"/>
      <c r="BF761" s="342"/>
      <c r="BG761" s="342"/>
      <c r="BH761" s="342"/>
      <c r="BI761" s="342"/>
      <c r="BJ761" s="342"/>
      <c r="BK761" s="342"/>
      <c r="BL761" s="342"/>
      <c r="BM761" s="342"/>
      <c r="BN761" s="342"/>
      <c r="BO761" s="342"/>
      <c r="BP761" s="342"/>
      <c r="BQ761" s="342"/>
      <c r="BR761" s="342"/>
      <c r="BS761" s="342"/>
      <c r="BT761" s="342"/>
      <c r="BU761" s="342"/>
      <c r="BV761" s="342"/>
      <c r="BW761" s="342"/>
      <c r="BX761" s="342"/>
      <c r="BY761" s="342"/>
      <c r="BZ761" s="342"/>
      <c r="CA761" s="342"/>
      <c r="CB761" s="342"/>
      <c r="CC761" s="342"/>
      <c r="CD761" s="342"/>
      <c r="CE761" s="342"/>
      <c r="CF761" s="342"/>
      <c r="CG761" s="342"/>
      <c r="CH761" s="342"/>
      <c r="CI761" s="342"/>
      <c r="CJ761" s="342"/>
      <c r="CK761" s="342"/>
      <c r="CL761" s="342"/>
      <c r="CM761" s="342"/>
      <c r="CN761" s="342"/>
      <c r="CO761" s="342"/>
      <c r="CP761" s="342"/>
      <c r="CQ761" s="342"/>
      <c r="CR761" s="342"/>
      <c r="CS761" s="342"/>
      <c r="CT761" s="342"/>
      <c r="CU761" s="342"/>
      <c r="CV761" s="342"/>
      <c r="CW761" s="342"/>
      <c r="CX761" s="342"/>
      <c r="CY761" s="342"/>
      <c r="CZ761" s="342"/>
    </row>
    <row r="762" ht="25.15" customHeight="true" x14ac:dyDescent="0.2">
      <c r="C762" s="613"/>
      <c r="D762" s="613"/>
      <c r="E762" s="613"/>
      <c r="F762" s="613"/>
      <c r="G762" s="613"/>
      <c r="H762" s="613"/>
      <c r="I762" s="613"/>
      <c r="J762" s="613"/>
      <c r="K762" s="613"/>
      <c r="L762" s="613"/>
      <c r="M762" s="613"/>
      <c r="N762" s="613"/>
      <c r="O762" s="613"/>
      <c r="P762" s="613"/>
      <c r="Q762" s="613"/>
      <c r="BA762" s="342"/>
      <c r="BB762" s="418"/>
      <c r="BC762" s="342"/>
      <c r="BD762" s="342"/>
      <c r="BE762" s="342"/>
      <c r="BF762" s="342"/>
      <c r="BG762" s="342"/>
      <c r="BH762" s="342"/>
      <c r="BI762" s="342"/>
      <c r="BJ762" s="342"/>
      <c r="BK762" s="342"/>
      <c r="BL762" s="342"/>
      <c r="BM762" s="342"/>
      <c r="BN762" s="342"/>
      <c r="BO762" s="342"/>
      <c r="BP762" s="342"/>
      <c r="BQ762" s="342"/>
      <c r="BR762" s="342"/>
      <c r="BS762" s="342"/>
      <c r="BT762" s="342"/>
      <c r="BU762" s="342"/>
      <c r="BV762" s="342"/>
      <c r="BW762" s="342"/>
      <c r="BX762" s="342"/>
      <c r="BY762" s="342"/>
      <c r="BZ762" s="342"/>
      <c r="CA762" s="342"/>
      <c r="CB762" s="342"/>
      <c r="CC762" s="342"/>
      <c r="CD762" s="342"/>
      <c r="CE762" s="342"/>
      <c r="CF762" s="342"/>
      <c r="CG762" s="342"/>
      <c r="CH762" s="342"/>
      <c r="CI762" s="342"/>
      <c r="CJ762" s="342"/>
      <c r="CK762" s="342"/>
      <c r="CL762" s="342"/>
      <c r="CM762" s="342"/>
      <c r="CN762" s="342"/>
      <c r="CO762" s="342"/>
      <c r="CP762" s="342"/>
      <c r="CQ762" s="342"/>
      <c r="CR762" s="342"/>
      <c r="CS762" s="342"/>
      <c r="CT762" s="342"/>
      <c r="CU762" s="342"/>
      <c r="CV762" s="342"/>
      <c r="CW762" s="342"/>
      <c r="CX762" s="342"/>
      <c r="CY762" s="342"/>
      <c r="CZ762" s="342"/>
    </row>
    <row r="763" ht="25.15" customHeight="true" x14ac:dyDescent="0.2">
      <c r="C763" s="613"/>
      <c r="D763" s="613"/>
      <c r="E763" s="613"/>
      <c r="F763" s="613"/>
      <c r="G763" s="613"/>
      <c r="H763" s="613"/>
      <c r="I763" s="613"/>
      <c r="J763" s="613"/>
      <c r="K763" s="613"/>
      <c r="L763" s="613"/>
      <c r="M763" s="613"/>
      <c r="N763" s="613"/>
      <c r="O763" s="613"/>
      <c r="P763" s="613"/>
      <c r="Q763" s="613"/>
      <c r="BA763" s="342"/>
      <c r="BB763" s="418"/>
      <c r="BC763" s="342"/>
      <c r="BD763" s="342"/>
      <c r="BE763" s="342"/>
      <c r="BF763" s="342"/>
      <c r="BG763" s="342"/>
      <c r="BH763" s="342"/>
      <c r="BI763" s="342"/>
      <c r="BJ763" s="342"/>
      <c r="BK763" s="342"/>
      <c r="BL763" s="342"/>
      <c r="BM763" s="342"/>
      <c r="BN763" s="342"/>
      <c r="BO763" s="342"/>
      <c r="BP763" s="342"/>
      <c r="BQ763" s="342"/>
      <c r="BR763" s="342"/>
      <c r="BS763" s="342"/>
      <c r="BT763" s="342"/>
      <c r="BU763" s="342"/>
      <c r="BV763" s="342"/>
      <c r="BW763" s="342"/>
      <c r="BX763" s="342"/>
      <c r="BY763" s="342"/>
      <c r="BZ763" s="342"/>
      <c r="CA763" s="342"/>
      <c r="CB763" s="342"/>
      <c r="CC763" s="342"/>
      <c r="CD763" s="342"/>
      <c r="CE763" s="342"/>
      <c r="CF763" s="342"/>
      <c r="CG763" s="342"/>
      <c r="CH763" s="342"/>
      <c r="CI763" s="342"/>
      <c r="CJ763" s="342"/>
      <c r="CK763" s="342"/>
      <c r="CL763" s="342"/>
      <c r="CM763" s="342"/>
      <c r="CN763" s="342"/>
      <c r="CO763" s="342"/>
      <c r="CP763" s="342"/>
      <c r="CQ763" s="342"/>
      <c r="CR763" s="342"/>
      <c r="CS763" s="342"/>
      <c r="CT763" s="342"/>
      <c r="CU763" s="342"/>
      <c r="CV763" s="342"/>
      <c r="CW763" s="342"/>
      <c r="CX763" s="342"/>
      <c r="CY763" s="342"/>
      <c r="CZ763" s="342"/>
    </row>
    <row r="764" ht="25.15" customHeight="true" x14ac:dyDescent="0.2">
      <c r="C764" s="613"/>
      <c r="D764" s="613"/>
      <c r="E764" s="613"/>
      <c r="F764" s="613"/>
      <c r="G764" s="613"/>
      <c r="H764" s="613"/>
      <c r="I764" s="613"/>
      <c r="J764" s="613"/>
      <c r="K764" s="613"/>
      <c r="L764" s="613"/>
      <c r="M764" s="613"/>
      <c r="N764" s="613"/>
      <c r="O764" s="613"/>
      <c r="P764" s="613"/>
      <c r="Q764" s="613"/>
      <c r="BA764" s="342"/>
      <c r="BB764" s="418"/>
      <c r="BC764" s="342"/>
      <c r="BD764" s="342"/>
      <c r="BE764" s="342"/>
      <c r="BF764" s="342"/>
      <c r="BG764" s="342"/>
      <c r="BH764" s="342"/>
      <c r="BI764" s="342"/>
      <c r="BJ764" s="342"/>
      <c r="BK764" s="342"/>
      <c r="BL764" s="342"/>
      <c r="BM764" s="342"/>
      <c r="BN764" s="342"/>
      <c r="BO764" s="342"/>
      <c r="BP764" s="342"/>
      <c r="BQ764" s="342"/>
      <c r="BR764" s="342"/>
      <c r="BS764" s="342"/>
      <c r="BT764" s="342"/>
      <c r="BU764" s="342"/>
      <c r="BV764" s="342"/>
      <c r="BW764" s="342"/>
      <c r="BX764" s="342"/>
      <c r="BY764" s="342"/>
      <c r="BZ764" s="342"/>
      <c r="CA764" s="342"/>
      <c r="CB764" s="342"/>
      <c r="CC764" s="342"/>
      <c r="CD764" s="342"/>
      <c r="CE764" s="342"/>
      <c r="CF764" s="342"/>
      <c r="CG764" s="342"/>
      <c r="CH764" s="342"/>
      <c r="CI764" s="342"/>
      <c r="CJ764" s="342"/>
      <c r="CK764" s="342"/>
      <c r="CL764" s="342"/>
      <c r="CM764" s="342"/>
      <c r="CN764" s="342"/>
      <c r="CO764" s="342"/>
      <c r="CP764" s="342"/>
      <c r="CQ764" s="342"/>
      <c r="CR764" s="342"/>
      <c r="CS764" s="342"/>
      <c r="CT764" s="342"/>
      <c r="CU764" s="342"/>
      <c r="CV764" s="342"/>
      <c r="CW764" s="342"/>
      <c r="CX764" s="342"/>
      <c r="CY764" s="342"/>
      <c r="CZ764" s="342"/>
    </row>
    <row r="765" ht="25.15" customHeight="true" x14ac:dyDescent="0.2">
      <c r="C765" s="613"/>
      <c r="D765" s="613"/>
      <c r="E765" s="613"/>
      <c r="F765" s="613"/>
      <c r="G765" s="613"/>
      <c r="H765" s="613"/>
      <c r="I765" s="613"/>
      <c r="J765" s="613"/>
      <c r="K765" s="613"/>
      <c r="L765" s="613"/>
      <c r="M765" s="613"/>
      <c r="N765" s="613"/>
      <c r="O765" s="613"/>
      <c r="P765" s="613"/>
      <c r="Q765" s="613"/>
      <c r="BA765" s="342"/>
      <c r="BB765" s="418"/>
      <c r="BC765" s="342"/>
      <c r="BD765" s="342"/>
      <c r="BE765" s="342"/>
      <c r="BF765" s="342"/>
      <c r="BG765" s="342"/>
      <c r="BH765" s="342"/>
      <c r="BI765" s="342"/>
      <c r="BJ765" s="342"/>
      <c r="BK765" s="342"/>
      <c r="BL765" s="342"/>
      <c r="BM765" s="342"/>
      <c r="BN765" s="342"/>
      <c r="BO765" s="342"/>
      <c r="BP765" s="342"/>
      <c r="BQ765" s="342"/>
      <c r="BR765" s="342"/>
      <c r="BS765" s="342"/>
      <c r="BT765" s="342"/>
      <c r="BU765" s="342"/>
      <c r="BV765" s="342"/>
      <c r="BW765" s="342"/>
      <c r="BX765" s="342"/>
      <c r="BY765" s="342"/>
      <c r="BZ765" s="342"/>
      <c r="CA765" s="342"/>
      <c r="CB765" s="342"/>
      <c r="CC765" s="342"/>
      <c r="CD765" s="342"/>
      <c r="CE765" s="342"/>
      <c r="CF765" s="342"/>
      <c r="CG765" s="342"/>
      <c r="CH765" s="342"/>
      <c r="CI765" s="342"/>
      <c r="CJ765" s="342"/>
      <c r="CK765" s="342"/>
      <c r="CL765" s="342"/>
      <c r="CM765" s="342"/>
      <c r="CN765" s="342"/>
      <c r="CO765" s="342"/>
      <c r="CP765" s="342"/>
      <c r="CQ765" s="342"/>
      <c r="CR765" s="342"/>
      <c r="CS765" s="342"/>
      <c r="CT765" s="342"/>
      <c r="CU765" s="342"/>
      <c r="CV765" s="342"/>
      <c r="CW765" s="342"/>
      <c r="CX765" s="342"/>
      <c r="CY765" s="342"/>
      <c r="CZ765" s="342"/>
    </row>
    <row r="766" ht="25.15" customHeight="true" x14ac:dyDescent="0.2">
      <c r="C766" s="613"/>
      <c r="D766" s="613"/>
      <c r="E766" s="613"/>
      <c r="F766" s="613"/>
      <c r="G766" s="613"/>
      <c r="H766" s="613"/>
      <c r="I766" s="613"/>
      <c r="J766" s="613"/>
      <c r="K766" s="613"/>
      <c r="L766" s="613"/>
      <c r="M766" s="613"/>
      <c r="N766" s="613"/>
      <c r="O766" s="613"/>
      <c r="P766" s="613"/>
      <c r="Q766" s="613"/>
      <c r="BA766" s="342"/>
      <c r="BB766" s="418"/>
      <c r="BC766" s="342"/>
      <c r="BD766" s="342"/>
      <c r="BE766" s="342"/>
      <c r="BF766" s="342"/>
      <c r="BG766" s="342"/>
      <c r="BH766" s="342"/>
      <c r="BI766" s="342"/>
      <c r="BJ766" s="342"/>
      <c r="BK766" s="342"/>
      <c r="BL766" s="342"/>
      <c r="BM766" s="342"/>
      <c r="BN766" s="342"/>
      <c r="BO766" s="342"/>
      <c r="BP766" s="342"/>
      <c r="BQ766" s="342"/>
      <c r="BR766" s="342"/>
      <c r="BS766" s="342"/>
      <c r="BT766" s="342"/>
      <c r="BU766" s="342"/>
      <c r="BV766" s="342"/>
      <c r="BW766" s="342"/>
      <c r="BX766" s="342"/>
      <c r="BY766" s="342"/>
      <c r="BZ766" s="342"/>
      <c r="CA766" s="342"/>
      <c r="CB766" s="342"/>
      <c r="CC766" s="342"/>
      <c r="CD766" s="342"/>
      <c r="CE766" s="342"/>
      <c r="CF766" s="342"/>
      <c r="CG766" s="342"/>
      <c r="CH766" s="342"/>
      <c r="CI766" s="342"/>
      <c r="CJ766" s="342"/>
      <c r="CK766" s="342"/>
      <c r="CL766" s="342"/>
      <c r="CM766" s="342"/>
      <c r="CN766" s="342"/>
      <c r="CO766" s="342"/>
      <c r="CP766" s="342"/>
      <c r="CQ766" s="342"/>
      <c r="CR766" s="342"/>
      <c r="CS766" s="342"/>
      <c r="CT766" s="342"/>
      <c r="CU766" s="342"/>
      <c r="CV766" s="342"/>
      <c r="CW766" s="342"/>
      <c r="CX766" s="342"/>
      <c r="CY766" s="342"/>
      <c r="CZ766" s="342"/>
    </row>
    <row r="767" ht="25.15" customHeight="true" x14ac:dyDescent="0.2">
      <c r="C767" s="613"/>
      <c r="D767" s="613"/>
      <c r="E767" s="613"/>
      <c r="F767" s="613"/>
      <c r="G767" s="613"/>
      <c r="H767" s="613"/>
      <c r="I767" s="613"/>
      <c r="J767" s="613"/>
      <c r="K767" s="613"/>
      <c r="L767" s="613"/>
      <c r="M767" s="613"/>
      <c r="N767" s="613"/>
      <c r="O767" s="613"/>
      <c r="P767" s="613"/>
      <c r="Q767" s="613"/>
      <c r="BA767" s="342"/>
      <c r="BB767" s="418"/>
      <c r="BC767" s="342"/>
      <c r="BD767" s="342"/>
      <c r="BE767" s="342"/>
      <c r="BF767" s="342"/>
      <c r="BG767" s="342"/>
      <c r="BH767" s="342"/>
      <c r="BI767" s="342"/>
      <c r="BJ767" s="342"/>
      <c r="BK767" s="342"/>
      <c r="BL767" s="342"/>
      <c r="BM767" s="342"/>
      <c r="BN767" s="342"/>
      <c r="BO767" s="342"/>
      <c r="BP767" s="342"/>
      <c r="BQ767" s="342"/>
      <c r="BR767" s="342"/>
      <c r="BS767" s="342"/>
      <c r="BT767" s="342"/>
      <c r="BU767" s="342"/>
      <c r="BV767" s="342"/>
      <c r="BW767" s="342"/>
      <c r="BX767" s="342"/>
      <c r="BY767" s="342"/>
      <c r="BZ767" s="342"/>
      <c r="CA767" s="342"/>
      <c r="CB767" s="342"/>
      <c r="CC767" s="342"/>
      <c r="CD767" s="342"/>
      <c r="CE767" s="342"/>
      <c r="CF767" s="342"/>
      <c r="CG767" s="342"/>
      <c r="CH767" s="342"/>
      <c r="CI767" s="342"/>
      <c r="CJ767" s="342"/>
      <c r="CK767" s="342"/>
      <c r="CL767" s="342"/>
      <c r="CM767" s="342"/>
      <c r="CN767" s="342"/>
      <c r="CO767" s="342"/>
      <c r="CP767" s="342"/>
      <c r="CQ767" s="342"/>
      <c r="CR767" s="342"/>
      <c r="CS767" s="342"/>
      <c r="CT767" s="342"/>
      <c r="CU767" s="342"/>
      <c r="CV767" s="342"/>
      <c r="CW767" s="342"/>
      <c r="CX767" s="342"/>
      <c r="CY767" s="342"/>
      <c r="CZ767" s="342"/>
    </row>
    <row r="768" ht="25.15" customHeight="true" x14ac:dyDescent="0.2">
      <c r="C768" s="613"/>
      <c r="D768" s="613"/>
      <c r="E768" s="613"/>
      <c r="F768" s="613"/>
      <c r="G768" s="613"/>
      <c r="H768" s="613"/>
      <c r="I768" s="613"/>
      <c r="J768" s="613"/>
      <c r="K768" s="613"/>
      <c r="L768" s="613"/>
      <c r="M768" s="613"/>
      <c r="N768" s="613"/>
      <c r="O768" s="613"/>
      <c r="P768" s="613"/>
      <c r="Q768" s="613"/>
      <c r="BA768" s="340"/>
      <c r="BB768" s="419"/>
      <c r="BC768" s="340"/>
      <c r="BD768" s="340"/>
      <c r="BE768" s="340"/>
      <c r="BF768" s="340"/>
      <c r="BG768" s="340"/>
      <c r="BH768" s="340"/>
      <c r="BI768" s="340"/>
      <c r="BJ768" s="340"/>
      <c r="BK768" s="340"/>
      <c r="BL768" s="340"/>
      <c r="BM768" s="340"/>
      <c r="BN768" s="340"/>
      <c r="BO768" s="340"/>
      <c r="BP768" s="340"/>
      <c r="BQ768" s="340"/>
      <c r="BR768" s="340"/>
      <c r="BS768" s="340"/>
      <c r="BT768" s="340"/>
      <c r="BU768" s="340"/>
      <c r="BV768" s="340"/>
      <c r="BW768" s="340"/>
      <c r="BX768" s="340"/>
      <c r="BY768" s="340"/>
      <c r="BZ768" s="340"/>
      <c r="CA768" s="340"/>
      <c r="CB768" s="340"/>
      <c r="CC768" s="340"/>
      <c r="CD768" s="340"/>
      <c r="CE768" s="340"/>
      <c r="CF768" s="340"/>
      <c r="CG768" s="340"/>
      <c r="CH768" s="340"/>
      <c r="CI768" s="340"/>
      <c r="CJ768" s="340"/>
      <c r="CK768" s="340"/>
      <c r="CL768" s="340"/>
      <c r="CM768" s="340"/>
      <c r="CN768" s="340"/>
      <c r="CO768" s="340"/>
      <c r="CP768" s="340"/>
      <c r="CQ768" s="340"/>
      <c r="CR768" s="340"/>
      <c r="CS768" s="340"/>
      <c r="CT768" s="340"/>
      <c r="CU768" s="340"/>
      <c r="CV768" s="340"/>
      <c r="CW768" s="340"/>
      <c r="CX768" s="340"/>
      <c r="CY768" s="340"/>
      <c r="CZ768" s="340"/>
    </row>
    <row r="769" ht="25.15" customHeight="true" x14ac:dyDescent="0.2">
      <c r="C769" s="613"/>
      <c r="D769" s="613"/>
      <c r="E769" s="613"/>
      <c r="F769" s="613"/>
      <c r="G769" s="613"/>
      <c r="H769" s="613"/>
      <c r="I769" s="613"/>
      <c r="J769" s="613"/>
      <c r="K769" s="613"/>
      <c r="L769" s="613"/>
      <c r="M769" s="613"/>
      <c r="N769" s="613"/>
      <c r="O769" s="613"/>
      <c r="P769" s="613"/>
      <c r="Q769" s="613"/>
      <c r="BA769" s="340"/>
      <c r="BB769" s="419"/>
      <c r="BC769" s="340"/>
      <c r="BD769" s="340"/>
      <c r="BE769" s="340"/>
      <c r="BF769" s="340"/>
      <c r="BG769" s="340"/>
      <c r="BH769" s="340"/>
      <c r="BI769" s="340"/>
      <c r="BJ769" s="340"/>
      <c r="BK769" s="340"/>
      <c r="BL769" s="340"/>
      <c r="BM769" s="340"/>
      <c r="BN769" s="340"/>
      <c r="BO769" s="340"/>
      <c r="BP769" s="340"/>
      <c r="BQ769" s="340"/>
      <c r="BR769" s="340"/>
      <c r="BS769" s="340"/>
      <c r="BT769" s="340"/>
      <c r="BU769" s="340"/>
      <c r="BV769" s="340"/>
      <c r="BW769" s="340"/>
      <c r="BX769" s="340"/>
      <c r="BY769" s="340"/>
      <c r="BZ769" s="340"/>
      <c r="CA769" s="340"/>
      <c r="CB769" s="340"/>
      <c r="CC769" s="340"/>
      <c r="CD769" s="340"/>
      <c r="CE769" s="340"/>
      <c r="CF769" s="340"/>
      <c r="CG769" s="340"/>
      <c r="CH769" s="340"/>
      <c r="CI769" s="340"/>
      <c r="CJ769" s="340"/>
      <c r="CK769" s="340"/>
      <c r="CL769" s="340"/>
      <c r="CM769" s="340"/>
      <c r="CN769" s="340"/>
      <c r="CO769" s="340"/>
      <c r="CP769" s="340"/>
      <c r="CQ769" s="340"/>
      <c r="CR769" s="340"/>
      <c r="CS769" s="340"/>
      <c r="CT769" s="340"/>
      <c r="CU769" s="340"/>
      <c r="CV769" s="340"/>
      <c r="CW769" s="340"/>
      <c r="CX769" s="340"/>
      <c r="CY769" s="340"/>
      <c r="CZ769" s="340"/>
    </row>
    <row r="770" ht="25.15" customHeight="true" x14ac:dyDescent="0.2">
      <c r="C770" s="613"/>
      <c r="D770" s="613"/>
      <c r="E770" s="613"/>
      <c r="F770" s="613"/>
      <c r="G770" s="613"/>
      <c r="H770" s="613"/>
      <c r="I770" s="613"/>
      <c r="J770" s="613"/>
      <c r="K770" s="613"/>
      <c r="L770" s="613"/>
      <c r="M770" s="613"/>
      <c r="N770" s="613"/>
      <c r="O770" s="613"/>
      <c r="P770" s="613"/>
      <c r="Q770" s="613"/>
      <c r="BA770" s="340"/>
      <c r="BB770" s="419"/>
      <c r="BC770" s="340"/>
      <c r="BD770" s="340"/>
      <c r="BE770" s="340"/>
      <c r="BF770" s="340"/>
      <c r="BG770" s="340"/>
      <c r="BH770" s="340"/>
      <c r="BI770" s="340"/>
      <c r="BJ770" s="340"/>
      <c r="BK770" s="340"/>
      <c r="BL770" s="340"/>
      <c r="BM770" s="340"/>
      <c r="BN770" s="340"/>
      <c r="BO770" s="340"/>
      <c r="BP770" s="340"/>
      <c r="BQ770" s="340"/>
      <c r="BR770" s="340"/>
      <c r="BS770" s="340"/>
      <c r="BT770" s="340"/>
      <c r="BU770" s="340"/>
      <c r="BV770" s="340"/>
      <c r="BW770" s="340"/>
      <c r="BX770" s="340"/>
      <c r="BY770" s="340"/>
      <c r="BZ770" s="340"/>
      <c r="CA770" s="340"/>
      <c r="CB770" s="340"/>
      <c r="CC770" s="340"/>
      <c r="CD770" s="340"/>
      <c r="CE770" s="340"/>
      <c r="CF770" s="340"/>
      <c r="CG770" s="340"/>
      <c r="CH770" s="340"/>
      <c r="CI770" s="340"/>
      <c r="CJ770" s="340"/>
      <c r="CK770" s="340"/>
      <c r="CL770" s="340"/>
      <c r="CM770" s="340"/>
      <c r="CN770" s="340"/>
      <c r="CO770" s="340"/>
      <c r="CP770" s="340"/>
      <c r="CQ770" s="340"/>
      <c r="CR770" s="340"/>
      <c r="CS770" s="340"/>
      <c r="CT770" s="340"/>
      <c r="CU770" s="340"/>
      <c r="CV770" s="340"/>
      <c r="CW770" s="340"/>
      <c r="CX770" s="340"/>
      <c r="CY770" s="340"/>
      <c r="CZ770" s="340"/>
    </row>
    <row r="771" ht="25.15" customHeight="true" x14ac:dyDescent="0.2">
      <c r="C771" s="613"/>
      <c r="D771" s="613"/>
      <c r="E771" s="613"/>
      <c r="F771" s="613"/>
      <c r="G771" s="613"/>
      <c r="H771" s="613"/>
      <c r="I771" s="613"/>
      <c r="J771" s="613"/>
      <c r="K771" s="613"/>
      <c r="L771" s="613"/>
      <c r="M771" s="613"/>
      <c r="N771" s="613"/>
      <c r="O771" s="613"/>
      <c r="P771" s="613"/>
      <c r="Q771" s="613"/>
      <c r="BA771" s="340"/>
      <c r="BB771" s="419"/>
      <c r="BC771" s="340"/>
      <c r="BD771" s="340"/>
      <c r="BE771" s="340"/>
      <c r="BF771" s="340"/>
      <c r="BG771" s="340"/>
      <c r="BH771" s="340"/>
      <c r="BI771" s="340"/>
      <c r="BJ771" s="340"/>
      <c r="BK771" s="340"/>
      <c r="BL771" s="340"/>
      <c r="BM771" s="340"/>
      <c r="BN771" s="340"/>
      <c r="BO771" s="340"/>
      <c r="BP771" s="340"/>
      <c r="BQ771" s="340"/>
      <c r="BR771" s="340"/>
      <c r="BS771" s="340"/>
      <c r="BT771" s="340"/>
      <c r="BU771" s="340"/>
      <c r="BV771" s="340"/>
      <c r="BW771" s="340"/>
      <c r="BX771" s="340"/>
      <c r="BY771" s="340"/>
      <c r="BZ771" s="340"/>
      <c r="CA771" s="340"/>
      <c r="CB771" s="340"/>
      <c r="CC771" s="340"/>
      <c r="CD771" s="340"/>
      <c r="CE771" s="340"/>
      <c r="CF771" s="340"/>
      <c r="CG771" s="340"/>
      <c r="CH771" s="340"/>
      <c r="CI771" s="340"/>
      <c r="CJ771" s="340"/>
      <c r="CK771" s="340"/>
      <c r="CL771" s="340"/>
      <c r="CM771" s="340"/>
      <c r="CN771" s="340"/>
      <c r="CO771" s="340"/>
      <c r="CP771" s="340"/>
      <c r="CQ771" s="340"/>
      <c r="CR771" s="340"/>
      <c r="CS771" s="340"/>
      <c r="CT771" s="340"/>
      <c r="CU771" s="340"/>
      <c r="CV771" s="340"/>
      <c r="CW771" s="340"/>
      <c r="CX771" s="340"/>
      <c r="CY771" s="340"/>
      <c r="CZ771" s="340"/>
    </row>
    <row r="772" ht="25.15" customHeight="true" x14ac:dyDescent="0.2">
      <c r="C772" s="613"/>
      <c r="D772" s="613"/>
      <c r="E772" s="613"/>
      <c r="F772" s="613"/>
      <c r="G772" s="613"/>
      <c r="H772" s="613"/>
      <c r="I772" s="613"/>
      <c r="J772" s="613"/>
      <c r="K772" s="613"/>
      <c r="L772" s="613"/>
      <c r="M772" s="613"/>
      <c r="N772" s="613"/>
      <c r="O772" s="613"/>
      <c r="P772" s="613"/>
      <c r="Q772" s="613"/>
      <c r="BA772" s="340"/>
      <c r="BB772" s="419"/>
      <c r="BC772" s="340"/>
      <c r="BD772" s="340"/>
      <c r="BE772" s="340"/>
      <c r="BF772" s="340"/>
      <c r="BG772" s="340"/>
      <c r="BH772" s="340"/>
      <c r="BI772" s="340"/>
      <c r="BJ772" s="340"/>
      <c r="BK772" s="340"/>
      <c r="BL772" s="340"/>
      <c r="BM772" s="340"/>
      <c r="BN772" s="340"/>
      <c r="BO772" s="340"/>
      <c r="BP772" s="340"/>
      <c r="BQ772" s="340"/>
      <c r="BR772" s="340"/>
      <c r="BS772" s="340"/>
      <c r="BT772" s="340"/>
      <c r="BU772" s="340"/>
      <c r="BV772" s="340"/>
      <c r="BW772" s="340"/>
      <c r="BX772" s="340"/>
      <c r="BY772" s="340"/>
      <c r="BZ772" s="340"/>
      <c r="CA772" s="340"/>
      <c r="CB772" s="340"/>
      <c r="CC772" s="340"/>
      <c r="CD772" s="340"/>
      <c r="CE772" s="340"/>
      <c r="CF772" s="340"/>
      <c r="CG772" s="340"/>
      <c r="CH772" s="340"/>
      <c r="CI772" s="340"/>
      <c r="CJ772" s="340"/>
      <c r="CK772" s="340"/>
      <c r="CL772" s="340"/>
      <c r="CM772" s="340"/>
      <c r="CN772" s="340"/>
      <c r="CO772" s="340"/>
      <c r="CP772" s="340"/>
      <c r="CQ772" s="340"/>
      <c r="CR772" s="340"/>
      <c r="CS772" s="340"/>
      <c r="CT772" s="340"/>
      <c r="CU772" s="340"/>
      <c r="CV772" s="340"/>
      <c r="CW772" s="340"/>
      <c r="CX772" s="340"/>
      <c r="CY772" s="340"/>
      <c r="CZ772" s="340"/>
    </row>
    <row r="773" ht="25.15" customHeight="true" x14ac:dyDescent="0.2">
      <c r="C773" s="613"/>
      <c r="D773" s="613"/>
      <c r="E773" s="613"/>
      <c r="F773" s="613"/>
      <c r="G773" s="613"/>
      <c r="H773" s="613"/>
      <c r="I773" s="613"/>
      <c r="J773" s="613"/>
      <c r="K773" s="613"/>
      <c r="L773" s="613"/>
      <c r="M773" s="613"/>
      <c r="N773" s="613"/>
      <c r="O773" s="613"/>
      <c r="P773" s="613"/>
      <c r="Q773" s="613"/>
      <c r="BA773" s="340"/>
      <c r="BB773" s="419"/>
      <c r="BC773" s="340"/>
      <c r="BD773" s="340"/>
      <c r="BE773" s="340"/>
      <c r="BF773" s="340"/>
      <c r="BG773" s="340"/>
      <c r="BH773" s="340"/>
      <c r="BI773" s="340"/>
      <c r="BJ773" s="340"/>
      <c r="BK773" s="340"/>
      <c r="BL773" s="340"/>
      <c r="BM773" s="340"/>
      <c r="BN773" s="340"/>
      <c r="BO773" s="340"/>
      <c r="BP773" s="340"/>
      <c r="BQ773" s="340"/>
      <c r="BR773" s="340"/>
      <c r="BS773" s="340"/>
      <c r="BT773" s="340"/>
      <c r="BU773" s="340"/>
      <c r="BV773" s="340"/>
      <c r="BW773" s="340"/>
      <c r="BX773" s="340"/>
      <c r="BY773" s="340"/>
      <c r="BZ773" s="340"/>
      <c r="CA773" s="340"/>
      <c r="CB773" s="340"/>
      <c r="CC773" s="340"/>
      <c r="CD773" s="340"/>
      <c r="CE773" s="340"/>
      <c r="CF773" s="340"/>
      <c r="CG773" s="340"/>
      <c r="CH773" s="340"/>
      <c r="CI773" s="340"/>
      <c r="CJ773" s="340"/>
      <c r="CK773" s="340"/>
      <c r="CL773" s="340"/>
      <c r="CM773" s="340"/>
      <c r="CN773" s="340"/>
      <c r="CO773" s="340"/>
      <c r="CP773" s="340"/>
      <c r="CQ773" s="340"/>
      <c r="CR773" s="340"/>
      <c r="CS773" s="340"/>
      <c r="CT773" s="340"/>
      <c r="CU773" s="340"/>
      <c r="CV773" s="340"/>
      <c r="CW773" s="340"/>
      <c r="CX773" s="340"/>
      <c r="CY773" s="340"/>
      <c r="CZ773" s="340"/>
    </row>
    <row r="774" ht="25.15" customHeight="true" x14ac:dyDescent="0.2">
      <c r="C774" s="613"/>
      <c r="D774" s="613"/>
      <c r="E774" s="613"/>
      <c r="F774" s="613"/>
      <c r="G774" s="613"/>
      <c r="H774" s="613"/>
      <c r="I774" s="613"/>
      <c r="J774" s="613"/>
      <c r="K774" s="613"/>
      <c r="L774" s="613"/>
      <c r="M774" s="613"/>
      <c r="N774" s="613"/>
      <c r="O774" s="613"/>
      <c r="P774" s="613"/>
      <c r="Q774" s="613"/>
      <c r="BA774" s="340"/>
      <c r="BB774" s="419"/>
      <c r="BC774" s="340"/>
      <c r="BD774" s="340"/>
      <c r="BE774" s="340"/>
      <c r="BF774" s="340"/>
      <c r="BG774" s="340"/>
      <c r="BH774" s="340"/>
      <c r="BI774" s="340"/>
      <c r="BJ774" s="340"/>
      <c r="BK774" s="340"/>
      <c r="BL774" s="340"/>
      <c r="BM774" s="340"/>
      <c r="BN774" s="340"/>
      <c r="BO774" s="340"/>
      <c r="BP774" s="340"/>
      <c r="BQ774" s="340"/>
      <c r="BR774" s="340"/>
      <c r="BS774" s="340"/>
      <c r="BT774" s="340"/>
      <c r="BU774" s="340"/>
      <c r="BV774" s="340"/>
      <c r="BW774" s="340"/>
      <c r="BX774" s="340"/>
      <c r="BY774" s="340"/>
      <c r="BZ774" s="340"/>
      <c r="CA774" s="340"/>
      <c r="CB774" s="340"/>
      <c r="CC774" s="340"/>
      <c r="CD774" s="340"/>
      <c r="CE774" s="340"/>
      <c r="CF774" s="340"/>
      <c r="CG774" s="340"/>
      <c r="CH774" s="340"/>
      <c r="CI774" s="340"/>
      <c r="CJ774" s="340"/>
      <c r="CK774" s="340"/>
      <c r="CL774" s="340"/>
      <c r="CM774" s="340"/>
      <c r="CN774" s="340"/>
      <c r="CO774" s="340"/>
      <c r="CP774" s="340"/>
      <c r="CQ774" s="340"/>
      <c r="CR774" s="340"/>
      <c r="CS774" s="340"/>
      <c r="CT774" s="340"/>
      <c r="CU774" s="340"/>
      <c r="CV774" s="340"/>
      <c r="CW774" s="340"/>
      <c r="CX774" s="340"/>
      <c r="CY774" s="340"/>
      <c r="CZ774" s="340"/>
    </row>
    <row r="775" ht="25.15" customHeight="true" x14ac:dyDescent="0.2">
      <c r="C775" s="613"/>
      <c r="D775" s="613"/>
      <c r="E775" s="613"/>
      <c r="F775" s="613"/>
      <c r="G775" s="613"/>
      <c r="H775" s="613"/>
      <c r="I775" s="613"/>
      <c r="J775" s="613"/>
      <c r="K775" s="613"/>
      <c r="L775" s="613"/>
      <c r="M775" s="613"/>
      <c r="N775" s="613"/>
      <c r="O775" s="613"/>
      <c r="P775" s="613"/>
      <c r="Q775" s="613"/>
      <c r="BA775" s="340"/>
      <c r="BB775" s="419"/>
      <c r="BC775" s="340"/>
      <c r="BD775" s="340"/>
      <c r="BE775" s="340"/>
      <c r="BF775" s="340"/>
      <c r="BG775" s="340"/>
      <c r="BH775" s="340"/>
      <c r="BI775" s="340"/>
      <c r="BJ775" s="340"/>
      <c r="BK775" s="340"/>
      <c r="BL775" s="340"/>
      <c r="BM775" s="340"/>
      <c r="BN775" s="340"/>
      <c r="BO775" s="340"/>
      <c r="BP775" s="340"/>
      <c r="BQ775" s="340"/>
      <c r="BR775" s="340"/>
      <c r="BS775" s="340"/>
      <c r="BT775" s="340"/>
      <c r="BU775" s="340"/>
      <c r="BV775" s="340"/>
      <c r="BW775" s="340"/>
      <c r="BX775" s="340"/>
      <c r="BY775" s="340"/>
      <c r="BZ775" s="340"/>
      <c r="CA775" s="340"/>
      <c r="CB775" s="340"/>
      <c r="CC775" s="340"/>
      <c r="CD775" s="340"/>
      <c r="CE775" s="340"/>
      <c r="CF775" s="340"/>
      <c r="CG775" s="340"/>
      <c r="CH775" s="340"/>
      <c r="CI775" s="340"/>
      <c r="CJ775" s="340"/>
      <c r="CK775" s="340"/>
      <c r="CL775" s="340"/>
      <c r="CM775" s="340"/>
      <c r="CN775" s="340"/>
      <c r="CO775" s="340"/>
      <c r="CP775" s="340"/>
      <c r="CQ775" s="340"/>
      <c r="CR775" s="340"/>
      <c r="CS775" s="340"/>
      <c r="CT775" s="340"/>
      <c r="CU775" s="340"/>
      <c r="CV775" s="340"/>
      <c r="CW775" s="340"/>
      <c r="CX775" s="340"/>
      <c r="CY775" s="340"/>
      <c r="CZ775" s="340"/>
    </row>
    <row r="776" ht="25.15" customHeight="true" x14ac:dyDescent="0.2">
      <c r="C776" s="613"/>
      <c r="D776" s="613"/>
      <c r="E776" s="613"/>
      <c r="F776" s="613"/>
      <c r="G776" s="613"/>
      <c r="H776" s="613"/>
      <c r="I776" s="613"/>
      <c r="J776" s="613"/>
      <c r="K776" s="613"/>
      <c r="L776" s="613"/>
      <c r="M776" s="613"/>
      <c r="N776" s="613"/>
      <c r="O776" s="613"/>
      <c r="P776" s="613"/>
      <c r="Q776" s="613"/>
      <c r="BA776" s="340"/>
      <c r="BB776" s="419"/>
      <c r="BC776" s="340"/>
      <c r="BD776" s="340"/>
      <c r="BE776" s="340"/>
      <c r="BF776" s="340"/>
      <c r="BG776" s="340"/>
      <c r="BH776" s="340"/>
      <c r="BI776" s="340"/>
      <c r="BJ776" s="340"/>
      <c r="BK776" s="340"/>
      <c r="BL776" s="340"/>
      <c r="BM776" s="340"/>
      <c r="BN776" s="340"/>
      <c r="BO776" s="340"/>
      <c r="BP776" s="340"/>
      <c r="BQ776" s="340"/>
      <c r="BR776" s="340"/>
      <c r="BS776" s="340"/>
      <c r="BT776" s="340"/>
      <c r="BU776" s="340"/>
      <c r="BV776" s="340"/>
      <c r="BW776" s="340"/>
      <c r="BX776" s="340"/>
      <c r="BY776" s="340"/>
      <c r="BZ776" s="340"/>
      <c r="CA776" s="340"/>
      <c r="CB776" s="340"/>
      <c r="CC776" s="340"/>
      <c r="CD776" s="340"/>
      <c r="CE776" s="340"/>
      <c r="CF776" s="340"/>
      <c r="CG776" s="340"/>
      <c r="CH776" s="340"/>
      <c r="CI776" s="340"/>
      <c r="CJ776" s="340"/>
      <c r="CK776" s="340"/>
      <c r="CL776" s="340"/>
      <c r="CM776" s="340"/>
      <c r="CN776" s="340"/>
      <c r="CO776" s="340"/>
      <c r="CP776" s="340"/>
      <c r="CQ776" s="340"/>
      <c r="CR776" s="340"/>
      <c r="CS776" s="340"/>
      <c r="CT776" s="340"/>
      <c r="CU776" s="340"/>
      <c r="CV776" s="340"/>
      <c r="CW776" s="340"/>
      <c r="CX776" s="340"/>
      <c r="CY776" s="340"/>
      <c r="CZ776" s="340"/>
    </row>
    <row r="777" ht="25.15" customHeight="true" x14ac:dyDescent="0.2">
      <c r="C777" s="613"/>
      <c r="D777" s="613"/>
      <c r="E777" s="613"/>
      <c r="F777" s="613"/>
      <c r="G777" s="613"/>
      <c r="H777" s="613"/>
      <c r="I777" s="613"/>
      <c r="J777" s="613"/>
      <c r="K777" s="613"/>
      <c r="L777" s="613"/>
      <c r="M777" s="613"/>
      <c r="N777" s="613"/>
      <c r="O777" s="613"/>
      <c r="P777" s="613"/>
      <c r="Q777" s="613"/>
      <c r="BA777" s="340"/>
      <c r="BB777" s="419"/>
      <c r="BC777" s="340"/>
      <c r="BD777" s="340"/>
      <c r="BE777" s="340"/>
      <c r="BF777" s="340"/>
      <c r="BG777" s="340"/>
      <c r="BH777" s="340"/>
      <c r="BI777" s="340"/>
      <c r="BJ777" s="340"/>
      <c r="BK777" s="340"/>
      <c r="BL777" s="340"/>
      <c r="BM777" s="340"/>
      <c r="BN777" s="340"/>
      <c r="BO777" s="340"/>
      <c r="BP777" s="340"/>
      <c r="BQ777" s="340"/>
      <c r="BR777" s="340"/>
      <c r="BS777" s="340"/>
      <c r="BT777" s="340"/>
      <c r="BU777" s="340"/>
      <c r="BV777" s="340"/>
      <c r="BW777" s="340"/>
      <c r="BX777" s="340"/>
      <c r="BY777" s="340"/>
      <c r="BZ777" s="340"/>
      <c r="CA777" s="340"/>
      <c r="CB777" s="340"/>
      <c r="CC777" s="340"/>
      <c r="CD777" s="340"/>
      <c r="CE777" s="340"/>
      <c r="CF777" s="340"/>
      <c r="CG777" s="340"/>
      <c r="CH777" s="340"/>
      <c r="CI777" s="340"/>
      <c r="CJ777" s="340"/>
      <c r="CK777" s="340"/>
      <c r="CL777" s="340"/>
      <c r="CM777" s="340"/>
      <c r="CN777" s="340"/>
      <c r="CO777" s="340"/>
      <c r="CP777" s="340"/>
      <c r="CQ777" s="340"/>
      <c r="CR777" s="340"/>
      <c r="CS777" s="340"/>
      <c r="CT777" s="340"/>
      <c r="CU777" s="340"/>
      <c r="CV777" s="340"/>
      <c r="CW777" s="340"/>
      <c r="CX777" s="340"/>
      <c r="CY777" s="340"/>
      <c r="CZ777" s="340"/>
    </row>
    <row r="778" ht="25.15" customHeight="true" x14ac:dyDescent="0.2">
      <c r="C778" s="613"/>
      <c r="D778" s="613"/>
      <c r="E778" s="613"/>
      <c r="F778" s="613"/>
      <c r="G778" s="613"/>
      <c r="H778" s="613"/>
      <c r="I778" s="613"/>
      <c r="J778" s="613"/>
      <c r="K778" s="613"/>
      <c r="L778" s="613"/>
      <c r="M778" s="613"/>
      <c r="N778" s="613"/>
      <c r="O778" s="613"/>
      <c r="P778" s="613"/>
      <c r="Q778" s="613"/>
      <c r="BA778" s="340"/>
      <c r="BB778" s="419"/>
      <c r="BC778" s="340"/>
      <c r="BD778" s="340"/>
      <c r="BE778" s="340"/>
      <c r="BF778" s="340"/>
      <c r="BG778" s="340"/>
      <c r="BH778" s="340"/>
      <c r="BI778" s="340"/>
      <c r="BJ778" s="340"/>
      <c r="BK778" s="340"/>
      <c r="BL778" s="340"/>
      <c r="BM778" s="340"/>
      <c r="BN778" s="340"/>
      <c r="BO778" s="340"/>
      <c r="BP778" s="340"/>
      <c r="BQ778" s="340"/>
      <c r="BR778" s="340"/>
      <c r="BS778" s="340"/>
      <c r="BT778" s="340"/>
      <c r="BU778" s="340"/>
      <c r="BV778" s="340"/>
      <c r="BW778" s="340"/>
      <c r="BX778" s="340"/>
      <c r="BY778" s="340"/>
      <c r="BZ778" s="340"/>
      <c r="CA778" s="340"/>
      <c r="CB778" s="340"/>
      <c r="CC778" s="340"/>
      <c r="CD778" s="340"/>
      <c r="CE778" s="340"/>
      <c r="CF778" s="340"/>
      <c r="CG778" s="340"/>
      <c r="CH778" s="340"/>
      <c r="CI778" s="340"/>
      <c r="CJ778" s="340"/>
      <c r="CK778" s="340"/>
      <c r="CL778" s="340"/>
      <c r="CM778" s="340"/>
      <c r="CN778" s="340"/>
      <c r="CO778" s="340"/>
      <c r="CP778" s="340"/>
      <c r="CQ778" s="340"/>
      <c r="CR778" s="340"/>
      <c r="CS778" s="340"/>
      <c r="CT778" s="340"/>
      <c r="CU778" s="340"/>
      <c r="CV778" s="340"/>
      <c r="CW778" s="340"/>
      <c r="CX778" s="340"/>
      <c r="CY778" s="340"/>
      <c r="CZ778" s="340"/>
    </row>
    <row r="779" ht="25.15" customHeight="true" x14ac:dyDescent="0.2">
      <c r="C779" s="613"/>
      <c r="D779" s="613"/>
      <c r="E779" s="613"/>
      <c r="F779" s="613"/>
      <c r="G779" s="613"/>
      <c r="H779" s="613"/>
      <c r="I779" s="613"/>
      <c r="J779" s="613"/>
      <c r="K779" s="613"/>
      <c r="L779" s="613"/>
      <c r="M779" s="613"/>
      <c r="N779" s="613"/>
      <c r="O779" s="613"/>
      <c r="P779" s="613"/>
      <c r="Q779" s="613"/>
      <c r="BA779" s="340"/>
      <c r="BB779" s="419"/>
      <c r="BC779" s="340"/>
      <c r="BD779" s="340"/>
      <c r="BE779" s="340"/>
      <c r="BF779" s="340"/>
      <c r="BG779" s="340"/>
      <c r="BH779" s="340"/>
      <c r="BI779" s="340"/>
      <c r="BJ779" s="340"/>
      <c r="BK779" s="340"/>
      <c r="BL779" s="340"/>
      <c r="BM779" s="340"/>
      <c r="BN779" s="340"/>
      <c r="BO779" s="340"/>
      <c r="BP779" s="340"/>
      <c r="BQ779" s="340"/>
      <c r="BR779" s="340"/>
      <c r="BS779" s="340"/>
      <c r="BT779" s="340"/>
      <c r="BU779" s="340"/>
      <c r="BV779" s="340"/>
      <c r="BW779" s="340"/>
      <c r="BX779" s="340"/>
      <c r="BY779" s="340"/>
      <c r="BZ779" s="340"/>
      <c r="CA779" s="340"/>
      <c r="CB779" s="340"/>
      <c r="CC779" s="340"/>
      <c r="CD779" s="340"/>
      <c r="CE779" s="340"/>
      <c r="CF779" s="340"/>
      <c r="CG779" s="340"/>
      <c r="CH779" s="340"/>
      <c r="CI779" s="340"/>
      <c r="CJ779" s="340"/>
      <c r="CK779" s="340"/>
      <c r="CL779" s="340"/>
      <c r="CM779" s="340"/>
      <c r="CN779" s="340"/>
      <c r="CO779" s="340"/>
      <c r="CP779" s="340"/>
      <c r="CQ779" s="340"/>
      <c r="CR779" s="340"/>
      <c r="CS779" s="340"/>
      <c r="CT779" s="340"/>
      <c r="CU779" s="340"/>
      <c r="CV779" s="340"/>
      <c r="CW779" s="340"/>
      <c r="CX779" s="340"/>
      <c r="CY779" s="340"/>
      <c r="CZ779" s="340"/>
    </row>
    <row r="780" ht="25.15" customHeight="true" x14ac:dyDescent="0.2">
      <c r="C780" s="613"/>
      <c r="D780" s="613"/>
      <c r="E780" s="613"/>
      <c r="F780" s="613"/>
      <c r="G780" s="613"/>
      <c r="H780" s="613"/>
      <c r="I780" s="613"/>
      <c r="J780" s="613"/>
      <c r="K780" s="613"/>
      <c r="L780" s="613"/>
      <c r="M780" s="613"/>
      <c r="N780" s="613"/>
      <c r="O780" s="613"/>
      <c r="P780" s="613"/>
      <c r="Q780" s="613"/>
      <c r="BA780" s="340"/>
      <c r="BB780" s="419"/>
      <c r="BC780" s="340"/>
      <c r="BD780" s="340"/>
      <c r="BE780" s="340"/>
      <c r="BF780" s="340"/>
      <c r="BG780" s="340"/>
      <c r="BH780" s="340"/>
      <c r="BI780" s="340"/>
      <c r="BJ780" s="340"/>
      <c r="BK780" s="340"/>
      <c r="BL780" s="340"/>
      <c r="BM780" s="340"/>
      <c r="BN780" s="340"/>
      <c r="BO780" s="340"/>
      <c r="BP780" s="340"/>
      <c r="BQ780" s="340"/>
      <c r="BR780" s="340"/>
      <c r="BS780" s="340"/>
      <c r="BT780" s="340"/>
      <c r="BU780" s="340"/>
      <c r="BV780" s="340"/>
      <c r="BW780" s="340"/>
      <c r="BX780" s="340"/>
      <c r="BY780" s="340"/>
      <c r="BZ780" s="340"/>
      <c r="CA780" s="340"/>
      <c r="CB780" s="340"/>
      <c r="CC780" s="340"/>
      <c r="CD780" s="340"/>
      <c r="CE780" s="340"/>
      <c r="CF780" s="340"/>
      <c r="CG780" s="340"/>
      <c r="CH780" s="340"/>
      <c r="CI780" s="340"/>
      <c r="CJ780" s="340"/>
      <c r="CK780" s="340"/>
      <c r="CL780" s="340"/>
      <c r="CM780" s="340"/>
      <c r="CN780" s="340"/>
      <c r="CO780" s="340"/>
      <c r="CP780" s="340"/>
      <c r="CQ780" s="340"/>
      <c r="CR780" s="340"/>
      <c r="CS780" s="340"/>
      <c r="CT780" s="340"/>
      <c r="CU780" s="340"/>
      <c r="CV780" s="340"/>
      <c r="CW780" s="340"/>
      <c r="CX780" s="340"/>
      <c r="CY780" s="340"/>
      <c r="CZ780" s="340"/>
    </row>
    <row r="781" ht="25.15" customHeight="true" x14ac:dyDescent="0.2">
      <c r="C781" s="613"/>
      <c r="D781" s="613"/>
      <c r="E781" s="613"/>
      <c r="F781" s="613"/>
      <c r="G781" s="613"/>
      <c r="H781" s="613"/>
      <c r="I781" s="613"/>
      <c r="J781" s="613"/>
      <c r="K781" s="613"/>
      <c r="L781" s="613"/>
      <c r="M781" s="613"/>
      <c r="N781" s="613"/>
      <c r="O781" s="613"/>
      <c r="P781" s="613"/>
      <c r="Q781" s="613"/>
      <c r="BA781" s="340"/>
      <c r="BB781" s="419"/>
      <c r="BC781" s="340"/>
      <c r="BD781" s="340"/>
      <c r="BE781" s="340"/>
      <c r="BF781" s="340"/>
      <c r="BG781" s="340"/>
      <c r="BH781" s="340"/>
      <c r="BI781" s="340"/>
      <c r="BJ781" s="340"/>
      <c r="BK781" s="340"/>
      <c r="BL781" s="340"/>
      <c r="BM781" s="340"/>
      <c r="BN781" s="340"/>
      <c r="BO781" s="340"/>
      <c r="BP781" s="340"/>
      <c r="BQ781" s="340"/>
      <c r="BR781" s="340"/>
      <c r="BS781" s="340"/>
      <c r="BT781" s="340"/>
      <c r="BU781" s="340"/>
      <c r="BV781" s="340"/>
      <c r="BW781" s="340"/>
      <c r="BX781" s="340"/>
      <c r="BY781" s="340"/>
      <c r="BZ781" s="340"/>
      <c r="CA781" s="340"/>
      <c r="CB781" s="340"/>
      <c r="CC781" s="340"/>
      <c r="CD781" s="340"/>
      <c r="CE781" s="340"/>
      <c r="CF781" s="340"/>
      <c r="CG781" s="340"/>
      <c r="CH781" s="340"/>
      <c r="CI781" s="340"/>
      <c r="CJ781" s="340"/>
      <c r="CK781" s="340"/>
      <c r="CL781" s="340"/>
      <c r="CM781" s="340"/>
      <c r="CN781" s="340"/>
      <c r="CO781" s="340"/>
      <c r="CP781" s="340"/>
      <c r="CQ781" s="340"/>
      <c r="CR781" s="340"/>
      <c r="CS781" s="340"/>
      <c r="CT781" s="340"/>
      <c r="CU781" s="340"/>
      <c r="CV781" s="340"/>
      <c r="CW781" s="340"/>
      <c r="CX781" s="340"/>
      <c r="CY781" s="340"/>
      <c r="CZ781" s="340"/>
    </row>
    <row r="782" ht="25.15" customHeight="true" x14ac:dyDescent="0.2">
      <c r="C782" s="613"/>
      <c r="D782" s="613"/>
      <c r="E782" s="613"/>
      <c r="F782" s="613"/>
      <c r="G782" s="613"/>
      <c r="H782" s="613"/>
      <c r="I782" s="613"/>
      <c r="J782" s="613"/>
      <c r="K782" s="613"/>
      <c r="L782" s="613"/>
      <c r="M782" s="613"/>
      <c r="N782" s="613"/>
      <c r="O782" s="613"/>
      <c r="P782" s="613"/>
      <c r="Q782" s="613"/>
      <c r="BA782" s="340"/>
      <c r="BB782" s="419"/>
      <c r="BC782" s="340"/>
      <c r="BD782" s="340"/>
      <c r="BE782" s="340"/>
      <c r="BF782" s="340"/>
      <c r="BG782" s="340"/>
      <c r="BH782" s="340"/>
      <c r="BI782" s="340"/>
      <c r="BJ782" s="340"/>
      <c r="BK782" s="340"/>
      <c r="BL782" s="340"/>
      <c r="BM782" s="340"/>
      <c r="BN782" s="340"/>
      <c r="BO782" s="340"/>
      <c r="BP782" s="340"/>
      <c r="BQ782" s="340"/>
      <c r="BR782" s="340"/>
      <c r="BS782" s="340"/>
      <c r="BT782" s="340"/>
      <c r="BU782" s="340"/>
      <c r="BV782" s="340"/>
      <c r="BW782" s="340"/>
      <c r="BX782" s="340"/>
      <c r="BY782" s="340"/>
      <c r="BZ782" s="340"/>
      <c r="CA782" s="340"/>
      <c r="CB782" s="340"/>
      <c r="CC782" s="340"/>
      <c r="CD782" s="340"/>
      <c r="CE782" s="340"/>
      <c r="CF782" s="340"/>
      <c r="CG782" s="340"/>
      <c r="CH782" s="340"/>
      <c r="CI782" s="340"/>
      <c r="CJ782" s="340"/>
      <c r="CK782" s="340"/>
      <c r="CL782" s="340"/>
      <c r="CM782" s="340"/>
      <c r="CN782" s="340"/>
      <c r="CO782" s="340"/>
      <c r="CP782" s="340"/>
      <c r="CQ782" s="340"/>
      <c r="CR782" s="340"/>
      <c r="CS782" s="340"/>
      <c r="CT782" s="340"/>
      <c r="CU782" s="340"/>
      <c r="CV782" s="340"/>
      <c r="CW782" s="340"/>
      <c r="CX782" s="340"/>
      <c r="CY782" s="340"/>
      <c r="CZ782" s="340"/>
    </row>
    <row r="783" ht="25.15" customHeight="true" x14ac:dyDescent="0.2">
      <c r="C783" s="613"/>
      <c r="D783" s="613"/>
      <c r="E783" s="613"/>
      <c r="F783" s="613"/>
      <c r="G783" s="613"/>
      <c r="H783" s="613"/>
      <c r="I783" s="613"/>
      <c r="J783" s="613"/>
      <c r="K783" s="613"/>
      <c r="L783" s="613"/>
      <c r="M783" s="613"/>
      <c r="N783" s="613"/>
      <c r="O783" s="613"/>
      <c r="P783" s="613"/>
      <c r="Q783" s="613"/>
      <c r="BA783" s="340"/>
      <c r="BB783" s="419"/>
      <c r="BC783" s="340"/>
      <c r="BD783" s="340"/>
      <c r="BE783" s="340"/>
      <c r="BF783" s="340"/>
      <c r="BG783" s="340"/>
      <c r="BH783" s="340"/>
      <c r="BI783" s="340"/>
      <c r="BJ783" s="340"/>
      <c r="BK783" s="340"/>
      <c r="BL783" s="340"/>
      <c r="BM783" s="340"/>
      <c r="BN783" s="340"/>
      <c r="BO783" s="340"/>
      <c r="BP783" s="340"/>
      <c r="BQ783" s="340"/>
      <c r="BR783" s="340"/>
      <c r="BS783" s="340"/>
      <c r="BT783" s="340"/>
      <c r="BU783" s="340"/>
      <c r="BV783" s="340"/>
      <c r="BW783" s="340"/>
      <c r="BX783" s="340"/>
      <c r="BY783" s="340"/>
      <c r="BZ783" s="340"/>
      <c r="CA783" s="340"/>
      <c r="CB783" s="340"/>
      <c r="CC783" s="340"/>
      <c r="CD783" s="340"/>
      <c r="CE783" s="340"/>
      <c r="CF783" s="340"/>
      <c r="CG783" s="340"/>
      <c r="CH783" s="340"/>
      <c r="CI783" s="340"/>
      <c r="CJ783" s="340"/>
      <c r="CK783" s="340"/>
      <c r="CL783" s="340"/>
      <c r="CM783" s="340"/>
      <c r="CN783" s="340"/>
      <c r="CO783" s="340"/>
      <c r="CP783" s="340"/>
      <c r="CQ783" s="340"/>
      <c r="CR783" s="340"/>
      <c r="CS783" s="340"/>
      <c r="CT783" s="340"/>
      <c r="CU783" s="340"/>
      <c r="CV783" s="340"/>
      <c r="CW783" s="340"/>
      <c r="CX783" s="340"/>
      <c r="CY783" s="340"/>
      <c r="CZ783" s="340"/>
    </row>
    <row r="784" ht="25.15" customHeight="true" x14ac:dyDescent="0.2">
      <c r="C784" s="613"/>
      <c r="D784" s="613"/>
      <c r="E784" s="613"/>
      <c r="F784" s="613"/>
      <c r="G784" s="613"/>
      <c r="H784" s="613"/>
      <c r="I784" s="613"/>
      <c r="J784" s="613"/>
      <c r="K784" s="613"/>
      <c r="L784" s="613"/>
      <c r="M784" s="613"/>
      <c r="N784" s="613"/>
      <c r="O784" s="613"/>
      <c r="P784" s="613"/>
      <c r="Q784" s="613"/>
      <c r="BA784" s="340"/>
      <c r="BB784" s="419"/>
      <c r="BC784" s="340"/>
      <c r="BD784" s="340"/>
      <c r="BE784" s="340"/>
      <c r="BF784" s="340"/>
      <c r="BG784" s="340"/>
      <c r="BH784" s="340"/>
      <c r="BI784" s="340"/>
      <c r="BJ784" s="340"/>
      <c r="BK784" s="340"/>
      <c r="BL784" s="340"/>
      <c r="BM784" s="340"/>
      <c r="BN784" s="340"/>
      <c r="BO784" s="340"/>
      <c r="BP784" s="340"/>
      <c r="BQ784" s="340"/>
      <c r="BR784" s="340"/>
      <c r="BS784" s="340"/>
      <c r="BT784" s="340"/>
      <c r="BU784" s="340"/>
      <c r="BV784" s="340"/>
      <c r="BW784" s="340"/>
      <c r="BX784" s="340"/>
      <c r="BY784" s="340"/>
      <c r="BZ784" s="340"/>
      <c r="CA784" s="340"/>
      <c r="CB784" s="340"/>
      <c r="CC784" s="340"/>
      <c r="CD784" s="340"/>
      <c r="CE784" s="340"/>
      <c r="CF784" s="340"/>
      <c r="CG784" s="340"/>
      <c r="CH784" s="340"/>
      <c r="CI784" s="340"/>
      <c r="CJ784" s="340"/>
      <c r="CK784" s="340"/>
      <c r="CL784" s="340"/>
      <c r="CM784" s="340"/>
      <c r="CN784" s="340"/>
      <c r="CO784" s="340"/>
      <c r="CP784" s="340"/>
      <c r="CQ784" s="340"/>
      <c r="CR784" s="340"/>
      <c r="CS784" s="340"/>
      <c r="CT784" s="340"/>
      <c r="CU784" s="340"/>
      <c r="CV784" s="340"/>
      <c r="CW784" s="340"/>
      <c r="CX784" s="340"/>
      <c r="CY784" s="340"/>
      <c r="CZ784" s="340"/>
    </row>
    <row r="785" ht="25.15" customHeight="true" x14ac:dyDescent="0.2">
      <c r="C785" s="613"/>
      <c r="D785" s="613"/>
      <c r="E785" s="613"/>
      <c r="F785" s="613"/>
      <c r="G785" s="613"/>
      <c r="H785" s="613"/>
      <c r="I785" s="613"/>
      <c r="J785" s="613"/>
      <c r="K785" s="613"/>
      <c r="L785" s="613"/>
      <c r="M785" s="613"/>
      <c r="N785" s="613"/>
      <c r="O785" s="613"/>
      <c r="P785" s="613"/>
      <c r="Q785" s="613"/>
      <c r="BA785" s="340"/>
      <c r="BB785" s="419"/>
      <c r="BC785" s="340"/>
      <c r="BD785" s="340"/>
      <c r="BE785" s="340"/>
      <c r="BF785" s="340"/>
      <c r="BG785" s="340"/>
      <c r="BH785" s="340"/>
      <c r="BI785" s="340"/>
      <c r="BJ785" s="340"/>
      <c r="BK785" s="340"/>
      <c r="BL785" s="340"/>
      <c r="BM785" s="340"/>
      <c r="BN785" s="340"/>
      <c r="BO785" s="340"/>
      <c r="BP785" s="340"/>
      <c r="BQ785" s="340"/>
      <c r="BR785" s="340"/>
      <c r="BS785" s="340"/>
      <c r="BT785" s="340"/>
      <c r="BU785" s="340"/>
      <c r="BV785" s="340"/>
      <c r="BW785" s="340"/>
      <c r="BX785" s="340"/>
      <c r="BY785" s="340"/>
      <c r="BZ785" s="340"/>
      <c r="CA785" s="340"/>
      <c r="CB785" s="340"/>
      <c r="CC785" s="340"/>
      <c r="CD785" s="340"/>
      <c r="CE785" s="340"/>
      <c r="CF785" s="340"/>
      <c r="CG785" s="340"/>
      <c r="CH785" s="340"/>
      <c r="CI785" s="340"/>
      <c r="CJ785" s="340"/>
      <c r="CK785" s="340"/>
      <c r="CL785" s="340"/>
      <c r="CM785" s="340"/>
      <c r="CN785" s="340"/>
      <c r="CO785" s="340"/>
      <c r="CP785" s="340"/>
      <c r="CQ785" s="340"/>
      <c r="CR785" s="340"/>
      <c r="CS785" s="340"/>
      <c r="CT785" s="340"/>
      <c r="CU785" s="340"/>
      <c r="CV785" s="340"/>
      <c r="CW785" s="340"/>
      <c r="CX785" s="340"/>
      <c r="CY785" s="340"/>
      <c r="CZ785" s="340"/>
    </row>
    <row r="786" ht="25.15" customHeight="true" x14ac:dyDescent="0.2">
      <c r="C786" s="613"/>
      <c r="D786" s="613"/>
      <c r="E786" s="613"/>
      <c r="F786" s="613"/>
      <c r="G786" s="613"/>
      <c r="H786" s="613"/>
      <c r="I786" s="613"/>
      <c r="J786" s="613"/>
      <c r="K786" s="613"/>
      <c r="L786" s="613"/>
      <c r="M786" s="613"/>
      <c r="N786" s="613"/>
      <c r="O786" s="613"/>
      <c r="P786" s="613"/>
      <c r="Q786" s="613"/>
      <c r="BA786" s="340"/>
      <c r="BB786" s="419"/>
      <c r="BC786" s="340"/>
      <c r="BD786" s="340"/>
      <c r="BE786" s="340"/>
      <c r="BF786" s="340"/>
      <c r="BG786" s="340"/>
      <c r="BH786" s="340"/>
      <c r="BI786" s="340"/>
      <c r="BJ786" s="340"/>
      <c r="BK786" s="340"/>
      <c r="BL786" s="340"/>
      <c r="BM786" s="340"/>
      <c r="BN786" s="340"/>
      <c r="BO786" s="340"/>
      <c r="BP786" s="340"/>
      <c r="BQ786" s="340"/>
      <c r="BR786" s="340"/>
      <c r="BS786" s="340"/>
      <c r="BT786" s="340"/>
      <c r="BU786" s="340"/>
      <c r="BV786" s="340"/>
      <c r="BW786" s="340"/>
      <c r="BX786" s="340"/>
      <c r="BY786" s="340"/>
      <c r="BZ786" s="340"/>
      <c r="CA786" s="340"/>
      <c r="CB786" s="340"/>
      <c r="CC786" s="340"/>
      <c r="CD786" s="340"/>
      <c r="CE786" s="340"/>
      <c r="CF786" s="340"/>
      <c r="CG786" s="340"/>
      <c r="CH786" s="340"/>
      <c r="CI786" s="340"/>
      <c r="CJ786" s="340"/>
      <c r="CK786" s="340"/>
      <c r="CL786" s="340"/>
      <c r="CM786" s="340"/>
      <c r="CN786" s="340"/>
      <c r="CO786" s="340"/>
      <c r="CP786" s="340"/>
      <c r="CQ786" s="340"/>
      <c r="CR786" s="340"/>
      <c r="CS786" s="340"/>
      <c r="CT786" s="340"/>
      <c r="CU786" s="340"/>
      <c r="CV786" s="340"/>
      <c r="CW786" s="340"/>
      <c r="CX786" s="340"/>
      <c r="CY786" s="340"/>
      <c r="CZ786" s="340"/>
    </row>
    <row r="787" ht="25.15" customHeight="true" x14ac:dyDescent="0.2">
      <c r="C787" s="613"/>
      <c r="D787" s="613"/>
      <c r="E787" s="613"/>
      <c r="F787" s="613"/>
      <c r="G787" s="613"/>
      <c r="H787" s="613"/>
      <c r="I787" s="613"/>
      <c r="J787" s="613"/>
      <c r="K787" s="613"/>
      <c r="L787" s="613"/>
      <c r="M787" s="613"/>
      <c r="N787" s="613"/>
      <c r="O787" s="613"/>
      <c r="P787" s="613"/>
      <c r="Q787" s="613"/>
      <c r="BA787" s="340"/>
      <c r="BB787" s="419"/>
      <c r="BC787" s="340"/>
      <c r="BD787" s="340"/>
      <c r="BE787" s="340"/>
      <c r="BF787" s="340"/>
      <c r="BG787" s="340"/>
      <c r="BH787" s="340"/>
      <c r="BI787" s="340"/>
      <c r="BJ787" s="340"/>
      <c r="BK787" s="340"/>
      <c r="BL787" s="340"/>
      <c r="BM787" s="340"/>
      <c r="BN787" s="340"/>
      <c r="BO787" s="340"/>
      <c r="BP787" s="340"/>
      <c r="BQ787" s="340"/>
      <c r="BR787" s="340"/>
      <c r="BS787" s="340"/>
      <c r="BT787" s="340"/>
      <c r="BU787" s="340"/>
      <c r="BV787" s="340"/>
      <c r="BW787" s="340"/>
      <c r="BX787" s="340"/>
      <c r="BY787" s="340"/>
      <c r="BZ787" s="340"/>
      <c r="CA787" s="340"/>
      <c r="CB787" s="340"/>
      <c r="CC787" s="340"/>
      <c r="CD787" s="340"/>
      <c r="CE787" s="340"/>
      <c r="CF787" s="340"/>
      <c r="CG787" s="340"/>
      <c r="CH787" s="340"/>
      <c r="CI787" s="340"/>
      <c r="CJ787" s="340"/>
      <c r="CK787" s="340"/>
      <c r="CL787" s="340"/>
      <c r="CM787" s="340"/>
      <c r="CN787" s="340"/>
      <c r="CO787" s="340"/>
      <c r="CP787" s="340"/>
      <c r="CQ787" s="340"/>
      <c r="CR787" s="340"/>
      <c r="CS787" s="340"/>
      <c r="CT787" s="340"/>
      <c r="CU787" s="340"/>
      <c r="CV787" s="340"/>
      <c r="CW787" s="340"/>
      <c r="CX787" s="340"/>
      <c r="CY787" s="340"/>
      <c r="CZ787" s="340"/>
    </row>
    <row r="788" ht="25.15" customHeight="true" x14ac:dyDescent="0.2">
      <c r="C788" s="613"/>
      <c r="D788" s="613"/>
      <c r="E788" s="613"/>
      <c r="F788" s="613"/>
      <c r="G788" s="613"/>
      <c r="H788" s="613"/>
      <c r="I788" s="613"/>
      <c r="J788" s="613"/>
      <c r="K788" s="613"/>
      <c r="L788" s="613"/>
      <c r="M788" s="613"/>
      <c r="N788" s="613"/>
      <c r="O788" s="613"/>
      <c r="P788" s="613"/>
      <c r="Q788" s="613"/>
      <c r="BA788" s="340"/>
      <c r="BB788" s="419"/>
      <c r="BC788" s="340"/>
      <c r="BD788" s="340"/>
      <c r="BE788" s="340"/>
      <c r="BF788" s="340"/>
      <c r="BG788" s="340"/>
      <c r="BH788" s="340"/>
      <c r="BI788" s="340"/>
      <c r="BJ788" s="340"/>
      <c r="BK788" s="340"/>
      <c r="BL788" s="340"/>
      <c r="BM788" s="340"/>
      <c r="BN788" s="340"/>
      <c r="BO788" s="340"/>
      <c r="BP788" s="340"/>
      <c r="BQ788" s="340"/>
      <c r="BR788" s="340"/>
      <c r="BS788" s="340"/>
      <c r="BT788" s="340"/>
      <c r="BU788" s="340"/>
      <c r="BV788" s="340"/>
      <c r="BW788" s="340"/>
      <c r="BX788" s="340"/>
      <c r="BY788" s="340"/>
      <c r="BZ788" s="340"/>
      <c r="CA788" s="340"/>
      <c r="CB788" s="340"/>
      <c r="CC788" s="340"/>
      <c r="CD788" s="340"/>
      <c r="CE788" s="340"/>
      <c r="CF788" s="340"/>
      <c r="CG788" s="340"/>
      <c r="CH788" s="340"/>
      <c r="CI788" s="340"/>
      <c r="CJ788" s="340"/>
      <c r="CK788" s="340"/>
      <c r="CL788" s="340"/>
      <c r="CM788" s="340"/>
      <c r="CN788" s="340"/>
      <c r="CO788" s="340"/>
      <c r="CP788" s="340"/>
      <c r="CQ788" s="340"/>
      <c r="CR788" s="340"/>
      <c r="CS788" s="340"/>
      <c r="CT788" s="340"/>
      <c r="CU788" s="340"/>
      <c r="CV788" s="340"/>
      <c r="CW788" s="340"/>
      <c r="CX788" s="340"/>
      <c r="CY788" s="340"/>
      <c r="CZ788" s="340"/>
    </row>
    <row r="789" ht="25.15" customHeight="true" x14ac:dyDescent="0.2">
      <c r="C789" s="613"/>
      <c r="D789" s="613"/>
      <c r="E789" s="613"/>
      <c r="F789" s="613"/>
      <c r="G789" s="613"/>
      <c r="H789" s="613"/>
      <c r="I789" s="613"/>
      <c r="J789" s="613"/>
      <c r="K789" s="613"/>
      <c r="L789" s="613"/>
      <c r="M789" s="613"/>
      <c r="N789" s="613"/>
      <c r="O789" s="613"/>
      <c r="P789" s="613"/>
      <c r="Q789" s="613"/>
      <c r="BA789" s="340"/>
      <c r="BB789" s="419"/>
      <c r="BC789" s="340"/>
      <c r="BD789" s="340"/>
      <c r="BE789" s="340"/>
      <c r="BF789" s="340"/>
      <c r="BG789" s="340"/>
      <c r="BH789" s="340"/>
      <c r="BI789" s="340"/>
      <c r="BJ789" s="340"/>
      <c r="BK789" s="340"/>
      <c r="BL789" s="340"/>
      <c r="BM789" s="340"/>
      <c r="BN789" s="340"/>
      <c r="BO789" s="340"/>
      <c r="BP789" s="340"/>
      <c r="BQ789" s="340"/>
      <c r="BR789" s="340"/>
      <c r="BS789" s="340"/>
      <c r="BT789" s="340"/>
      <c r="BU789" s="340"/>
      <c r="BV789" s="340"/>
      <c r="BW789" s="340"/>
      <c r="BX789" s="340"/>
      <c r="BY789" s="340"/>
      <c r="BZ789" s="340"/>
      <c r="CA789" s="340"/>
      <c r="CB789" s="340"/>
      <c r="CC789" s="340"/>
      <c r="CD789" s="340"/>
      <c r="CE789" s="340"/>
      <c r="CF789" s="340"/>
      <c r="CG789" s="340"/>
      <c r="CH789" s="340"/>
      <c r="CI789" s="340"/>
      <c r="CJ789" s="340"/>
      <c r="CK789" s="340"/>
      <c r="CL789" s="340"/>
      <c r="CM789" s="340"/>
      <c r="CN789" s="340"/>
      <c r="CO789" s="340"/>
      <c r="CP789" s="340"/>
      <c r="CQ789" s="340"/>
      <c r="CR789" s="340"/>
      <c r="CS789" s="340"/>
      <c r="CT789" s="340"/>
      <c r="CU789" s="340"/>
      <c r="CV789" s="340"/>
      <c r="CW789" s="340"/>
      <c r="CX789" s="340"/>
      <c r="CY789" s="340"/>
      <c r="CZ789" s="340"/>
    </row>
    <row r="790" ht="25.15" customHeight="true" x14ac:dyDescent="0.2">
      <c r="C790" s="613"/>
      <c r="D790" s="613"/>
      <c r="E790" s="613"/>
      <c r="F790" s="613"/>
      <c r="G790" s="613"/>
      <c r="H790" s="613"/>
      <c r="I790" s="613"/>
      <c r="J790" s="613"/>
      <c r="K790" s="613"/>
      <c r="L790" s="613"/>
      <c r="M790" s="613"/>
      <c r="N790" s="613"/>
      <c r="O790" s="613"/>
      <c r="P790" s="613"/>
      <c r="Q790" s="613"/>
      <c r="BA790" s="340"/>
      <c r="BB790" s="419"/>
      <c r="BC790" s="340"/>
      <c r="BD790" s="340"/>
      <c r="BE790" s="340"/>
      <c r="BF790" s="340"/>
      <c r="BG790" s="340"/>
      <c r="BH790" s="340"/>
      <c r="BI790" s="340"/>
      <c r="BJ790" s="340"/>
      <c r="BK790" s="340"/>
      <c r="BL790" s="340"/>
      <c r="BM790" s="340"/>
      <c r="BN790" s="340"/>
      <c r="BO790" s="340"/>
      <c r="BP790" s="340"/>
      <c r="BQ790" s="340"/>
      <c r="BR790" s="340"/>
      <c r="BS790" s="340"/>
      <c r="BT790" s="340"/>
      <c r="BU790" s="340"/>
      <c r="BV790" s="340"/>
      <c r="BW790" s="340"/>
      <c r="BX790" s="340"/>
      <c r="BY790" s="340"/>
      <c r="BZ790" s="340"/>
      <c r="CA790" s="340"/>
      <c r="CB790" s="340"/>
      <c r="CC790" s="340"/>
      <c r="CD790" s="340"/>
      <c r="CE790" s="340"/>
      <c r="CF790" s="340"/>
      <c r="CG790" s="340"/>
      <c r="CH790" s="340"/>
      <c r="CI790" s="340"/>
      <c r="CJ790" s="340"/>
      <c r="CK790" s="340"/>
      <c r="CL790" s="340"/>
      <c r="CM790" s="340"/>
      <c r="CN790" s="340"/>
      <c r="CO790" s="340"/>
      <c r="CP790" s="340"/>
      <c r="CQ790" s="340"/>
      <c r="CR790" s="340"/>
      <c r="CS790" s="340"/>
      <c r="CT790" s="340"/>
      <c r="CU790" s="340"/>
      <c r="CV790" s="340"/>
      <c r="CW790" s="340"/>
      <c r="CX790" s="340"/>
      <c r="CY790" s="340"/>
      <c r="CZ790" s="340"/>
    </row>
    <row r="791" ht="25.15" customHeight="true" x14ac:dyDescent="0.2">
      <c r="C791" s="613"/>
      <c r="D791" s="613"/>
      <c r="E791" s="613"/>
      <c r="F791" s="613"/>
      <c r="G791" s="613"/>
      <c r="H791" s="613"/>
      <c r="I791" s="613"/>
      <c r="J791" s="613"/>
      <c r="K791" s="613"/>
      <c r="L791" s="613"/>
      <c r="M791" s="613"/>
      <c r="N791" s="613"/>
      <c r="O791" s="613"/>
      <c r="P791" s="613"/>
      <c r="Q791" s="613"/>
      <c r="BA791" s="340"/>
      <c r="BB791" s="419"/>
      <c r="BC791" s="340"/>
      <c r="BD791" s="340"/>
      <c r="BE791" s="340"/>
      <c r="BF791" s="340"/>
      <c r="BG791" s="340"/>
      <c r="BH791" s="340"/>
      <c r="BI791" s="340"/>
      <c r="BJ791" s="340"/>
      <c r="BK791" s="340"/>
      <c r="BL791" s="340"/>
      <c r="BM791" s="340"/>
      <c r="BN791" s="340"/>
      <c r="BO791" s="340"/>
      <c r="BP791" s="340"/>
      <c r="BQ791" s="340"/>
      <c r="BR791" s="340"/>
      <c r="BS791" s="340"/>
      <c r="BT791" s="340"/>
      <c r="BU791" s="340"/>
      <c r="BV791" s="340"/>
      <c r="BW791" s="340"/>
      <c r="BX791" s="340"/>
      <c r="BY791" s="340"/>
      <c r="BZ791" s="340"/>
      <c r="CA791" s="340"/>
      <c r="CB791" s="340"/>
      <c r="CC791" s="340"/>
      <c r="CD791" s="340"/>
      <c r="CE791" s="340"/>
      <c r="CF791" s="340"/>
      <c r="CG791" s="340"/>
      <c r="CH791" s="340"/>
      <c r="CI791" s="340"/>
      <c r="CJ791" s="340"/>
      <c r="CK791" s="340"/>
      <c r="CL791" s="340"/>
      <c r="CM791" s="340"/>
      <c r="CN791" s="340"/>
      <c r="CO791" s="340"/>
      <c r="CP791" s="340"/>
      <c r="CQ791" s="340"/>
      <c r="CR791" s="340"/>
      <c r="CS791" s="340"/>
      <c r="CT791" s="340"/>
      <c r="CU791" s="340"/>
      <c r="CV791" s="340"/>
      <c r="CW791" s="340"/>
      <c r="CX791" s="340"/>
      <c r="CY791" s="340"/>
      <c r="CZ791" s="340"/>
    </row>
    <row r="792" ht="25.15" customHeight="true" x14ac:dyDescent="0.2">
      <c r="C792" s="613"/>
      <c r="D792" s="613"/>
      <c r="E792" s="613"/>
      <c r="F792" s="613"/>
      <c r="G792" s="613"/>
      <c r="H792" s="613"/>
      <c r="I792" s="613"/>
      <c r="J792" s="613"/>
      <c r="K792" s="613"/>
      <c r="L792" s="613"/>
      <c r="M792" s="613"/>
      <c r="N792" s="613"/>
      <c r="O792" s="613"/>
      <c r="P792" s="613"/>
      <c r="Q792" s="613"/>
      <c r="BA792" s="340"/>
      <c r="BB792" s="419"/>
      <c r="BC792" s="340"/>
      <c r="BD792" s="340"/>
      <c r="BE792" s="340"/>
      <c r="BF792" s="340"/>
      <c r="BG792" s="340"/>
      <c r="BH792" s="340"/>
      <c r="BI792" s="340"/>
      <c r="BJ792" s="340"/>
      <c r="BK792" s="340"/>
      <c r="BL792" s="340"/>
      <c r="BM792" s="340"/>
      <c r="BN792" s="340"/>
      <c r="BO792" s="340"/>
      <c r="BP792" s="340"/>
      <c r="BQ792" s="340"/>
      <c r="BR792" s="340"/>
      <c r="BS792" s="340"/>
      <c r="BT792" s="340"/>
      <c r="BU792" s="340"/>
      <c r="BV792" s="340"/>
      <c r="BW792" s="340"/>
      <c r="BX792" s="340"/>
      <c r="BY792" s="340"/>
      <c r="BZ792" s="340"/>
      <c r="CA792" s="340"/>
      <c r="CB792" s="340"/>
      <c r="CC792" s="340"/>
      <c r="CD792" s="340"/>
      <c r="CE792" s="340"/>
      <c r="CF792" s="340"/>
      <c r="CG792" s="340"/>
      <c r="CH792" s="340"/>
      <c r="CI792" s="340"/>
      <c r="CJ792" s="340"/>
      <c r="CK792" s="340"/>
      <c r="CL792" s="340"/>
      <c r="CM792" s="340"/>
      <c r="CN792" s="340"/>
      <c r="CO792" s="340"/>
      <c r="CP792" s="340"/>
      <c r="CQ792" s="340"/>
      <c r="CR792" s="340"/>
      <c r="CS792" s="340"/>
      <c r="CT792" s="340"/>
      <c r="CU792" s="340"/>
      <c r="CV792" s="340"/>
      <c r="CW792" s="340"/>
      <c r="CX792" s="340"/>
      <c r="CY792" s="340"/>
      <c r="CZ792" s="340"/>
    </row>
    <row r="793" ht="25.15" customHeight="true" x14ac:dyDescent="0.2">
      <c r="C793" s="613"/>
      <c r="D793" s="613"/>
      <c r="E793" s="613"/>
      <c r="F793" s="613"/>
      <c r="G793" s="613"/>
      <c r="H793" s="613"/>
      <c r="I793" s="613"/>
      <c r="J793" s="613"/>
      <c r="K793" s="613"/>
      <c r="L793" s="613"/>
      <c r="M793" s="613"/>
      <c r="N793" s="613"/>
      <c r="O793" s="613"/>
      <c r="P793" s="613"/>
      <c r="Q793" s="613"/>
      <c r="BA793" s="340"/>
      <c r="BB793" s="419"/>
      <c r="BC793" s="340"/>
      <c r="BD793" s="340"/>
      <c r="BE793" s="340"/>
      <c r="BF793" s="340"/>
      <c r="BG793" s="340"/>
      <c r="BH793" s="340"/>
      <c r="BI793" s="340"/>
      <c r="BJ793" s="340"/>
      <c r="BK793" s="340"/>
      <c r="BL793" s="340"/>
      <c r="BM793" s="340"/>
      <c r="BN793" s="340"/>
      <c r="BO793" s="340"/>
      <c r="BP793" s="340"/>
      <c r="BQ793" s="340"/>
      <c r="BR793" s="340"/>
      <c r="BS793" s="340"/>
      <c r="BT793" s="340"/>
      <c r="BU793" s="340"/>
      <c r="BV793" s="340"/>
      <c r="BW793" s="340"/>
      <c r="BX793" s="340"/>
      <c r="BY793" s="340"/>
      <c r="BZ793" s="340"/>
      <c r="CA793" s="340"/>
      <c r="CB793" s="340"/>
      <c r="CC793" s="340"/>
      <c r="CD793" s="340"/>
      <c r="CE793" s="340"/>
      <c r="CF793" s="340"/>
      <c r="CG793" s="340"/>
      <c r="CH793" s="340"/>
      <c r="CI793" s="340"/>
      <c r="CJ793" s="340"/>
      <c r="CK793" s="340"/>
      <c r="CL793" s="340"/>
      <c r="CM793" s="340"/>
      <c r="CN793" s="340"/>
      <c r="CO793" s="340"/>
      <c r="CP793" s="340"/>
      <c r="CQ793" s="340"/>
      <c r="CR793" s="340"/>
      <c r="CS793" s="340"/>
      <c r="CT793" s="340"/>
      <c r="CU793" s="340"/>
      <c r="CV793" s="340"/>
      <c r="CW793" s="340"/>
      <c r="CX793" s="340"/>
      <c r="CY793" s="340"/>
      <c r="CZ793" s="340"/>
    </row>
    <row r="794" ht="25.15" customHeight="true" x14ac:dyDescent="0.2">
      <c r="C794" s="613"/>
      <c r="D794" s="613"/>
      <c r="E794" s="613"/>
      <c r="F794" s="613"/>
      <c r="G794" s="613"/>
      <c r="H794" s="613"/>
      <c r="I794" s="613"/>
      <c r="J794" s="613"/>
      <c r="K794" s="613"/>
      <c r="L794" s="613"/>
      <c r="M794" s="613"/>
      <c r="N794" s="613"/>
      <c r="O794" s="613"/>
      <c r="P794" s="613"/>
      <c r="Q794" s="613"/>
      <c r="BA794" s="340"/>
      <c r="BB794" s="419"/>
      <c r="BC794" s="340"/>
      <c r="BD794" s="340"/>
      <c r="BE794" s="340"/>
      <c r="BF794" s="340"/>
      <c r="BG794" s="340"/>
      <c r="BH794" s="340"/>
      <c r="BI794" s="340"/>
      <c r="BJ794" s="340"/>
      <c r="BK794" s="340"/>
      <c r="BL794" s="340"/>
      <c r="BM794" s="340"/>
      <c r="BN794" s="340"/>
      <c r="BO794" s="340"/>
      <c r="BP794" s="340"/>
      <c r="BQ794" s="340"/>
      <c r="BR794" s="340"/>
      <c r="BS794" s="340"/>
      <c r="BT794" s="340"/>
      <c r="BU794" s="340"/>
      <c r="BV794" s="340"/>
      <c r="BW794" s="340"/>
      <c r="BX794" s="340"/>
      <c r="BY794" s="340"/>
      <c r="BZ794" s="340"/>
      <c r="CA794" s="340"/>
      <c r="CB794" s="340"/>
      <c r="CC794" s="340"/>
      <c r="CD794" s="340"/>
      <c r="CE794" s="340"/>
      <c r="CF794" s="340"/>
      <c r="CG794" s="340"/>
      <c r="CH794" s="340"/>
      <c r="CI794" s="340"/>
      <c r="CJ794" s="340"/>
      <c r="CK794" s="340"/>
      <c r="CL794" s="340"/>
      <c r="CM794" s="340"/>
      <c r="CN794" s="340"/>
      <c r="CO794" s="340"/>
      <c r="CP794" s="340"/>
      <c r="CQ794" s="340"/>
      <c r="CR794" s="340"/>
      <c r="CS794" s="340"/>
      <c r="CT794" s="340"/>
      <c r="CU794" s="340"/>
      <c r="CV794" s="340"/>
      <c r="CW794" s="340"/>
      <c r="CX794" s="340"/>
      <c r="CY794" s="340"/>
      <c r="CZ794" s="340"/>
    </row>
    <row r="795" ht="25.15" customHeight="true" x14ac:dyDescent="0.2">
      <c r="C795" s="613"/>
      <c r="D795" s="613"/>
      <c r="E795" s="613"/>
      <c r="F795" s="613"/>
      <c r="G795" s="613"/>
      <c r="H795" s="613"/>
      <c r="I795" s="613"/>
      <c r="J795" s="613"/>
      <c r="K795" s="613"/>
      <c r="L795" s="613"/>
      <c r="M795" s="613"/>
      <c r="N795" s="613"/>
      <c r="O795" s="613"/>
      <c r="P795" s="613"/>
      <c r="Q795" s="613"/>
      <c r="BA795" s="340"/>
      <c r="BB795" s="419"/>
      <c r="BC795" s="340"/>
      <c r="BD795" s="340"/>
      <c r="BE795" s="340"/>
      <c r="BF795" s="340"/>
      <c r="BG795" s="340"/>
      <c r="BH795" s="340"/>
      <c r="BI795" s="340"/>
      <c r="BJ795" s="340"/>
      <c r="BK795" s="340"/>
      <c r="BL795" s="340"/>
      <c r="BM795" s="340"/>
      <c r="BN795" s="340"/>
      <c r="BO795" s="340"/>
      <c r="BP795" s="340"/>
      <c r="BQ795" s="340"/>
      <c r="BR795" s="340"/>
      <c r="BS795" s="340"/>
      <c r="BT795" s="340"/>
      <c r="BU795" s="340"/>
      <c r="BV795" s="340"/>
      <c r="BW795" s="340"/>
      <c r="BX795" s="340"/>
      <c r="BY795" s="340"/>
      <c r="BZ795" s="340"/>
      <c r="CA795" s="340"/>
      <c r="CB795" s="340"/>
      <c r="CC795" s="340"/>
      <c r="CD795" s="340"/>
      <c r="CE795" s="340"/>
      <c r="CF795" s="340"/>
      <c r="CG795" s="340"/>
      <c r="CH795" s="340"/>
      <c r="CI795" s="340"/>
      <c r="CJ795" s="340"/>
      <c r="CK795" s="340"/>
      <c r="CL795" s="340"/>
      <c r="CM795" s="340"/>
      <c r="CN795" s="340"/>
      <c r="CO795" s="340"/>
      <c r="CP795" s="340"/>
      <c r="CQ795" s="340"/>
      <c r="CR795" s="340"/>
      <c r="CS795" s="340"/>
      <c r="CT795" s="340"/>
      <c r="CU795" s="340"/>
      <c r="CV795" s="340"/>
      <c r="CW795" s="340"/>
      <c r="CX795" s="340"/>
      <c r="CY795" s="340"/>
      <c r="CZ795" s="340"/>
    </row>
    <row r="796" ht="25.15" customHeight="true" x14ac:dyDescent="0.2">
      <c r="C796" s="613"/>
      <c r="D796" s="613"/>
      <c r="E796" s="613"/>
      <c r="F796" s="613"/>
      <c r="G796" s="613"/>
      <c r="H796" s="613"/>
      <c r="I796" s="613"/>
      <c r="J796" s="613"/>
      <c r="K796" s="613"/>
      <c r="L796" s="613"/>
      <c r="M796" s="613"/>
      <c r="N796" s="613"/>
      <c r="O796" s="613"/>
      <c r="P796" s="613"/>
      <c r="Q796" s="613"/>
      <c r="BA796" s="340"/>
      <c r="BB796" s="419"/>
      <c r="BC796" s="340"/>
      <c r="BD796" s="340"/>
      <c r="BE796" s="340"/>
      <c r="BF796" s="340"/>
      <c r="BG796" s="340"/>
      <c r="BH796" s="340"/>
      <c r="BI796" s="340"/>
      <c r="BJ796" s="340"/>
      <c r="BK796" s="340"/>
      <c r="BL796" s="340"/>
      <c r="BM796" s="340"/>
      <c r="BN796" s="340"/>
      <c r="BO796" s="340"/>
      <c r="BP796" s="340"/>
      <c r="BQ796" s="340"/>
      <c r="BR796" s="340"/>
      <c r="BS796" s="340"/>
      <c r="BT796" s="340"/>
      <c r="BU796" s="340"/>
      <c r="BV796" s="340"/>
      <c r="BW796" s="340"/>
      <c r="BX796" s="340"/>
      <c r="BY796" s="340"/>
      <c r="BZ796" s="340"/>
      <c r="CA796" s="340"/>
      <c r="CB796" s="340"/>
      <c r="CC796" s="340"/>
      <c r="CD796" s="340"/>
      <c r="CE796" s="340"/>
      <c r="CF796" s="340"/>
      <c r="CG796" s="340"/>
      <c r="CH796" s="340"/>
      <c r="CI796" s="340"/>
      <c r="CJ796" s="340"/>
      <c r="CK796" s="340"/>
      <c r="CL796" s="340"/>
      <c r="CM796" s="340"/>
      <c r="CN796" s="340"/>
      <c r="CO796" s="340"/>
      <c r="CP796" s="340"/>
      <c r="CQ796" s="340"/>
      <c r="CR796" s="340"/>
      <c r="CS796" s="340"/>
      <c r="CT796" s="340"/>
      <c r="CU796" s="340"/>
      <c r="CV796" s="340"/>
      <c r="CW796" s="340"/>
      <c r="CX796" s="340"/>
      <c r="CY796" s="340"/>
      <c r="CZ796" s="340"/>
    </row>
    <row r="797" ht="25.15" customHeight="true" x14ac:dyDescent="0.2">
      <c r="C797" s="613"/>
      <c r="D797" s="613"/>
      <c r="E797" s="613"/>
      <c r="F797" s="613"/>
      <c r="G797" s="613"/>
      <c r="H797" s="613"/>
      <c r="I797" s="613"/>
      <c r="J797" s="613"/>
      <c r="K797" s="613"/>
      <c r="L797" s="613"/>
      <c r="M797" s="613"/>
      <c r="N797" s="613"/>
      <c r="O797" s="613"/>
      <c r="P797" s="613"/>
      <c r="Q797" s="613"/>
      <c r="BA797" s="340"/>
      <c r="BB797" s="419"/>
      <c r="BC797" s="340"/>
      <c r="BD797" s="340"/>
      <c r="BE797" s="340"/>
      <c r="BF797" s="340"/>
      <c r="BG797" s="340"/>
      <c r="BH797" s="340"/>
      <c r="BI797" s="340"/>
      <c r="BJ797" s="340"/>
      <c r="BK797" s="340"/>
      <c r="BL797" s="340"/>
      <c r="BM797" s="340"/>
      <c r="BN797" s="340"/>
      <c r="BO797" s="340"/>
      <c r="BP797" s="340"/>
      <c r="BQ797" s="340"/>
      <c r="BR797" s="340"/>
      <c r="BS797" s="340"/>
      <c r="BT797" s="340"/>
      <c r="BU797" s="340"/>
      <c r="BV797" s="340"/>
      <c r="BW797" s="340"/>
      <c r="BX797" s="340"/>
      <c r="BY797" s="340"/>
      <c r="BZ797" s="340"/>
      <c r="CA797" s="340"/>
      <c r="CB797" s="340"/>
      <c r="CC797" s="340"/>
      <c r="CD797" s="340"/>
      <c r="CE797" s="340"/>
      <c r="CF797" s="340"/>
      <c r="CG797" s="340"/>
      <c r="CH797" s="340"/>
      <c r="CI797" s="340"/>
      <c r="CJ797" s="340"/>
      <c r="CK797" s="340"/>
      <c r="CL797" s="340"/>
      <c r="CM797" s="340"/>
      <c r="CN797" s="340"/>
      <c r="CO797" s="340"/>
      <c r="CP797" s="340"/>
      <c r="CQ797" s="340"/>
      <c r="CR797" s="340"/>
      <c r="CS797" s="340"/>
      <c r="CT797" s="340"/>
      <c r="CU797" s="340"/>
      <c r="CV797" s="340"/>
      <c r="CW797" s="340"/>
      <c r="CX797" s="340"/>
      <c r="CY797" s="340"/>
      <c r="CZ797" s="340"/>
    </row>
    <row r="798" ht="25.15" customHeight="true" x14ac:dyDescent="0.2">
      <c r="C798" s="613"/>
      <c r="D798" s="613"/>
      <c r="E798" s="613"/>
      <c r="F798" s="613"/>
      <c r="G798" s="613"/>
      <c r="H798" s="613"/>
      <c r="I798" s="613"/>
      <c r="J798" s="613"/>
      <c r="K798" s="613"/>
      <c r="L798" s="613"/>
      <c r="M798" s="613"/>
      <c r="N798" s="613"/>
      <c r="O798" s="613"/>
      <c r="P798" s="613"/>
      <c r="Q798" s="613"/>
      <c r="BA798" s="340"/>
      <c r="BB798" s="419"/>
      <c r="BC798" s="340"/>
      <c r="BD798" s="340"/>
      <c r="BE798" s="340"/>
      <c r="BF798" s="340"/>
      <c r="BG798" s="340"/>
      <c r="BH798" s="340"/>
      <c r="BI798" s="340"/>
      <c r="BJ798" s="340"/>
      <c r="BK798" s="340"/>
      <c r="BL798" s="340"/>
      <c r="BM798" s="340"/>
      <c r="BN798" s="340"/>
      <c r="BO798" s="340"/>
      <c r="BP798" s="340"/>
      <c r="BQ798" s="340"/>
      <c r="BR798" s="340"/>
      <c r="BS798" s="340"/>
      <c r="BT798" s="340"/>
      <c r="BU798" s="340"/>
      <c r="BV798" s="340"/>
      <c r="BW798" s="340"/>
      <c r="BX798" s="340"/>
      <c r="BY798" s="340"/>
      <c r="BZ798" s="340"/>
      <c r="CA798" s="340"/>
      <c r="CB798" s="340"/>
      <c r="CC798" s="340"/>
      <c r="CD798" s="340"/>
      <c r="CE798" s="340"/>
      <c r="CF798" s="340"/>
      <c r="CG798" s="340"/>
      <c r="CH798" s="340"/>
      <c r="CI798" s="340"/>
      <c r="CJ798" s="340"/>
      <c r="CK798" s="340"/>
      <c r="CL798" s="340"/>
      <c r="CM798" s="340"/>
      <c r="CN798" s="340"/>
      <c r="CO798" s="340"/>
      <c r="CP798" s="340"/>
      <c r="CQ798" s="340"/>
      <c r="CR798" s="340"/>
      <c r="CS798" s="340"/>
      <c r="CT798" s="340"/>
      <c r="CU798" s="340"/>
      <c r="CV798" s="340"/>
      <c r="CW798" s="340"/>
      <c r="CX798" s="340"/>
      <c r="CY798" s="340"/>
      <c r="CZ798" s="340"/>
    </row>
    <row r="799" ht="25.15" customHeight="true" x14ac:dyDescent="0.2">
      <c r="C799" s="613"/>
      <c r="D799" s="613"/>
      <c r="E799" s="613"/>
      <c r="F799" s="613"/>
      <c r="G799" s="613"/>
      <c r="H799" s="613"/>
      <c r="I799" s="613"/>
      <c r="J799" s="613"/>
      <c r="K799" s="613"/>
      <c r="L799" s="613"/>
      <c r="M799" s="613"/>
      <c r="N799" s="613"/>
      <c r="O799" s="613"/>
      <c r="P799" s="613"/>
      <c r="Q799" s="613"/>
      <c r="BA799" s="340"/>
      <c r="BB799" s="419"/>
      <c r="BC799" s="340"/>
      <c r="BD799" s="340"/>
      <c r="BE799" s="340"/>
      <c r="BF799" s="340"/>
      <c r="BG799" s="340"/>
      <c r="BH799" s="340"/>
      <c r="BI799" s="340"/>
      <c r="BJ799" s="340"/>
      <c r="BK799" s="340"/>
      <c r="BL799" s="340"/>
      <c r="BM799" s="340"/>
      <c r="BN799" s="340"/>
      <c r="BO799" s="340"/>
      <c r="BP799" s="340"/>
      <c r="BQ799" s="340"/>
      <c r="BR799" s="340"/>
      <c r="BS799" s="340"/>
      <c r="BT799" s="340"/>
      <c r="BU799" s="340"/>
      <c r="BV799" s="340"/>
      <c r="BW799" s="340"/>
      <c r="BX799" s="340"/>
      <c r="BY799" s="340"/>
      <c r="BZ799" s="340"/>
      <c r="CA799" s="340"/>
      <c r="CB799" s="340"/>
      <c r="CC799" s="340"/>
      <c r="CD799" s="340"/>
      <c r="CE799" s="340"/>
      <c r="CF799" s="340"/>
      <c r="CG799" s="340"/>
      <c r="CH799" s="340"/>
      <c r="CI799" s="340"/>
      <c r="CJ799" s="340"/>
      <c r="CK799" s="340"/>
      <c r="CL799" s="340"/>
      <c r="CM799" s="340"/>
      <c r="CN799" s="340"/>
      <c r="CO799" s="340"/>
      <c r="CP799" s="340"/>
      <c r="CQ799" s="340"/>
      <c r="CR799" s="340"/>
      <c r="CS799" s="340"/>
      <c r="CT799" s="340"/>
      <c r="CU799" s="340"/>
      <c r="CV799" s="340"/>
      <c r="CW799" s="340"/>
      <c r="CX799" s="340"/>
      <c r="CY799" s="340"/>
      <c r="CZ799" s="340"/>
    </row>
    <row r="800" ht="25.15" customHeight="true" x14ac:dyDescent="0.2">
      <c r="C800" s="613"/>
      <c r="D800" s="613"/>
      <c r="E800" s="613"/>
      <c r="F800" s="613"/>
      <c r="G800" s="613"/>
      <c r="H800" s="613"/>
      <c r="I800" s="613"/>
      <c r="J800" s="613"/>
      <c r="K800" s="613"/>
      <c r="L800" s="613"/>
      <c r="M800" s="613"/>
      <c r="N800" s="613"/>
      <c r="O800" s="613"/>
      <c r="P800" s="613"/>
      <c r="Q800" s="613"/>
      <c r="BA800" s="340"/>
      <c r="BB800" s="419"/>
      <c r="BC800" s="340"/>
      <c r="BD800" s="340"/>
      <c r="BE800" s="340"/>
      <c r="BF800" s="340"/>
      <c r="BG800" s="340"/>
      <c r="BH800" s="340"/>
      <c r="BI800" s="340"/>
      <c r="BJ800" s="340"/>
      <c r="BK800" s="340"/>
      <c r="BL800" s="340"/>
      <c r="BM800" s="340"/>
      <c r="BN800" s="340"/>
      <c r="BO800" s="340"/>
      <c r="BP800" s="340"/>
      <c r="BQ800" s="340"/>
      <c r="BR800" s="340"/>
      <c r="BS800" s="340"/>
      <c r="BT800" s="340"/>
      <c r="BU800" s="340"/>
      <c r="BV800" s="340"/>
      <c r="BW800" s="340"/>
      <c r="BX800" s="340"/>
      <c r="BY800" s="340"/>
      <c r="BZ800" s="340"/>
      <c r="CA800" s="340"/>
      <c r="CB800" s="340"/>
      <c r="CC800" s="340"/>
      <c r="CD800" s="340"/>
      <c r="CE800" s="340"/>
      <c r="CF800" s="340"/>
      <c r="CG800" s="340"/>
      <c r="CH800" s="340"/>
      <c r="CI800" s="340"/>
      <c r="CJ800" s="340"/>
      <c r="CK800" s="340"/>
      <c r="CL800" s="340"/>
      <c r="CM800" s="340"/>
      <c r="CN800" s="340"/>
      <c r="CO800" s="340"/>
      <c r="CP800" s="340"/>
      <c r="CQ800" s="340"/>
      <c r="CR800" s="340"/>
      <c r="CS800" s="340"/>
      <c r="CT800" s="340"/>
      <c r="CU800" s="340"/>
      <c r="CV800" s="340"/>
      <c r="CW800" s="340"/>
      <c r="CX800" s="340"/>
      <c r="CY800" s="340"/>
      <c r="CZ800" s="340"/>
    </row>
    <row r="801" ht="25.15" customHeight="true" x14ac:dyDescent="0.2">
      <c r="C801" s="613"/>
      <c r="D801" s="613"/>
      <c r="E801" s="613"/>
      <c r="F801" s="613"/>
      <c r="G801" s="613"/>
      <c r="H801" s="613"/>
      <c r="I801" s="613"/>
      <c r="J801" s="613"/>
      <c r="K801" s="613"/>
      <c r="L801" s="613"/>
      <c r="M801" s="613"/>
      <c r="N801" s="613"/>
      <c r="O801" s="613"/>
      <c r="P801" s="613"/>
      <c r="Q801" s="613"/>
    </row>
    <row r="802" ht="25.15" customHeight="true" x14ac:dyDescent="0.2">
      <c r="C802" s="613"/>
      <c r="D802" s="613"/>
      <c r="E802" s="613"/>
      <c r="F802" s="613"/>
      <c r="G802" s="613"/>
      <c r="H802" s="613"/>
      <c r="I802" s="613"/>
      <c r="J802" s="613"/>
      <c r="K802" s="613"/>
      <c r="L802" s="613"/>
      <c r="M802" s="613"/>
      <c r="N802" s="613"/>
      <c r="O802" s="613"/>
      <c r="P802" s="613"/>
      <c r="Q802" s="613"/>
    </row>
    <row r="803" ht="25.15" customHeight="true" x14ac:dyDescent="0.2">
      <c r="C803" s="613"/>
      <c r="D803" s="613"/>
      <c r="E803" s="613"/>
      <c r="F803" s="613"/>
      <c r="G803" s="613"/>
      <c r="H803" s="613"/>
      <c r="I803" s="613"/>
      <c r="J803" s="613"/>
      <c r="K803" s="613"/>
      <c r="L803" s="613"/>
      <c r="M803" s="613"/>
      <c r="N803" s="613"/>
      <c r="O803" s="613"/>
      <c r="P803" s="613"/>
      <c r="Q803" s="613"/>
    </row>
    <row r="804" ht="25.15" customHeight="true" x14ac:dyDescent="0.2">
      <c r="C804" s="613"/>
      <c r="D804" s="613"/>
      <c r="E804" s="613"/>
      <c r="F804" s="613"/>
      <c r="G804" s="613"/>
      <c r="H804" s="613"/>
      <c r="I804" s="613"/>
      <c r="J804" s="613"/>
      <c r="K804" s="613"/>
      <c r="L804" s="613"/>
      <c r="M804" s="613"/>
      <c r="N804" s="613"/>
      <c r="O804" s="613"/>
      <c r="P804" s="613"/>
      <c r="Q804" s="613"/>
    </row>
    <row r="805" ht="25.15" customHeight="true" x14ac:dyDescent="0.2">
      <c r="C805" s="613"/>
      <c r="D805" s="613"/>
      <c r="E805" s="613"/>
      <c r="F805" s="613"/>
      <c r="G805" s="613"/>
      <c r="H805" s="613"/>
      <c r="I805" s="613"/>
      <c r="J805" s="613"/>
      <c r="K805" s="613"/>
      <c r="L805" s="613"/>
      <c r="M805" s="613"/>
      <c r="N805" s="613"/>
      <c r="O805" s="613"/>
      <c r="P805" s="613"/>
      <c r="Q805" s="613"/>
    </row>
    <row r="806" ht="25.15" customHeight="true" x14ac:dyDescent="0.2">
      <c r="C806" s="613"/>
      <c r="D806" s="613"/>
      <c r="E806" s="613"/>
      <c r="F806" s="613"/>
      <c r="G806" s="613"/>
      <c r="H806" s="613"/>
      <c r="I806" s="613"/>
      <c r="J806" s="613"/>
      <c r="K806" s="613"/>
      <c r="L806" s="613"/>
      <c r="M806" s="613"/>
      <c r="N806" s="613"/>
      <c r="O806" s="613"/>
      <c r="P806" s="613"/>
      <c r="Q806" s="613"/>
    </row>
    <row r="807" ht="25.15" customHeight="true" x14ac:dyDescent="0.2">
      <c r="C807" s="613"/>
      <c r="D807" s="613"/>
      <c r="E807" s="613"/>
      <c r="F807" s="613"/>
      <c r="G807" s="613"/>
      <c r="H807" s="613"/>
      <c r="I807" s="613"/>
      <c r="J807" s="613"/>
      <c r="K807" s="613"/>
      <c r="L807" s="613"/>
      <c r="M807" s="613"/>
      <c r="N807" s="613"/>
      <c r="O807" s="613"/>
      <c r="P807" s="613"/>
      <c r="Q807" s="613"/>
    </row>
    <row r="808" ht="25.15" customHeight="true" x14ac:dyDescent="0.2">
      <c r="C808" s="613"/>
      <c r="D808" s="613"/>
      <c r="E808" s="613"/>
      <c r="F808" s="613"/>
      <c r="G808" s="613"/>
      <c r="H808" s="613"/>
      <c r="I808" s="613"/>
      <c r="J808" s="613"/>
      <c r="K808" s="613"/>
      <c r="L808" s="613"/>
      <c r="M808" s="613"/>
      <c r="N808" s="613"/>
      <c r="O808" s="613"/>
      <c r="P808" s="613"/>
      <c r="Q808" s="613"/>
    </row>
    <row r="809" ht="25.15" customHeight="true" x14ac:dyDescent="0.2">
      <c r="C809" s="613"/>
      <c r="D809" s="613"/>
      <c r="E809" s="613"/>
      <c r="F809" s="613"/>
      <c r="G809" s="613"/>
      <c r="H809" s="613"/>
      <c r="I809" s="613"/>
      <c r="J809" s="613"/>
      <c r="K809" s="613"/>
      <c r="L809" s="613"/>
      <c r="M809" s="613"/>
      <c r="N809" s="613"/>
      <c r="O809" s="613"/>
      <c r="P809" s="613"/>
      <c r="Q809" s="613"/>
    </row>
    <row r="810" ht="25.15" customHeight="true" x14ac:dyDescent="0.2">
      <c r="C810" s="613"/>
      <c r="D810" s="613"/>
      <c r="E810" s="613"/>
      <c r="F810" s="613"/>
      <c r="G810" s="613"/>
      <c r="H810" s="613"/>
      <c r="I810" s="613"/>
      <c r="J810" s="613"/>
      <c r="K810" s="613"/>
      <c r="L810" s="613"/>
      <c r="M810" s="613"/>
      <c r="N810" s="613"/>
      <c r="O810" s="613"/>
      <c r="P810" s="613"/>
      <c r="Q810" s="613"/>
    </row>
    <row r="811" ht="25.15" customHeight="true" x14ac:dyDescent="0.2">
      <c r="C811" s="613"/>
      <c r="D811" s="613"/>
      <c r="E811" s="613"/>
      <c r="F811" s="613"/>
      <c r="G811" s="613"/>
      <c r="H811" s="613"/>
      <c r="I811" s="613"/>
      <c r="J811" s="613"/>
      <c r="K811" s="613"/>
      <c r="L811" s="613"/>
      <c r="M811" s="613"/>
      <c r="N811" s="613"/>
      <c r="O811" s="613"/>
      <c r="P811" s="613"/>
      <c r="Q811" s="613"/>
    </row>
    <row r="812" ht="25.15" customHeight="true" x14ac:dyDescent="0.2">
      <c r="C812" s="613"/>
      <c r="D812" s="613"/>
      <c r="E812" s="613"/>
      <c r="F812" s="613"/>
      <c r="G812" s="613"/>
      <c r="H812" s="613"/>
      <c r="I812" s="613"/>
      <c r="J812" s="613"/>
      <c r="K812" s="613"/>
      <c r="L812" s="613"/>
      <c r="M812" s="613"/>
      <c r="N812" s="613"/>
      <c r="O812" s="613"/>
      <c r="P812" s="613"/>
      <c r="Q812" s="613"/>
    </row>
    <row r="813" ht="25.15" customHeight="true" x14ac:dyDescent="0.2">
      <c r="C813" s="613"/>
      <c r="D813" s="613"/>
      <c r="E813" s="613"/>
      <c r="F813" s="613"/>
      <c r="G813" s="613"/>
      <c r="H813" s="613"/>
      <c r="I813" s="613"/>
      <c r="J813" s="613"/>
      <c r="K813" s="613"/>
      <c r="L813" s="613"/>
      <c r="M813" s="613"/>
      <c r="N813" s="613"/>
      <c r="O813" s="613"/>
      <c r="P813" s="613"/>
      <c r="Q813" s="613"/>
    </row>
    <row r="814" ht="25.15" customHeight="true" x14ac:dyDescent="0.2">
      <c r="C814" s="613"/>
      <c r="D814" s="613"/>
      <c r="E814" s="613"/>
      <c r="F814" s="613"/>
      <c r="G814" s="613"/>
      <c r="H814" s="613"/>
      <c r="I814" s="613"/>
      <c r="J814" s="613"/>
      <c r="K814" s="613"/>
      <c r="L814" s="613"/>
      <c r="M814" s="613"/>
      <c r="N814" s="613"/>
      <c r="O814" s="613"/>
      <c r="P814" s="613"/>
      <c r="Q814" s="613"/>
    </row>
    <row r="815" ht="25.15" customHeight="true" x14ac:dyDescent="0.2">
      <c r="C815" s="613"/>
      <c r="D815" s="613"/>
      <c r="E815" s="613"/>
      <c r="F815" s="613"/>
      <c r="G815" s="613"/>
      <c r="H815" s="613"/>
      <c r="I815" s="613"/>
      <c r="J815" s="613"/>
      <c r="K815" s="613"/>
      <c r="L815" s="613"/>
      <c r="M815" s="613"/>
      <c r="N815" s="613"/>
      <c r="O815" s="613"/>
      <c r="P815" s="613"/>
      <c r="Q815" s="613"/>
    </row>
    <row r="816" ht="25.15" customHeight="true" x14ac:dyDescent="0.2">
      <c r="C816" s="613"/>
      <c r="D816" s="613"/>
      <c r="E816" s="613"/>
      <c r="F816" s="613"/>
      <c r="G816" s="613"/>
      <c r="H816" s="613"/>
      <c r="I816" s="613"/>
      <c r="J816" s="613"/>
      <c r="K816" s="613"/>
      <c r="L816" s="613"/>
      <c r="M816" s="613"/>
      <c r="N816" s="613"/>
      <c r="O816" s="613"/>
      <c r="P816" s="613"/>
      <c r="Q816" s="613"/>
    </row>
    <row r="817" ht="25.15" customHeight="true" x14ac:dyDescent="0.2">
      <c r="C817" s="613"/>
      <c r="D817" s="613"/>
      <c r="E817" s="613"/>
      <c r="F817" s="613"/>
      <c r="G817" s="613"/>
      <c r="H817" s="613"/>
      <c r="I817" s="613"/>
      <c r="J817" s="613"/>
      <c r="K817" s="613"/>
      <c r="L817" s="613"/>
      <c r="M817" s="613"/>
      <c r="N817" s="613"/>
      <c r="O817" s="613"/>
      <c r="P817" s="613"/>
      <c r="Q817" s="613"/>
    </row>
    <row r="818" ht="25.15" customHeight="true" x14ac:dyDescent="0.2">
      <c r="C818" s="613"/>
      <c r="D818" s="613"/>
      <c r="E818" s="613"/>
      <c r="F818" s="613"/>
      <c r="G818" s="613"/>
      <c r="H818" s="613"/>
      <c r="I818" s="613"/>
      <c r="J818" s="613"/>
      <c r="K818" s="613"/>
      <c r="L818" s="613"/>
      <c r="M818" s="613"/>
      <c r="N818" s="613"/>
      <c r="O818" s="613"/>
      <c r="P818" s="613"/>
      <c r="Q818" s="613"/>
    </row>
    <row r="819" ht="25.15" customHeight="true" x14ac:dyDescent="0.2">
      <c r="C819" s="613"/>
      <c r="D819" s="613"/>
      <c r="E819" s="613"/>
      <c r="F819" s="613"/>
      <c r="G819" s="613"/>
      <c r="H819" s="613"/>
      <c r="I819" s="613"/>
      <c r="J819" s="613"/>
      <c r="K819" s="613"/>
      <c r="L819" s="613"/>
      <c r="M819" s="613"/>
      <c r="N819" s="613"/>
      <c r="O819" s="613"/>
      <c r="P819" s="613"/>
      <c r="Q819" s="613"/>
    </row>
    <row r="820" ht="25.15" customHeight="true" x14ac:dyDescent="0.2">
      <c r="C820" s="613"/>
      <c r="D820" s="613"/>
      <c r="E820" s="613"/>
      <c r="F820" s="613"/>
      <c r="G820" s="613"/>
      <c r="H820" s="613"/>
      <c r="I820" s="613"/>
      <c r="J820" s="613"/>
      <c r="K820" s="613"/>
      <c r="L820" s="613"/>
      <c r="M820" s="613"/>
      <c r="N820" s="613"/>
      <c r="O820" s="613"/>
      <c r="P820" s="613"/>
      <c r="Q820" s="613"/>
    </row>
    <row r="821" ht="25.15" customHeight="true" x14ac:dyDescent="0.2">
      <c r="C821" s="613"/>
      <c r="D821" s="613"/>
      <c r="E821" s="613"/>
      <c r="F821" s="613"/>
      <c r="G821" s="613"/>
      <c r="H821" s="613"/>
      <c r="I821" s="613"/>
      <c r="J821" s="613"/>
      <c r="K821" s="613"/>
      <c r="L821" s="613"/>
      <c r="M821" s="613"/>
      <c r="N821" s="613"/>
      <c r="O821" s="613"/>
      <c r="P821" s="613"/>
      <c r="Q821" s="613"/>
    </row>
    <row r="822" ht="25.15" customHeight="true" x14ac:dyDescent="0.2">
      <c r="C822" s="613"/>
      <c r="D822" s="613"/>
      <c r="E822" s="613"/>
      <c r="F822" s="613"/>
      <c r="G822" s="613"/>
      <c r="H822" s="613"/>
      <c r="I822" s="613"/>
      <c r="J822" s="613"/>
      <c r="K822" s="613"/>
      <c r="L822" s="613"/>
      <c r="M822" s="613"/>
      <c r="N822" s="613"/>
      <c r="O822" s="613"/>
      <c r="P822" s="613"/>
      <c r="Q822" s="613"/>
    </row>
    <row r="823" ht="25.15" customHeight="true" x14ac:dyDescent="0.2">
      <c r="C823" s="613"/>
      <c r="D823" s="613"/>
      <c r="E823" s="613"/>
      <c r="F823" s="613"/>
      <c r="G823" s="613"/>
      <c r="H823" s="613"/>
      <c r="I823" s="613"/>
      <c r="J823" s="613"/>
      <c r="K823" s="613"/>
      <c r="L823" s="613"/>
      <c r="M823" s="613"/>
      <c r="N823" s="613"/>
      <c r="O823" s="613"/>
      <c r="P823" s="613"/>
      <c r="Q823" s="613"/>
    </row>
    <row r="824" ht="25.15" customHeight="true" x14ac:dyDescent="0.2">
      <c r="C824" s="613"/>
      <c r="D824" s="613"/>
      <c r="E824" s="613"/>
      <c r="F824" s="613"/>
      <c r="G824" s="613"/>
      <c r="H824" s="613"/>
      <c r="I824" s="613"/>
      <c r="J824" s="613"/>
      <c r="K824" s="613"/>
      <c r="L824" s="613"/>
      <c r="M824" s="613"/>
      <c r="N824" s="613"/>
      <c r="O824" s="613"/>
      <c r="P824" s="613"/>
      <c r="Q824" s="613"/>
    </row>
    <row r="825" ht="25.15" customHeight="true" x14ac:dyDescent="0.2">
      <c r="C825" s="613"/>
      <c r="D825" s="613"/>
      <c r="E825" s="613"/>
      <c r="F825" s="613"/>
      <c r="G825" s="613"/>
      <c r="H825" s="613"/>
      <c r="I825" s="613"/>
      <c r="J825" s="613"/>
      <c r="K825" s="613"/>
      <c r="L825" s="613"/>
      <c r="M825" s="613"/>
      <c r="N825" s="613"/>
      <c r="O825" s="613"/>
      <c r="P825" s="613"/>
      <c r="Q825" s="613"/>
    </row>
    <row r="826" ht="25.15" customHeight="true" x14ac:dyDescent="0.2">
      <c r="C826" s="613"/>
      <c r="D826" s="613"/>
      <c r="E826" s="613"/>
      <c r="F826" s="613"/>
      <c r="G826" s="613"/>
      <c r="H826" s="613"/>
      <c r="I826" s="613"/>
      <c r="J826" s="613"/>
      <c r="K826" s="613"/>
      <c r="L826" s="613"/>
      <c r="M826" s="613"/>
      <c r="N826" s="613"/>
      <c r="O826" s="613"/>
      <c r="P826" s="613"/>
      <c r="Q826" s="613"/>
    </row>
    <row r="827" ht="25.15" customHeight="true" x14ac:dyDescent="0.2">
      <c r="C827" s="613"/>
      <c r="D827" s="613"/>
      <c r="E827" s="613"/>
      <c r="F827" s="613"/>
      <c r="G827" s="613"/>
      <c r="H827" s="613"/>
      <c r="I827" s="613"/>
      <c r="J827" s="613"/>
      <c r="K827" s="613"/>
      <c r="L827" s="613"/>
      <c r="M827" s="613"/>
      <c r="N827" s="613"/>
      <c r="O827" s="613"/>
      <c r="P827" s="613"/>
      <c r="Q827" s="613"/>
    </row>
    <row r="828" ht="25.15" customHeight="true" x14ac:dyDescent="0.2">
      <c r="C828" s="613"/>
      <c r="D828" s="613"/>
      <c r="E828" s="613"/>
      <c r="F828" s="613"/>
      <c r="G828" s="613"/>
      <c r="H828" s="613"/>
      <c r="I828" s="613"/>
      <c r="J828" s="613"/>
      <c r="K828" s="613"/>
      <c r="L828" s="613"/>
      <c r="M828" s="613"/>
      <c r="N828" s="613"/>
      <c r="O828" s="613"/>
      <c r="P828" s="613"/>
      <c r="Q828" s="613"/>
    </row>
    <row r="829" ht="25.15" customHeight="true" x14ac:dyDescent="0.2">
      <c r="C829" s="613"/>
      <c r="D829" s="613"/>
      <c r="E829" s="613"/>
      <c r="F829" s="613"/>
      <c r="G829" s="613"/>
      <c r="H829" s="613"/>
      <c r="I829" s="613"/>
      <c r="J829" s="613"/>
      <c r="K829" s="613"/>
      <c r="L829" s="613"/>
      <c r="M829" s="613"/>
      <c r="N829" s="613"/>
      <c r="O829" s="613"/>
      <c r="P829" s="613"/>
      <c r="Q829" s="613"/>
    </row>
    <row r="830" ht="25.15" customHeight="true" x14ac:dyDescent="0.2">
      <c r="C830" s="613"/>
      <c r="D830" s="613"/>
      <c r="E830" s="613"/>
      <c r="F830" s="613"/>
      <c r="G830" s="613"/>
      <c r="H830" s="613"/>
      <c r="I830" s="613"/>
      <c r="J830" s="613"/>
      <c r="K830" s="613"/>
      <c r="L830" s="613"/>
      <c r="M830" s="613"/>
      <c r="N830" s="613"/>
      <c r="O830" s="613"/>
      <c r="P830" s="613"/>
      <c r="Q830" s="613"/>
    </row>
    <row r="831" ht="25.15" customHeight="true" x14ac:dyDescent="0.2">
      <c r="C831" s="613"/>
      <c r="D831" s="613"/>
      <c r="E831" s="613"/>
      <c r="F831" s="613"/>
      <c r="G831" s="613"/>
      <c r="H831" s="613"/>
      <c r="I831" s="613"/>
      <c r="J831" s="613"/>
      <c r="K831" s="613"/>
      <c r="L831" s="613"/>
      <c r="M831" s="613"/>
      <c r="N831" s="613"/>
      <c r="O831" s="613"/>
      <c r="P831" s="613"/>
      <c r="Q831" s="613"/>
    </row>
    <row r="832" ht="25.15" customHeight="true" x14ac:dyDescent="0.2">
      <c r="C832" s="613"/>
      <c r="D832" s="613"/>
      <c r="E832" s="613"/>
      <c r="F832" s="613"/>
      <c r="G832" s="613"/>
      <c r="H832" s="613"/>
      <c r="I832" s="613"/>
      <c r="J832" s="613"/>
      <c r="K832" s="613"/>
      <c r="L832" s="613"/>
      <c r="M832" s="613"/>
      <c r="N832" s="613"/>
      <c r="O832" s="613"/>
      <c r="P832" s="613"/>
      <c r="Q832" s="613"/>
    </row>
    <row r="833" ht="25.15" customHeight="true" x14ac:dyDescent="0.2">
      <c r="C833" s="613"/>
      <c r="D833" s="613"/>
      <c r="E833" s="613"/>
      <c r="F833" s="613"/>
      <c r="G833" s="613"/>
      <c r="H833" s="613"/>
      <c r="I833" s="613"/>
      <c r="J833" s="613"/>
      <c r="K833" s="613"/>
      <c r="L833" s="613"/>
      <c r="M833" s="613"/>
      <c r="N833" s="613"/>
      <c r="O833" s="613"/>
      <c r="P833" s="613"/>
      <c r="Q833" s="613"/>
    </row>
    <row r="834" ht="25.15" customHeight="true" x14ac:dyDescent="0.2">
      <c r="C834" s="613"/>
      <c r="D834" s="613"/>
      <c r="E834" s="613"/>
      <c r="F834" s="613"/>
      <c r="G834" s="613"/>
      <c r="H834" s="613"/>
      <c r="I834" s="613"/>
      <c r="J834" s="613"/>
      <c r="K834" s="613"/>
      <c r="L834" s="613"/>
      <c r="M834" s="613"/>
      <c r="N834" s="613"/>
      <c r="O834" s="613"/>
      <c r="P834" s="613"/>
      <c r="Q834" s="613"/>
    </row>
    <row r="835" ht="25.15" customHeight="true" x14ac:dyDescent="0.2">
      <c r="C835" s="613"/>
      <c r="D835" s="613"/>
      <c r="E835" s="613"/>
      <c r="F835" s="613"/>
      <c r="G835" s="613"/>
      <c r="H835" s="613"/>
      <c r="I835" s="613"/>
      <c r="J835" s="613"/>
      <c r="K835" s="613"/>
      <c r="L835" s="613"/>
      <c r="M835" s="613"/>
      <c r="N835" s="613"/>
      <c r="O835" s="613"/>
      <c r="P835" s="613"/>
      <c r="Q835" s="613"/>
    </row>
    <row r="836" ht="25.15" customHeight="true" x14ac:dyDescent="0.2">
      <c r="C836" s="613"/>
      <c r="D836" s="613"/>
      <c r="E836" s="613"/>
      <c r="F836" s="613"/>
      <c r="G836" s="613"/>
      <c r="H836" s="613"/>
      <c r="I836" s="613"/>
      <c r="J836" s="613"/>
      <c r="K836" s="613"/>
      <c r="L836" s="613"/>
      <c r="M836" s="613"/>
      <c r="N836" s="613"/>
      <c r="O836" s="613"/>
      <c r="P836" s="613"/>
      <c r="Q836" s="613"/>
    </row>
    <row r="837" ht="25.15" customHeight="true" x14ac:dyDescent="0.2">
      <c r="C837" s="613"/>
      <c r="D837" s="613"/>
      <c r="E837" s="613"/>
      <c r="F837" s="613"/>
      <c r="G837" s="613"/>
      <c r="H837" s="613"/>
      <c r="I837" s="613"/>
      <c r="J837" s="613"/>
      <c r="K837" s="613"/>
      <c r="L837" s="613"/>
      <c r="M837" s="613"/>
      <c r="N837" s="613"/>
      <c r="O837" s="613"/>
      <c r="P837" s="613"/>
      <c r="Q837" s="613"/>
    </row>
    <row r="838" ht="25.15" customHeight="true" x14ac:dyDescent="0.2">
      <c r="C838" s="613"/>
      <c r="D838" s="613"/>
      <c r="E838" s="613"/>
      <c r="F838" s="613"/>
      <c r="G838" s="613"/>
      <c r="H838" s="613"/>
      <c r="I838" s="613"/>
      <c r="J838" s="613"/>
      <c r="K838" s="613"/>
      <c r="L838" s="613"/>
      <c r="M838" s="613"/>
      <c r="N838" s="613"/>
      <c r="O838" s="613"/>
      <c r="P838" s="613"/>
      <c r="Q838" s="613"/>
    </row>
    <row r="839" ht="25.15" customHeight="true" x14ac:dyDescent="0.2">
      <c r="C839" s="613"/>
      <c r="D839" s="613"/>
      <c r="E839" s="613"/>
      <c r="F839" s="613"/>
      <c r="G839" s="613"/>
      <c r="H839" s="613"/>
      <c r="I839" s="613"/>
      <c r="J839" s="613"/>
      <c r="K839" s="613"/>
      <c r="L839" s="613"/>
      <c r="M839" s="613"/>
      <c r="N839" s="613"/>
      <c r="O839" s="613"/>
      <c r="P839" s="613"/>
      <c r="Q839" s="613"/>
    </row>
    <row r="840" ht="25.15" customHeight="true" x14ac:dyDescent="0.2">
      <c r="C840" s="613"/>
      <c r="D840" s="613"/>
      <c r="E840" s="613"/>
      <c r="F840" s="613"/>
      <c r="G840" s="613"/>
      <c r="H840" s="613"/>
      <c r="I840" s="613"/>
      <c r="J840" s="613"/>
      <c r="K840" s="613"/>
      <c r="L840" s="613"/>
      <c r="M840" s="613"/>
      <c r="N840" s="613"/>
      <c r="O840" s="613"/>
      <c r="P840" s="613"/>
      <c r="Q840" s="613"/>
    </row>
    <row r="841" ht="25.15" customHeight="true" x14ac:dyDescent="0.2">
      <c r="C841" s="613"/>
      <c r="D841" s="613"/>
      <c r="E841" s="613"/>
      <c r="F841" s="613"/>
      <c r="G841" s="613"/>
      <c r="H841" s="613"/>
      <c r="I841" s="613"/>
      <c r="J841" s="613"/>
      <c r="K841" s="613"/>
      <c r="L841" s="613"/>
      <c r="M841" s="613"/>
      <c r="N841" s="613"/>
      <c r="O841" s="613"/>
      <c r="P841" s="613"/>
      <c r="Q841" s="613"/>
    </row>
    <row r="842" ht="25.15" customHeight="true" x14ac:dyDescent="0.2">
      <c r="C842" s="613"/>
      <c r="D842" s="613"/>
      <c r="E842" s="613"/>
      <c r="F842" s="613"/>
      <c r="G842" s="613"/>
      <c r="H842" s="613"/>
      <c r="I842" s="613"/>
      <c r="J842" s="613"/>
      <c r="K842" s="613"/>
      <c r="L842" s="613"/>
      <c r="M842" s="613"/>
      <c r="N842" s="613"/>
      <c r="O842" s="613"/>
      <c r="P842" s="613"/>
      <c r="Q842" s="613"/>
    </row>
    <row r="843" ht="25.15" customHeight="true" x14ac:dyDescent="0.2">
      <c r="C843" s="613"/>
      <c r="D843" s="613"/>
      <c r="E843" s="613"/>
      <c r="F843" s="613"/>
      <c r="G843" s="613"/>
      <c r="H843" s="613"/>
      <c r="I843" s="613"/>
      <c r="J843" s="613"/>
      <c r="K843" s="613"/>
      <c r="L843" s="613"/>
      <c r="M843" s="613"/>
      <c r="N843" s="613"/>
      <c r="O843" s="613"/>
      <c r="P843" s="613"/>
      <c r="Q843" s="613"/>
    </row>
    <row r="844" ht="25.15" customHeight="true" x14ac:dyDescent="0.2">
      <c r="C844" s="613"/>
      <c r="D844" s="613"/>
      <c r="E844" s="613"/>
      <c r="F844" s="613"/>
      <c r="G844" s="613"/>
      <c r="H844" s="613"/>
      <c r="I844" s="613"/>
      <c r="J844" s="613"/>
      <c r="K844" s="613"/>
      <c r="L844" s="613"/>
      <c r="M844" s="613"/>
      <c r="N844" s="613"/>
      <c r="O844" s="613"/>
      <c r="P844" s="613"/>
      <c r="Q844" s="613"/>
    </row>
    <row r="845" ht="25.15" customHeight="true" x14ac:dyDescent="0.2">
      <c r="C845" s="613"/>
      <c r="D845" s="613"/>
      <c r="E845" s="613"/>
      <c r="F845" s="613"/>
      <c r="G845" s="613"/>
      <c r="H845" s="613"/>
      <c r="I845" s="613"/>
      <c r="J845" s="613"/>
      <c r="K845" s="613"/>
      <c r="L845" s="613"/>
      <c r="M845" s="613"/>
      <c r="N845" s="613"/>
      <c r="O845" s="613"/>
      <c r="P845" s="613"/>
      <c r="Q845" s="613"/>
    </row>
    <row r="846" ht="25.15" customHeight="true" x14ac:dyDescent="0.2">
      <c r="C846" s="613"/>
      <c r="D846" s="613"/>
      <c r="E846" s="613"/>
      <c r="F846" s="613"/>
      <c r="G846" s="613"/>
      <c r="H846" s="613"/>
      <c r="I846" s="613"/>
      <c r="J846" s="613"/>
      <c r="K846" s="613"/>
      <c r="L846" s="613"/>
      <c r="M846" s="613"/>
      <c r="N846" s="613"/>
      <c r="O846" s="613"/>
      <c r="P846" s="613"/>
      <c r="Q846" s="613"/>
    </row>
    <row r="847" ht="25.15" customHeight="true" x14ac:dyDescent="0.2">
      <c r="C847" s="613"/>
      <c r="D847" s="613"/>
      <c r="E847" s="613"/>
      <c r="F847" s="613"/>
      <c r="G847" s="613"/>
      <c r="H847" s="613"/>
      <c r="I847" s="613"/>
      <c r="J847" s="613"/>
      <c r="K847" s="613"/>
      <c r="L847" s="613"/>
      <c r="M847" s="613"/>
      <c r="N847" s="613"/>
      <c r="O847" s="613"/>
      <c r="P847" s="613"/>
      <c r="Q847" s="613"/>
    </row>
    <row r="848" ht="25.15" customHeight="true" x14ac:dyDescent="0.2">
      <c r="C848" s="613"/>
      <c r="D848" s="613"/>
      <c r="E848" s="613"/>
      <c r="F848" s="613"/>
      <c r="G848" s="613"/>
      <c r="H848" s="613"/>
      <c r="I848" s="613"/>
      <c r="J848" s="613"/>
      <c r="K848" s="613"/>
      <c r="L848" s="613"/>
      <c r="M848" s="613"/>
      <c r="N848" s="613"/>
      <c r="O848" s="613"/>
      <c r="P848" s="613"/>
      <c r="Q848" s="613"/>
    </row>
    <row r="849" ht="25.15" customHeight="true" x14ac:dyDescent="0.2">
      <c r="C849" s="613"/>
      <c r="D849" s="613"/>
      <c r="E849" s="613"/>
      <c r="F849" s="613"/>
      <c r="G849" s="613"/>
      <c r="H849" s="613"/>
      <c r="I849" s="613"/>
      <c r="J849" s="613"/>
      <c r="K849" s="613"/>
      <c r="L849" s="613"/>
      <c r="M849" s="613"/>
      <c r="N849" s="613"/>
      <c r="O849" s="613"/>
      <c r="P849" s="613"/>
      <c r="Q849" s="613"/>
    </row>
    <row r="850" ht="25.15" customHeight="true" x14ac:dyDescent="0.2">
      <c r="C850" s="613"/>
      <c r="D850" s="613"/>
      <c r="E850" s="613"/>
      <c r="F850" s="613"/>
      <c r="G850" s="613"/>
      <c r="H850" s="613"/>
      <c r="I850" s="613"/>
      <c r="J850" s="613"/>
      <c r="K850" s="613"/>
      <c r="L850" s="613"/>
      <c r="M850" s="613"/>
      <c r="N850" s="613"/>
      <c r="O850" s="613"/>
      <c r="P850" s="613"/>
      <c r="Q850" s="613"/>
    </row>
    <row r="851" ht="25.15" customHeight="true" x14ac:dyDescent="0.2">
      <c r="C851" s="613"/>
      <c r="D851" s="613"/>
      <c r="E851" s="613"/>
      <c r="F851" s="613"/>
      <c r="G851" s="613"/>
      <c r="H851" s="613"/>
      <c r="I851" s="613"/>
      <c r="J851" s="613"/>
      <c r="K851" s="613"/>
      <c r="L851" s="613"/>
      <c r="M851" s="613"/>
      <c r="N851" s="613"/>
      <c r="O851" s="613"/>
      <c r="P851" s="613"/>
      <c r="Q851" s="613"/>
    </row>
    <row r="852" ht="25.15" customHeight="true" x14ac:dyDescent="0.2">
      <c r="C852" s="613"/>
      <c r="D852" s="613"/>
      <c r="E852" s="613"/>
      <c r="F852" s="613"/>
      <c r="G852" s="613"/>
      <c r="H852" s="613"/>
      <c r="I852" s="613"/>
      <c r="J852" s="613"/>
      <c r="K852" s="613"/>
      <c r="L852" s="613"/>
      <c r="M852" s="613"/>
      <c r="N852" s="613"/>
      <c r="O852" s="613"/>
      <c r="P852" s="613"/>
      <c r="Q852" s="613"/>
    </row>
    <row r="853" ht="25.15" customHeight="true" x14ac:dyDescent="0.2">
      <c r="C853" s="613"/>
      <c r="D853" s="613"/>
      <c r="E853" s="613"/>
      <c r="F853" s="613"/>
      <c r="G853" s="613"/>
      <c r="H853" s="613"/>
      <c r="I853" s="613"/>
      <c r="J853" s="613"/>
      <c r="K853" s="613"/>
      <c r="L853" s="613"/>
      <c r="M853" s="613"/>
      <c r="N853" s="613"/>
      <c r="O853" s="613"/>
      <c r="P853" s="613"/>
      <c r="Q853" s="613"/>
    </row>
    <row r="854" ht="25.15" customHeight="true" x14ac:dyDescent="0.2">
      <c r="C854" s="613"/>
      <c r="D854" s="613"/>
      <c r="E854" s="613"/>
      <c r="F854" s="613"/>
      <c r="G854" s="613"/>
      <c r="H854" s="613"/>
      <c r="I854" s="613"/>
      <c r="J854" s="613"/>
      <c r="K854" s="613"/>
      <c r="L854" s="613"/>
      <c r="M854" s="613"/>
      <c r="N854" s="613"/>
      <c r="O854" s="613"/>
      <c r="P854" s="613"/>
      <c r="Q854" s="613"/>
    </row>
    <row r="855" ht="25.15" customHeight="true" x14ac:dyDescent="0.2">
      <c r="C855" s="613"/>
      <c r="D855" s="613"/>
      <c r="E855" s="613"/>
      <c r="F855" s="613"/>
      <c r="G855" s="613"/>
      <c r="H855" s="613"/>
      <c r="I855" s="613"/>
      <c r="J855" s="613"/>
      <c r="K855" s="613"/>
      <c r="L855" s="613"/>
      <c r="M855" s="613"/>
      <c r="N855" s="613"/>
      <c r="O855" s="613"/>
      <c r="P855" s="613"/>
      <c r="Q855" s="613"/>
    </row>
    <row r="856" ht="25.15" customHeight="true" x14ac:dyDescent="0.2">
      <c r="C856" s="613"/>
      <c r="D856" s="613"/>
      <c r="E856" s="613"/>
      <c r="F856" s="613"/>
      <c r="G856" s="613"/>
      <c r="H856" s="613"/>
      <c r="I856" s="613"/>
      <c r="J856" s="613"/>
      <c r="K856" s="613"/>
      <c r="L856" s="613"/>
      <c r="M856" s="613"/>
      <c r="N856" s="613"/>
      <c r="O856" s="613"/>
      <c r="P856" s="613"/>
      <c r="Q856" s="613"/>
    </row>
    <row r="857" ht="25.15" customHeight="true" x14ac:dyDescent="0.2">
      <c r="C857" s="613"/>
      <c r="D857" s="613"/>
      <c r="E857" s="613"/>
      <c r="F857" s="613"/>
      <c r="G857" s="613"/>
      <c r="H857" s="613"/>
      <c r="I857" s="613"/>
      <c r="J857" s="613"/>
      <c r="K857" s="613"/>
      <c r="L857" s="613"/>
      <c r="M857" s="613"/>
      <c r="N857" s="613"/>
      <c r="O857" s="613"/>
      <c r="P857" s="613"/>
      <c r="Q857" s="613"/>
    </row>
    <row r="858" ht="25.15" customHeight="true" x14ac:dyDescent="0.2">
      <c r="C858" s="613"/>
      <c r="D858" s="613"/>
      <c r="E858" s="613"/>
      <c r="F858" s="613"/>
      <c r="G858" s="613"/>
      <c r="H858" s="613"/>
      <c r="I858" s="613"/>
      <c r="J858" s="613"/>
      <c r="K858" s="613"/>
      <c r="L858" s="613"/>
      <c r="M858" s="613"/>
      <c r="N858" s="613"/>
      <c r="O858" s="613"/>
      <c r="P858" s="613"/>
      <c r="Q858" s="613"/>
    </row>
    <row r="859" ht="25.15" customHeight="true" x14ac:dyDescent="0.2">
      <c r="C859" s="613"/>
      <c r="D859" s="613"/>
      <c r="E859" s="613"/>
      <c r="F859" s="613"/>
      <c r="G859" s="613"/>
      <c r="H859" s="613"/>
      <c r="I859" s="613"/>
      <c r="J859" s="613"/>
      <c r="K859" s="613"/>
      <c r="L859" s="613"/>
      <c r="M859" s="613"/>
      <c r="N859" s="613"/>
      <c r="O859" s="613"/>
      <c r="P859" s="613"/>
      <c r="Q859" s="613"/>
    </row>
    <row r="860" ht="25.15" customHeight="true" x14ac:dyDescent="0.2">
      <c r="C860" s="613"/>
      <c r="D860" s="613"/>
      <c r="E860" s="613"/>
      <c r="F860" s="613"/>
      <c r="G860" s="613"/>
      <c r="H860" s="613"/>
      <c r="I860" s="613"/>
      <c r="J860" s="613"/>
      <c r="K860" s="613"/>
      <c r="L860" s="613"/>
      <c r="M860" s="613"/>
      <c r="N860" s="613"/>
      <c r="O860" s="613"/>
      <c r="P860" s="613"/>
      <c r="Q860" s="613"/>
    </row>
    <row r="861" ht="25.15" customHeight="true" x14ac:dyDescent="0.2">
      <c r="C861" s="613"/>
      <c r="D861" s="613"/>
      <c r="E861" s="613"/>
      <c r="F861" s="613"/>
      <c r="G861" s="613"/>
      <c r="H861" s="613"/>
      <c r="I861" s="613"/>
      <c r="J861" s="613"/>
      <c r="K861" s="613"/>
      <c r="L861" s="613"/>
      <c r="M861" s="613"/>
      <c r="N861" s="613"/>
      <c r="O861" s="613"/>
      <c r="P861" s="613"/>
      <c r="Q861" s="613"/>
    </row>
    <row r="862" ht="25.15" customHeight="true" x14ac:dyDescent="0.2">
      <c r="C862" s="613"/>
      <c r="D862" s="613"/>
      <c r="E862" s="613"/>
      <c r="F862" s="613"/>
      <c r="G862" s="613"/>
      <c r="H862" s="613"/>
      <c r="I862" s="613"/>
      <c r="J862" s="613"/>
      <c r="K862" s="613"/>
      <c r="L862" s="613"/>
      <c r="M862" s="613"/>
      <c r="N862" s="613"/>
      <c r="O862" s="613"/>
      <c r="P862" s="613"/>
      <c r="Q862" s="613"/>
    </row>
    <row r="863" ht="25.15" customHeight="true" x14ac:dyDescent="0.2">
      <c r="C863" s="613"/>
      <c r="D863" s="613"/>
      <c r="E863" s="613"/>
      <c r="F863" s="613"/>
      <c r="G863" s="613"/>
      <c r="H863" s="613"/>
      <c r="I863" s="613"/>
      <c r="J863" s="613"/>
      <c r="K863" s="613"/>
      <c r="L863" s="613"/>
      <c r="M863" s="613"/>
      <c r="N863" s="613"/>
      <c r="O863" s="613"/>
      <c r="P863" s="613"/>
      <c r="Q863" s="613"/>
    </row>
    <row r="864" ht="25.15" customHeight="true" x14ac:dyDescent="0.2">
      <c r="C864" s="613"/>
      <c r="D864" s="613"/>
      <c r="E864" s="613"/>
      <c r="F864" s="613"/>
      <c r="G864" s="613"/>
      <c r="H864" s="613"/>
      <c r="I864" s="613"/>
      <c r="J864" s="613"/>
      <c r="K864" s="613"/>
      <c r="L864" s="613"/>
      <c r="M864" s="613"/>
      <c r="N864" s="613"/>
      <c r="O864" s="613"/>
      <c r="P864" s="613"/>
      <c r="Q864" s="613"/>
    </row>
    <row r="865" ht="25.15" customHeight="true" x14ac:dyDescent="0.2">
      <c r="C865" s="613"/>
      <c r="D865" s="613"/>
      <c r="E865" s="613"/>
      <c r="F865" s="613"/>
      <c r="G865" s="613"/>
      <c r="H865" s="613"/>
      <c r="I865" s="613"/>
      <c r="J865" s="613"/>
      <c r="K865" s="613"/>
      <c r="L865" s="613"/>
      <c r="M865" s="613"/>
      <c r="N865" s="613"/>
      <c r="O865" s="613"/>
      <c r="P865" s="613"/>
      <c r="Q865" s="613"/>
    </row>
    <row r="866" ht="25.15" customHeight="true" x14ac:dyDescent="0.2">
      <c r="C866" s="613"/>
      <c r="D866" s="613"/>
      <c r="E866" s="613"/>
      <c r="F866" s="613"/>
      <c r="G866" s="613"/>
      <c r="H866" s="613"/>
      <c r="I866" s="613"/>
      <c r="J866" s="613"/>
      <c r="K866" s="613"/>
      <c r="L866" s="613"/>
      <c r="M866" s="613"/>
      <c r="N866" s="613"/>
      <c r="O866" s="613"/>
      <c r="P866" s="613"/>
      <c r="Q866" s="613"/>
    </row>
    <row r="867" ht="25.15" customHeight="true" x14ac:dyDescent="0.2">
      <c r="C867" s="613"/>
      <c r="D867" s="613"/>
      <c r="E867" s="613"/>
      <c r="F867" s="613"/>
      <c r="G867" s="613"/>
      <c r="H867" s="613"/>
      <c r="I867" s="613"/>
      <c r="J867" s="613"/>
      <c r="K867" s="613"/>
      <c r="L867" s="613"/>
      <c r="M867" s="613"/>
      <c r="N867" s="613"/>
      <c r="O867" s="613"/>
      <c r="P867" s="613"/>
      <c r="Q867" s="613"/>
    </row>
    <row r="868" ht="25.15" customHeight="true" x14ac:dyDescent="0.2">
      <c r="C868" s="613"/>
      <c r="D868" s="613"/>
      <c r="E868" s="613"/>
      <c r="F868" s="613"/>
      <c r="G868" s="613"/>
      <c r="H868" s="613"/>
      <c r="I868" s="613"/>
      <c r="J868" s="613"/>
      <c r="K868" s="613"/>
      <c r="L868" s="613"/>
      <c r="M868" s="613"/>
      <c r="N868" s="613"/>
      <c r="O868" s="613"/>
      <c r="P868" s="613"/>
      <c r="Q868" s="613"/>
    </row>
    <row r="869" ht="25.15" customHeight="true" x14ac:dyDescent="0.2">
      <c r="C869" s="613"/>
      <c r="D869" s="613"/>
      <c r="E869" s="613"/>
      <c r="F869" s="613"/>
      <c r="G869" s="613"/>
      <c r="H869" s="613"/>
      <c r="I869" s="613"/>
      <c r="J869" s="613"/>
      <c r="K869" s="613"/>
      <c r="L869" s="613"/>
      <c r="M869" s="613"/>
      <c r="N869" s="613"/>
      <c r="O869" s="613"/>
      <c r="P869" s="613"/>
      <c r="Q869" s="613"/>
    </row>
    <row r="870" ht="25.15" customHeight="true" x14ac:dyDescent="0.2">
      <c r="C870" s="613"/>
      <c r="D870" s="613"/>
      <c r="E870" s="613"/>
      <c r="F870" s="613"/>
      <c r="G870" s="613"/>
      <c r="H870" s="613"/>
      <c r="I870" s="613"/>
      <c r="J870" s="613"/>
      <c r="K870" s="613"/>
      <c r="L870" s="613"/>
      <c r="M870" s="613"/>
      <c r="N870" s="613"/>
      <c r="O870" s="613"/>
      <c r="P870" s="613"/>
      <c r="Q870" s="613"/>
    </row>
    <row r="871" ht="25.15" customHeight="true" x14ac:dyDescent="0.2">
      <c r="C871" s="613"/>
      <c r="D871" s="613"/>
      <c r="E871" s="613"/>
      <c r="F871" s="613"/>
      <c r="G871" s="613"/>
      <c r="H871" s="613"/>
      <c r="I871" s="613"/>
      <c r="J871" s="613"/>
      <c r="K871" s="613"/>
      <c r="L871" s="613"/>
      <c r="M871" s="613"/>
      <c r="N871" s="613"/>
      <c r="O871" s="613"/>
      <c r="P871" s="613"/>
      <c r="Q871" s="613"/>
    </row>
    <row r="872" ht="25.15" customHeight="true" x14ac:dyDescent="0.2">
      <c r="C872" s="613"/>
      <c r="D872" s="613"/>
      <c r="E872" s="613"/>
      <c r="F872" s="613"/>
      <c r="G872" s="613"/>
      <c r="H872" s="613"/>
      <c r="I872" s="613"/>
      <c r="J872" s="613"/>
      <c r="K872" s="613"/>
      <c r="L872" s="613"/>
      <c r="M872" s="613"/>
      <c r="N872" s="613"/>
      <c r="O872" s="613"/>
      <c r="P872" s="613"/>
      <c r="Q872" s="613"/>
    </row>
    <row r="873" ht="25.15" customHeight="true" x14ac:dyDescent="0.2">
      <c r="C873" s="613"/>
      <c r="D873" s="613"/>
      <c r="E873" s="613"/>
      <c r="F873" s="613"/>
      <c r="G873" s="613"/>
      <c r="H873" s="613"/>
      <c r="I873" s="613"/>
      <c r="J873" s="613"/>
      <c r="K873" s="613"/>
      <c r="L873" s="613"/>
      <c r="M873" s="613"/>
      <c r="N873" s="613"/>
      <c r="O873" s="613"/>
      <c r="P873" s="613"/>
      <c r="Q873" s="613"/>
    </row>
    <row r="874" ht="25.15" customHeight="true" x14ac:dyDescent="0.2">
      <c r="C874" s="613"/>
      <c r="D874" s="613"/>
      <c r="E874" s="613"/>
      <c r="F874" s="613"/>
      <c r="G874" s="613"/>
      <c r="H874" s="613"/>
      <c r="I874" s="613"/>
      <c r="J874" s="613"/>
      <c r="K874" s="613"/>
      <c r="L874" s="613"/>
      <c r="M874" s="613"/>
      <c r="N874" s="613"/>
      <c r="O874" s="613"/>
      <c r="P874" s="613"/>
      <c r="Q874" s="613"/>
    </row>
    <row r="875" ht="25.15" customHeight="true" x14ac:dyDescent="0.2">
      <c r="C875" s="613"/>
      <c r="D875" s="613"/>
      <c r="E875" s="613"/>
      <c r="F875" s="613"/>
      <c r="G875" s="613"/>
      <c r="H875" s="613"/>
      <c r="I875" s="613"/>
      <c r="J875" s="613"/>
      <c r="K875" s="613"/>
      <c r="L875" s="613"/>
      <c r="M875" s="613"/>
      <c r="N875" s="613"/>
      <c r="O875" s="613"/>
      <c r="P875" s="613"/>
      <c r="Q875" s="613"/>
    </row>
    <row r="876" ht="25.15" customHeight="true" x14ac:dyDescent="0.2">
      <c r="C876" s="613"/>
      <c r="D876" s="613"/>
      <c r="E876" s="613"/>
      <c r="F876" s="613"/>
      <c r="G876" s="613"/>
      <c r="H876" s="613"/>
      <c r="I876" s="613"/>
      <c r="J876" s="613"/>
      <c r="K876" s="613"/>
      <c r="L876" s="613"/>
      <c r="M876" s="613"/>
      <c r="N876" s="613"/>
      <c r="O876" s="613"/>
      <c r="P876" s="613"/>
      <c r="Q876" s="613"/>
    </row>
    <row r="877" ht="25.15" customHeight="true" x14ac:dyDescent="0.2">
      <c r="C877" s="613"/>
      <c r="D877" s="613"/>
      <c r="E877" s="613"/>
      <c r="F877" s="613"/>
      <c r="G877" s="613"/>
      <c r="H877" s="613"/>
      <c r="I877" s="613"/>
      <c r="J877" s="613"/>
      <c r="K877" s="613"/>
      <c r="L877" s="613"/>
      <c r="M877" s="613"/>
      <c r="N877" s="613"/>
      <c r="O877" s="613"/>
      <c r="P877" s="613"/>
      <c r="Q877" s="613"/>
    </row>
    <row r="878" ht="25.15" customHeight="true" x14ac:dyDescent="0.2">
      <c r="C878" s="613"/>
      <c r="D878" s="613"/>
      <c r="E878" s="613"/>
      <c r="F878" s="613"/>
      <c r="G878" s="613"/>
      <c r="H878" s="613"/>
      <c r="I878" s="613"/>
      <c r="J878" s="613"/>
      <c r="K878" s="613"/>
      <c r="L878" s="613"/>
      <c r="M878" s="613"/>
      <c r="N878" s="613"/>
      <c r="O878" s="613"/>
      <c r="P878" s="613"/>
      <c r="Q878" s="613"/>
    </row>
    <row r="879" ht="25.15" customHeight="true" x14ac:dyDescent="0.2">
      <c r="C879" s="613"/>
      <c r="D879" s="613"/>
      <c r="E879" s="613"/>
      <c r="F879" s="613"/>
      <c r="G879" s="613"/>
      <c r="H879" s="613"/>
      <c r="I879" s="613"/>
      <c r="J879" s="613"/>
      <c r="K879" s="613"/>
      <c r="L879" s="613"/>
      <c r="M879" s="613"/>
      <c r="N879" s="613"/>
      <c r="O879" s="613"/>
      <c r="P879" s="613"/>
      <c r="Q879" s="613"/>
    </row>
    <row r="880" ht="25.15" customHeight="true" x14ac:dyDescent="0.2">
      <c r="C880" s="613"/>
      <c r="D880" s="613"/>
      <c r="E880" s="613"/>
      <c r="F880" s="613"/>
      <c r="G880" s="613"/>
      <c r="H880" s="613"/>
      <c r="I880" s="613"/>
      <c r="J880" s="613"/>
      <c r="K880" s="613"/>
      <c r="L880" s="613"/>
      <c r="M880" s="613"/>
      <c r="N880" s="613"/>
      <c r="O880" s="613"/>
      <c r="P880" s="613"/>
      <c r="Q880" s="613"/>
    </row>
    <row r="881" ht="25.15" customHeight="true" x14ac:dyDescent="0.2">
      <c r="C881" s="613"/>
      <c r="D881" s="613"/>
      <c r="E881" s="613"/>
      <c r="F881" s="613"/>
      <c r="G881" s="613"/>
      <c r="H881" s="613"/>
      <c r="I881" s="613"/>
      <c r="J881" s="613"/>
      <c r="K881" s="613"/>
      <c r="L881" s="613"/>
      <c r="M881" s="613"/>
      <c r="N881" s="613"/>
      <c r="O881" s="613"/>
      <c r="P881" s="613"/>
      <c r="Q881" s="613"/>
    </row>
    <row r="882" ht="25.15" customHeight="true" x14ac:dyDescent="0.2">
      <c r="C882" s="613"/>
      <c r="D882" s="613"/>
      <c r="E882" s="613"/>
      <c r="F882" s="613"/>
      <c r="G882" s="613"/>
      <c r="H882" s="613"/>
      <c r="I882" s="613"/>
      <c r="J882" s="613"/>
      <c r="K882" s="613"/>
      <c r="L882" s="613"/>
      <c r="M882" s="613"/>
      <c r="N882" s="613"/>
      <c r="O882" s="613"/>
      <c r="P882" s="613"/>
      <c r="Q882" s="613"/>
    </row>
    <row r="883" ht="25.15" customHeight="true" x14ac:dyDescent="0.2">
      <c r="C883" s="613"/>
      <c r="D883" s="613"/>
      <c r="E883" s="613"/>
      <c r="F883" s="613"/>
      <c r="G883" s="613"/>
      <c r="H883" s="613"/>
      <c r="I883" s="613"/>
      <c r="J883" s="613"/>
      <c r="K883" s="613"/>
      <c r="L883" s="613"/>
      <c r="M883" s="613"/>
      <c r="N883" s="613"/>
      <c r="O883" s="613"/>
      <c r="P883" s="613"/>
      <c r="Q883" s="613"/>
    </row>
    <row r="884" ht="25.15" customHeight="true" x14ac:dyDescent="0.2">
      <c r="C884" s="613"/>
      <c r="D884" s="613"/>
      <c r="E884" s="613"/>
      <c r="F884" s="613"/>
      <c r="G884" s="613"/>
      <c r="H884" s="613"/>
      <c r="I884" s="613"/>
      <c r="J884" s="613"/>
      <c r="K884" s="613"/>
      <c r="L884" s="613"/>
      <c r="M884" s="613"/>
      <c r="N884" s="613"/>
      <c r="O884" s="613"/>
      <c r="P884" s="613"/>
      <c r="Q884" s="613"/>
    </row>
    <row r="885" ht="25.15" customHeight="true" x14ac:dyDescent="0.2">
      <c r="C885" s="613"/>
      <c r="D885" s="613"/>
      <c r="E885" s="613"/>
      <c r="F885" s="613"/>
      <c r="G885" s="613"/>
      <c r="H885" s="613"/>
      <c r="I885" s="613"/>
      <c r="J885" s="613"/>
      <c r="K885" s="613"/>
      <c r="L885" s="613"/>
      <c r="M885" s="613"/>
      <c r="N885" s="613"/>
      <c r="O885" s="613"/>
      <c r="P885" s="613"/>
      <c r="Q885" s="613"/>
    </row>
    <row r="886" ht="25.15" customHeight="true" x14ac:dyDescent="0.2">
      <c r="C886" s="613"/>
      <c r="D886" s="613"/>
      <c r="E886" s="613"/>
      <c r="F886" s="613"/>
      <c r="G886" s="613"/>
      <c r="H886" s="613"/>
      <c r="I886" s="613"/>
      <c r="J886" s="613"/>
      <c r="K886" s="613"/>
      <c r="L886" s="613"/>
      <c r="M886" s="613"/>
      <c r="N886" s="613"/>
      <c r="O886" s="613"/>
      <c r="P886" s="613"/>
      <c r="Q886" s="613"/>
    </row>
    <row r="887" ht="25.15" customHeight="true" x14ac:dyDescent="0.2">
      <c r="C887" s="613"/>
      <c r="D887" s="613"/>
      <c r="E887" s="613"/>
      <c r="F887" s="613"/>
      <c r="G887" s="613"/>
      <c r="H887" s="613"/>
      <c r="I887" s="613"/>
      <c r="J887" s="613"/>
      <c r="K887" s="613"/>
      <c r="L887" s="613"/>
      <c r="M887" s="613"/>
      <c r="N887" s="613"/>
      <c r="O887" s="613"/>
      <c r="P887" s="613"/>
      <c r="Q887" s="613"/>
    </row>
    <row r="888" ht="25.15" customHeight="true" x14ac:dyDescent="0.2">
      <c r="C888" s="613"/>
      <c r="D888" s="613"/>
      <c r="E888" s="613"/>
      <c r="F888" s="613"/>
      <c r="G888" s="613"/>
      <c r="H888" s="613"/>
      <c r="I888" s="613"/>
      <c r="J888" s="613"/>
      <c r="K888" s="613"/>
      <c r="L888" s="613"/>
      <c r="M888" s="613"/>
      <c r="N888" s="613"/>
      <c r="O888" s="613"/>
      <c r="P888" s="613"/>
      <c r="Q888" s="613"/>
    </row>
    <row r="889" ht="25.15" customHeight="true" x14ac:dyDescent="0.2">
      <c r="C889" s="613"/>
      <c r="D889" s="613"/>
      <c r="E889" s="613"/>
      <c r="F889" s="613"/>
      <c r="G889" s="613"/>
      <c r="H889" s="613"/>
      <c r="I889" s="613"/>
      <c r="J889" s="613"/>
      <c r="K889" s="613"/>
      <c r="L889" s="613"/>
      <c r="M889" s="613"/>
      <c r="N889" s="613"/>
      <c r="O889" s="613"/>
      <c r="P889" s="613"/>
      <c r="Q889" s="613"/>
    </row>
    <row r="890" ht="25.15" customHeight="true" x14ac:dyDescent="0.2">
      <c r="C890" s="613"/>
      <c r="D890" s="613"/>
      <c r="E890" s="613"/>
      <c r="F890" s="613"/>
      <c r="G890" s="613"/>
      <c r="H890" s="613"/>
      <c r="I890" s="613"/>
      <c r="J890" s="613"/>
      <c r="K890" s="613"/>
      <c r="L890" s="613"/>
      <c r="M890" s="613"/>
      <c r="N890" s="613"/>
      <c r="O890" s="613"/>
      <c r="P890" s="613"/>
      <c r="Q890" s="613"/>
    </row>
    <row r="891" ht="25.15" customHeight="true" x14ac:dyDescent="0.2">
      <c r="C891" s="613"/>
      <c r="D891" s="613"/>
      <c r="E891" s="613"/>
      <c r="F891" s="613"/>
      <c r="G891" s="613"/>
      <c r="H891" s="613"/>
      <c r="I891" s="613"/>
      <c r="J891" s="613"/>
      <c r="K891" s="613"/>
      <c r="L891" s="613"/>
      <c r="M891" s="613"/>
      <c r="N891" s="613"/>
      <c r="O891" s="613"/>
      <c r="P891" s="613"/>
      <c r="Q891" s="613"/>
    </row>
    <row r="892" ht="25.15" customHeight="true" x14ac:dyDescent="0.2">
      <c r="C892" s="613"/>
      <c r="D892" s="613"/>
      <c r="E892" s="613"/>
      <c r="F892" s="613"/>
      <c r="G892" s="613"/>
      <c r="H892" s="613"/>
      <c r="I892" s="613"/>
      <c r="J892" s="613"/>
      <c r="K892" s="613"/>
      <c r="L892" s="613"/>
      <c r="M892" s="613"/>
      <c r="N892" s="613"/>
      <c r="O892" s="613"/>
      <c r="P892" s="613"/>
      <c r="Q892" s="613"/>
    </row>
    <row r="893" ht="25.15" customHeight="true" x14ac:dyDescent="0.2">
      <c r="C893" s="613"/>
      <c r="D893" s="613"/>
      <c r="E893" s="613"/>
      <c r="F893" s="613"/>
      <c r="G893" s="613"/>
      <c r="H893" s="613"/>
      <c r="I893" s="613"/>
      <c r="J893" s="613"/>
      <c r="K893" s="613"/>
      <c r="L893" s="613"/>
      <c r="M893" s="613"/>
      <c r="N893" s="613"/>
      <c r="O893" s="613"/>
      <c r="P893" s="613"/>
      <c r="Q893" s="613"/>
    </row>
    <row r="894" ht="25.15" customHeight="true" x14ac:dyDescent="0.2">
      <c r="C894" s="613"/>
      <c r="D894" s="613"/>
      <c r="E894" s="613"/>
      <c r="F894" s="613"/>
      <c r="G894" s="613"/>
      <c r="H894" s="613"/>
      <c r="I894" s="613"/>
      <c r="J894" s="613"/>
      <c r="K894" s="613"/>
      <c r="L894" s="613"/>
      <c r="M894" s="613"/>
      <c r="N894" s="613"/>
      <c r="O894" s="613"/>
      <c r="P894" s="613"/>
      <c r="Q894" s="613"/>
    </row>
    <row r="895" ht="25.15" customHeight="true" x14ac:dyDescent="0.2">
      <c r="C895" s="613"/>
      <c r="D895" s="613"/>
      <c r="E895" s="613"/>
      <c r="F895" s="613"/>
      <c r="G895" s="613"/>
      <c r="H895" s="613"/>
      <c r="I895" s="613"/>
      <c r="J895" s="613"/>
      <c r="K895" s="613"/>
      <c r="L895" s="613"/>
      <c r="M895" s="613"/>
      <c r="N895" s="613"/>
      <c r="O895" s="613"/>
      <c r="P895" s="613"/>
      <c r="Q895" s="613"/>
    </row>
    <row r="896" ht="25.15" customHeight="true" x14ac:dyDescent="0.2">
      <c r="C896" s="613"/>
      <c r="D896" s="613"/>
      <c r="E896" s="613"/>
      <c r="F896" s="613"/>
      <c r="G896" s="613"/>
      <c r="H896" s="613"/>
      <c r="I896" s="613"/>
      <c r="J896" s="613"/>
      <c r="K896" s="613"/>
      <c r="L896" s="613"/>
      <c r="M896" s="613"/>
      <c r="N896" s="613"/>
      <c r="O896" s="613"/>
      <c r="P896" s="613"/>
      <c r="Q896" s="613"/>
    </row>
    <row r="897" ht="25.15" customHeight="true" x14ac:dyDescent="0.2">
      <c r="C897" s="613"/>
      <c r="D897" s="613"/>
      <c r="E897" s="613"/>
      <c r="F897" s="613"/>
      <c r="G897" s="613"/>
      <c r="H897" s="613"/>
      <c r="I897" s="613"/>
      <c r="J897" s="613"/>
      <c r="K897" s="613"/>
      <c r="L897" s="613"/>
      <c r="M897" s="613"/>
      <c r="N897" s="613"/>
      <c r="O897" s="613"/>
      <c r="P897" s="613"/>
      <c r="Q897" s="613"/>
    </row>
    <row r="898" ht="25.15" customHeight="true" x14ac:dyDescent="0.2">
      <c r="C898" s="613"/>
      <c r="D898" s="613"/>
      <c r="E898" s="613"/>
      <c r="F898" s="613"/>
      <c r="G898" s="613"/>
      <c r="H898" s="613"/>
      <c r="I898" s="613"/>
      <c r="J898" s="613"/>
      <c r="K898" s="613"/>
      <c r="L898" s="613"/>
      <c r="M898" s="613"/>
      <c r="N898" s="613"/>
      <c r="O898" s="613"/>
      <c r="P898" s="613"/>
      <c r="Q898" s="613"/>
    </row>
    <row r="899" ht="25.15" customHeight="true" x14ac:dyDescent="0.2">
      <c r="C899" s="613"/>
      <c r="D899" s="613"/>
      <c r="E899" s="613"/>
      <c r="F899" s="613"/>
      <c r="G899" s="613"/>
      <c r="H899" s="613"/>
      <c r="I899" s="613"/>
      <c r="J899" s="613"/>
      <c r="K899" s="613"/>
      <c r="L899" s="613"/>
      <c r="M899" s="613"/>
      <c r="N899" s="613"/>
      <c r="O899" s="613"/>
      <c r="P899" s="613"/>
      <c r="Q899" s="613"/>
    </row>
    <row r="900" ht="25.15" customHeight="true" x14ac:dyDescent="0.2">
      <c r="C900" s="613"/>
      <c r="D900" s="613"/>
      <c r="E900" s="613"/>
      <c r="F900" s="613"/>
      <c r="G900" s="613"/>
      <c r="H900" s="613"/>
      <c r="I900" s="613"/>
      <c r="J900" s="613"/>
      <c r="K900" s="613"/>
      <c r="L900" s="613"/>
      <c r="M900" s="613"/>
      <c r="N900" s="613"/>
      <c r="O900" s="613"/>
      <c r="P900" s="613"/>
      <c r="Q900" s="613"/>
    </row>
    <row r="901" ht="25.15" customHeight="true" x14ac:dyDescent="0.2">
      <c r="C901" s="613"/>
      <c r="D901" s="613"/>
      <c r="E901" s="613"/>
      <c r="F901" s="613"/>
      <c r="G901" s="613"/>
      <c r="H901" s="613"/>
      <c r="I901" s="613"/>
      <c r="J901" s="613"/>
      <c r="K901" s="613"/>
      <c r="L901" s="613"/>
      <c r="M901" s="613"/>
      <c r="N901" s="613"/>
      <c r="O901" s="613"/>
      <c r="P901" s="613"/>
      <c r="Q901" s="613"/>
    </row>
    <row r="902" ht="25.15" customHeight="true" x14ac:dyDescent="0.2">
      <c r="C902" s="613"/>
      <c r="D902" s="613"/>
      <c r="E902" s="613"/>
      <c r="F902" s="613"/>
      <c r="G902" s="613"/>
      <c r="H902" s="613"/>
      <c r="I902" s="613"/>
      <c r="J902" s="613"/>
      <c r="K902" s="613"/>
      <c r="L902" s="613"/>
      <c r="M902" s="613"/>
      <c r="N902" s="613"/>
      <c r="O902" s="613"/>
      <c r="P902" s="613"/>
      <c r="Q902" s="613"/>
    </row>
    <row r="903" ht="25.15" customHeight="true" x14ac:dyDescent="0.2">
      <c r="C903" s="613"/>
      <c r="D903" s="613"/>
      <c r="E903" s="613"/>
      <c r="F903" s="613"/>
      <c r="G903" s="613"/>
      <c r="H903" s="613"/>
      <c r="I903" s="613"/>
      <c r="J903" s="613"/>
      <c r="K903" s="613"/>
      <c r="L903" s="613"/>
      <c r="M903" s="613"/>
      <c r="N903" s="613"/>
      <c r="O903" s="613"/>
      <c r="P903" s="613"/>
      <c r="Q903" s="613"/>
    </row>
    <row r="904" ht="25.15" customHeight="true" x14ac:dyDescent="0.2">
      <c r="C904" s="613"/>
      <c r="D904" s="613"/>
      <c r="E904" s="613"/>
      <c r="F904" s="613"/>
      <c r="G904" s="613"/>
      <c r="H904" s="613"/>
      <c r="I904" s="613"/>
      <c r="J904" s="613"/>
      <c r="K904" s="613"/>
      <c r="L904" s="613"/>
      <c r="M904" s="613"/>
      <c r="N904" s="613"/>
      <c r="O904" s="613"/>
      <c r="P904" s="613"/>
      <c r="Q904" s="613"/>
    </row>
    <row r="905" ht="25.15" customHeight="true" x14ac:dyDescent="0.2">
      <c r="C905" s="613"/>
      <c r="D905" s="613"/>
      <c r="E905" s="613"/>
      <c r="F905" s="613"/>
      <c r="G905" s="613"/>
      <c r="H905" s="613"/>
      <c r="I905" s="613"/>
      <c r="J905" s="613"/>
      <c r="K905" s="613"/>
      <c r="L905" s="613"/>
      <c r="M905" s="613"/>
      <c r="N905" s="613"/>
      <c r="O905" s="613"/>
      <c r="P905" s="613"/>
      <c r="Q905" s="613"/>
    </row>
    <row r="906" ht="25.15" customHeight="true" x14ac:dyDescent="0.2">
      <c r="C906" s="613"/>
      <c r="D906" s="613"/>
      <c r="E906" s="613"/>
      <c r="F906" s="613"/>
      <c r="G906" s="613"/>
      <c r="H906" s="613"/>
      <c r="I906" s="613"/>
      <c r="J906" s="613"/>
      <c r="K906" s="613"/>
      <c r="L906" s="613"/>
      <c r="M906" s="613"/>
      <c r="N906" s="613"/>
      <c r="O906" s="613"/>
      <c r="P906" s="613"/>
      <c r="Q906" s="613"/>
    </row>
    <row r="907" ht="25.15" customHeight="true" x14ac:dyDescent="0.2">
      <c r="C907" s="613"/>
      <c r="D907" s="613"/>
      <c r="E907" s="613"/>
      <c r="F907" s="613"/>
      <c r="G907" s="613"/>
      <c r="H907" s="613"/>
      <c r="I907" s="613"/>
      <c r="J907" s="613"/>
      <c r="K907" s="613"/>
      <c r="L907" s="613"/>
      <c r="M907" s="613"/>
      <c r="N907" s="613"/>
      <c r="O907" s="613"/>
      <c r="P907" s="613"/>
      <c r="Q907" s="613"/>
    </row>
    <row r="908" ht="25.15" customHeight="true" x14ac:dyDescent="0.2">
      <c r="C908" s="613"/>
      <c r="D908" s="613"/>
      <c r="E908" s="613"/>
      <c r="F908" s="613"/>
      <c r="G908" s="613"/>
      <c r="H908" s="613"/>
      <c r="I908" s="613"/>
      <c r="J908" s="613"/>
      <c r="K908" s="613"/>
      <c r="L908" s="613"/>
      <c r="M908" s="613"/>
      <c r="N908" s="613"/>
      <c r="O908" s="613"/>
      <c r="P908" s="613"/>
      <c r="Q908" s="613"/>
    </row>
    <row r="909" ht="25.15" customHeight="true" x14ac:dyDescent="0.2">
      <c r="C909" s="613"/>
      <c r="D909" s="613"/>
      <c r="E909" s="613"/>
      <c r="F909" s="613"/>
      <c r="G909" s="613"/>
      <c r="H909" s="613"/>
      <c r="I909" s="613"/>
      <c r="J909" s="613"/>
      <c r="K909" s="613"/>
      <c r="L909" s="613"/>
      <c r="M909" s="613"/>
      <c r="N909" s="613"/>
      <c r="O909" s="613"/>
      <c r="P909" s="613"/>
      <c r="Q909" s="613"/>
    </row>
    <row r="910" ht="25.15" customHeight="true" x14ac:dyDescent="0.2">
      <c r="C910" s="613"/>
      <c r="D910" s="613"/>
      <c r="E910" s="613"/>
      <c r="F910" s="613"/>
      <c r="G910" s="613"/>
      <c r="H910" s="613"/>
      <c r="I910" s="613"/>
      <c r="J910" s="613"/>
      <c r="K910" s="613"/>
      <c r="L910" s="613"/>
      <c r="M910" s="613"/>
      <c r="N910" s="613"/>
      <c r="O910" s="613"/>
      <c r="P910" s="613"/>
      <c r="Q910" s="613"/>
    </row>
    <row r="911" ht="25.15" customHeight="true" x14ac:dyDescent="0.2">
      <c r="C911" s="613"/>
      <c r="D911" s="613"/>
      <c r="E911" s="613"/>
      <c r="F911" s="613"/>
      <c r="G911" s="613"/>
      <c r="H911" s="613"/>
      <c r="I911" s="613"/>
      <c r="J911" s="613"/>
      <c r="K911" s="613"/>
      <c r="L911" s="613"/>
      <c r="M911" s="613"/>
      <c r="N911" s="613"/>
      <c r="O911" s="613"/>
      <c r="P911" s="613"/>
      <c r="Q911" s="613"/>
    </row>
    <row r="912" ht="25.15" customHeight="true" x14ac:dyDescent="0.2">
      <c r="C912" s="613"/>
      <c r="D912" s="613"/>
      <c r="E912" s="613"/>
      <c r="F912" s="613"/>
      <c r="G912" s="613"/>
      <c r="H912" s="613"/>
      <c r="I912" s="613"/>
      <c r="J912" s="613"/>
      <c r="K912" s="613"/>
      <c r="L912" s="613"/>
      <c r="M912" s="613"/>
      <c r="N912" s="613"/>
      <c r="O912" s="613"/>
      <c r="P912" s="613"/>
      <c r="Q912" s="613"/>
    </row>
    <row r="913" ht="25.15" customHeight="true" x14ac:dyDescent="0.2">
      <c r="C913" s="613"/>
      <c r="D913" s="613"/>
      <c r="E913" s="613"/>
      <c r="F913" s="613"/>
      <c r="G913" s="613"/>
      <c r="H913" s="613"/>
      <c r="I913" s="613"/>
      <c r="J913" s="613"/>
      <c r="K913" s="613"/>
      <c r="L913" s="613"/>
      <c r="M913" s="613"/>
      <c r="N913" s="613"/>
      <c r="O913" s="613"/>
      <c r="P913" s="613"/>
      <c r="Q913" s="613"/>
    </row>
    <row r="914" ht="25.15" customHeight="true" x14ac:dyDescent="0.2">
      <c r="C914" s="613"/>
      <c r="D914" s="613"/>
      <c r="E914" s="613"/>
      <c r="F914" s="613"/>
      <c r="G914" s="613"/>
      <c r="H914" s="613"/>
      <c r="I914" s="613"/>
      <c r="J914" s="613"/>
      <c r="K914" s="613"/>
      <c r="L914" s="613"/>
      <c r="M914" s="613"/>
      <c r="N914" s="613"/>
      <c r="O914" s="613"/>
      <c r="P914" s="613"/>
      <c r="Q914" s="613"/>
    </row>
    <row r="915" ht="25.15" customHeight="true" x14ac:dyDescent="0.2">
      <c r="C915" s="613"/>
      <c r="D915" s="613"/>
      <c r="E915" s="613"/>
      <c r="F915" s="613"/>
      <c r="G915" s="613"/>
      <c r="H915" s="613"/>
      <c r="I915" s="613"/>
      <c r="J915" s="613"/>
      <c r="K915" s="613"/>
      <c r="L915" s="613"/>
      <c r="M915" s="613"/>
      <c r="N915" s="613"/>
      <c r="O915" s="613"/>
      <c r="P915" s="613"/>
      <c r="Q915" s="613"/>
    </row>
    <row r="916" ht="25.15" customHeight="true" x14ac:dyDescent="0.2">
      <c r="C916" s="613"/>
      <c r="D916" s="613"/>
      <c r="E916" s="613"/>
      <c r="F916" s="613"/>
      <c r="G916" s="613"/>
      <c r="H916" s="613"/>
      <c r="I916" s="613"/>
      <c r="J916" s="613"/>
      <c r="K916" s="613"/>
      <c r="L916" s="613"/>
      <c r="M916" s="613"/>
      <c r="N916" s="613"/>
      <c r="O916" s="613"/>
      <c r="P916" s="613"/>
      <c r="Q916" s="613"/>
    </row>
    <row r="917" ht="25.15" customHeight="true" x14ac:dyDescent="0.2">
      <c r="C917" s="613"/>
      <c r="D917" s="613"/>
      <c r="E917" s="613"/>
      <c r="F917" s="613"/>
      <c r="G917" s="613"/>
      <c r="H917" s="613"/>
      <c r="I917" s="613"/>
      <c r="J917" s="613"/>
      <c r="K917" s="613"/>
      <c r="L917" s="613"/>
      <c r="M917" s="613"/>
      <c r="N917" s="613"/>
      <c r="O917" s="613"/>
      <c r="P917" s="613"/>
      <c r="Q917" s="613"/>
    </row>
    <row r="918" ht="25.15" customHeight="true" x14ac:dyDescent="0.2">
      <c r="C918" s="613"/>
      <c r="D918" s="613"/>
      <c r="E918" s="613"/>
      <c r="F918" s="613"/>
      <c r="G918" s="613"/>
      <c r="H918" s="613"/>
      <c r="I918" s="613"/>
      <c r="J918" s="613"/>
      <c r="K918" s="613"/>
      <c r="L918" s="613"/>
      <c r="M918" s="613"/>
      <c r="N918" s="613"/>
      <c r="O918" s="613"/>
      <c r="P918" s="613"/>
      <c r="Q918" s="613"/>
    </row>
    <row r="919" ht="25.15" customHeight="true" x14ac:dyDescent="0.2">
      <c r="C919" s="613"/>
      <c r="D919" s="613"/>
      <c r="E919" s="613"/>
      <c r="F919" s="613"/>
      <c r="G919" s="613"/>
      <c r="H919" s="613"/>
      <c r="I919" s="613"/>
      <c r="J919" s="613"/>
      <c r="K919" s="613"/>
      <c r="L919" s="613"/>
      <c r="M919" s="613"/>
      <c r="N919" s="613"/>
      <c r="O919" s="613"/>
      <c r="P919" s="613"/>
      <c r="Q919" s="613"/>
    </row>
    <row r="920" ht="25.15" customHeight="true" x14ac:dyDescent="0.2">
      <c r="C920" s="613"/>
      <c r="D920" s="613"/>
      <c r="E920" s="613"/>
      <c r="F920" s="613"/>
      <c r="G920" s="613"/>
      <c r="H920" s="613"/>
      <c r="I920" s="613"/>
      <c r="J920" s="613"/>
      <c r="K920" s="613"/>
      <c r="L920" s="613"/>
      <c r="M920" s="613"/>
      <c r="N920" s="613"/>
      <c r="O920" s="613"/>
      <c r="P920" s="613"/>
      <c r="Q920" s="613"/>
    </row>
    <row r="921" ht="25.15" customHeight="true" x14ac:dyDescent="0.2">
      <c r="C921" s="613"/>
      <c r="D921" s="613"/>
      <c r="E921" s="613"/>
      <c r="F921" s="613"/>
      <c r="G921" s="613"/>
      <c r="H921" s="613"/>
      <c r="I921" s="613"/>
      <c r="J921" s="613"/>
      <c r="K921" s="613"/>
      <c r="L921" s="613"/>
      <c r="M921" s="613"/>
      <c r="N921" s="613"/>
      <c r="O921" s="613"/>
      <c r="P921" s="613"/>
      <c r="Q921" s="613"/>
    </row>
    <row r="922" ht="25.15" customHeight="true" x14ac:dyDescent="0.2">
      <c r="C922" s="613"/>
      <c r="D922" s="613"/>
      <c r="E922" s="613"/>
      <c r="F922" s="613"/>
      <c r="G922" s="613"/>
      <c r="H922" s="613"/>
      <c r="I922" s="613"/>
      <c r="J922" s="613"/>
      <c r="K922" s="613"/>
      <c r="L922" s="613"/>
      <c r="M922" s="613"/>
      <c r="N922" s="613"/>
      <c r="O922" s="613"/>
      <c r="P922" s="613"/>
      <c r="Q922" s="613"/>
    </row>
    <row r="923" ht="25.15" customHeight="true" x14ac:dyDescent="0.2">
      <c r="C923" s="613"/>
      <c r="D923" s="613"/>
      <c r="E923" s="613"/>
      <c r="F923" s="613"/>
      <c r="G923" s="613"/>
      <c r="H923" s="613"/>
      <c r="I923" s="613"/>
      <c r="J923" s="613"/>
      <c r="K923" s="613"/>
      <c r="L923" s="613"/>
      <c r="M923" s="613"/>
      <c r="N923" s="613"/>
      <c r="O923" s="613"/>
      <c r="P923" s="613"/>
      <c r="Q923" s="613"/>
    </row>
    <row r="924" ht="25.15" customHeight="true" x14ac:dyDescent="0.2">
      <c r="C924" s="613"/>
      <c r="D924" s="613"/>
      <c r="E924" s="613"/>
      <c r="F924" s="613"/>
      <c r="G924" s="613"/>
      <c r="H924" s="613"/>
      <c r="I924" s="613"/>
      <c r="J924" s="613"/>
      <c r="K924" s="613"/>
      <c r="L924" s="613"/>
      <c r="M924" s="613"/>
      <c r="N924" s="613"/>
      <c r="O924" s="613"/>
      <c r="P924" s="613"/>
      <c r="Q924" s="613"/>
    </row>
    <row r="925" ht="25.15" customHeight="true" x14ac:dyDescent="0.2">
      <c r="C925" s="613"/>
      <c r="D925" s="613"/>
      <c r="E925" s="613"/>
      <c r="F925" s="613"/>
      <c r="G925" s="613"/>
      <c r="H925" s="613"/>
      <c r="I925" s="613"/>
      <c r="J925" s="613"/>
      <c r="K925" s="613"/>
      <c r="L925" s="613"/>
      <c r="M925" s="613"/>
      <c r="N925" s="613"/>
      <c r="O925" s="613"/>
      <c r="P925" s="613"/>
      <c r="Q925" s="613"/>
    </row>
    <row r="926" ht="25.15" customHeight="true" x14ac:dyDescent="0.2">
      <c r="C926" s="613"/>
      <c r="D926" s="613"/>
      <c r="E926" s="613"/>
      <c r="F926" s="613"/>
      <c r="G926" s="613"/>
      <c r="H926" s="613"/>
      <c r="I926" s="613"/>
      <c r="J926" s="613"/>
      <c r="K926" s="613"/>
      <c r="L926" s="613"/>
      <c r="M926" s="613"/>
      <c r="N926" s="613"/>
      <c r="O926" s="613"/>
      <c r="P926" s="613"/>
      <c r="Q926" s="613"/>
    </row>
    <row r="927" ht="25.15" customHeight="true" x14ac:dyDescent="0.2">
      <c r="C927" s="613"/>
      <c r="D927" s="613"/>
      <c r="E927" s="613"/>
      <c r="F927" s="613"/>
      <c r="G927" s="613"/>
      <c r="H927" s="613"/>
      <c r="I927" s="613"/>
      <c r="J927" s="613"/>
      <c r="K927" s="613"/>
      <c r="L927" s="613"/>
      <c r="M927" s="613"/>
      <c r="N927" s="613"/>
      <c r="O927" s="613"/>
      <c r="P927" s="613"/>
      <c r="Q927" s="613"/>
    </row>
    <row r="928" ht="25.15" customHeight="true" x14ac:dyDescent="0.2">
      <c r="C928" s="613"/>
      <c r="D928" s="613"/>
      <c r="E928" s="613"/>
      <c r="F928" s="613"/>
      <c r="G928" s="613"/>
      <c r="H928" s="613"/>
      <c r="I928" s="613"/>
      <c r="J928" s="613"/>
      <c r="K928" s="613"/>
      <c r="L928" s="613"/>
      <c r="M928" s="613"/>
      <c r="N928" s="613"/>
      <c r="O928" s="613"/>
      <c r="P928" s="613"/>
      <c r="Q928" s="613"/>
    </row>
    <row r="929" ht="25.15" customHeight="true" x14ac:dyDescent="0.2">
      <c r="C929" s="613"/>
      <c r="D929" s="613"/>
      <c r="E929" s="613"/>
      <c r="F929" s="613"/>
      <c r="G929" s="613"/>
      <c r="H929" s="613"/>
      <c r="I929" s="613"/>
      <c r="J929" s="613"/>
      <c r="K929" s="613"/>
      <c r="L929" s="613"/>
      <c r="M929" s="613"/>
      <c r="N929" s="613"/>
      <c r="O929" s="613"/>
      <c r="P929" s="613"/>
      <c r="Q929" s="613"/>
    </row>
    <row r="930" ht="25.15" customHeight="true" x14ac:dyDescent="0.2">
      <c r="C930" s="613"/>
      <c r="D930" s="613"/>
      <c r="E930" s="613"/>
      <c r="F930" s="613"/>
      <c r="G930" s="613"/>
      <c r="H930" s="613"/>
      <c r="I930" s="613"/>
      <c r="J930" s="613"/>
      <c r="K930" s="613"/>
      <c r="L930" s="613"/>
      <c r="M930" s="613"/>
      <c r="N930" s="613"/>
      <c r="O930" s="613"/>
      <c r="P930" s="613"/>
      <c r="Q930" s="613"/>
    </row>
    <row r="931" ht="25.15" customHeight="true" x14ac:dyDescent="0.2">
      <c r="C931" s="613"/>
      <c r="D931" s="613"/>
      <c r="E931" s="613"/>
      <c r="F931" s="613"/>
      <c r="G931" s="613"/>
      <c r="H931" s="613"/>
      <c r="I931" s="613"/>
      <c r="J931" s="613"/>
      <c r="K931" s="613"/>
      <c r="L931" s="613"/>
      <c r="M931" s="613"/>
      <c r="N931" s="613"/>
      <c r="O931" s="613"/>
      <c r="P931" s="613"/>
      <c r="Q931" s="613"/>
    </row>
    <row r="932" ht="25.15" customHeight="true" x14ac:dyDescent="0.2">
      <c r="C932" s="613"/>
      <c r="D932" s="613"/>
      <c r="E932" s="613"/>
      <c r="F932" s="613"/>
      <c r="G932" s="613"/>
      <c r="H932" s="613"/>
      <c r="I932" s="613"/>
      <c r="J932" s="613"/>
      <c r="K932" s="613"/>
      <c r="L932" s="613"/>
      <c r="M932" s="613"/>
      <c r="N932" s="613"/>
      <c r="O932" s="613"/>
      <c r="P932" s="613"/>
      <c r="Q932" s="613"/>
    </row>
    <row r="933" ht="25.15" customHeight="true" x14ac:dyDescent="0.2">
      <c r="C933" s="613"/>
      <c r="D933" s="613"/>
      <c r="E933" s="613"/>
      <c r="F933" s="613"/>
      <c r="G933" s="613"/>
      <c r="H933" s="613"/>
      <c r="I933" s="613"/>
      <c r="J933" s="613"/>
      <c r="K933" s="613"/>
      <c r="L933" s="613"/>
      <c r="M933" s="613"/>
      <c r="N933" s="613"/>
      <c r="O933" s="613"/>
      <c r="P933" s="613"/>
      <c r="Q933" s="613"/>
    </row>
    <row r="934" ht="25.15" customHeight="true" x14ac:dyDescent="0.2">
      <c r="C934" s="613"/>
      <c r="D934" s="613"/>
      <c r="E934" s="613"/>
      <c r="F934" s="613"/>
      <c r="G934" s="613"/>
      <c r="H934" s="613"/>
      <c r="I934" s="613"/>
      <c r="J934" s="613"/>
      <c r="K934" s="613"/>
      <c r="L934" s="613"/>
      <c r="M934" s="613"/>
      <c r="N934" s="613"/>
      <c r="O934" s="613"/>
      <c r="P934" s="613"/>
      <c r="Q934" s="613"/>
    </row>
    <row r="935" ht="25.15" customHeight="true" x14ac:dyDescent="0.2">
      <c r="C935" s="613"/>
      <c r="D935" s="613"/>
      <c r="E935" s="613"/>
      <c r="F935" s="613"/>
      <c r="G935" s="613"/>
      <c r="H935" s="613"/>
      <c r="I935" s="613"/>
      <c r="J935" s="613"/>
      <c r="K935" s="613"/>
      <c r="L935" s="613"/>
      <c r="M935" s="613"/>
      <c r="N935" s="613"/>
      <c r="O935" s="613"/>
      <c r="P935" s="613"/>
      <c r="Q935" s="613"/>
    </row>
    <row r="936" ht="25.15" customHeight="true" x14ac:dyDescent="0.2">
      <c r="C936" s="613"/>
      <c r="D936" s="613"/>
      <c r="E936" s="613"/>
      <c r="F936" s="613"/>
      <c r="G936" s="613"/>
      <c r="H936" s="613"/>
      <c r="I936" s="613"/>
      <c r="J936" s="613"/>
      <c r="K936" s="613"/>
      <c r="L936" s="613"/>
      <c r="M936" s="613"/>
      <c r="N936" s="613"/>
      <c r="O936" s="613"/>
      <c r="P936" s="613"/>
      <c r="Q936" s="613"/>
    </row>
    <row r="937" ht="25.15" customHeight="true" x14ac:dyDescent="0.2">
      <c r="C937" s="613"/>
      <c r="D937" s="613"/>
      <c r="E937" s="613"/>
      <c r="F937" s="613"/>
      <c r="G937" s="613"/>
      <c r="H937" s="613"/>
      <c r="I937" s="613"/>
      <c r="J937" s="613"/>
      <c r="K937" s="613"/>
      <c r="L937" s="613"/>
      <c r="M937" s="613"/>
      <c r="N937" s="613"/>
      <c r="O937" s="613"/>
      <c r="P937" s="613"/>
      <c r="Q937" s="613"/>
    </row>
    <row r="938" ht="25.15" customHeight="true" x14ac:dyDescent="0.2">
      <c r="C938" s="613"/>
      <c r="D938" s="613"/>
      <c r="E938" s="613"/>
      <c r="F938" s="613"/>
      <c r="G938" s="613"/>
      <c r="H938" s="613"/>
      <c r="I938" s="613"/>
      <c r="J938" s="613"/>
      <c r="K938" s="613"/>
      <c r="L938" s="613"/>
      <c r="M938" s="613"/>
      <c r="N938" s="613"/>
      <c r="O938" s="613"/>
      <c r="P938" s="613"/>
      <c r="Q938" s="613"/>
    </row>
    <row r="939" ht="25.15" customHeight="true" x14ac:dyDescent="0.2">
      <c r="C939" s="613"/>
      <c r="D939" s="613"/>
      <c r="E939" s="613"/>
      <c r="F939" s="613"/>
      <c r="G939" s="613"/>
      <c r="H939" s="613"/>
      <c r="I939" s="613"/>
      <c r="J939" s="613"/>
      <c r="K939" s="613"/>
      <c r="L939" s="613"/>
      <c r="M939" s="613"/>
      <c r="N939" s="613"/>
      <c r="O939" s="613"/>
      <c r="P939" s="613"/>
      <c r="Q939" s="613"/>
    </row>
    <row r="940" ht="25.15" customHeight="true" x14ac:dyDescent="0.2">
      <c r="C940" s="613"/>
      <c r="D940" s="613"/>
      <c r="E940" s="613"/>
      <c r="F940" s="613"/>
      <c r="G940" s="613"/>
      <c r="H940" s="613"/>
      <c r="I940" s="613"/>
      <c r="J940" s="613"/>
      <c r="K940" s="613"/>
      <c r="L940" s="613"/>
      <c r="M940" s="613"/>
      <c r="N940" s="613"/>
      <c r="O940" s="613"/>
      <c r="P940" s="613"/>
      <c r="Q940" s="613"/>
    </row>
    <row r="941" ht="25.15" customHeight="true" x14ac:dyDescent="0.2">
      <c r="C941" s="613"/>
      <c r="D941" s="613"/>
      <c r="E941" s="613"/>
      <c r="F941" s="613"/>
      <c r="G941" s="613"/>
      <c r="H941" s="613"/>
      <c r="I941" s="613"/>
      <c r="J941" s="613"/>
      <c r="K941" s="613"/>
      <c r="L941" s="613"/>
      <c r="M941" s="613"/>
      <c r="N941" s="613"/>
      <c r="O941" s="613"/>
      <c r="P941" s="613"/>
      <c r="Q941" s="613"/>
    </row>
    <row r="942" ht="25.15" customHeight="true" x14ac:dyDescent="0.2">
      <c r="C942" s="613"/>
      <c r="D942" s="613"/>
      <c r="E942" s="613"/>
      <c r="F942" s="613"/>
      <c r="G942" s="613"/>
      <c r="H942" s="613"/>
      <c r="I942" s="613"/>
      <c r="J942" s="613"/>
      <c r="K942" s="613"/>
      <c r="L942" s="613"/>
      <c r="M942" s="613"/>
      <c r="N942" s="613"/>
      <c r="O942" s="613"/>
      <c r="P942" s="613"/>
      <c r="Q942" s="613"/>
    </row>
    <row r="943" ht="25.15" customHeight="true" x14ac:dyDescent="0.2">
      <c r="C943" s="613"/>
      <c r="D943" s="613"/>
      <c r="E943" s="613"/>
      <c r="F943" s="613"/>
      <c r="G943" s="613"/>
      <c r="H943" s="613"/>
      <c r="I943" s="613"/>
      <c r="J943" s="613"/>
      <c r="K943" s="613"/>
      <c r="L943" s="613"/>
      <c r="M943" s="613"/>
      <c r="N943" s="613"/>
      <c r="O943" s="613"/>
      <c r="P943" s="613"/>
      <c r="Q943" s="613"/>
    </row>
    <row r="944" ht="25.15" customHeight="true" x14ac:dyDescent="0.2">
      <c r="C944" s="613"/>
      <c r="D944" s="613"/>
      <c r="E944" s="613"/>
      <c r="F944" s="613"/>
      <c r="G944" s="613"/>
      <c r="H944" s="613"/>
      <c r="I944" s="613"/>
      <c r="J944" s="613"/>
      <c r="K944" s="613"/>
      <c r="L944" s="613"/>
      <c r="M944" s="613"/>
      <c r="N944" s="613"/>
      <c r="O944" s="613"/>
      <c r="P944" s="613"/>
      <c r="Q944" s="613"/>
    </row>
    <row r="945" ht="25.15" customHeight="true" x14ac:dyDescent="0.2">
      <c r="C945" s="613"/>
      <c r="D945" s="613"/>
      <c r="E945" s="613"/>
      <c r="F945" s="613"/>
      <c r="G945" s="613"/>
      <c r="H945" s="613"/>
      <c r="I945" s="613"/>
      <c r="J945" s="613"/>
      <c r="K945" s="613"/>
      <c r="L945" s="613"/>
      <c r="M945" s="613"/>
      <c r="N945" s="613"/>
      <c r="O945" s="613"/>
      <c r="P945" s="613"/>
      <c r="Q945" s="613"/>
    </row>
    <row r="946" ht="25.15" customHeight="true" x14ac:dyDescent="0.2">
      <c r="C946" s="613"/>
      <c r="D946" s="613"/>
      <c r="E946" s="613"/>
      <c r="F946" s="613"/>
      <c r="G946" s="613"/>
      <c r="H946" s="613"/>
      <c r="I946" s="613"/>
      <c r="J946" s="613"/>
      <c r="K946" s="613"/>
      <c r="L946" s="613"/>
      <c r="M946" s="613"/>
      <c r="N946" s="613"/>
      <c r="O946" s="613"/>
      <c r="P946" s="613"/>
      <c r="Q946" s="613"/>
    </row>
    <row r="947" ht="25.15" customHeight="true" x14ac:dyDescent="0.2">
      <c r="C947" s="613"/>
      <c r="D947" s="613"/>
      <c r="E947" s="613"/>
      <c r="F947" s="613"/>
      <c r="G947" s="613"/>
      <c r="H947" s="613"/>
      <c r="I947" s="613"/>
      <c r="J947" s="613"/>
      <c r="K947" s="613"/>
      <c r="L947" s="613"/>
      <c r="M947" s="613"/>
      <c r="N947" s="613"/>
      <c r="O947" s="613"/>
      <c r="P947" s="613"/>
      <c r="Q947" s="613"/>
    </row>
    <row r="948" ht="25.15" customHeight="true" x14ac:dyDescent="0.2">
      <c r="C948" s="613"/>
      <c r="D948" s="613"/>
      <c r="E948" s="613"/>
      <c r="F948" s="613"/>
      <c r="G948" s="613"/>
      <c r="H948" s="613"/>
      <c r="I948" s="613"/>
      <c r="J948" s="613"/>
      <c r="K948" s="613"/>
      <c r="L948" s="613"/>
      <c r="M948" s="613"/>
      <c r="N948" s="613"/>
      <c r="O948" s="613"/>
      <c r="P948" s="613"/>
      <c r="Q948" s="613"/>
    </row>
    <row r="949" ht="25.15" customHeight="true" x14ac:dyDescent="0.2">
      <c r="C949" s="613"/>
      <c r="D949" s="613"/>
      <c r="E949" s="613"/>
      <c r="F949" s="613"/>
      <c r="G949" s="613"/>
      <c r="H949" s="613"/>
      <c r="I949" s="613"/>
      <c r="J949" s="613"/>
      <c r="K949" s="613"/>
      <c r="L949" s="613"/>
      <c r="M949" s="613"/>
      <c r="N949" s="613"/>
      <c r="O949" s="613"/>
      <c r="P949" s="613"/>
      <c r="Q949" s="613"/>
    </row>
    <row r="950" ht="25.15" customHeight="true" x14ac:dyDescent="0.2">
      <c r="C950" s="613"/>
      <c r="D950" s="613"/>
      <c r="E950" s="613"/>
      <c r="F950" s="613"/>
      <c r="G950" s="613"/>
      <c r="H950" s="613"/>
      <c r="I950" s="613"/>
      <c r="J950" s="613"/>
      <c r="K950" s="613"/>
      <c r="L950" s="613"/>
      <c r="M950" s="613"/>
      <c r="N950" s="613"/>
      <c r="O950" s="613"/>
      <c r="P950" s="613"/>
      <c r="Q950" s="613"/>
    </row>
    <row r="951" ht="25.15" customHeight="true" x14ac:dyDescent="0.2">
      <c r="C951" s="613"/>
      <c r="D951" s="613"/>
      <c r="E951" s="613"/>
      <c r="F951" s="613"/>
      <c r="G951" s="613"/>
      <c r="H951" s="613"/>
      <c r="I951" s="613"/>
      <c r="J951" s="613"/>
      <c r="K951" s="613"/>
      <c r="L951" s="613"/>
      <c r="M951" s="613"/>
      <c r="N951" s="613"/>
      <c r="O951" s="613"/>
      <c r="P951" s="613"/>
      <c r="Q951" s="613"/>
    </row>
    <row r="952" ht="25.15" customHeight="true" x14ac:dyDescent="0.2">
      <c r="C952" s="613"/>
      <c r="D952" s="613"/>
      <c r="E952" s="613"/>
      <c r="F952" s="613"/>
      <c r="G952" s="613"/>
      <c r="H952" s="613"/>
      <c r="I952" s="613"/>
      <c r="J952" s="613"/>
      <c r="K952" s="613"/>
      <c r="L952" s="613"/>
      <c r="M952" s="613"/>
      <c r="N952" s="613"/>
      <c r="O952" s="613"/>
      <c r="P952" s="613"/>
      <c r="Q952" s="613"/>
    </row>
    <row r="953" ht="25.15" customHeight="true" x14ac:dyDescent="0.2">
      <c r="C953" s="613"/>
      <c r="D953" s="613"/>
      <c r="E953" s="613"/>
      <c r="F953" s="613"/>
      <c r="G953" s="613"/>
      <c r="H953" s="613"/>
      <c r="I953" s="613"/>
      <c r="J953" s="613"/>
      <c r="K953" s="613"/>
      <c r="L953" s="613"/>
      <c r="M953" s="613"/>
      <c r="N953" s="613"/>
      <c r="O953" s="613"/>
      <c r="P953" s="613"/>
      <c r="Q953" s="613"/>
    </row>
    <row r="954" ht="25.15" customHeight="true" x14ac:dyDescent="0.2">
      <c r="C954" s="613"/>
      <c r="D954" s="613"/>
      <c r="E954" s="613"/>
      <c r="F954" s="613"/>
      <c r="G954" s="613"/>
      <c r="H954" s="613"/>
      <c r="I954" s="613"/>
      <c r="J954" s="613"/>
      <c r="K954" s="613"/>
      <c r="L954" s="613"/>
      <c r="M954" s="613"/>
      <c r="N954" s="613"/>
      <c r="O954" s="613"/>
      <c r="P954" s="613"/>
      <c r="Q954" s="613"/>
    </row>
    <row r="955" ht="25.15" customHeight="true" x14ac:dyDescent="0.2">
      <c r="C955" s="613"/>
      <c r="D955" s="613"/>
      <c r="E955" s="613"/>
      <c r="F955" s="613"/>
      <c r="G955" s="613"/>
      <c r="H955" s="613"/>
      <c r="I955" s="613"/>
      <c r="J955" s="613"/>
      <c r="K955" s="613"/>
      <c r="L955" s="613"/>
      <c r="M955" s="613"/>
      <c r="N955" s="613"/>
      <c r="O955" s="613"/>
      <c r="P955" s="613"/>
      <c r="Q955" s="613"/>
    </row>
    <row r="956" ht="25.15" customHeight="true" x14ac:dyDescent="0.2">
      <c r="C956" s="613"/>
      <c r="D956" s="613"/>
      <c r="E956" s="613"/>
      <c r="F956" s="613"/>
      <c r="G956" s="613"/>
      <c r="H956" s="613"/>
      <c r="I956" s="613"/>
      <c r="J956" s="613"/>
      <c r="K956" s="613"/>
      <c r="L956" s="613"/>
      <c r="M956" s="613"/>
      <c r="N956" s="613"/>
      <c r="O956" s="613"/>
      <c r="P956" s="613"/>
      <c r="Q956" s="613"/>
    </row>
    <row r="957" ht="25.15" customHeight="true" x14ac:dyDescent="0.2">
      <c r="C957" s="613"/>
      <c r="D957" s="613"/>
      <c r="E957" s="613"/>
      <c r="F957" s="613"/>
      <c r="G957" s="613"/>
      <c r="H957" s="613"/>
      <c r="I957" s="613"/>
      <c r="J957" s="613"/>
      <c r="K957" s="613"/>
      <c r="L957" s="613"/>
      <c r="M957" s="613"/>
      <c r="N957" s="613"/>
      <c r="O957" s="613"/>
      <c r="P957" s="613"/>
      <c r="Q957" s="613"/>
    </row>
    <row r="958" ht="25.15" customHeight="true" x14ac:dyDescent="0.2">
      <c r="C958" s="613"/>
      <c r="D958" s="613"/>
      <c r="E958" s="613"/>
      <c r="F958" s="613"/>
      <c r="G958" s="613"/>
      <c r="H958" s="613"/>
      <c r="I958" s="613"/>
      <c r="J958" s="613"/>
      <c r="K958" s="613"/>
      <c r="L958" s="613"/>
      <c r="M958" s="613"/>
      <c r="N958" s="613"/>
      <c r="O958" s="613"/>
      <c r="P958" s="613"/>
      <c r="Q958" s="613"/>
    </row>
    <row r="959" ht="25.15" customHeight="true" x14ac:dyDescent="0.2">
      <c r="C959" s="613"/>
      <c r="D959" s="613"/>
      <c r="E959" s="613"/>
      <c r="F959" s="613"/>
      <c r="G959" s="613"/>
      <c r="H959" s="613"/>
      <c r="I959" s="613"/>
      <c r="J959" s="613"/>
      <c r="K959" s="613"/>
      <c r="L959" s="613"/>
      <c r="M959" s="613"/>
      <c r="N959" s="613"/>
      <c r="O959" s="613"/>
      <c r="P959" s="613"/>
      <c r="Q959" s="613"/>
    </row>
    <row r="960" ht="25.15" customHeight="true" x14ac:dyDescent="0.2">
      <c r="C960" s="613"/>
      <c r="D960" s="613"/>
      <c r="E960" s="613"/>
      <c r="F960" s="613"/>
      <c r="G960" s="613"/>
      <c r="H960" s="613"/>
      <c r="I960" s="613"/>
      <c r="J960" s="613"/>
      <c r="K960" s="613"/>
      <c r="L960" s="613"/>
      <c r="M960" s="613"/>
      <c r="N960" s="613"/>
      <c r="O960" s="613"/>
      <c r="P960" s="613"/>
      <c r="Q960" s="613"/>
    </row>
    <row r="961" ht="25.15" customHeight="true" x14ac:dyDescent="0.2">
      <c r="C961" s="613"/>
      <c r="D961" s="613"/>
      <c r="E961" s="613"/>
      <c r="F961" s="613"/>
      <c r="G961" s="613"/>
      <c r="H961" s="613"/>
      <c r="I961" s="613"/>
      <c r="J961" s="613"/>
      <c r="K961" s="613"/>
      <c r="L961" s="613"/>
      <c r="M961" s="613"/>
      <c r="N961" s="613"/>
      <c r="O961" s="613"/>
      <c r="P961" s="613"/>
      <c r="Q961" s="613"/>
    </row>
    <row r="962" ht="25.15" customHeight="true" x14ac:dyDescent="0.2">
      <c r="C962" s="613"/>
      <c r="D962" s="613"/>
      <c r="E962" s="613"/>
      <c r="F962" s="613"/>
      <c r="G962" s="613"/>
      <c r="H962" s="613"/>
      <c r="I962" s="613"/>
      <c r="J962" s="613"/>
      <c r="K962" s="613"/>
      <c r="L962" s="613"/>
      <c r="M962" s="613"/>
      <c r="N962" s="613"/>
      <c r="O962" s="613"/>
      <c r="P962" s="613"/>
      <c r="Q962" s="613"/>
    </row>
    <row r="963" ht="25.15" customHeight="true" x14ac:dyDescent="0.2">
      <c r="C963" s="613"/>
      <c r="D963" s="613"/>
      <c r="E963" s="613"/>
      <c r="F963" s="613"/>
      <c r="G963" s="613"/>
      <c r="H963" s="613"/>
      <c r="I963" s="613"/>
      <c r="J963" s="613"/>
      <c r="K963" s="613"/>
      <c r="L963" s="613"/>
      <c r="M963" s="613"/>
      <c r="N963" s="613"/>
      <c r="O963" s="613"/>
      <c r="P963" s="613"/>
      <c r="Q963" s="613"/>
    </row>
    <row r="964" ht="25.15" customHeight="true" x14ac:dyDescent="0.2">
      <c r="C964" s="613"/>
      <c r="D964" s="613"/>
      <c r="E964" s="613"/>
      <c r="F964" s="613"/>
      <c r="G964" s="613"/>
      <c r="H964" s="613"/>
      <c r="I964" s="613"/>
      <c r="J964" s="613"/>
      <c r="K964" s="613"/>
      <c r="L964" s="613"/>
      <c r="M964" s="613"/>
      <c r="N964" s="613"/>
      <c r="O964" s="613"/>
      <c r="P964" s="613"/>
      <c r="Q964" s="613"/>
    </row>
    <row r="965" ht="25.15" customHeight="true" x14ac:dyDescent="0.2">
      <c r="C965" s="613"/>
      <c r="D965" s="613"/>
      <c r="E965" s="613"/>
      <c r="F965" s="613"/>
      <c r="G965" s="613"/>
      <c r="H965" s="613"/>
      <c r="I965" s="613"/>
      <c r="J965" s="613"/>
      <c r="K965" s="613"/>
      <c r="L965" s="613"/>
      <c r="M965" s="613"/>
      <c r="N965" s="613"/>
      <c r="O965" s="613"/>
      <c r="P965" s="613"/>
      <c r="Q965" s="613"/>
    </row>
    <row r="966" ht="25.15" customHeight="true" x14ac:dyDescent="0.2">
      <c r="C966" s="613"/>
      <c r="D966" s="613"/>
      <c r="E966" s="613"/>
      <c r="F966" s="613"/>
      <c r="G966" s="613"/>
      <c r="H966" s="613"/>
      <c r="I966" s="613"/>
      <c r="J966" s="613"/>
      <c r="K966" s="613"/>
      <c r="L966" s="613"/>
      <c r="M966" s="613"/>
      <c r="N966" s="613"/>
      <c r="O966" s="613"/>
      <c r="P966" s="613"/>
      <c r="Q966" s="613"/>
    </row>
    <row r="967" ht="25.15" customHeight="true" x14ac:dyDescent="0.2">
      <c r="C967" s="613"/>
      <c r="D967" s="613"/>
      <c r="E967" s="613"/>
      <c r="F967" s="613"/>
      <c r="G967" s="613"/>
      <c r="H967" s="613"/>
      <c r="I967" s="613"/>
      <c r="J967" s="613"/>
      <c r="K967" s="613"/>
      <c r="L967" s="613"/>
      <c r="M967" s="613"/>
      <c r="N967" s="613"/>
      <c r="O967" s="613"/>
      <c r="P967" s="613"/>
      <c r="Q967" s="613"/>
    </row>
    <row r="968" ht="25.15" customHeight="true" x14ac:dyDescent="0.2">
      <c r="C968" s="613"/>
      <c r="D968" s="613"/>
      <c r="E968" s="613"/>
      <c r="F968" s="613"/>
      <c r="G968" s="613"/>
      <c r="H968" s="613"/>
      <c r="I968" s="613"/>
      <c r="J968" s="613"/>
      <c r="K968" s="613"/>
      <c r="L968" s="613"/>
      <c r="M968" s="613"/>
      <c r="N968" s="613"/>
      <c r="O968" s="613"/>
      <c r="P968" s="613"/>
      <c r="Q968" s="613"/>
    </row>
    <row r="969" ht="25.15" customHeight="true" x14ac:dyDescent="0.2">
      <c r="C969" s="613"/>
      <c r="D969" s="613"/>
      <c r="E969" s="613"/>
      <c r="F969" s="613"/>
      <c r="G969" s="613"/>
      <c r="H969" s="613"/>
      <c r="I969" s="613"/>
      <c r="J969" s="613"/>
      <c r="K969" s="613"/>
      <c r="L969" s="613"/>
      <c r="M969" s="613"/>
      <c r="N969" s="613"/>
      <c r="O969" s="613"/>
      <c r="P969" s="613"/>
      <c r="Q969" s="613"/>
    </row>
    <row r="970" ht="25.15" customHeight="true" x14ac:dyDescent="0.2">
      <c r="C970" s="613"/>
      <c r="D970" s="613"/>
      <c r="E970" s="613"/>
      <c r="F970" s="613"/>
      <c r="G970" s="613"/>
      <c r="H970" s="613"/>
      <c r="I970" s="613"/>
      <c r="J970" s="613"/>
      <c r="K970" s="613"/>
      <c r="L970" s="613"/>
      <c r="M970" s="613"/>
      <c r="N970" s="613"/>
      <c r="O970" s="613"/>
      <c r="P970" s="613"/>
      <c r="Q970" s="613"/>
    </row>
    <row r="971" ht="25.15" customHeight="true" x14ac:dyDescent="0.2">
      <c r="C971" s="613"/>
      <c r="D971" s="613"/>
      <c r="E971" s="613"/>
      <c r="F971" s="613"/>
      <c r="G971" s="613"/>
      <c r="H971" s="613"/>
      <c r="I971" s="613"/>
      <c r="J971" s="613"/>
      <c r="K971" s="613"/>
      <c r="L971" s="613"/>
      <c r="M971" s="613"/>
      <c r="N971" s="613"/>
      <c r="O971" s="613"/>
      <c r="P971" s="613"/>
      <c r="Q971" s="613"/>
    </row>
    <row r="972" ht="25.15" customHeight="true" x14ac:dyDescent="0.2">
      <c r="C972" s="613"/>
      <c r="D972" s="613"/>
      <c r="E972" s="613"/>
      <c r="F972" s="613"/>
      <c r="G972" s="613"/>
      <c r="H972" s="613"/>
      <c r="I972" s="613"/>
      <c r="J972" s="613"/>
      <c r="K972" s="613"/>
      <c r="L972" s="613"/>
      <c r="M972" s="613"/>
      <c r="N972" s="613"/>
      <c r="O972" s="613"/>
      <c r="P972" s="613"/>
      <c r="Q972" s="613"/>
    </row>
    <row r="973" ht="25.15" customHeight="true" x14ac:dyDescent="0.2">
      <c r="C973" s="613"/>
      <c r="D973" s="613"/>
      <c r="E973" s="613"/>
      <c r="F973" s="613"/>
      <c r="G973" s="613"/>
      <c r="H973" s="613"/>
      <c r="I973" s="613"/>
      <c r="J973" s="613"/>
      <c r="K973" s="613"/>
      <c r="L973" s="613"/>
      <c r="M973" s="613"/>
      <c r="N973" s="613"/>
      <c r="O973" s="613"/>
      <c r="P973" s="613"/>
      <c r="Q973" s="613"/>
    </row>
    <row r="974" ht="25.15" customHeight="true" x14ac:dyDescent="0.2">
      <c r="C974" s="613"/>
      <c r="D974" s="613"/>
      <c r="E974" s="613"/>
      <c r="F974" s="613"/>
      <c r="G974" s="613"/>
      <c r="H974" s="613"/>
      <c r="I974" s="613"/>
      <c r="J974" s="613"/>
      <c r="K974" s="613"/>
      <c r="L974" s="613"/>
      <c r="M974" s="613"/>
      <c r="N974" s="613"/>
      <c r="O974" s="613"/>
      <c r="P974" s="613"/>
      <c r="Q974" s="613"/>
    </row>
    <row r="975" ht="25.15" customHeight="true" x14ac:dyDescent="0.2">
      <c r="C975" s="613"/>
      <c r="D975" s="613"/>
      <c r="E975" s="613"/>
      <c r="F975" s="613"/>
      <c r="G975" s="613"/>
      <c r="H975" s="613"/>
      <c r="I975" s="613"/>
      <c r="J975" s="613"/>
      <c r="K975" s="613"/>
      <c r="L975" s="613"/>
      <c r="M975" s="613"/>
      <c r="N975" s="613"/>
      <c r="O975" s="613"/>
      <c r="P975" s="613"/>
      <c r="Q975" s="613"/>
    </row>
    <row r="976" ht="25.15" customHeight="true" x14ac:dyDescent="0.2">
      <c r="C976" s="613"/>
      <c r="D976" s="613"/>
      <c r="E976" s="613"/>
      <c r="F976" s="613"/>
      <c r="G976" s="613"/>
      <c r="H976" s="613"/>
      <c r="I976" s="613"/>
      <c r="J976" s="613"/>
      <c r="K976" s="613"/>
      <c r="L976" s="613"/>
      <c r="M976" s="613"/>
      <c r="N976" s="613"/>
      <c r="O976" s="613"/>
      <c r="P976" s="613"/>
      <c r="Q976" s="613"/>
    </row>
    <row r="977" ht="25.15" customHeight="true" x14ac:dyDescent="0.2">
      <c r="C977" s="613"/>
      <c r="D977" s="613"/>
      <c r="E977" s="613"/>
      <c r="F977" s="613"/>
      <c r="G977" s="613"/>
      <c r="H977" s="613"/>
      <c r="I977" s="613"/>
      <c r="J977" s="613"/>
      <c r="K977" s="613"/>
      <c r="L977" s="613"/>
      <c r="M977" s="613"/>
      <c r="N977" s="613"/>
      <c r="O977" s="613"/>
      <c r="P977" s="613"/>
      <c r="Q977" s="613"/>
    </row>
    <row r="978" ht="25.15" customHeight="true" x14ac:dyDescent="0.2">
      <c r="C978" s="613"/>
      <c r="D978" s="613"/>
      <c r="E978" s="613"/>
      <c r="F978" s="613"/>
      <c r="G978" s="613"/>
      <c r="H978" s="613"/>
      <c r="I978" s="613"/>
      <c r="J978" s="613"/>
      <c r="K978" s="613"/>
      <c r="L978" s="613"/>
      <c r="M978" s="613"/>
      <c r="N978" s="613"/>
      <c r="O978" s="613"/>
      <c r="P978" s="613"/>
      <c r="Q978" s="613"/>
    </row>
    <row r="979" ht="25.15" customHeight="true" x14ac:dyDescent="0.2">
      <c r="C979" s="613"/>
      <c r="D979" s="613"/>
      <c r="E979" s="613"/>
      <c r="F979" s="613"/>
      <c r="G979" s="613"/>
      <c r="H979" s="613"/>
      <c r="I979" s="613"/>
      <c r="J979" s="613"/>
      <c r="K979" s="613"/>
      <c r="L979" s="613"/>
      <c r="M979" s="613"/>
      <c r="N979" s="613"/>
      <c r="O979" s="613"/>
      <c r="P979" s="613"/>
      <c r="Q979" s="613"/>
    </row>
    <row r="980" ht="25.15" customHeight="true" x14ac:dyDescent="0.2">
      <c r="C980" s="613"/>
      <c r="D980" s="613"/>
      <c r="E980" s="613"/>
      <c r="F980" s="613"/>
      <c r="G980" s="613"/>
      <c r="H980" s="613"/>
      <c r="I980" s="613"/>
      <c r="J980" s="613"/>
      <c r="K980" s="613"/>
      <c r="L980" s="613"/>
      <c r="M980" s="613"/>
      <c r="N980" s="613"/>
      <c r="O980" s="613"/>
      <c r="P980" s="613"/>
      <c r="Q980" s="613"/>
    </row>
    <row r="981" ht="25.15" customHeight="true" x14ac:dyDescent="0.2">
      <c r="C981" s="613"/>
      <c r="D981" s="613"/>
      <c r="E981" s="613"/>
      <c r="F981" s="613"/>
      <c r="G981" s="613"/>
      <c r="H981" s="613"/>
      <c r="I981" s="613"/>
      <c r="J981" s="613"/>
      <c r="K981" s="613"/>
      <c r="L981" s="613"/>
      <c r="M981" s="613"/>
      <c r="N981" s="613"/>
      <c r="O981" s="613"/>
      <c r="P981" s="613"/>
      <c r="Q981" s="613"/>
    </row>
    <row r="982" ht="25.15" customHeight="true" x14ac:dyDescent="0.2">
      <c r="C982" s="613"/>
      <c r="D982" s="613"/>
      <c r="E982" s="613"/>
      <c r="F982" s="613"/>
      <c r="G982" s="613"/>
      <c r="H982" s="613"/>
      <c r="I982" s="613"/>
      <c r="J982" s="613"/>
      <c r="K982" s="613"/>
      <c r="L982" s="613"/>
      <c r="M982" s="613"/>
      <c r="N982" s="613"/>
      <c r="O982" s="613"/>
      <c r="P982" s="613"/>
      <c r="Q982" s="613"/>
    </row>
    <row r="983" ht="25.15" customHeight="true" x14ac:dyDescent="0.2">
      <c r="C983" s="613"/>
      <c r="D983" s="613"/>
      <c r="E983" s="613"/>
      <c r="F983" s="613"/>
      <c r="G983" s="613"/>
      <c r="H983" s="613"/>
      <c r="I983" s="613"/>
      <c r="J983" s="613"/>
      <c r="K983" s="613"/>
      <c r="L983" s="613"/>
      <c r="M983" s="613"/>
      <c r="N983" s="613"/>
      <c r="O983" s="613"/>
      <c r="P983" s="613"/>
      <c r="Q983" s="613"/>
    </row>
    <row r="984" ht="25.15" customHeight="true" x14ac:dyDescent="0.2">
      <c r="C984" s="613"/>
      <c r="D984" s="613"/>
      <c r="E984" s="613"/>
      <c r="F984" s="613"/>
      <c r="G984" s="613"/>
      <c r="H984" s="613"/>
      <c r="I984" s="613"/>
      <c r="J984" s="613"/>
      <c r="K984" s="613"/>
      <c r="L984" s="613"/>
      <c r="M984" s="613"/>
      <c r="N984" s="613"/>
      <c r="O984" s="613"/>
      <c r="P984" s="613"/>
      <c r="Q984" s="613"/>
    </row>
    <row r="985" ht="25.15" customHeight="true" x14ac:dyDescent="0.2">
      <c r="C985" s="613"/>
      <c r="D985" s="613"/>
      <c r="E985" s="613"/>
      <c r="F985" s="613"/>
      <c r="G985" s="613"/>
      <c r="H985" s="613"/>
      <c r="I985" s="613"/>
      <c r="J985" s="613"/>
      <c r="K985" s="613"/>
      <c r="L985" s="613"/>
      <c r="M985" s="613"/>
      <c r="N985" s="613"/>
      <c r="O985" s="613"/>
      <c r="P985" s="613"/>
      <c r="Q985" s="613"/>
    </row>
    <row r="986" ht="25.15" customHeight="true" x14ac:dyDescent="0.2">
      <c r="C986" s="613"/>
      <c r="D986" s="613"/>
      <c r="E986" s="613"/>
      <c r="F986" s="613"/>
      <c r="G986" s="613"/>
      <c r="H986" s="613"/>
      <c r="I986" s="613"/>
      <c r="J986" s="613"/>
      <c r="K986" s="613"/>
      <c r="L986" s="613"/>
      <c r="M986" s="613"/>
      <c r="N986" s="613"/>
      <c r="O986" s="613"/>
      <c r="P986" s="613"/>
      <c r="Q986" s="613"/>
    </row>
    <row r="987" ht="25.15" customHeight="true" x14ac:dyDescent="0.2">
      <c r="C987" s="613"/>
      <c r="D987" s="613"/>
      <c r="E987" s="613"/>
      <c r="F987" s="613"/>
      <c r="G987" s="613"/>
      <c r="H987" s="613"/>
      <c r="I987" s="613"/>
      <c r="J987" s="613"/>
      <c r="K987" s="613"/>
      <c r="L987" s="613"/>
      <c r="M987" s="613"/>
      <c r="N987" s="613"/>
      <c r="O987" s="613"/>
      <c r="P987" s="613"/>
      <c r="Q987" s="613"/>
    </row>
    <row r="988" ht="25.15" customHeight="true" x14ac:dyDescent="0.2">
      <c r="C988" s="613"/>
      <c r="D988" s="613"/>
      <c r="E988" s="613"/>
      <c r="F988" s="613"/>
      <c r="G988" s="613"/>
      <c r="H988" s="613"/>
      <c r="I988" s="613"/>
      <c r="J988" s="613"/>
      <c r="K988" s="613"/>
      <c r="L988" s="613"/>
      <c r="M988" s="613"/>
      <c r="N988" s="613"/>
      <c r="O988" s="613"/>
      <c r="P988" s="613"/>
      <c r="Q988" s="613"/>
    </row>
    <row r="989" ht="25.15" customHeight="true" x14ac:dyDescent="0.2">
      <c r="C989" s="613"/>
      <c r="D989" s="613"/>
      <c r="E989" s="613"/>
      <c r="F989" s="613"/>
      <c r="G989" s="613"/>
      <c r="H989" s="613"/>
      <c r="I989" s="613"/>
      <c r="J989" s="613"/>
      <c r="K989" s="613"/>
      <c r="L989" s="613"/>
      <c r="M989" s="613"/>
      <c r="N989" s="613"/>
      <c r="O989" s="613"/>
      <c r="P989" s="613"/>
      <c r="Q989" s="613"/>
    </row>
    <row r="990" ht="25.15" customHeight="true" x14ac:dyDescent="0.2">
      <c r="C990" s="613"/>
      <c r="D990" s="613"/>
      <c r="E990" s="613"/>
      <c r="F990" s="613"/>
      <c r="G990" s="613"/>
      <c r="H990" s="613"/>
      <c r="I990" s="613"/>
      <c r="J990" s="613"/>
      <c r="K990" s="613"/>
      <c r="L990" s="613"/>
      <c r="M990" s="613"/>
      <c r="N990" s="613"/>
      <c r="O990" s="613"/>
      <c r="P990" s="613"/>
      <c r="Q990" s="613"/>
    </row>
    <row r="991" ht="25.15" customHeight="true" x14ac:dyDescent="0.2">
      <c r="C991" s="613"/>
      <c r="D991" s="613"/>
      <c r="E991" s="613"/>
      <c r="F991" s="613"/>
      <c r="G991" s="613"/>
      <c r="H991" s="613"/>
      <c r="I991" s="613"/>
      <c r="J991" s="613"/>
      <c r="K991" s="613"/>
      <c r="L991" s="613"/>
      <c r="M991" s="613"/>
      <c r="N991" s="613"/>
      <c r="O991" s="613"/>
      <c r="P991" s="613"/>
      <c r="Q991" s="613"/>
    </row>
    <row r="992" ht="25.15" customHeight="true" x14ac:dyDescent="0.2">
      <c r="C992" s="613"/>
      <c r="D992" s="613"/>
      <c r="E992" s="613"/>
      <c r="F992" s="613"/>
      <c r="G992" s="613"/>
      <c r="H992" s="613"/>
      <c r="I992" s="613"/>
      <c r="J992" s="613"/>
      <c r="K992" s="613"/>
      <c r="L992" s="613"/>
      <c r="M992" s="613"/>
      <c r="N992" s="613"/>
      <c r="O992" s="613"/>
      <c r="P992" s="613"/>
      <c r="Q992" s="613"/>
    </row>
    <row r="993" ht="25.15" customHeight="true" x14ac:dyDescent="0.2">
      <c r="C993" s="613"/>
      <c r="D993" s="613"/>
      <c r="E993" s="613"/>
      <c r="F993" s="613"/>
      <c r="G993" s="613"/>
      <c r="H993" s="613"/>
      <c r="I993" s="613"/>
      <c r="J993" s="613"/>
      <c r="K993" s="613"/>
      <c r="L993" s="613"/>
      <c r="M993" s="613"/>
      <c r="N993" s="613"/>
      <c r="O993" s="613"/>
      <c r="P993" s="613"/>
      <c r="Q993" s="613"/>
    </row>
    <row r="994" ht="25.15" customHeight="true" x14ac:dyDescent="0.2">
      <c r="C994" s="613"/>
      <c r="D994" s="613"/>
      <c r="E994" s="613"/>
      <c r="F994" s="613"/>
      <c r="G994" s="613"/>
      <c r="H994" s="613"/>
      <c r="I994" s="613"/>
      <c r="J994" s="613"/>
      <c r="K994" s="613"/>
      <c r="L994" s="613"/>
      <c r="M994" s="613"/>
      <c r="N994" s="613"/>
      <c r="O994" s="613"/>
      <c r="P994" s="613"/>
      <c r="Q994" s="613"/>
    </row>
    <row r="995" ht="25.15" customHeight="true" x14ac:dyDescent="0.2">
      <c r="C995" s="613"/>
      <c r="D995" s="613"/>
      <c r="E995" s="613"/>
      <c r="F995" s="613"/>
      <c r="G995" s="613"/>
      <c r="H995" s="613"/>
      <c r="I995" s="613"/>
      <c r="J995" s="613"/>
      <c r="K995" s="613"/>
      <c r="L995" s="613"/>
      <c r="M995" s="613"/>
      <c r="N995" s="613"/>
      <c r="O995" s="613"/>
      <c r="P995" s="613"/>
      <c r="Q995" s="613"/>
    </row>
    <row r="996" ht="25.15" customHeight="true" x14ac:dyDescent="0.2">
      <c r="C996" s="613"/>
      <c r="D996" s="613"/>
      <c r="E996" s="613"/>
      <c r="F996" s="613"/>
      <c r="G996" s="613"/>
      <c r="H996" s="613"/>
      <c r="I996" s="613"/>
      <c r="J996" s="613"/>
      <c r="K996" s="613"/>
      <c r="L996" s="613"/>
      <c r="M996" s="613"/>
      <c r="N996" s="613"/>
      <c r="O996" s="613"/>
      <c r="P996" s="613"/>
      <c r="Q996" s="613"/>
    </row>
    <row r="997" ht="25.15" customHeight="true" x14ac:dyDescent="0.2">
      <c r="C997" s="613"/>
      <c r="D997" s="613"/>
      <c r="E997" s="613"/>
      <c r="F997" s="613"/>
      <c r="G997" s="613"/>
      <c r="H997" s="613"/>
      <c r="I997" s="613"/>
      <c r="J997" s="613"/>
      <c r="K997" s="613"/>
      <c r="L997" s="613"/>
      <c r="M997" s="613"/>
      <c r="N997" s="613"/>
      <c r="O997" s="613"/>
      <c r="P997" s="613"/>
      <c r="Q997" s="613"/>
    </row>
    <row r="998" ht="25.15" customHeight="true" x14ac:dyDescent="0.2">
      <c r="C998" s="613"/>
      <c r="D998" s="613"/>
      <c r="E998" s="613"/>
      <c r="F998" s="613"/>
      <c r="G998" s="613"/>
      <c r="H998" s="613"/>
      <c r="I998" s="613"/>
      <c r="J998" s="613"/>
      <c r="K998" s="613"/>
      <c r="L998" s="613"/>
      <c r="M998" s="613"/>
      <c r="N998" s="613"/>
      <c r="O998" s="613"/>
      <c r="P998" s="613"/>
      <c r="Q998" s="613"/>
    </row>
    <row r="999" ht="25.15" customHeight="true" x14ac:dyDescent="0.2">
      <c r="C999" s="613"/>
      <c r="D999" s="613"/>
      <c r="E999" s="613"/>
      <c r="F999" s="613"/>
      <c r="G999" s="613"/>
      <c r="H999" s="613"/>
      <c r="I999" s="613"/>
      <c r="J999" s="613"/>
      <c r="K999" s="613"/>
      <c r="L999" s="613"/>
      <c r="M999" s="613"/>
      <c r="N999" s="613"/>
      <c r="O999" s="613"/>
      <c r="P999" s="613"/>
      <c r="Q999" s="613"/>
    </row>
    <row r="1000" ht="25.15" customHeight="true" x14ac:dyDescent="0.2">
      <c r="C1000" s="613"/>
      <c r="D1000" s="613"/>
      <c r="E1000" s="613"/>
      <c r="F1000" s="613"/>
      <c r="G1000" s="613"/>
      <c r="H1000" s="613"/>
      <c r="I1000" s="613"/>
      <c r="J1000" s="613"/>
      <c r="K1000" s="613"/>
      <c r="L1000" s="613"/>
      <c r="M1000" s="613"/>
      <c r="N1000" s="613"/>
      <c r="O1000" s="613"/>
      <c r="P1000" s="613"/>
      <c r="Q1000" s="613"/>
    </row>
    <row r="1001" ht="25.15" customHeight="true" x14ac:dyDescent="0.2">
      <c r="C1001" s="613"/>
      <c r="D1001" s="613"/>
      <c r="E1001" s="613"/>
      <c r="F1001" s="613"/>
      <c r="G1001" s="613"/>
      <c r="H1001" s="613"/>
      <c r="I1001" s="613"/>
      <c r="J1001" s="613"/>
      <c r="K1001" s="613"/>
      <c r="L1001" s="613"/>
      <c r="M1001" s="613"/>
      <c r="N1001" s="613"/>
      <c r="O1001" s="613"/>
      <c r="P1001" s="613"/>
      <c r="Q1001" s="613"/>
    </row>
    <row r="1002" ht="25.15" customHeight="true" x14ac:dyDescent="0.2">
      <c r="C1002" s="613"/>
      <c r="D1002" s="613"/>
      <c r="E1002" s="613"/>
      <c r="F1002" s="613"/>
      <c r="G1002" s="613"/>
      <c r="H1002" s="613"/>
      <c r="I1002" s="613"/>
      <c r="J1002" s="613"/>
      <c r="K1002" s="613"/>
      <c r="L1002" s="613"/>
      <c r="M1002" s="613"/>
      <c r="N1002" s="613"/>
      <c r="O1002" s="613"/>
      <c r="P1002" s="613"/>
      <c r="Q1002" s="613"/>
    </row>
    <row r="1003" ht="25.15" customHeight="true" x14ac:dyDescent="0.2">
      <c r="C1003" s="613"/>
      <c r="D1003" s="613"/>
      <c r="E1003" s="613"/>
      <c r="F1003" s="613"/>
      <c r="G1003" s="613"/>
      <c r="H1003" s="613"/>
      <c r="I1003" s="613"/>
      <c r="J1003" s="613"/>
      <c r="K1003" s="613"/>
      <c r="L1003" s="613"/>
      <c r="M1003" s="613"/>
      <c r="N1003" s="613"/>
      <c r="O1003" s="613"/>
      <c r="P1003" s="613"/>
      <c r="Q1003" s="613"/>
    </row>
    <row r="1004" ht="25.15" customHeight="true" x14ac:dyDescent="0.2">
      <c r="C1004" s="613"/>
      <c r="D1004" s="613"/>
      <c r="E1004" s="613"/>
      <c r="F1004" s="613"/>
      <c r="G1004" s="613"/>
      <c r="H1004" s="613"/>
      <c r="I1004" s="613"/>
      <c r="J1004" s="613"/>
      <c r="K1004" s="613"/>
      <c r="L1004" s="613"/>
      <c r="M1004" s="613"/>
      <c r="N1004" s="613"/>
      <c r="O1004" s="613"/>
      <c r="P1004" s="613"/>
      <c r="Q1004" s="613"/>
    </row>
    <row r="1005" ht="25.15" customHeight="true" x14ac:dyDescent="0.2">
      <c r="C1005" s="613"/>
      <c r="D1005" s="613"/>
      <c r="E1005" s="613"/>
      <c r="F1005" s="613"/>
      <c r="G1005" s="613"/>
      <c r="H1005" s="613"/>
      <c r="I1005" s="613"/>
      <c r="J1005" s="613"/>
      <c r="K1005" s="613"/>
      <c r="L1005" s="613"/>
      <c r="M1005" s="613"/>
      <c r="N1005" s="613"/>
      <c r="O1005" s="613"/>
      <c r="P1005" s="613"/>
      <c r="Q1005" s="613"/>
    </row>
    <row r="1006" ht="25.15" customHeight="true" x14ac:dyDescent="0.2">
      <c r="C1006" s="613"/>
      <c r="D1006" s="613"/>
      <c r="E1006" s="613"/>
      <c r="F1006" s="613"/>
      <c r="G1006" s="613"/>
      <c r="H1006" s="613"/>
      <c r="I1006" s="613"/>
      <c r="J1006" s="613"/>
      <c r="K1006" s="613"/>
      <c r="L1006" s="613"/>
      <c r="M1006" s="613"/>
      <c r="N1006" s="613"/>
      <c r="O1006" s="613"/>
      <c r="P1006" s="613"/>
      <c r="Q1006" s="613"/>
    </row>
    <row r="1007" ht="25.15" customHeight="true" x14ac:dyDescent="0.2">
      <c r="C1007" s="613"/>
      <c r="D1007" s="613"/>
      <c r="E1007" s="613"/>
      <c r="F1007" s="613"/>
      <c r="G1007" s="613"/>
      <c r="H1007" s="613"/>
      <c r="I1007" s="613"/>
      <c r="J1007" s="613"/>
      <c r="K1007" s="613"/>
      <c r="L1007" s="613"/>
      <c r="M1007" s="613"/>
      <c r="N1007" s="613"/>
      <c r="O1007" s="613"/>
      <c r="P1007" s="613"/>
      <c r="Q1007" s="613"/>
    </row>
    <row r="1008" ht="25.15" customHeight="true" x14ac:dyDescent="0.2">
      <c r="C1008" s="613"/>
      <c r="D1008" s="613"/>
      <c r="E1008" s="613"/>
      <c r="F1008" s="613"/>
      <c r="G1008" s="613"/>
      <c r="H1008" s="613"/>
      <c r="I1008" s="613"/>
      <c r="J1008" s="613"/>
      <c r="K1008" s="613"/>
      <c r="L1008" s="613"/>
      <c r="M1008" s="613"/>
      <c r="N1008" s="613"/>
      <c r="O1008" s="613"/>
      <c r="P1008" s="613"/>
      <c r="Q1008" s="613"/>
    </row>
    <row r="1009" ht="25.15" customHeight="true" x14ac:dyDescent="0.2">
      <c r="C1009" s="613"/>
      <c r="D1009" s="613"/>
      <c r="E1009" s="613"/>
      <c r="F1009" s="613"/>
      <c r="G1009" s="613"/>
      <c r="H1009" s="613"/>
      <c r="I1009" s="613"/>
      <c r="J1009" s="613"/>
      <c r="K1009" s="613"/>
      <c r="L1009" s="613"/>
      <c r="M1009" s="613"/>
      <c r="N1009" s="613"/>
      <c r="O1009" s="613"/>
      <c r="P1009" s="613"/>
      <c r="Q1009" s="613"/>
    </row>
    <row r="1010" ht="25.15" customHeight="true" x14ac:dyDescent="0.2">
      <c r="C1010" s="613"/>
      <c r="D1010" s="613"/>
      <c r="E1010" s="613"/>
      <c r="F1010" s="613"/>
      <c r="G1010" s="613"/>
      <c r="H1010" s="613"/>
      <c r="I1010" s="613"/>
      <c r="J1010" s="613"/>
      <c r="K1010" s="613"/>
      <c r="L1010" s="613"/>
      <c r="M1010" s="613"/>
      <c r="N1010" s="613"/>
      <c r="O1010" s="613"/>
      <c r="P1010" s="613"/>
      <c r="Q1010" s="613"/>
    </row>
    <row r="1011" ht="25.15" customHeight="true" x14ac:dyDescent="0.2">
      <c r="C1011" s="613"/>
      <c r="D1011" s="613"/>
      <c r="E1011" s="613"/>
      <c r="F1011" s="613"/>
      <c r="G1011" s="613"/>
      <c r="H1011" s="613"/>
      <c r="I1011" s="613"/>
      <c r="J1011" s="613"/>
      <c r="K1011" s="613"/>
      <c r="L1011" s="613"/>
      <c r="M1011" s="613"/>
      <c r="N1011" s="613"/>
      <c r="O1011" s="613"/>
      <c r="P1011" s="613"/>
      <c r="Q1011" s="613"/>
    </row>
    <row r="1012" ht="25.15" customHeight="true" x14ac:dyDescent="0.2">
      <c r="C1012" s="613"/>
      <c r="D1012" s="613"/>
      <c r="E1012" s="613"/>
      <c r="F1012" s="613"/>
      <c r="G1012" s="613"/>
      <c r="H1012" s="613"/>
      <c r="I1012" s="613"/>
      <c r="J1012" s="613"/>
      <c r="K1012" s="613"/>
      <c r="L1012" s="613"/>
      <c r="M1012" s="613"/>
      <c r="N1012" s="613"/>
      <c r="O1012" s="613"/>
      <c r="P1012" s="613"/>
      <c r="Q1012" s="613"/>
    </row>
    <row r="1013" ht="25.15" customHeight="true" x14ac:dyDescent="0.2">
      <c r="C1013" s="613"/>
      <c r="D1013" s="613"/>
      <c r="E1013" s="613"/>
      <c r="F1013" s="613"/>
      <c r="G1013" s="613"/>
      <c r="H1013" s="613"/>
      <c r="I1013" s="613"/>
      <c r="J1013" s="613"/>
      <c r="K1013" s="613"/>
      <c r="L1013" s="613"/>
      <c r="M1013" s="613"/>
      <c r="N1013" s="613"/>
      <c r="O1013" s="613"/>
      <c r="P1013" s="613"/>
      <c r="Q1013" s="613"/>
    </row>
    <row r="1014" ht="25.15" customHeight="true" x14ac:dyDescent="0.2">
      <c r="C1014" s="613"/>
      <c r="D1014" s="613"/>
      <c r="E1014" s="613"/>
      <c r="F1014" s="613"/>
      <c r="G1014" s="613"/>
      <c r="H1014" s="613"/>
      <c r="I1014" s="613"/>
      <c r="J1014" s="613"/>
      <c r="K1014" s="613"/>
      <c r="L1014" s="613"/>
      <c r="M1014" s="613"/>
      <c r="N1014" s="613"/>
      <c r="O1014" s="613"/>
      <c r="P1014" s="613"/>
      <c r="Q1014" s="613"/>
    </row>
    <row r="1015" ht="25.15" customHeight="true" x14ac:dyDescent="0.2">
      <c r="C1015" s="613"/>
      <c r="D1015" s="613"/>
      <c r="E1015" s="613"/>
      <c r="F1015" s="613"/>
      <c r="G1015" s="613"/>
      <c r="H1015" s="613"/>
      <c r="I1015" s="613"/>
      <c r="J1015" s="613"/>
      <c r="K1015" s="613"/>
      <c r="L1015" s="613"/>
      <c r="M1015" s="613"/>
      <c r="N1015" s="613"/>
      <c r="O1015" s="613"/>
      <c r="P1015" s="613"/>
      <c r="Q1015" s="613"/>
    </row>
    <row r="1016" ht="25.15" customHeight="true" x14ac:dyDescent="0.2">
      <c r="C1016" s="613"/>
      <c r="D1016" s="613"/>
      <c r="E1016" s="613"/>
      <c r="F1016" s="613"/>
      <c r="G1016" s="613"/>
      <c r="H1016" s="613"/>
      <c r="I1016" s="613"/>
      <c r="J1016" s="613"/>
      <c r="K1016" s="613"/>
      <c r="L1016" s="613"/>
      <c r="M1016" s="613"/>
      <c r="N1016" s="613"/>
      <c r="O1016" s="613"/>
      <c r="P1016" s="613"/>
      <c r="Q1016" s="613"/>
    </row>
    <row r="1017" ht="25.15" customHeight="true" x14ac:dyDescent="0.2">
      <c r="C1017" s="613"/>
      <c r="D1017" s="613"/>
      <c r="E1017" s="613"/>
      <c r="F1017" s="613"/>
      <c r="G1017" s="613"/>
      <c r="H1017" s="613"/>
      <c r="I1017" s="613"/>
      <c r="J1017" s="613"/>
      <c r="K1017" s="613"/>
      <c r="L1017" s="613"/>
      <c r="M1017" s="613"/>
      <c r="N1017" s="613"/>
      <c r="O1017" s="613"/>
      <c r="P1017" s="613"/>
      <c r="Q1017" s="613"/>
    </row>
    <row r="1018" ht="25.15" customHeight="true" x14ac:dyDescent="0.2">
      <c r="C1018" s="613"/>
      <c r="D1018" s="613"/>
      <c r="E1018" s="613"/>
      <c r="F1018" s="613"/>
      <c r="G1018" s="613"/>
      <c r="H1018" s="613"/>
      <c r="I1018" s="613"/>
      <c r="J1018" s="613"/>
      <c r="K1018" s="613"/>
      <c r="L1018" s="613"/>
      <c r="M1018" s="613"/>
      <c r="N1018" s="613"/>
      <c r="O1018" s="613"/>
      <c r="P1018" s="613"/>
      <c r="Q1018" s="613"/>
    </row>
    <row r="1019" ht="25.15" customHeight="true" x14ac:dyDescent="0.2">
      <c r="C1019" s="613"/>
      <c r="D1019" s="613"/>
      <c r="E1019" s="613"/>
      <c r="F1019" s="613"/>
      <c r="G1019" s="613"/>
      <c r="H1019" s="613"/>
      <c r="I1019" s="613"/>
      <c r="J1019" s="613"/>
      <c r="K1019" s="613"/>
      <c r="L1019" s="613"/>
      <c r="M1019" s="613"/>
      <c r="N1019" s="613"/>
      <c r="O1019" s="613"/>
      <c r="P1019" s="613"/>
      <c r="Q1019" s="613"/>
    </row>
    <row r="1020" ht="25.15" customHeight="true" x14ac:dyDescent="0.2">
      <c r="C1020" s="613"/>
      <c r="D1020" s="613"/>
      <c r="E1020" s="613"/>
      <c r="F1020" s="613"/>
      <c r="G1020" s="613"/>
      <c r="H1020" s="613"/>
      <c r="I1020" s="613"/>
      <c r="J1020" s="613"/>
      <c r="K1020" s="613"/>
      <c r="L1020" s="613"/>
      <c r="M1020" s="613"/>
      <c r="N1020" s="613"/>
      <c r="O1020" s="613"/>
      <c r="P1020" s="613"/>
      <c r="Q1020" s="613"/>
    </row>
    <row r="1021" ht="25.15" customHeight="true" x14ac:dyDescent="0.2">
      <c r="C1021" s="613"/>
      <c r="D1021" s="613"/>
      <c r="E1021" s="613"/>
      <c r="F1021" s="613"/>
      <c r="G1021" s="613"/>
      <c r="H1021" s="613"/>
      <c r="I1021" s="613"/>
      <c r="J1021" s="613"/>
      <c r="K1021" s="613"/>
      <c r="L1021" s="613"/>
      <c r="M1021" s="613"/>
      <c r="N1021" s="613"/>
      <c r="O1021" s="613"/>
      <c r="P1021" s="613"/>
      <c r="Q1021" s="613"/>
    </row>
    <row r="1022" ht="25.15" customHeight="true" x14ac:dyDescent="0.2">
      <c r="C1022" s="613"/>
      <c r="D1022" s="613"/>
      <c r="E1022" s="613"/>
      <c r="F1022" s="613"/>
      <c r="G1022" s="613"/>
      <c r="H1022" s="613"/>
      <c r="I1022" s="613"/>
      <c r="J1022" s="613"/>
      <c r="K1022" s="613"/>
      <c r="L1022" s="613"/>
      <c r="M1022" s="613"/>
      <c r="N1022" s="613"/>
      <c r="O1022" s="613"/>
      <c r="P1022" s="613"/>
      <c r="Q1022" s="613"/>
    </row>
    <row r="1023" ht="25.15" customHeight="true" x14ac:dyDescent="0.2">
      <c r="C1023" s="613"/>
      <c r="D1023" s="613"/>
      <c r="E1023" s="613"/>
      <c r="F1023" s="613"/>
      <c r="G1023" s="613"/>
      <c r="H1023" s="613"/>
      <c r="I1023" s="613"/>
      <c r="J1023" s="613"/>
      <c r="K1023" s="613"/>
      <c r="L1023" s="613"/>
      <c r="M1023" s="613"/>
      <c r="N1023" s="613"/>
      <c r="O1023" s="613"/>
      <c r="P1023" s="613"/>
      <c r="Q1023" s="613"/>
    </row>
    <row r="1024" ht="25.15" customHeight="true" x14ac:dyDescent="0.2">
      <c r="C1024" s="613"/>
      <c r="D1024" s="613"/>
      <c r="E1024" s="613"/>
      <c r="F1024" s="613"/>
      <c r="G1024" s="613"/>
      <c r="H1024" s="613"/>
      <c r="I1024" s="613"/>
      <c r="J1024" s="613"/>
      <c r="K1024" s="613"/>
      <c r="L1024" s="613"/>
      <c r="M1024" s="613"/>
      <c r="N1024" s="613"/>
      <c r="O1024" s="613"/>
      <c r="P1024" s="613"/>
      <c r="Q1024" s="613"/>
    </row>
    <row r="1025" s="346" customFormat="true" ht="21" customHeight="true" x14ac:dyDescent="0.2">
      <c r="A1025" s="1033" t="s">
        <v>414</v>
      </c>
      <c r="B1025" s="1033"/>
      <c r="C1025" s="1033"/>
      <c r="W1025" s="339"/>
      <c r="X1025" s="339"/>
      <c r="Y1025" s="339"/>
      <c r="Z1025" s="339"/>
      <c r="AA1025" s="339"/>
      <c r="AB1025" s="339"/>
      <c r="AC1025" s="339"/>
      <c r="AD1025" s="339"/>
      <c r="AE1025" s="339"/>
      <c r="AF1025" s="339"/>
      <c r="AG1025" s="339"/>
      <c r="AH1025" s="339"/>
      <c r="AI1025" s="339"/>
      <c r="AJ1025" s="339"/>
      <c r="AK1025" s="339"/>
      <c r="AL1025" s="339"/>
      <c r="AM1025" s="339"/>
      <c r="AN1025" s="339"/>
      <c r="AO1025" s="339"/>
      <c r="AP1025" s="339"/>
      <c r="AQ1025" s="339"/>
      <c r="AR1025" s="339"/>
      <c r="AS1025" s="339"/>
      <c r="AT1025" s="339"/>
      <c r="AU1025" s="339"/>
      <c r="AV1025" s="339"/>
      <c r="AW1025" s="339"/>
      <c r="AX1025" s="339"/>
      <c r="AY1025" s="339"/>
      <c r="AZ1025" s="339"/>
      <c r="BA1025" s="354"/>
      <c r="BB1025" s="420"/>
      <c r="BC1025"/>
      <c r="BD1025"/>
      <c r="BE1025"/>
      <c r="BF1025"/>
      <c r="BG1025"/>
      <c r="BH1025"/>
      <c r="BI1025"/>
      <c r="BJ1025"/>
      <c r="BK1025"/>
      <c r="BL1025"/>
      <c r="BM1025"/>
      <c r="BN1025"/>
      <c r="BO1025"/>
      <c r="BP1025"/>
      <c r="BQ1025"/>
      <c r="BR1025"/>
      <c r="BS1025"/>
      <c r="BT1025"/>
      <c r="BU1025"/>
      <c r="BV1025" s="354"/>
      <c r="BW1025" s="355"/>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s="346" customFormat="true" ht="15.95" customHeight="true" x14ac:dyDescent="0.2">
      <c r="A1026" s="1013" t="s">
        <v>189</v>
      </c>
      <c r="B1026" s="1013"/>
      <c r="C1026" s="561" t="s">
        <v>190</v>
      </c>
      <c r="W1026" s="339"/>
      <c r="X1026" s="339"/>
      <c r="Y1026" s="339"/>
      <c r="Z1026" s="339"/>
      <c r="AA1026" s="339"/>
      <c r="AB1026" s="339"/>
      <c r="AC1026" s="339"/>
      <c r="AD1026" s="339"/>
      <c r="AE1026" s="339"/>
      <c r="AF1026" s="339"/>
      <c r="AG1026" s="339"/>
      <c r="AH1026" s="339"/>
      <c r="AI1026" s="339"/>
      <c r="AJ1026" s="339"/>
      <c r="AK1026" s="339"/>
      <c r="AL1026" s="339"/>
      <c r="AM1026" s="339"/>
      <c r="AN1026" s="339"/>
      <c r="AO1026" s="339"/>
      <c r="AP1026" s="339"/>
      <c r="AQ1026" s="339"/>
      <c r="AR1026" s="339"/>
      <c r="AS1026" s="339"/>
      <c r="AT1026" s="339"/>
      <c r="AU1026" s="339"/>
      <c r="AV1026" s="339"/>
      <c r="AW1026" s="339"/>
      <c r="AX1026" s="339"/>
      <c r="AY1026" s="339"/>
      <c r="AZ1026" s="339"/>
      <c r="BA1026" s="354"/>
      <c r="BB1026" s="420"/>
      <c r="BC1026"/>
      <c r="BD1026"/>
      <c r="BE1026"/>
      <c r="BF1026"/>
      <c r="BG1026"/>
      <c r="BH1026"/>
      <c r="BI1026"/>
      <c r="BJ1026"/>
      <c r="BK1026"/>
      <c r="BL1026"/>
      <c r="BM1026"/>
      <c r="BN1026"/>
      <c r="BO1026"/>
      <c r="BP1026"/>
      <c r="BQ1026"/>
      <c r="BR1026"/>
      <c r="BS1026"/>
      <c r="BT1026"/>
      <c r="BU1026"/>
      <c r="BV1026" s="354"/>
      <c r="BW1026" s="355"/>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s="346" customFormat="true" ht="17.1" hidden="true" customHeight="true" x14ac:dyDescent="0.2">
      <c r="A1027" s="562" t="s">
        <v>191</v>
      </c>
      <c r="B1027" s="563" t="s">
        <v>192</v>
      </c>
      <c r="C1027" s="564">
        <v>8510</v>
      </c>
      <c r="W1027" s="339"/>
      <c r="X1027" s="339"/>
      <c r="Y1027" s="339"/>
      <c r="Z1027" s="339"/>
      <c r="AA1027" s="339"/>
      <c r="AB1027" s="339"/>
      <c r="AC1027" s="339"/>
      <c r="AD1027" s="339"/>
      <c r="AE1027" s="339"/>
      <c r="AF1027" s="339"/>
      <c r="AG1027" s="339"/>
      <c r="AH1027" s="339"/>
      <c r="AI1027" s="339"/>
      <c r="AJ1027" s="339"/>
      <c r="AK1027" s="339"/>
      <c r="AL1027" s="339"/>
      <c r="AM1027" s="339"/>
      <c r="AN1027" s="339"/>
      <c r="AO1027" s="339"/>
      <c r="AP1027" s="339"/>
      <c r="AQ1027" s="339"/>
      <c r="AR1027" s="339"/>
      <c r="AS1027" s="339"/>
      <c r="AT1027" s="339"/>
      <c r="AU1027" s="339"/>
      <c r="AV1027" s="339"/>
      <c r="AW1027" s="339"/>
      <c r="AX1027" s="339"/>
      <c r="AY1027" s="339"/>
      <c r="AZ1027" s="339"/>
      <c r="BA1027" s="354"/>
      <c r="BB1027" s="420"/>
      <c r="BC1027"/>
      <c r="BD1027"/>
      <c r="BE1027"/>
      <c r="BF1027"/>
      <c r="BG1027"/>
      <c r="BH1027"/>
      <c r="BI1027"/>
      <c r="BJ1027"/>
      <c r="BK1027"/>
      <c r="BL1027"/>
      <c r="BM1027"/>
      <c r="BN1027"/>
      <c r="BO1027"/>
      <c r="BP1027"/>
      <c r="BQ1027"/>
      <c r="BR1027"/>
      <c r="BS1027"/>
      <c r="BT1027"/>
      <c r="BU1027"/>
      <c r="BV1027" s="354"/>
      <c r="BW1027" s="355"/>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s="346" customFormat="true" ht="17.1" hidden="true" customHeight="true" x14ac:dyDescent="0.2">
      <c r="A1028" s="565" t="s">
        <v>193</v>
      </c>
      <c r="B1028" s="566" t="s">
        <v>192</v>
      </c>
      <c r="C1028" s="567">
        <v>8510</v>
      </c>
      <c r="W1028" s="339"/>
      <c r="X1028" s="339"/>
      <c r="Y1028" s="339"/>
      <c r="Z1028" s="339"/>
      <c r="AA1028" s="339"/>
      <c r="AB1028" s="339"/>
      <c r="AC1028" s="339"/>
      <c r="AD1028" s="339"/>
      <c r="AE1028" s="339"/>
      <c r="AF1028" s="339"/>
      <c r="AG1028" s="339"/>
      <c r="AH1028" s="339"/>
      <c r="AI1028" s="339"/>
      <c r="AJ1028" s="339"/>
      <c r="AK1028" s="339"/>
      <c r="AL1028" s="339"/>
      <c r="AM1028" s="339"/>
      <c r="AN1028" s="339"/>
      <c r="AO1028" s="339"/>
      <c r="AP1028" s="339"/>
      <c r="AQ1028" s="339"/>
      <c r="AR1028" s="339"/>
      <c r="AS1028" s="339"/>
      <c r="AT1028" s="339"/>
      <c r="AU1028" s="339"/>
      <c r="AV1028" s="339"/>
      <c r="AW1028" s="339"/>
      <c r="AX1028" s="339"/>
      <c r="AY1028" s="339"/>
      <c r="AZ1028" s="339"/>
      <c r="BA1028" s="354"/>
      <c r="BB1028" s="420"/>
      <c r="BC1028"/>
      <c r="BD1028"/>
      <c r="BE1028"/>
      <c r="BF1028"/>
      <c r="BG1028"/>
      <c r="BH1028"/>
      <c r="BI1028"/>
      <c r="BJ1028"/>
      <c r="BK1028"/>
      <c r="BL1028"/>
      <c r="BM1028"/>
      <c r="BN1028"/>
      <c r="BO1028"/>
      <c r="BP1028"/>
      <c r="BQ1028"/>
      <c r="BR1028"/>
      <c r="BS1028"/>
      <c r="BT1028"/>
      <c r="BU1028"/>
      <c r="BV1028" s="354"/>
      <c r="BW1028" s="355"/>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s="346" customFormat="true" ht="17.1" hidden="true" customHeight="true" x14ac:dyDescent="0.2">
      <c r="A1029" s="565" t="s">
        <v>194</v>
      </c>
      <c r="B1029" s="566" t="s">
        <v>192</v>
      </c>
      <c r="C1029" s="567">
        <v>8510</v>
      </c>
      <c r="W1029" s="339"/>
      <c r="X1029" s="339"/>
      <c r="Y1029" s="339"/>
      <c r="Z1029" s="339"/>
      <c r="AA1029" s="339"/>
      <c r="AB1029" s="339"/>
      <c r="AC1029" s="339"/>
      <c r="AD1029" s="339"/>
      <c r="AE1029" s="339"/>
      <c r="AF1029" s="339"/>
      <c r="AG1029" s="339"/>
      <c r="AH1029" s="339"/>
      <c r="AI1029" s="339"/>
      <c r="AJ1029" s="339"/>
      <c r="AK1029" s="339"/>
      <c r="AL1029" s="339"/>
      <c r="AM1029" s="339"/>
      <c r="AN1029" s="339"/>
      <c r="AO1029" s="339"/>
      <c r="AP1029" s="339"/>
      <c r="AQ1029" s="339"/>
      <c r="AR1029" s="339"/>
      <c r="AS1029" s="339"/>
      <c r="AT1029" s="339"/>
      <c r="AU1029" s="339"/>
      <c r="AV1029" s="339"/>
      <c r="AW1029" s="339"/>
      <c r="AX1029" s="339"/>
      <c r="AY1029" s="339"/>
      <c r="AZ1029" s="339"/>
      <c r="BA1029" s="354"/>
      <c r="BB1029" s="420"/>
      <c r="BC1029"/>
      <c r="BD1029"/>
      <c r="BE1029"/>
      <c r="BF1029"/>
      <c r="BG1029"/>
      <c r="BH1029"/>
      <c r="BI1029"/>
      <c r="BJ1029"/>
      <c r="BK1029"/>
      <c r="BL1029"/>
      <c r="BM1029"/>
      <c r="BN1029"/>
      <c r="BO1029"/>
      <c r="BP1029"/>
      <c r="BQ1029"/>
      <c r="BR1029"/>
      <c r="BS1029"/>
      <c r="BT1029"/>
      <c r="BU1029"/>
      <c r="BV1029" s="354"/>
      <c r="BW1029" s="355"/>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s="346" customFormat="true" ht="17.1" hidden="true" customHeight="true" x14ac:dyDescent="0.2">
      <c r="A1030" s="565" t="s">
        <v>196</v>
      </c>
      <c r="B1030" s="566" t="s">
        <v>192</v>
      </c>
      <c r="C1030" s="567">
        <v>8510</v>
      </c>
      <c r="W1030" s="339"/>
      <c r="X1030" s="339"/>
      <c r="Y1030" s="339"/>
      <c r="Z1030" s="339"/>
      <c r="AA1030" s="339"/>
      <c r="AB1030" s="339"/>
      <c r="AC1030" s="339"/>
      <c r="AD1030" s="339"/>
      <c r="AE1030" s="339"/>
      <c r="AF1030" s="339"/>
      <c r="AG1030" s="339"/>
      <c r="AH1030" s="339"/>
      <c r="AI1030" s="339"/>
      <c r="AJ1030" s="339"/>
      <c r="AK1030" s="339"/>
      <c r="AL1030" s="339"/>
      <c r="AM1030" s="339"/>
      <c r="AN1030" s="339"/>
      <c r="AO1030" s="339"/>
      <c r="AP1030" s="339"/>
      <c r="AQ1030" s="339"/>
      <c r="AR1030" s="339"/>
      <c r="AS1030" s="339"/>
      <c r="AT1030" s="339"/>
      <c r="AU1030" s="339"/>
      <c r="AV1030" s="339"/>
      <c r="AW1030" s="339"/>
      <c r="AX1030" s="339"/>
      <c r="AY1030" s="339"/>
      <c r="AZ1030" s="339"/>
      <c r="BA1030" s="354"/>
      <c r="BB1030" s="420"/>
      <c r="BC1030"/>
      <c r="BD1030"/>
      <c r="BE1030"/>
      <c r="BF1030"/>
      <c r="BG1030"/>
      <c r="BH1030"/>
      <c r="BI1030"/>
      <c r="BJ1030"/>
      <c r="BK1030"/>
      <c r="BL1030"/>
      <c r="BM1030"/>
      <c r="BN1030"/>
      <c r="BO1030"/>
      <c r="BP1030"/>
      <c r="BQ1030"/>
      <c r="BR1030"/>
      <c r="BS1030"/>
      <c r="BT1030"/>
      <c r="BU1030"/>
      <c r="BV1030" s="354"/>
      <c r="BW1030" s="355"/>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s="346" customFormat="true" ht="17.1" customHeight="true" x14ac:dyDescent="0.2">
      <c r="A1031" s="1014" t="s">
        <v>198</v>
      </c>
      <c r="B1031" s="566" t="s">
        <v>199</v>
      </c>
      <c r="C1031" s="567">
        <v>6578</v>
      </c>
      <c r="W1031" s="339"/>
      <c r="X1031" s="339"/>
      <c r="Y1031" s="339"/>
      <c r="Z1031" s="339"/>
      <c r="AA1031" s="339"/>
      <c r="AB1031" s="339"/>
      <c r="AC1031" s="339"/>
      <c r="AD1031" s="339"/>
      <c r="AE1031" s="339"/>
      <c r="AF1031" s="339"/>
      <c r="AG1031" s="339"/>
      <c r="AH1031" s="339"/>
      <c r="AI1031" s="339"/>
      <c r="AJ1031" s="339"/>
      <c r="AK1031" s="339"/>
      <c r="AL1031" s="339"/>
      <c r="AM1031" s="339"/>
      <c r="AN1031" s="339"/>
      <c r="AO1031" s="339"/>
      <c r="AP1031" s="339"/>
      <c r="AQ1031" s="339"/>
      <c r="AR1031" s="339"/>
      <c r="AS1031" s="339"/>
      <c r="AT1031" s="339"/>
      <c r="AU1031" s="339"/>
      <c r="AV1031" s="339"/>
      <c r="AW1031" s="339"/>
      <c r="AX1031" s="339"/>
      <c r="AY1031" s="339"/>
      <c r="AZ1031" s="339"/>
      <c r="BA1031" s="354"/>
      <c r="BB1031" s="420"/>
      <c r="BC1031"/>
      <c r="BD1031"/>
      <c r="BE1031"/>
      <c r="BF1031"/>
      <c r="BG1031"/>
      <c r="BH1031"/>
      <c r="BI1031"/>
      <c r="BJ1031"/>
      <c r="BK1031"/>
      <c r="BL1031"/>
      <c r="BM1031"/>
      <c r="BN1031"/>
      <c r="BO1031"/>
      <c r="BP1031"/>
      <c r="BQ1031"/>
      <c r="BR1031"/>
      <c r="BS1031"/>
      <c r="BT1031"/>
      <c r="BU1031"/>
      <c r="BV1031" s="354"/>
      <c r="BW1031" s="355"/>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s="346" customFormat="true" ht="17.1" customHeight="true" x14ac:dyDescent="0.2">
      <c r="A1032" s="1014"/>
      <c r="B1032" s="566" t="s">
        <v>200</v>
      </c>
      <c r="C1032" s="567">
        <v>1932</v>
      </c>
      <c r="W1032" s="339"/>
      <c r="X1032" s="339"/>
      <c r="Y1032" s="339"/>
      <c r="Z1032" s="339"/>
      <c r="AA1032" s="339"/>
      <c r="AB1032" s="339"/>
      <c r="AC1032" s="339"/>
      <c r="AD1032" s="339"/>
      <c r="AE1032" s="339"/>
      <c r="AF1032" s="339"/>
      <c r="AG1032" s="339"/>
      <c r="AH1032" s="339"/>
      <c r="AI1032" s="339"/>
      <c r="AJ1032" s="339"/>
      <c r="AK1032" s="339"/>
      <c r="AL1032" s="339"/>
      <c r="AM1032" s="339"/>
      <c r="AN1032" s="339"/>
      <c r="AO1032" s="339"/>
      <c r="AP1032" s="339"/>
      <c r="AQ1032" s="339"/>
      <c r="AR1032" s="339"/>
      <c r="AS1032" s="339"/>
      <c r="AT1032" s="339"/>
      <c r="AU1032" s="339"/>
      <c r="AV1032" s="339"/>
      <c r="AW1032" s="339"/>
      <c r="AX1032" s="339"/>
      <c r="AY1032" s="339"/>
      <c r="AZ1032" s="339"/>
      <c r="BA1032" s="354"/>
      <c r="BB1032" s="420"/>
      <c r="BC1032"/>
      <c r="BD1032"/>
      <c r="BE1032"/>
      <c r="BF1032"/>
      <c r="BG1032"/>
      <c r="BH1032"/>
      <c r="BI1032"/>
      <c r="BJ1032"/>
      <c r="BK1032"/>
      <c r="BL1032"/>
      <c r="BM1032"/>
      <c r="BN1032"/>
      <c r="BO1032"/>
      <c r="BP1032"/>
      <c r="BQ1032"/>
      <c r="BR1032"/>
      <c r="BS1032"/>
      <c r="BT1032"/>
      <c r="BU1032"/>
      <c r="BV1032" s="354"/>
      <c r="BW1032" s="355"/>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346" customFormat="true" ht="17.1" customHeight="true" x14ac:dyDescent="0.2">
      <c r="A1033" s="1015"/>
      <c r="B1033" s="568" t="s">
        <v>177</v>
      </c>
      <c r="C1033" s="569">
        <v>0</v>
      </c>
      <c r="W1033" s="339"/>
      <c r="X1033" s="339"/>
      <c r="Y1033" s="339"/>
      <c r="Z1033" s="339"/>
      <c r="AA1033" s="339"/>
      <c r="AB1033" s="339"/>
      <c r="AC1033" s="339"/>
      <c r="AD1033" s="339"/>
      <c r="AE1033" s="339"/>
      <c r="AF1033" s="339"/>
      <c r="AG1033" s="339"/>
      <c r="AH1033" s="339"/>
      <c r="AI1033" s="339"/>
      <c r="AJ1033" s="339"/>
      <c r="AK1033" s="339"/>
      <c r="AL1033" s="339"/>
      <c r="AM1033" s="339"/>
      <c r="AN1033" s="339"/>
      <c r="AO1033" s="339"/>
      <c r="AP1033" s="339"/>
      <c r="AQ1033" s="339"/>
      <c r="AR1033" s="339"/>
      <c r="AS1033" s="339"/>
      <c r="AT1033" s="339"/>
      <c r="AU1033" s="339"/>
      <c r="AV1033" s="339"/>
      <c r="AW1033" s="339"/>
      <c r="AX1033" s="339"/>
      <c r="AY1033" s="339"/>
      <c r="AZ1033" s="339"/>
      <c r="BA1033" s="520"/>
      <c r="BB1033" s="312"/>
      <c r="BC1033" s="520"/>
      <c r="BD1033" s="520"/>
      <c r="BE1033" s="520"/>
      <c r="BF1033" s="520"/>
      <c r="BG1033" s="520"/>
      <c r="BH1033" s="520"/>
      <c r="BI1033" s="520"/>
      <c r="BJ1033" s="520"/>
      <c r="BK1033" s="520"/>
      <c r="BL1033" s="520"/>
      <c r="BM1033" s="520"/>
      <c r="BN1033" s="520"/>
      <c r="BO1033" s="520"/>
      <c r="BP1033" s="520"/>
      <c r="BQ1033" s="520"/>
      <c r="BR1033" s="520"/>
      <c r="BS1033" s="520"/>
      <c r="BT1033" s="520"/>
      <c r="BU1033" s="520"/>
      <c r="BV1033" s="520"/>
      <c r="BW1033" s="339"/>
      <c r="BX1033" s="339"/>
      <c r="BY1033" s="339"/>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s="346" customFormat="true" ht="12.95" customHeight="true" x14ac:dyDescent="0.2">
      <c r="A1034" s="990" t="s">
        <v>415</v>
      </c>
      <c r="B1034" s="990"/>
      <c r="C1034" s="990"/>
      <c r="W1034" s="339"/>
      <c r="X1034" s="339"/>
      <c r="Y1034" s="339"/>
      <c r="Z1034" s="339"/>
      <c r="AA1034" s="339"/>
      <c r="AB1034" s="339"/>
      <c r="AC1034" s="339"/>
      <c r="AD1034" s="339"/>
      <c r="AE1034" s="339"/>
      <c r="AF1034" s="339"/>
      <c r="AG1034" s="339"/>
      <c r="AH1034" s="339"/>
      <c r="AI1034" s="339"/>
      <c r="AJ1034" s="339"/>
      <c r="AK1034" s="339"/>
      <c r="AL1034" s="339"/>
      <c r="AM1034" s="339"/>
      <c r="AN1034" s="339"/>
      <c r="AO1034" s="339"/>
      <c r="AP1034" s="339"/>
      <c r="AQ1034" s="339"/>
      <c r="AR1034" s="339"/>
      <c r="AS1034" s="339"/>
      <c r="AT1034" s="339"/>
      <c r="AU1034" s="339"/>
      <c r="AV1034" s="339"/>
      <c r="AW1034" s="339"/>
      <c r="AX1034" s="339"/>
      <c r="AY1034" s="339"/>
      <c r="AZ1034" s="339"/>
      <c r="BA1034" s="354"/>
      <c r="BB1034" s="420"/>
      <c r="BC1034"/>
      <c r="BD1034"/>
      <c r="BE1034"/>
      <c r="BF1034"/>
      <c r="BG1034"/>
      <c r="BH1034"/>
      <c r="BI1034"/>
      <c r="BJ1034"/>
      <c r="BK1034"/>
      <c r="BL1034"/>
      <c r="BM1034"/>
      <c r="BN1034"/>
      <c r="BO1034"/>
      <c r="BP1034"/>
      <c r="BQ1034"/>
      <c r="BR1034"/>
      <c r="BS1034"/>
      <c r="BT1034"/>
      <c r="BU1034"/>
      <c r="BV1034" s="354"/>
      <c r="BW1034" s="355"/>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5" s="346" customFormat="true" ht="15" customHeight="true" x14ac:dyDescent="0.2">
      <c r="B1035" s="507"/>
      <c r="W1035" s="339"/>
      <c r="X1035" s="339"/>
      <c r="Y1035" s="339"/>
      <c r="Z1035" s="339"/>
      <c r="AA1035" s="339"/>
      <c r="AB1035" s="339"/>
      <c r="AC1035" s="339"/>
      <c r="AD1035" s="339"/>
      <c r="AE1035" s="339"/>
      <c r="AF1035" s="339"/>
      <c r="AG1035" s="339"/>
      <c r="AH1035" s="339"/>
      <c r="AI1035" s="339"/>
      <c r="AJ1035" s="339"/>
      <c r="AK1035" s="339"/>
      <c r="AL1035" s="339"/>
      <c r="AM1035" s="339"/>
      <c r="AN1035" s="339"/>
      <c r="AO1035" s="339"/>
      <c r="AP1035" s="339"/>
      <c r="AQ1035" s="339"/>
      <c r="AR1035" s="339"/>
      <c r="AS1035" s="339"/>
      <c r="AT1035" s="339"/>
      <c r="AU1035" s="339"/>
      <c r="AV1035" s="339"/>
      <c r="AW1035" s="339"/>
      <c r="AX1035" s="339"/>
      <c r="AY1035" s="339"/>
      <c r="AZ1035" s="339"/>
      <c r="BA1035" s="505"/>
      <c r="BB1035" s="366"/>
      <c r="BC1035" s="505"/>
      <c r="BD1035" s="505"/>
      <c r="BE1035" s="505"/>
      <c r="BF1035" s="505"/>
      <c r="BG1035" s="505"/>
      <c r="BH1035" s="505"/>
      <c r="BI1035" s="505"/>
      <c r="BJ1035" s="505"/>
      <c r="BK1035" s="505"/>
      <c r="BL1035" s="505"/>
      <c r="BM1035" s="505"/>
      <c r="BN1035" s="505"/>
      <c r="BO1035" s="505"/>
      <c r="BP1035" s="505"/>
      <c r="BQ1035" s="505"/>
      <c r="BR1035" s="505"/>
      <c r="BS1035" s="505"/>
      <c r="BT1035" s="505"/>
      <c r="BU1035" s="505"/>
      <c r="BV1035" s="505"/>
      <c r="BW1035" s="339"/>
      <c r="BX1035" s="339"/>
      <c r="BY1035" s="339"/>
      <c r="BZ1035" s="339"/>
      <c r="CA1035" s="339"/>
      <c r="CB1035" s="339"/>
      <c r="CC1035" s="339"/>
      <c r="CD1035" s="339"/>
      <c r="CE1035" s="339"/>
      <c r="CF1035" s="339"/>
      <c r="CG1035" s="339"/>
      <c r="CH1035" s="339"/>
      <c r="CI1035" s="339"/>
      <c r="CJ1035" s="339"/>
      <c r="CK1035" s="339"/>
      <c r="CL1035" s="339"/>
      <c r="CM1035" s="339"/>
      <c r="CN1035" s="339"/>
      <c r="CO1035" s="339"/>
      <c r="CP1035" s="339"/>
      <c r="CQ1035" s="339"/>
      <c r="CR1035" s="339"/>
      <c r="CS1035" s="339"/>
      <c r="CT1035" s="339"/>
      <c r="CU1035" s="339"/>
      <c r="CV1035" s="339"/>
      <c r="CW1035" s="339"/>
      <c r="CX1035" s="339"/>
      <c r="CY1035" s="339"/>
      <c r="CZ1035" s="339"/>
    </row>
    <row r="1036" ht="15" customHeight="true" x14ac:dyDescent="0.25">
      <c r="A1036" s="421" t="s">
        <v>121</v>
      </c>
      <c r="B1036" s="294" t="s">
        <v>122</v>
      </c>
    </row>
    <row r="1037" ht="15" customHeight="true" x14ac:dyDescent="0.2">
      <c r="A1037" s="422" t="str">
        <f>R15</f>
        <v>Central</v>
      </c>
      <c r="B1037" s="422">
        <f>BR122+BR123</f>
        <v>4894.9504753823276</v>
      </c>
    </row>
    <row r="1038" ht="15" customHeight="true" x14ac:dyDescent="0.2">
      <c r="A1038" s="422" t="str">
        <f>S15</f>
        <v>Eastern</v>
      </c>
      <c r="B1038" s="422">
        <f>BS122+BS123</f>
        <v>2016.703125029135</v>
      </c>
    </row>
    <row r="1039" ht="15" customHeight="true" x14ac:dyDescent="0.2">
      <c r="A1039" s="422" t="str">
        <f>T15</f>
        <v>Khangai</v>
      </c>
      <c r="B1039" s="422">
        <f>BT122+BT123</f>
        <v>4300.7111179068297</v>
      </c>
    </row>
    <row r="1040" ht="15" customHeight="true" x14ac:dyDescent="0.2">
      <c r="A1040" s="422" t="str">
        <f>U15</f>
        <v>Ulaanbaatar</v>
      </c>
      <c r="B1040" s="422">
        <f>BU122+BU123</f>
        <v>16073.580610841871</v>
      </c>
    </row>
    <row r="1041" ht="15" customHeight="true" x14ac:dyDescent="0.2">
      <c r="A1041" s="422" t="str">
        <f>V15</f>
        <v>Western</v>
      </c>
      <c r="B1041" s="422">
        <f>BV122+BV123</f>
        <v>3066.1511117969285</v>
      </c>
    </row>
    <row r="1042" ht="15" customHeight="true" x14ac:dyDescent="0.2">
      <c r="A1042" s="422">
        <f>W15</f>
        <v>0</v>
      </c>
      <c r="B1042" s="422">
        <f>BW122+BW123</f>
        <v>0</v>
      </c>
    </row>
    <row r="1043" ht="15" customHeight="true" x14ac:dyDescent="0.2">
      <c r="A1043" s="422">
        <f>X15</f>
        <v>0</v>
      </c>
      <c r="B1043" s="422">
        <f>BX122+XR123</f>
        <v>0</v>
      </c>
    </row>
    <row r="1044" ht="15" customHeight="true" x14ac:dyDescent="0.2">
      <c r="A1044" s="422">
        <f>Y15</f>
        <v>0</v>
      </c>
      <c r="B1044" s="422">
        <f>BY122+BY123</f>
        <v>0</v>
      </c>
    </row>
    <row r="1045" ht="15" customHeight="true" x14ac:dyDescent="0.2">
      <c r="A1045" s="422">
        <f>Z15</f>
        <v>0</v>
      </c>
      <c r="B1045" s="422">
        <f>BZ122+BZ123</f>
        <v>0</v>
      </c>
    </row>
    <row r="1046" ht="15" customHeight="true" x14ac:dyDescent="0.2">
      <c r="A1046" s="366">
        <f>AA15</f>
        <v>0</v>
      </c>
      <c r="B1046" s="422">
        <f>CA122+CA123</f>
        <v>0</v>
      </c>
    </row>
    <row r="1047" ht="15" customHeight="true" x14ac:dyDescent="0.2">
      <c r="A1047" s="366">
        <f>AB15</f>
        <v>0</v>
      </c>
      <c r="B1047" s="422">
        <f>CB122+CB123</f>
        <v>0</v>
      </c>
    </row>
    <row r="1048" ht="15" customHeight="true" x14ac:dyDescent="0.2">
      <c r="A1048" s="366">
        <f>AC15</f>
        <v>0</v>
      </c>
      <c r="B1048" s="422">
        <f>CC122+CC123</f>
        <v>0</v>
      </c>
    </row>
    <row r="1049" ht="15" customHeight="true" x14ac:dyDescent="0.2">
      <c r="A1049" s="366">
        <f>AD15</f>
        <v>0</v>
      </c>
      <c r="B1049" s="422">
        <f>CD122+CD123</f>
        <v>0</v>
      </c>
    </row>
    <row r="1050" ht="15" customHeight="true" x14ac:dyDescent="0.2">
      <c r="A1050" s="366">
        <f>AE15</f>
        <v>0</v>
      </c>
      <c r="B1050" s="422">
        <f>CE122+CE123</f>
        <v>0</v>
      </c>
    </row>
    <row r="1051" ht="15" customHeight="true" x14ac:dyDescent="0.2">
      <c r="A1051" s="366">
        <f>AF15</f>
        <v>0</v>
      </c>
      <c r="B1051" s="422">
        <f>CF122+CF123</f>
        <v>0</v>
      </c>
    </row>
    <row r="1052" ht="15" customHeight="true" x14ac:dyDescent="0.2">
      <c r="A1052" s="366">
        <f>AG15</f>
        <v>0</v>
      </c>
      <c r="B1052" s="422">
        <f>CG122+CG123</f>
        <v>0</v>
      </c>
    </row>
    <row r="1053" ht="15" customHeight="true" x14ac:dyDescent="0.2">
      <c r="A1053" s="366">
        <f>AH15</f>
        <v>0</v>
      </c>
      <c r="B1053" s="422">
        <f>CH122+CH123</f>
        <v>0</v>
      </c>
    </row>
    <row r="1054" ht="15" customHeight="true" x14ac:dyDescent="0.2">
      <c r="A1054" s="366">
        <f>AI15</f>
        <v>0</v>
      </c>
      <c r="B1054" s="422">
        <f>CI122+CI123</f>
        <v>0</v>
      </c>
    </row>
    <row r="1055" ht="15" customHeight="true" x14ac:dyDescent="0.2">
      <c r="A1055" s="366">
        <f>AJ15</f>
        <v>0</v>
      </c>
      <c r="B1055" s="422">
        <f>CJ122+CJ123</f>
        <v>0</v>
      </c>
    </row>
    <row r="1056" ht="15" customHeight="true" x14ac:dyDescent="0.2">
      <c r="A1056" s="366">
        <f>AK15</f>
        <v>0</v>
      </c>
      <c r="B1056" s="422">
        <f>CK122+CK123</f>
        <v>0</v>
      </c>
    </row>
    <row r="1057" ht="15" customHeight="true" x14ac:dyDescent="0.2">
      <c r="A1057" s="366">
        <f>AL15</f>
        <v>0</v>
      </c>
      <c r="B1057" s="422">
        <f>CL122+CL123</f>
        <v>0</v>
      </c>
    </row>
    <row r="1058" ht="15" customHeight="true" x14ac:dyDescent="0.2">
      <c r="A1058" s="366">
        <f>AM15</f>
        <v>0</v>
      </c>
      <c r="B1058" s="422">
        <f>CM122+CM123</f>
        <v>0</v>
      </c>
    </row>
    <row r="1059" ht="15" customHeight="true" x14ac:dyDescent="0.2">
      <c r="A1059" s="366">
        <f>AN15</f>
        <v>0</v>
      </c>
      <c r="B1059" s="422">
        <f>CN122+CN123</f>
        <v>0</v>
      </c>
    </row>
    <row r="1060" ht="15" customHeight="true" x14ac:dyDescent="0.2">
      <c r="A1060" s="366">
        <f>AO15</f>
        <v>0</v>
      </c>
      <c r="B1060" s="422">
        <f>CO122+CO123</f>
        <v>0</v>
      </c>
    </row>
    <row r="1061" ht="15" customHeight="true" x14ac:dyDescent="0.2">
      <c r="A1061" s="366">
        <f>AP15</f>
        <v>0</v>
      </c>
      <c r="B1061" s="422">
        <f>CP122+CP123</f>
        <v>0</v>
      </c>
    </row>
    <row r="1062" ht="15" customHeight="true" x14ac:dyDescent="0.2">
      <c r="A1062" s="366">
        <f>AQ15</f>
        <v>0</v>
      </c>
      <c r="B1062" s="422">
        <f>CQ122+CQ123</f>
        <v>0</v>
      </c>
    </row>
    <row r="1063" ht="15" customHeight="true" x14ac:dyDescent="0.2">
      <c r="A1063" s="366">
        <f>AR15</f>
        <v>0</v>
      </c>
      <c r="B1063" s="422">
        <f>CR122+CR123</f>
        <v>0</v>
      </c>
    </row>
    <row r="1064" ht="15" customHeight="true" x14ac:dyDescent="0.2">
      <c r="A1064" s="366">
        <f>AS15</f>
        <v>0</v>
      </c>
      <c r="B1064" s="422">
        <f>CS122+CS123</f>
        <v>0</v>
      </c>
    </row>
    <row r="1065" ht="15" customHeight="true" x14ac:dyDescent="0.2">
      <c r="A1065" s="366">
        <f>AT15</f>
        <v>0</v>
      </c>
      <c r="B1065" s="422">
        <f>CT122+CT123</f>
        <v>0</v>
      </c>
    </row>
    <row r="1066" ht="15" customHeight="true" x14ac:dyDescent="0.2">
      <c r="A1066" s="366">
        <f>AU15</f>
        <v>0</v>
      </c>
      <c r="B1066" s="422">
        <f>CU122+CU123</f>
        <v>0</v>
      </c>
    </row>
    <row r="1067" ht="15" customHeight="true" x14ac:dyDescent="0.2">
      <c r="A1067" s="366">
        <f>AV15</f>
        <v>0</v>
      </c>
      <c r="B1067" s="422">
        <f>CV122+CV123</f>
        <v>0</v>
      </c>
    </row>
    <row r="1068" ht="15" customHeight="true" x14ac:dyDescent="0.2">
      <c r="A1068" s="366">
        <f>AW15</f>
        <v>0</v>
      </c>
      <c r="B1068" s="422">
        <f>CW122+CW123</f>
        <v>0</v>
      </c>
    </row>
    <row r="1069" ht="15" customHeight="true" x14ac:dyDescent="0.2">
      <c r="A1069" s="366">
        <f>AX15</f>
        <v>0</v>
      </c>
      <c r="B1069" s="422">
        <f>CX122+CX123</f>
        <v>0</v>
      </c>
    </row>
    <row r="1070" ht="15" customHeight="true" x14ac:dyDescent="0.2">
      <c r="A1070" s="366">
        <f>AY15</f>
        <v>0</v>
      </c>
      <c r="B1070" s="422">
        <f>CY122+CY123</f>
        <v>0</v>
      </c>
    </row>
    <row r="1071" ht="15" customHeight="true" x14ac:dyDescent="0.2">
      <c r="A1071" s="366"/>
      <c r="B1071" s="422"/>
    </row>
    <row r="1072" ht="15" customHeight="true" x14ac:dyDescent="0.2">
      <c r="A1072" s="422">
        <f>34-COUNTIF(A1037:A1071,"0")</f>
        <v>5</v>
      </c>
      <c r="B1072" s="366" t="s">
        <v>142</v>
      </c>
    </row>
    <row r="1100" s="339" customFormat="true" ht="17.1" customHeight="true" x14ac:dyDescent="0.2">
      <c r="A1100" s="824"/>
      <c r="B1100" s="819"/>
      <c r="BA1100" s="505"/>
      <c r="BB1100" s="366"/>
      <c r="BC1100" s="505"/>
      <c r="BD1100" s="505"/>
      <c r="BE1100" s="505"/>
      <c r="BF1100" s="505"/>
      <c r="BG1100" s="505"/>
      <c r="BH1100" s="505"/>
      <c r="BI1100" s="505"/>
      <c r="BJ1100" s="505"/>
      <c r="BK1100" s="505"/>
      <c r="BL1100" s="505"/>
      <c r="BM1100" s="505"/>
      <c r="BN1100" s="505"/>
      <c r="BO1100" s="505"/>
      <c r="BP1100" s="505"/>
      <c r="BQ1100" s="505"/>
      <c r="BR1100" s="505"/>
      <c r="BS1100" s="505"/>
      <c r="BT1100" s="505"/>
      <c r="BU1100" s="505"/>
      <c r="BV1100" s="505"/>
    </row>
    <row r="1101" s="339" customFormat="true" ht="17.1" customHeight="true" x14ac:dyDescent="0.2">
      <c r="A1101" s="825"/>
      <c r="B1101" s="820"/>
      <c r="BA1101" s="505"/>
      <c r="BB1101" s="366"/>
      <c r="BC1101" s="505"/>
      <c r="BD1101" s="505"/>
      <c r="BE1101" s="505"/>
      <c r="BF1101" s="505"/>
      <c r="BG1101" s="505"/>
      <c r="BH1101" s="505"/>
      <c r="BI1101" s="505"/>
      <c r="BJ1101" s="505"/>
      <c r="BK1101" s="505"/>
      <c r="BL1101" s="505"/>
      <c r="BM1101" s="505"/>
      <c r="BN1101" s="505"/>
      <c r="BO1101" s="505"/>
      <c r="BP1101" s="505"/>
      <c r="BQ1101" s="505"/>
      <c r="BR1101" s="505"/>
      <c r="BS1101" s="505"/>
      <c r="BT1101" s="505"/>
      <c r="BU1101" s="505"/>
      <c r="BV1101" s="505"/>
    </row>
    <row r="1102" s="339" customFormat="true" ht="15" customHeight="true" x14ac:dyDescent="0.2">
      <c r="BA1102" s="505"/>
      <c r="BB1102" s="366"/>
      <c r="BC1102" s="505"/>
      <c r="BD1102" s="505"/>
      <c r="BE1102" s="505"/>
      <c r="BF1102" s="505"/>
      <c r="BG1102" s="505"/>
      <c r="BH1102" s="505"/>
      <c r="BI1102" s="505"/>
      <c r="BJ1102" s="505"/>
      <c r="BK1102" s="505"/>
      <c r="BL1102" s="505"/>
      <c r="BM1102" s="505"/>
      <c r="BN1102" s="505"/>
      <c r="BO1102" s="505"/>
      <c r="BP1102" s="505"/>
      <c r="BQ1102" s="505"/>
      <c r="BR1102" s="505"/>
      <c r="BS1102" s="505"/>
      <c r="BT1102" s="505"/>
      <c r="BU1102" s="505"/>
      <c r="BV1102" s="505"/>
    </row>
    <row r="1103" s="339" customFormat="true" ht="15" customHeight="true" x14ac:dyDescent="0.2">
      <c r="BA1103" s="505"/>
      <c r="BB1103" s="366"/>
      <c r="BC1103" s="505"/>
      <c r="BD1103" s="505"/>
      <c r="BE1103" s="505"/>
      <c r="BF1103" s="505"/>
      <c r="BG1103" s="505"/>
      <c r="BH1103" s="505"/>
      <c r="BI1103" s="505"/>
      <c r="BJ1103" s="505"/>
      <c r="BK1103" s="505"/>
      <c r="BL1103" s="505"/>
      <c r="BM1103" s="505"/>
      <c r="BN1103" s="505"/>
      <c r="BO1103" s="505"/>
      <c r="BP1103" s="505"/>
      <c r="BQ1103" s="505"/>
      <c r="BR1103" s="505"/>
      <c r="BS1103" s="505"/>
      <c r="BT1103" s="505"/>
      <c r="BU1103" s="505"/>
      <c r="BV1103" s="505"/>
    </row>
    <row r="1104" s="339" customFormat="true" ht="15" customHeight="true" x14ac:dyDescent="0.2">
      <c r="BA1104" s="505"/>
      <c r="BB1104" s="366"/>
      <c r="BC1104" s="505"/>
      <c r="BD1104" s="505"/>
      <c r="BE1104" s="505"/>
      <c r="BF1104" s="505"/>
      <c r="BG1104" s="505"/>
      <c r="BH1104" s="505"/>
      <c r="BI1104" s="505"/>
      <c r="BJ1104" s="505"/>
      <c r="BK1104" s="505"/>
      <c r="BL1104" s="505"/>
      <c r="BM1104" s="505"/>
      <c r="BN1104" s="505"/>
      <c r="BO1104" s="505"/>
      <c r="BP1104" s="505"/>
      <c r="BQ1104" s="505"/>
      <c r="BR1104" s="505"/>
      <c r="BS1104" s="505"/>
      <c r="BT1104" s="505"/>
      <c r="BU1104" s="505"/>
      <c r="BV1104" s="505"/>
    </row>
    <row r="1105" s="339" customFormat="true" ht="15" customHeight="true" x14ac:dyDescent="0.2">
      <c r="BA1105" s="505"/>
      <c r="BB1105" s="366"/>
      <c r="BC1105" s="505"/>
      <c r="BD1105" s="505"/>
      <c r="BE1105" s="505"/>
      <c r="BF1105" s="505"/>
      <c r="BG1105" s="505"/>
      <c r="BH1105" s="505"/>
      <c r="BI1105" s="505"/>
      <c r="BJ1105" s="505"/>
      <c r="BK1105" s="505"/>
      <c r="BL1105" s="505"/>
      <c r="BM1105" s="505"/>
      <c r="BN1105" s="505"/>
      <c r="BO1105" s="505"/>
      <c r="BP1105" s="505"/>
      <c r="BQ1105" s="505"/>
      <c r="BR1105" s="505"/>
      <c r="BS1105" s="505"/>
      <c r="BT1105" s="505"/>
      <c r="BU1105" s="505"/>
      <c r="BV1105" s="505"/>
    </row>
    <row r="1106" s="339" customFormat="true" ht="15" customHeight="true" x14ac:dyDescent="0.2">
      <c r="BA1106" s="505"/>
      <c r="BB1106" s="366"/>
      <c r="BC1106" s="505"/>
      <c r="BD1106" s="505"/>
      <c r="BE1106" s="505"/>
      <c r="BF1106" s="505"/>
      <c r="BG1106" s="505"/>
      <c r="BH1106" s="505"/>
      <c r="BI1106" s="505"/>
      <c r="BJ1106" s="505"/>
      <c r="BK1106" s="505"/>
      <c r="BL1106" s="505"/>
      <c r="BM1106" s="505"/>
      <c r="BN1106" s="505"/>
      <c r="BO1106" s="505"/>
      <c r="BP1106" s="505"/>
      <c r="BQ1106" s="505"/>
      <c r="BR1106" s="505"/>
      <c r="BS1106" s="505"/>
      <c r="BT1106" s="505"/>
      <c r="BU1106" s="505"/>
      <c r="BV1106" s="505"/>
    </row>
    <row r="1107" s="339" customFormat="true" ht="15" customHeight="true" x14ac:dyDescent="0.2">
      <c r="BA1107" s="505"/>
      <c r="BB1107" s="366"/>
      <c r="BC1107" s="505"/>
      <c r="BD1107" s="505"/>
      <c r="BE1107" s="505"/>
      <c r="BF1107" s="505"/>
      <c r="BG1107" s="505"/>
      <c r="BH1107" s="505"/>
      <c r="BI1107" s="505"/>
      <c r="BJ1107" s="505"/>
      <c r="BK1107" s="505"/>
      <c r="BL1107" s="505"/>
      <c r="BM1107" s="505"/>
      <c r="BN1107" s="505"/>
      <c r="BO1107" s="505"/>
      <c r="BP1107" s="505"/>
      <c r="BQ1107" s="505"/>
      <c r="BR1107" s="505"/>
      <c r="BS1107" s="505"/>
      <c r="BT1107" s="505"/>
      <c r="BU1107" s="505"/>
      <c r="BV1107" s="505"/>
    </row>
    <row r="1108" s="339" customFormat="true" ht="15" customHeight="true" x14ac:dyDescent="0.2">
      <c r="BA1108" s="505"/>
      <c r="BB1108" s="366"/>
      <c r="BC1108" s="505"/>
      <c r="BD1108" s="505"/>
      <c r="BE1108" s="505"/>
      <c r="BF1108" s="505"/>
      <c r="BG1108" s="505"/>
      <c r="BH1108" s="505"/>
      <c r="BI1108" s="505"/>
      <c r="BJ1108" s="505"/>
      <c r="BK1108" s="505"/>
      <c r="BL1108" s="505"/>
      <c r="BM1108" s="505"/>
      <c r="BN1108" s="505"/>
      <c r="BO1108" s="505"/>
      <c r="BP1108" s="505"/>
      <c r="BQ1108" s="505"/>
      <c r="BR1108" s="505"/>
      <c r="BS1108" s="505"/>
      <c r="BT1108" s="505"/>
      <c r="BU1108" s="505"/>
      <c r="BV1108" s="505"/>
    </row>
    <row r="1109" s="339" customFormat="true" ht="15" customHeight="true" x14ac:dyDescent="0.2">
      <c r="BA1109" s="505"/>
      <c r="BB1109" s="366"/>
      <c r="BC1109" s="505"/>
      <c r="BD1109" s="505"/>
      <c r="BE1109" s="505"/>
      <c r="BF1109" s="505"/>
      <c r="BG1109" s="505"/>
      <c r="BH1109" s="505"/>
      <c r="BI1109" s="505"/>
      <c r="BJ1109" s="505"/>
      <c r="BK1109" s="505"/>
      <c r="BL1109" s="505"/>
      <c r="BM1109" s="505"/>
      <c r="BN1109" s="505"/>
      <c r="BO1109" s="505"/>
      <c r="BP1109" s="505"/>
      <c r="BQ1109" s="505"/>
      <c r="BR1109" s="505"/>
      <c r="BS1109" s="505"/>
      <c r="BT1109" s="505"/>
      <c r="BU1109" s="505"/>
      <c r="BV1109" s="505"/>
    </row>
    <row r="1110" s="339" customFormat="true" ht="15" customHeight="true" x14ac:dyDescent="0.2">
      <c r="BA1110" s="505"/>
      <c r="BB1110" s="366"/>
      <c r="BC1110" s="505"/>
      <c r="BD1110" s="505"/>
      <c r="BE1110" s="505"/>
      <c r="BF1110" s="505"/>
      <c r="BG1110" s="505"/>
      <c r="BH1110" s="505"/>
      <c r="BI1110" s="505"/>
      <c r="BJ1110" s="505"/>
      <c r="BK1110" s="505"/>
      <c r="BL1110" s="505"/>
      <c r="BM1110" s="505"/>
      <c r="BN1110" s="505"/>
      <c r="BO1110" s="505"/>
      <c r="BP1110" s="505"/>
      <c r="BQ1110" s="505"/>
      <c r="BR1110" s="505"/>
      <c r="BS1110" s="505"/>
      <c r="BT1110" s="505"/>
      <c r="BU1110" s="505"/>
      <c r="BV1110" s="505"/>
    </row>
    <row r="1111" s="339" customFormat="true" ht="15" customHeight="true" x14ac:dyDescent="0.2">
      <c r="BA1111" s="505"/>
      <c r="BB1111" s="366"/>
      <c r="BC1111" s="505"/>
      <c r="BD1111" s="505"/>
      <c r="BE1111" s="505"/>
      <c r="BF1111" s="505"/>
      <c r="BG1111" s="505"/>
      <c r="BH1111" s="505"/>
      <c r="BI1111" s="505"/>
      <c r="BJ1111" s="505"/>
      <c r="BK1111" s="505"/>
      <c r="BL1111" s="505"/>
      <c r="BM1111" s="505"/>
      <c r="BN1111" s="505"/>
      <c r="BO1111" s="505"/>
      <c r="BP1111" s="505"/>
      <c r="BQ1111" s="505"/>
      <c r="BR1111" s="505"/>
      <c r="BS1111" s="505"/>
      <c r="BT1111" s="505"/>
      <c r="BU1111" s="505"/>
      <c r="BV1111" s="505"/>
    </row>
    <row r="1112" s="339" customFormat="true" ht="15" customHeight="true" x14ac:dyDescent="0.2">
      <c r="BA1112" s="505"/>
      <c r="BB1112" s="366"/>
      <c r="BC1112" s="505"/>
      <c r="BD1112" s="505"/>
      <c r="BE1112" s="505"/>
      <c r="BF1112" s="505"/>
      <c r="BG1112" s="505"/>
      <c r="BH1112" s="505"/>
      <c r="BI1112" s="505"/>
      <c r="BJ1112" s="505"/>
      <c r="BK1112" s="505"/>
      <c r="BL1112" s="505"/>
      <c r="BM1112" s="505"/>
      <c r="BN1112" s="505"/>
      <c r="BO1112" s="505"/>
      <c r="BP1112" s="505"/>
      <c r="BQ1112" s="505"/>
      <c r="BR1112" s="505"/>
      <c r="BS1112" s="505"/>
      <c r="BT1112" s="505"/>
      <c r="BU1112" s="505"/>
      <c r="BV1112" s="505"/>
    </row>
    <row r="1113" s="339" customFormat="true" ht="15" customHeight="true" x14ac:dyDescent="0.2">
      <c r="BA1113" s="505"/>
      <c r="BB1113" s="366"/>
      <c r="BC1113" s="505"/>
      <c r="BD1113" s="505"/>
      <c r="BE1113" s="505"/>
      <c r="BF1113" s="505"/>
      <c r="BG1113" s="505"/>
      <c r="BH1113" s="505"/>
      <c r="BI1113" s="505"/>
      <c r="BJ1113" s="505"/>
      <c r="BK1113" s="505"/>
      <c r="BL1113" s="505"/>
      <c r="BM1113" s="505"/>
      <c r="BN1113" s="505"/>
      <c r="BO1113" s="505"/>
      <c r="BP1113" s="505"/>
      <c r="BQ1113" s="505"/>
      <c r="BR1113" s="505"/>
      <c r="BS1113" s="505"/>
      <c r="BT1113" s="505"/>
      <c r="BU1113" s="505"/>
      <c r="BV1113" s="505"/>
    </row>
    <row r="1114" s="339" customFormat="true" ht="17.1" customHeight="true" x14ac:dyDescent="0.2">
      <c r="A1114" s="825"/>
      <c r="B1114" s="820"/>
      <c r="C1114" s="821"/>
      <c r="D1114" s="821"/>
      <c r="E1114" s="821"/>
      <c r="F1114" s="821"/>
      <c r="G1114" s="821"/>
      <c r="H1114" s="821"/>
      <c r="I1114" s="821"/>
      <c r="J1114" s="821"/>
      <c r="K1114" s="821"/>
      <c r="L1114" s="821"/>
      <c r="M1114" s="821"/>
      <c r="N1114" s="821"/>
      <c r="O1114" s="821"/>
      <c r="P1114" s="821"/>
      <c r="Q1114" s="821"/>
      <c r="R1114" s="821"/>
      <c r="S1114" s="821"/>
      <c r="T1114" s="821"/>
      <c r="U1114" s="821"/>
      <c r="V1114" s="821"/>
      <c r="BA1114" s="505"/>
      <c r="BB1114" s="366"/>
      <c r="BC1114" s="505"/>
      <c r="BD1114" s="505"/>
      <c r="BE1114" s="505"/>
      <c r="BF1114" s="505"/>
      <c r="BG1114" s="505"/>
      <c r="BH1114" s="505"/>
      <c r="BI1114" s="505"/>
      <c r="BJ1114" s="505"/>
      <c r="BK1114" s="505"/>
      <c r="BL1114" s="505"/>
      <c r="BM1114" s="505"/>
      <c r="BN1114" s="505"/>
      <c r="BO1114" s="505"/>
      <c r="BP1114" s="505"/>
      <c r="BQ1114" s="505"/>
      <c r="BR1114" s="505"/>
      <c r="BS1114" s="505"/>
      <c r="BT1114" s="505"/>
      <c r="BU1114" s="505"/>
      <c r="BV1114" s="505"/>
    </row>
    <row r="1115" s="339" customFormat="true" ht="17.1" customHeight="true" x14ac:dyDescent="0.2">
      <c r="A1115" s="825"/>
      <c r="B1115" s="820"/>
      <c r="C1115" s="821"/>
      <c r="D1115" s="821"/>
      <c r="E1115" s="821"/>
      <c r="F1115" s="821"/>
      <c r="G1115" s="821"/>
      <c r="H1115" s="821"/>
      <c r="I1115" s="821"/>
      <c r="J1115" s="821"/>
      <c r="K1115" s="821"/>
      <c r="L1115" s="821"/>
      <c r="M1115" s="821"/>
      <c r="N1115" s="821"/>
      <c r="O1115" s="821"/>
      <c r="P1115" s="821"/>
      <c r="Q1115" s="821"/>
      <c r="R1115" s="821"/>
      <c r="S1115" s="821"/>
      <c r="T1115" s="821"/>
      <c r="U1115" s="821"/>
      <c r="V1115" s="821"/>
      <c r="BA1115" s="505"/>
      <c r="BB1115" s="366"/>
      <c r="BC1115" s="505"/>
      <c r="BD1115" s="505"/>
      <c r="BE1115" s="505"/>
      <c r="BF1115" s="505"/>
      <c r="BG1115" s="505"/>
      <c r="BH1115" s="505"/>
      <c r="BI1115" s="505"/>
      <c r="BJ1115" s="505"/>
      <c r="BK1115" s="505"/>
      <c r="BL1115" s="505"/>
      <c r="BM1115" s="505"/>
      <c r="BN1115" s="505"/>
      <c r="BO1115" s="505"/>
      <c r="BP1115" s="505"/>
      <c r="BQ1115" s="505"/>
      <c r="BR1115" s="505"/>
      <c r="BS1115" s="505"/>
      <c r="BT1115" s="505"/>
      <c r="BU1115" s="505"/>
      <c r="BV1115" s="505"/>
    </row>
    <row r="1116" s="339" customFormat="true" ht="17.1" customHeight="true" x14ac:dyDescent="0.2">
      <c r="A1116" s="825"/>
      <c r="B1116" s="820"/>
      <c r="C1116" s="821"/>
      <c r="D1116" s="821"/>
      <c r="E1116" s="821"/>
      <c r="F1116" s="821"/>
      <c r="G1116" s="821"/>
      <c r="H1116" s="821"/>
      <c r="I1116" s="821"/>
      <c r="J1116" s="821"/>
      <c r="K1116" s="821"/>
      <c r="L1116" s="821"/>
      <c r="M1116" s="821"/>
      <c r="N1116" s="821"/>
      <c r="O1116" s="821"/>
      <c r="P1116" s="821"/>
      <c r="Q1116" s="821"/>
      <c r="R1116" s="821"/>
      <c r="S1116" s="821"/>
      <c r="T1116" s="821"/>
      <c r="U1116" s="821"/>
      <c r="V1116" s="821"/>
      <c r="BA1116" s="505"/>
      <c r="BB1116" s="366"/>
      <c r="BC1116" s="505"/>
      <c r="BD1116" s="505"/>
      <c r="BE1116" s="505"/>
      <c r="BF1116" s="505"/>
      <c r="BG1116" s="505"/>
      <c r="BH1116" s="505"/>
      <c r="BI1116" s="505"/>
      <c r="BJ1116" s="505"/>
      <c r="BK1116" s="505"/>
      <c r="BL1116" s="505"/>
      <c r="BM1116" s="505"/>
      <c r="BN1116" s="505"/>
      <c r="BO1116" s="505"/>
      <c r="BP1116" s="505"/>
      <c r="BQ1116" s="505"/>
      <c r="BR1116" s="505"/>
      <c r="BS1116" s="505"/>
      <c r="BT1116" s="505"/>
      <c r="BU1116" s="505"/>
      <c r="BV1116" s="505"/>
    </row>
    <row r="1117" s="339" customFormat="true" ht="17.1" customHeight="true" x14ac:dyDescent="0.2">
      <c r="A1117" s="826"/>
      <c r="B1117" s="822"/>
      <c r="C1117" s="823"/>
      <c r="D1117" s="823"/>
      <c r="E1117" s="823"/>
      <c r="F1117" s="823"/>
      <c r="G1117" s="823"/>
      <c r="H1117" s="823"/>
      <c r="I1117" s="823"/>
      <c r="J1117" s="823"/>
      <c r="K1117" s="823"/>
      <c r="L1117" s="823"/>
      <c r="M1117" s="823"/>
      <c r="N1117" s="823"/>
      <c r="O1117" s="823"/>
      <c r="P1117" s="823"/>
      <c r="Q1117" s="823"/>
      <c r="R1117" s="823"/>
      <c r="S1117" s="823"/>
      <c r="T1117" s="823"/>
      <c r="U1117" s="823"/>
      <c r="V1117" s="823"/>
      <c r="BA1117" s="505"/>
      <c r="BB1117" s="366"/>
      <c r="BC1117" s="505"/>
      <c r="BD1117" s="505"/>
      <c r="BE1117" s="505"/>
      <c r="BF1117" s="505"/>
      <c r="BG1117" s="505"/>
      <c r="BH1117" s="505"/>
      <c r="BI1117" s="505"/>
      <c r="BJ1117" s="505"/>
      <c r="BK1117" s="505"/>
      <c r="BL1117" s="505"/>
      <c r="BM1117" s="505"/>
      <c r="BN1117" s="505"/>
      <c r="BO1117" s="505"/>
      <c r="BP1117" s="505"/>
      <c r="BQ1117" s="505"/>
      <c r="BR1117" s="505"/>
      <c r="BS1117" s="505"/>
      <c r="BT1117" s="505"/>
      <c r="BU1117" s="505"/>
      <c r="BV1117" s="505"/>
    </row>
    <row r="1118" s="339" customFormat="true" ht="15" customHeight="true" x14ac:dyDescent="0.2">
      <c r="BA1118" s="505"/>
      <c r="BB1118" s="366"/>
      <c r="BC1118" s="505"/>
      <c r="BD1118" s="505"/>
      <c r="BE1118" s="505"/>
      <c r="BF1118" s="505"/>
      <c r="BG1118" s="505"/>
      <c r="BH1118" s="505"/>
      <c r="BI1118" s="505"/>
      <c r="BJ1118" s="505"/>
      <c r="BK1118" s="505"/>
      <c r="BL1118" s="505"/>
      <c r="BM1118" s="505"/>
      <c r="BN1118" s="505"/>
      <c r="BO1118" s="505"/>
      <c r="BP1118" s="505"/>
      <c r="BQ1118" s="505"/>
      <c r="BR1118" s="505"/>
      <c r="BS1118" s="505"/>
      <c r="BT1118" s="505"/>
      <c r="BU1118" s="505"/>
      <c r="BV1118" s="505"/>
    </row>
    <row r="1119" s="339" customFormat="true" ht="15" customHeight="true" x14ac:dyDescent="0.2">
      <c r="BA1119" s="505"/>
      <c r="BB1119" s="366"/>
      <c r="BC1119" s="505"/>
      <c r="BD1119" s="505"/>
      <c r="BE1119" s="505"/>
      <c r="BF1119" s="505"/>
      <c r="BG1119" s="505"/>
      <c r="BH1119" s="505"/>
      <c r="BI1119" s="505"/>
      <c r="BJ1119" s="505"/>
      <c r="BK1119" s="505"/>
      <c r="BL1119" s="505"/>
      <c r="BM1119" s="505"/>
      <c r="BN1119" s="505"/>
      <c r="BO1119" s="505"/>
      <c r="BP1119" s="505"/>
      <c r="BQ1119" s="505"/>
      <c r="BR1119" s="505"/>
      <c r="BS1119" s="505"/>
      <c r="BT1119" s="505"/>
      <c r="BU1119" s="505"/>
      <c r="BV1119" s="505"/>
    </row>
    <row r="1120" s="339" customFormat="true" ht="15" customHeight="true" x14ac:dyDescent="0.2">
      <c r="BA1120" s="505"/>
      <c r="BB1120" s="366"/>
      <c r="BC1120" s="505"/>
      <c r="BD1120" s="505"/>
      <c r="BE1120" s="505"/>
      <c r="BF1120" s="505"/>
      <c r="BG1120" s="505"/>
      <c r="BH1120" s="505"/>
      <c r="BI1120" s="505"/>
      <c r="BJ1120" s="505"/>
      <c r="BK1120" s="505"/>
      <c r="BL1120" s="505"/>
      <c r="BM1120" s="505"/>
      <c r="BN1120" s="505"/>
      <c r="BO1120" s="505"/>
      <c r="BP1120" s="505"/>
      <c r="BQ1120" s="505"/>
      <c r="BR1120" s="505"/>
      <c r="BS1120" s="505"/>
      <c r="BT1120" s="505"/>
      <c r="BU1120" s="505"/>
      <c r="BV1120" s="505"/>
    </row>
    <row r="1121" s="339" customFormat="true" ht="15" customHeight="true" x14ac:dyDescent="0.2">
      <c r="BA1121" s="505"/>
      <c r="BB1121" s="366"/>
      <c r="BC1121" s="505"/>
      <c r="BD1121" s="505"/>
      <c r="BE1121" s="505"/>
      <c r="BF1121" s="505"/>
      <c r="BG1121" s="505"/>
      <c r="BH1121" s="505"/>
      <c r="BI1121" s="505"/>
      <c r="BJ1121" s="505"/>
      <c r="BK1121" s="505"/>
      <c r="BL1121" s="505"/>
      <c r="BM1121" s="505"/>
      <c r="BN1121" s="505"/>
      <c r="BO1121" s="505"/>
      <c r="BP1121" s="505"/>
      <c r="BQ1121" s="505"/>
      <c r="BR1121" s="505"/>
      <c r="BS1121" s="505"/>
      <c r="BT1121" s="505"/>
      <c r="BU1121" s="505"/>
      <c r="BV1121" s="505"/>
    </row>
    <row r="1122" s="339" customFormat="true" ht="15" customHeight="true" x14ac:dyDescent="0.2">
      <c r="BA1122" s="505"/>
      <c r="BB1122" s="366"/>
      <c r="BC1122" s="505"/>
      <c r="BD1122" s="505"/>
      <c r="BE1122" s="505"/>
      <c r="BF1122" s="505"/>
      <c r="BG1122" s="505"/>
      <c r="BH1122" s="505"/>
      <c r="BI1122" s="505"/>
      <c r="BJ1122" s="505"/>
      <c r="BK1122" s="505"/>
      <c r="BL1122" s="505"/>
      <c r="BM1122" s="505"/>
      <c r="BN1122" s="505"/>
      <c r="BO1122" s="505"/>
      <c r="BP1122" s="505"/>
      <c r="BQ1122" s="505"/>
      <c r="BR1122" s="505"/>
      <c r="BS1122" s="505"/>
      <c r="BT1122" s="505"/>
      <c r="BU1122" s="505"/>
      <c r="BV1122" s="505"/>
    </row>
    <row r="1123" s="339" customFormat="true" ht="15" customHeight="true" x14ac:dyDescent="0.2">
      <c r="BA1123" s="505"/>
      <c r="BB1123" s="366"/>
      <c r="BC1123" s="505"/>
      <c r="BD1123" s="505"/>
      <c r="BE1123" s="505"/>
      <c r="BF1123" s="505"/>
      <c r="BG1123" s="505"/>
      <c r="BH1123" s="505"/>
      <c r="BI1123" s="505"/>
      <c r="BJ1123" s="505"/>
      <c r="BK1123" s="505"/>
      <c r="BL1123" s="505"/>
      <c r="BM1123" s="505"/>
      <c r="BN1123" s="505"/>
      <c r="BO1123" s="505"/>
      <c r="BP1123" s="505"/>
      <c r="BQ1123" s="505"/>
      <c r="BR1123" s="505"/>
      <c r="BS1123" s="505"/>
      <c r="BT1123" s="505"/>
      <c r="BU1123" s="505"/>
      <c r="BV1123" s="505"/>
    </row>
    <row r="1124" s="339" customFormat="true" ht="15" customHeight="true" x14ac:dyDescent="0.2">
      <c r="BA1124" s="505"/>
      <c r="BB1124" s="366"/>
      <c r="BC1124" s="505"/>
      <c r="BD1124" s="505"/>
      <c r="BE1124" s="505"/>
      <c r="BF1124" s="505"/>
      <c r="BG1124" s="505"/>
      <c r="BH1124" s="505"/>
      <c r="BI1124" s="505"/>
      <c r="BJ1124" s="505"/>
      <c r="BK1124" s="505"/>
      <c r="BL1124" s="505"/>
      <c r="BM1124" s="505"/>
      <c r="BN1124" s="505"/>
      <c r="BO1124" s="505"/>
      <c r="BP1124" s="505"/>
      <c r="BQ1124" s="505"/>
      <c r="BR1124" s="505"/>
      <c r="BS1124" s="505"/>
      <c r="BT1124" s="505"/>
      <c r="BU1124" s="505"/>
      <c r="BV1124" s="505"/>
    </row>
    <row r="1125" s="339" customFormat="true" ht="15" customHeight="true" x14ac:dyDescent="0.2">
      <c r="BA1125" s="505"/>
      <c r="BB1125" s="366"/>
      <c r="BC1125" s="505"/>
      <c r="BD1125" s="505"/>
      <c r="BE1125" s="505"/>
      <c r="BF1125" s="505"/>
      <c r="BG1125" s="505"/>
      <c r="BH1125" s="505"/>
      <c r="BI1125" s="505"/>
      <c r="BJ1125" s="505"/>
      <c r="BK1125" s="505"/>
      <c r="BL1125" s="505"/>
      <c r="BM1125" s="505"/>
      <c r="BN1125" s="505"/>
      <c r="BO1125" s="505"/>
      <c r="BP1125" s="505"/>
      <c r="BQ1125" s="505"/>
      <c r="BR1125" s="505"/>
      <c r="BS1125" s="505"/>
      <c r="BT1125" s="505"/>
      <c r="BU1125" s="505"/>
      <c r="BV1125" s="505"/>
    </row>
    <row r="1126" s="339" customFormat="true" ht="15" customHeight="true" x14ac:dyDescent="0.2">
      <c r="BA1126" s="505"/>
      <c r="BB1126" s="366"/>
      <c r="BC1126" s="505"/>
      <c r="BD1126" s="505"/>
      <c r="BE1126" s="505"/>
      <c r="BF1126" s="505"/>
      <c r="BG1126" s="505"/>
      <c r="BH1126" s="505"/>
      <c r="BI1126" s="505"/>
      <c r="BJ1126" s="505"/>
      <c r="BK1126" s="505"/>
      <c r="BL1126" s="505"/>
      <c r="BM1126" s="505"/>
      <c r="BN1126" s="505"/>
      <c r="BO1126" s="505"/>
      <c r="BP1126" s="505"/>
      <c r="BQ1126" s="505"/>
      <c r="BR1126" s="505"/>
      <c r="BS1126" s="505"/>
      <c r="BT1126" s="505"/>
      <c r="BU1126" s="505"/>
      <c r="BV1126" s="505"/>
    </row>
    <row r="1127" s="339" customFormat="true" ht="15" customHeight="true" x14ac:dyDescent="0.2">
      <c r="BA1127" s="505"/>
      <c r="BB1127" s="366"/>
      <c r="BC1127" s="505"/>
      <c r="BD1127" s="505"/>
      <c r="BE1127" s="505"/>
      <c r="BF1127" s="505"/>
      <c r="BG1127" s="505"/>
      <c r="BH1127" s="505"/>
      <c r="BI1127" s="505"/>
      <c r="BJ1127" s="505"/>
      <c r="BK1127" s="505"/>
      <c r="BL1127" s="505"/>
      <c r="BM1127" s="505"/>
      <c r="BN1127" s="505"/>
      <c r="BO1127" s="505"/>
      <c r="BP1127" s="505"/>
      <c r="BQ1127" s="505"/>
      <c r="BR1127" s="505"/>
      <c r="BS1127" s="505"/>
      <c r="BT1127" s="505"/>
      <c r="BU1127" s="505"/>
      <c r="BV1127" s="505"/>
    </row>
    <row r="1128" s="339" customFormat="true" ht="15" customHeight="true" x14ac:dyDescent="0.2">
      <c r="BA1128" s="505"/>
      <c r="BB1128" s="366"/>
      <c r="BC1128" s="505"/>
      <c r="BD1128" s="505"/>
      <c r="BE1128" s="505"/>
      <c r="BF1128" s="505"/>
      <c r="BG1128" s="505"/>
      <c r="BH1128" s="505"/>
      <c r="BI1128" s="505"/>
      <c r="BJ1128" s="505"/>
      <c r="BK1128" s="505"/>
      <c r="BL1128" s="505"/>
      <c r="BM1128" s="505"/>
      <c r="BN1128" s="505"/>
      <c r="BO1128" s="505"/>
      <c r="BP1128" s="505"/>
      <c r="BQ1128" s="505"/>
      <c r="BR1128" s="505"/>
      <c r="BS1128" s="505"/>
      <c r="BT1128" s="505"/>
      <c r="BU1128" s="505"/>
      <c r="BV1128" s="505"/>
    </row>
    <row r="1129" s="339" customFormat="true" ht="15" customHeight="true" x14ac:dyDescent="0.2">
      <c r="BA1129" s="505"/>
      <c r="BB1129" s="366"/>
      <c r="BC1129" s="505"/>
      <c r="BD1129" s="505"/>
      <c r="BE1129" s="505"/>
      <c r="BF1129" s="505"/>
      <c r="BG1129" s="505"/>
      <c r="BH1129" s="505"/>
      <c r="BI1129" s="505"/>
      <c r="BJ1129" s="505"/>
      <c r="BK1129" s="505"/>
      <c r="BL1129" s="505"/>
      <c r="BM1129" s="505"/>
      <c r="BN1129" s="505"/>
      <c r="BO1129" s="505"/>
      <c r="BP1129" s="505"/>
      <c r="BQ1129" s="505"/>
      <c r="BR1129" s="505"/>
      <c r="BS1129" s="505"/>
      <c r="BT1129" s="505"/>
      <c r="BU1129" s="505"/>
      <c r="BV1129" s="505"/>
    </row>
    <row r="1130" s="339" customFormat="true" ht="15" customHeight="true" x14ac:dyDescent="0.2">
      <c r="BA1130" s="505"/>
      <c r="BB1130" s="366"/>
      <c r="BC1130" s="505"/>
      <c r="BD1130" s="505"/>
      <c r="BE1130" s="505"/>
      <c r="BF1130" s="505"/>
      <c r="BG1130" s="505"/>
      <c r="BH1130" s="505"/>
      <c r="BI1130" s="505"/>
      <c r="BJ1130" s="505"/>
      <c r="BK1130" s="505"/>
      <c r="BL1130" s="505"/>
      <c r="BM1130" s="505"/>
      <c r="BN1130" s="505"/>
      <c r="BO1130" s="505"/>
      <c r="BP1130" s="505"/>
      <c r="BQ1130" s="505"/>
      <c r="BR1130" s="505"/>
      <c r="BS1130" s="505"/>
      <c r="BT1130" s="505"/>
      <c r="BU1130" s="505"/>
      <c r="BV1130" s="505"/>
    </row>
    <row r="1131" s="339" customFormat="true" ht="15" customHeight="true" x14ac:dyDescent="0.2">
      <c r="BA1131" s="505"/>
      <c r="BB1131" s="366"/>
      <c r="BC1131" s="505"/>
      <c r="BD1131" s="505"/>
      <c r="BE1131" s="505"/>
      <c r="BF1131" s="505"/>
      <c r="BG1131" s="505"/>
      <c r="BH1131" s="505"/>
      <c r="BI1131" s="505"/>
      <c r="BJ1131" s="505"/>
      <c r="BK1131" s="505"/>
      <c r="BL1131" s="505"/>
      <c r="BM1131" s="505"/>
      <c r="BN1131" s="505"/>
      <c r="BO1131" s="505"/>
      <c r="BP1131" s="505"/>
      <c r="BQ1131" s="505"/>
      <c r="BR1131" s="505"/>
      <c r="BS1131" s="505"/>
      <c r="BT1131" s="505"/>
      <c r="BU1131" s="505"/>
      <c r="BV1131" s="505"/>
    </row>
    <row r="1132" s="339" customFormat="true" ht="15" customHeight="true" x14ac:dyDescent="0.2">
      <c r="BA1132" s="505"/>
      <c r="BB1132" s="366"/>
      <c r="BC1132" s="505"/>
      <c r="BD1132" s="505"/>
      <c r="BE1132" s="505"/>
      <c r="BF1132" s="505"/>
      <c r="BG1132" s="505"/>
      <c r="BH1132" s="505"/>
      <c r="BI1132" s="505"/>
      <c r="BJ1132" s="505"/>
      <c r="BK1132" s="505"/>
      <c r="BL1132" s="505"/>
      <c r="BM1132" s="505"/>
      <c r="BN1132" s="505"/>
      <c r="BO1132" s="505"/>
      <c r="BP1132" s="505"/>
      <c r="BQ1132" s="505"/>
      <c r="BR1132" s="505"/>
      <c r="BS1132" s="505"/>
      <c r="BT1132" s="505"/>
      <c r="BU1132" s="505"/>
      <c r="BV1132" s="505"/>
    </row>
    <row r="1133" s="339" customFormat="true" ht="15" customHeight="true" x14ac:dyDescent="0.2">
      <c r="BA1133" s="505"/>
      <c r="BB1133" s="366"/>
      <c r="BC1133" s="505"/>
      <c r="BD1133" s="505"/>
      <c r="BE1133" s="505"/>
      <c r="BF1133" s="505"/>
      <c r="BG1133" s="505"/>
      <c r="BH1133" s="505"/>
      <c r="BI1133" s="505"/>
      <c r="BJ1133" s="505"/>
      <c r="BK1133" s="505"/>
      <c r="BL1133" s="505"/>
      <c r="BM1133" s="505"/>
      <c r="BN1133" s="505"/>
      <c r="BO1133" s="505"/>
      <c r="BP1133" s="505"/>
      <c r="BQ1133" s="505"/>
      <c r="BR1133" s="505"/>
      <c r="BS1133" s="505"/>
      <c r="BT1133" s="505"/>
      <c r="BU1133" s="505"/>
      <c r="BV1133" s="505"/>
    </row>
    <row r="1134" s="339" customFormat="true" ht="15" customHeight="true" x14ac:dyDescent="0.2">
      <c r="BA1134" s="505"/>
      <c r="BB1134" s="366"/>
      <c r="BC1134" s="505"/>
      <c r="BD1134" s="505"/>
      <c r="BE1134" s="505"/>
      <c r="BF1134" s="505"/>
      <c r="BG1134" s="505"/>
      <c r="BH1134" s="505"/>
      <c r="BI1134" s="505"/>
      <c r="BJ1134" s="505"/>
      <c r="BK1134" s="505"/>
      <c r="BL1134" s="505"/>
      <c r="BM1134" s="505"/>
      <c r="BN1134" s="505"/>
      <c r="BO1134" s="505"/>
      <c r="BP1134" s="505"/>
      <c r="BQ1134" s="505"/>
      <c r="BR1134" s="505"/>
      <c r="BS1134" s="505"/>
      <c r="BT1134" s="505"/>
      <c r="BU1134" s="505"/>
      <c r="BV1134" s="505"/>
    </row>
    <row r="1135" s="339" customFormat="true" ht="15" customHeight="true" x14ac:dyDescent="0.2">
      <c r="BA1135" s="505"/>
      <c r="BB1135" s="366"/>
      <c r="BC1135" s="505"/>
      <c r="BD1135" s="505"/>
      <c r="BE1135" s="505"/>
      <c r="BF1135" s="505"/>
      <c r="BG1135" s="505"/>
      <c r="BH1135" s="505"/>
      <c r="BI1135" s="505"/>
      <c r="BJ1135" s="505"/>
      <c r="BK1135" s="505"/>
      <c r="BL1135" s="505"/>
      <c r="BM1135" s="505"/>
      <c r="BN1135" s="505"/>
      <c r="BO1135" s="505"/>
      <c r="BP1135" s="505"/>
      <c r="BQ1135" s="505"/>
      <c r="BR1135" s="505"/>
      <c r="BS1135" s="505"/>
      <c r="BT1135" s="505"/>
      <c r="BU1135" s="505"/>
      <c r="BV1135" s="505"/>
    </row>
    <row r="1136" s="339" customFormat="true" ht="15" customHeight="true" x14ac:dyDescent="0.2">
      <c r="BA1136" s="505"/>
      <c r="BB1136" s="366"/>
      <c r="BC1136" s="505"/>
      <c r="BD1136" s="505"/>
      <c r="BE1136" s="505"/>
      <c r="BF1136" s="505"/>
      <c r="BG1136" s="505"/>
      <c r="BH1136" s="505"/>
      <c r="BI1136" s="505"/>
      <c r="BJ1136" s="505"/>
      <c r="BK1136" s="505"/>
      <c r="BL1136" s="505"/>
      <c r="BM1136" s="505"/>
      <c r="BN1136" s="505"/>
      <c r="BO1136" s="505"/>
      <c r="BP1136" s="505"/>
      <c r="BQ1136" s="505"/>
      <c r="BR1136" s="505"/>
      <c r="BS1136" s="505"/>
      <c r="BT1136" s="505"/>
      <c r="BU1136" s="505"/>
      <c r="BV1136" s="505"/>
    </row>
    <row r="1137" s="339" customFormat="true" ht="15" customHeight="true" x14ac:dyDescent="0.2">
      <c r="BA1137" s="505"/>
      <c r="BB1137" s="366"/>
      <c r="BC1137" s="505"/>
      <c r="BD1137" s="505"/>
      <c r="BE1137" s="505"/>
      <c r="BF1137" s="505"/>
      <c r="BG1137" s="505"/>
      <c r="BH1137" s="505"/>
      <c r="BI1137" s="505"/>
      <c r="BJ1137" s="505"/>
      <c r="BK1137" s="505"/>
      <c r="BL1137" s="505"/>
      <c r="BM1137" s="505"/>
      <c r="BN1137" s="505"/>
      <c r="BO1137" s="505"/>
      <c r="BP1137" s="505"/>
      <c r="BQ1137" s="505"/>
      <c r="BR1137" s="505"/>
      <c r="BS1137" s="505"/>
      <c r="BT1137" s="505"/>
      <c r="BU1137" s="505"/>
      <c r="BV1137" s="505"/>
    </row>
    <row r="1138" s="339" customFormat="true" ht="15" customHeight="true" x14ac:dyDescent="0.2">
      <c r="BA1138" s="505"/>
      <c r="BB1138" s="366"/>
      <c r="BC1138" s="505"/>
      <c r="BD1138" s="505"/>
      <c r="BE1138" s="505"/>
      <c r="BF1138" s="505"/>
      <c r="BG1138" s="505"/>
      <c r="BH1138" s="505"/>
      <c r="BI1138" s="505"/>
      <c r="BJ1138" s="505"/>
      <c r="BK1138" s="505"/>
      <c r="BL1138" s="505"/>
      <c r="BM1138" s="505"/>
      <c r="BN1138" s="505"/>
      <c r="BO1138" s="505"/>
      <c r="BP1138" s="505"/>
      <c r="BQ1138" s="505"/>
      <c r="BR1138" s="505"/>
      <c r="BS1138" s="505"/>
      <c r="BT1138" s="505"/>
      <c r="BU1138" s="505"/>
      <c r="BV1138" s="505"/>
    </row>
    <row r="1139" s="339" customFormat="true" ht="15" customHeight="true" x14ac:dyDescent="0.2">
      <c r="BA1139" s="505"/>
      <c r="BB1139" s="366"/>
      <c r="BC1139" s="505"/>
      <c r="BD1139" s="505"/>
      <c r="BE1139" s="505"/>
      <c r="BF1139" s="505"/>
      <c r="BG1139" s="505"/>
      <c r="BH1139" s="505"/>
      <c r="BI1139" s="505"/>
      <c r="BJ1139" s="505"/>
      <c r="BK1139" s="505"/>
      <c r="BL1139" s="505"/>
      <c r="BM1139" s="505"/>
      <c r="BN1139" s="505"/>
      <c r="BO1139" s="505"/>
      <c r="BP1139" s="505"/>
      <c r="BQ1139" s="505"/>
      <c r="BR1139" s="505"/>
      <c r="BS1139" s="505"/>
      <c r="BT1139" s="505"/>
      <c r="BU1139" s="505"/>
      <c r="BV1139" s="505"/>
    </row>
    <row r="1140" s="339" customFormat="true" ht="15" customHeight="true" x14ac:dyDescent="0.2">
      <c r="BA1140" s="505"/>
      <c r="BB1140" s="366"/>
      <c r="BC1140" s="505"/>
      <c r="BD1140" s="505"/>
      <c r="BE1140" s="505"/>
      <c r="BF1140" s="505"/>
      <c r="BG1140" s="505"/>
      <c r="BH1140" s="505"/>
      <c r="BI1140" s="505"/>
      <c r="BJ1140" s="505"/>
      <c r="BK1140" s="505"/>
      <c r="BL1140" s="505"/>
      <c r="BM1140" s="505"/>
      <c r="BN1140" s="505"/>
      <c r="BO1140" s="505"/>
      <c r="BP1140" s="505"/>
      <c r="BQ1140" s="505"/>
      <c r="BR1140" s="505"/>
      <c r="BS1140" s="505"/>
      <c r="BT1140" s="505"/>
      <c r="BU1140" s="505"/>
      <c r="BV1140" s="505"/>
    </row>
    <row r="1141" s="339" customFormat="true" ht="15" customHeight="true" x14ac:dyDescent="0.2">
      <c r="BA1141" s="505"/>
      <c r="BB1141" s="366"/>
      <c r="BC1141" s="505"/>
      <c r="BD1141" s="505"/>
      <c r="BE1141" s="505"/>
      <c r="BF1141" s="505"/>
      <c r="BG1141" s="505"/>
      <c r="BH1141" s="505"/>
      <c r="BI1141" s="505"/>
      <c r="BJ1141" s="505"/>
      <c r="BK1141" s="505"/>
      <c r="BL1141" s="505"/>
      <c r="BM1141" s="505"/>
      <c r="BN1141" s="505"/>
      <c r="BO1141" s="505"/>
      <c r="BP1141" s="505"/>
      <c r="BQ1141" s="505"/>
      <c r="BR1141" s="505"/>
      <c r="BS1141" s="505"/>
      <c r="BT1141" s="505"/>
      <c r="BU1141" s="505"/>
      <c r="BV1141" s="505"/>
    </row>
    <row r="1142" s="339" customFormat="true" ht="15" customHeight="true" x14ac:dyDescent="0.2">
      <c r="BA1142" s="505"/>
      <c r="BB1142" s="366"/>
      <c r="BC1142" s="505"/>
      <c r="BD1142" s="505"/>
      <c r="BE1142" s="505"/>
      <c r="BF1142" s="505"/>
      <c r="BG1142" s="505"/>
      <c r="BH1142" s="505"/>
      <c r="BI1142" s="505"/>
      <c r="BJ1142" s="505"/>
      <c r="BK1142" s="505"/>
      <c r="BL1142" s="505"/>
      <c r="BM1142" s="505"/>
      <c r="BN1142" s="505"/>
      <c r="BO1142" s="505"/>
      <c r="BP1142" s="505"/>
      <c r="BQ1142" s="505"/>
      <c r="BR1142" s="505"/>
      <c r="BS1142" s="505"/>
      <c r="BT1142" s="505"/>
      <c r="BU1142" s="505"/>
      <c r="BV1142" s="505"/>
    </row>
    <row r="1143" s="339" customFormat="true" ht="15" customHeight="true" x14ac:dyDescent="0.2">
      <c r="BA1143" s="505"/>
      <c r="BB1143" s="366"/>
      <c r="BC1143" s="505"/>
      <c r="BD1143" s="505"/>
      <c r="BE1143" s="505"/>
      <c r="BF1143" s="505"/>
      <c r="BG1143" s="505"/>
      <c r="BH1143" s="505"/>
      <c r="BI1143" s="505"/>
      <c r="BJ1143" s="505"/>
      <c r="BK1143" s="505"/>
      <c r="BL1143" s="505"/>
      <c r="BM1143" s="505"/>
      <c r="BN1143" s="505"/>
      <c r="BO1143" s="505"/>
      <c r="BP1143" s="505"/>
      <c r="BQ1143" s="505"/>
      <c r="BR1143" s="505"/>
      <c r="BS1143" s="505"/>
      <c r="BT1143" s="505"/>
      <c r="BU1143" s="505"/>
      <c r="BV1143" s="505"/>
    </row>
    <row r="1144" s="339" customFormat="true" ht="15" customHeight="true" x14ac:dyDescent="0.2">
      <c r="BA1144" s="505"/>
      <c r="BB1144" s="366"/>
      <c r="BC1144" s="505"/>
      <c r="BD1144" s="505"/>
      <c r="BE1144" s="505"/>
      <c r="BF1144" s="505"/>
      <c r="BG1144" s="505"/>
      <c r="BH1144" s="505"/>
      <c r="BI1144" s="505"/>
      <c r="BJ1144" s="505"/>
      <c r="BK1144" s="505"/>
      <c r="BL1144" s="505"/>
      <c r="BM1144" s="505"/>
      <c r="BN1144" s="505"/>
      <c r="BO1144" s="505"/>
      <c r="BP1144" s="505"/>
      <c r="BQ1144" s="505"/>
      <c r="BR1144" s="505"/>
      <c r="BS1144" s="505"/>
      <c r="BT1144" s="505"/>
      <c r="BU1144" s="505"/>
      <c r="BV1144" s="505"/>
    </row>
    <row r="1145" s="339" customFormat="true" ht="15" customHeight="true" x14ac:dyDescent="0.2">
      <c r="BA1145" s="505"/>
      <c r="BB1145" s="366"/>
      <c r="BC1145" s="505"/>
      <c r="BD1145" s="505"/>
      <c r="BE1145" s="505"/>
      <c r="BF1145" s="505"/>
      <c r="BG1145" s="505"/>
      <c r="BH1145" s="505"/>
      <c r="BI1145" s="505"/>
      <c r="BJ1145" s="505"/>
      <c r="BK1145" s="505"/>
      <c r="BL1145" s="505"/>
      <c r="BM1145" s="505"/>
      <c r="BN1145" s="505"/>
      <c r="BO1145" s="505"/>
      <c r="BP1145" s="505"/>
      <c r="BQ1145" s="505"/>
      <c r="BR1145" s="505"/>
      <c r="BS1145" s="505"/>
      <c r="BT1145" s="505"/>
      <c r="BU1145" s="505"/>
      <c r="BV1145" s="505"/>
    </row>
    <row r="1146" s="339" customFormat="true" ht="15" customHeight="true" x14ac:dyDescent="0.2">
      <c r="BA1146" s="505"/>
      <c r="BB1146" s="366"/>
      <c r="BC1146" s="505"/>
      <c r="BD1146" s="505"/>
      <c r="BE1146" s="505"/>
      <c r="BF1146" s="505"/>
      <c r="BG1146" s="505"/>
      <c r="BH1146" s="505"/>
      <c r="BI1146" s="505"/>
      <c r="BJ1146" s="505"/>
      <c r="BK1146" s="505"/>
      <c r="BL1146" s="505"/>
      <c r="BM1146" s="505"/>
      <c r="BN1146" s="505"/>
      <c r="BO1146" s="505"/>
      <c r="BP1146" s="505"/>
      <c r="BQ1146" s="505"/>
      <c r="BR1146" s="505"/>
      <c r="BS1146" s="505"/>
      <c r="BT1146" s="505"/>
      <c r="BU1146" s="505"/>
      <c r="BV1146" s="505"/>
    </row>
    <row r="1147" s="339" customFormat="true" ht="15" customHeight="true" x14ac:dyDescent="0.2">
      <c r="BA1147" s="505"/>
      <c r="BB1147" s="366"/>
      <c r="BC1147" s="505"/>
      <c r="BD1147" s="505"/>
      <c r="BE1147" s="505"/>
      <c r="BF1147" s="505"/>
      <c r="BG1147" s="505"/>
      <c r="BH1147" s="505"/>
      <c r="BI1147" s="505"/>
      <c r="BJ1147" s="505"/>
      <c r="BK1147" s="505"/>
      <c r="BL1147" s="505"/>
      <c r="BM1147" s="505"/>
      <c r="BN1147" s="505"/>
      <c r="BO1147" s="505"/>
      <c r="BP1147" s="505"/>
      <c r="BQ1147" s="505"/>
      <c r="BR1147" s="505"/>
      <c r="BS1147" s="505"/>
      <c r="BT1147" s="505"/>
      <c r="BU1147" s="505"/>
      <c r="BV1147" s="505"/>
    </row>
    <row r="1148" s="339" customFormat="true" ht="15" customHeight="true" x14ac:dyDescent="0.2">
      <c r="BA1148" s="505"/>
      <c r="BB1148" s="366"/>
      <c r="BC1148" s="505"/>
      <c r="BD1148" s="505"/>
      <c r="BE1148" s="505"/>
      <c r="BF1148" s="505"/>
      <c r="BG1148" s="505"/>
      <c r="BH1148" s="505"/>
      <c r="BI1148" s="505"/>
      <c r="BJ1148" s="505"/>
      <c r="BK1148" s="505"/>
      <c r="BL1148" s="505"/>
      <c r="BM1148" s="505"/>
      <c r="BN1148" s="505"/>
      <c r="BO1148" s="505"/>
      <c r="BP1148" s="505"/>
      <c r="BQ1148" s="505"/>
      <c r="BR1148" s="505"/>
      <c r="BS1148" s="505"/>
      <c r="BT1148" s="505"/>
      <c r="BU1148" s="505"/>
      <c r="BV1148" s="505"/>
    </row>
    <row r="1149" s="339" customFormat="true" ht="15" customHeight="true" x14ac:dyDescent="0.2">
      <c r="BA1149" s="505"/>
      <c r="BB1149" s="366"/>
      <c r="BC1149" s="505"/>
      <c r="BD1149" s="505"/>
      <c r="BE1149" s="505"/>
      <c r="BF1149" s="505"/>
      <c r="BG1149" s="505"/>
      <c r="BH1149" s="505"/>
      <c r="BI1149" s="505"/>
      <c r="BJ1149" s="505"/>
      <c r="BK1149" s="505"/>
      <c r="BL1149" s="505"/>
      <c r="BM1149" s="505"/>
      <c r="BN1149" s="505"/>
      <c r="BO1149" s="505"/>
      <c r="BP1149" s="505"/>
      <c r="BQ1149" s="505"/>
      <c r="BR1149" s="505"/>
      <c r="BS1149" s="505"/>
      <c r="BT1149" s="505"/>
      <c r="BU1149" s="505"/>
      <c r="BV1149" s="505"/>
    </row>
    <row r="1150" s="339" customFormat="true" ht="15" customHeight="true" x14ac:dyDescent="0.2">
      <c r="BA1150" s="505"/>
      <c r="BB1150" s="366"/>
      <c r="BC1150" s="505"/>
      <c r="BD1150" s="505"/>
      <c r="BE1150" s="505"/>
      <c r="BF1150" s="505"/>
      <c r="BG1150" s="505"/>
      <c r="BH1150" s="505"/>
      <c r="BI1150" s="505"/>
      <c r="BJ1150" s="505"/>
      <c r="BK1150" s="505"/>
      <c r="BL1150" s="505"/>
      <c r="BM1150" s="505"/>
      <c r="BN1150" s="505"/>
      <c r="BO1150" s="505"/>
      <c r="BP1150" s="505"/>
      <c r="BQ1150" s="505"/>
      <c r="BR1150" s="505"/>
      <c r="BS1150" s="505"/>
      <c r="BT1150" s="505"/>
      <c r="BU1150" s="505"/>
      <c r="BV1150" s="505"/>
    </row>
    <row r="1151" s="339" customFormat="true" ht="15" customHeight="true" x14ac:dyDescent="0.2">
      <c r="BA1151" s="505"/>
      <c r="BB1151" s="366"/>
      <c r="BC1151" s="505"/>
      <c r="BD1151" s="505"/>
      <c r="BE1151" s="505"/>
      <c r="BF1151" s="505"/>
      <c r="BG1151" s="505"/>
      <c r="BH1151" s="505"/>
      <c r="BI1151" s="505"/>
      <c r="BJ1151" s="505"/>
      <c r="BK1151" s="505"/>
      <c r="BL1151" s="505"/>
      <c r="BM1151" s="505"/>
      <c r="BN1151" s="505"/>
      <c r="BO1151" s="505"/>
      <c r="BP1151" s="505"/>
      <c r="BQ1151" s="505"/>
      <c r="BR1151" s="505"/>
      <c r="BS1151" s="505"/>
      <c r="BT1151" s="505"/>
      <c r="BU1151" s="505"/>
      <c r="BV1151" s="505"/>
    </row>
    <row r="1152" s="339" customFormat="true" ht="15" customHeight="true" x14ac:dyDescent="0.2">
      <c r="BA1152" s="505"/>
      <c r="BB1152" s="366"/>
      <c r="BC1152" s="505"/>
      <c r="BD1152" s="505"/>
      <c r="BE1152" s="505"/>
      <c r="BF1152" s="505"/>
      <c r="BG1152" s="505"/>
      <c r="BH1152" s="505"/>
      <c r="BI1152" s="505"/>
      <c r="BJ1152" s="505"/>
      <c r="BK1152" s="505"/>
      <c r="BL1152" s="505"/>
      <c r="BM1152" s="505"/>
      <c r="BN1152" s="505"/>
      <c r="BO1152" s="505"/>
      <c r="BP1152" s="505"/>
      <c r="BQ1152" s="505"/>
      <c r="BR1152" s="505"/>
      <c r="BS1152" s="505"/>
      <c r="BT1152" s="505"/>
      <c r="BU1152" s="505"/>
      <c r="BV1152" s="505"/>
    </row>
    <row r="1153" s="339" customFormat="true" ht="15" customHeight="true" x14ac:dyDescent="0.2">
      <c r="BA1153" s="505"/>
      <c r="BB1153" s="366"/>
      <c r="BC1153" s="505"/>
      <c r="BD1153" s="505"/>
      <c r="BE1153" s="505"/>
      <c r="BF1153" s="505"/>
      <c r="BG1153" s="505"/>
      <c r="BH1153" s="505"/>
      <c r="BI1153" s="505"/>
      <c r="BJ1153" s="505"/>
      <c r="BK1153" s="505"/>
      <c r="BL1153" s="505"/>
      <c r="BM1153" s="505"/>
      <c r="BN1153" s="505"/>
      <c r="BO1153" s="505"/>
      <c r="BP1153" s="505"/>
      <c r="BQ1153" s="505"/>
      <c r="BR1153" s="505"/>
      <c r="BS1153" s="505"/>
      <c r="BT1153" s="505"/>
      <c r="BU1153" s="505"/>
      <c r="BV1153" s="505"/>
    </row>
    <row r="1154" s="339" customFormat="true" ht="15" customHeight="true" x14ac:dyDescent="0.2">
      <c r="BA1154" s="505"/>
      <c r="BB1154" s="366"/>
      <c r="BC1154" s="505"/>
      <c r="BD1154" s="505"/>
      <c r="BE1154" s="505"/>
      <c r="BF1154" s="505"/>
      <c r="BG1154" s="505"/>
      <c r="BH1154" s="505"/>
      <c r="BI1154" s="505"/>
      <c r="BJ1154" s="505"/>
      <c r="BK1154" s="505"/>
      <c r="BL1154" s="505"/>
      <c r="BM1154" s="505"/>
      <c r="BN1154" s="505"/>
      <c r="BO1154" s="505"/>
      <c r="BP1154" s="505"/>
      <c r="BQ1154" s="505"/>
      <c r="BR1154" s="505"/>
      <c r="BS1154" s="505"/>
      <c r="BT1154" s="505"/>
      <c r="BU1154" s="505"/>
      <c r="BV1154" s="505"/>
    </row>
    <row r="1155" s="339" customFormat="true" ht="15" customHeight="true" x14ac:dyDescent="0.2">
      <c r="BA1155" s="505"/>
      <c r="BB1155" s="366"/>
      <c r="BC1155" s="505"/>
      <c r="BD1155" s="505"/>
      <c r="BE1155" s="505"/>
      <c r="BF1155" s="505"/>
      <c r="BG1155" s="505"/>
      <c r="BH1155" s="505"/>
      <c r="BI1155" s="505"/>
      <c r="BJ1155" s="505"/>
      <c r="BK1155" s="505"/>
      <c r="BL1155" s="505"/>
      <c r="BM1155" s="505"/>
      <c r="BN1155" s="505"/>
      <c r="BO1155" s="505"/>
      <c r="BP1155" s="505"/>
      <c r="BQ1155" s="505"/>
      <c r="BR1155" s="505"/>
      <c r="BS1155" s="505"/>
      <c r="BT1155" s="505"/>
      <c r="BU1155" s="505"/>
      <c r="BV1155" s="505"/>
    </row>
    <row r="1156" s="339" customFormat="true" ht="15" customHeight="true" x14ac:dyDescent="0.2">
      <c r="BA1156" s="505"/>
      <c r="BB1156" s="366"/>
      <c r="BC1156" s="505"/>
      <c r="BD1156" s="505"/>
      <c r="BE1156" s="505"/>
      <c r="BF1156" s="505"/>
      <c r="BG1156" s="505"/>
      <c r="BH1156" s="505"/>
      <c r="BI1156" s="505"/>
      <c r="BJ1156" s="505"/>
      <c r="BK1156" s="505"/>
      <c r="BL1156" s="505"/>
      <c r="BM1156" s="505"/>
      <c r="BN1156" s="505"/>
      <c r="BO1156" s="505"/>
      <c r="BP1156" s="505"/>
      <c r="BQ1156" s="505"/>
      <c r="BR1156" s="505"/>
      <c r="BS1156" s="505"/>
      <c r="BT1156" s="505"/>
      <c r="BU1156" s="505"/>
      <c r="BV1156" s="505"/>
    </row>
    <row r="1157" s="339" customFormat="true" ht="15" customHeight="true" x14ac:dyDescent="0.2">
      <c r="BA1157" s="505"/>
      <c r="BB1157" s="366"/>
      <c r="BC1157" s="505"/>
      <c r="BD1157" s="505"/>
      <c r="BE1157" s="505"/>
      <c r="BF1157" s="505"/>
      <c r="BG1157" s="505"/>
      <c r="BH1157" s="505"/>
      <c r="BI1157" s="505"/>
      <c r="BJ1157" s="505"/>
      <c r="BK1157" s="505"/>
      <c r="BL1157" s="505"/>
      <c r="BM1157" s="505"/>
      <c r="BN1157" s="505"/>
      <c r="BO1157" s="505"/>
      <c r="BP1157" s="505"/>
      <c r="BQ1157" s="505"/>
      <c r="BR1157" s="505"/>
      <c r="BS1157" s="505"/>
      <c r="BT1157" s="505"/>
      <c r="BU1157" s="505"/>
      <c r="BV1157" s="505"/>
    </row>
    <row r="1158" s="339" customFormat="true" ht="15" customHeight="true" x14ac:dyDescent="0.2">
      <c r="BA1158" s="505"/>
      <c r="BB1158" s="366"/>
      <c r="BC1158" s="505"/>
      <c r="BD1158" s="505"/>
      <c r="BE1158" s="505"/>
      <c r="BF1158" s="505"/>
      <c r="BG1158" s="505"/>
      <c r="BH1158" s="505"/>
      <c r="BI1158" s="505"/>
      <c r="BJ1158" s="505"/>
      <c r="BK1158" s="505"/>
      <c r="BL1158" s="505"/>
      <c r="BM1158" s="505"/>
      <c r="BN1158" s="505"/>
      <c r="BO1158" s="505"/>
      <c r="BP1158" s="505"/>
      <c r="BQ1158" s="505"/>
      <c r="BR1158" s="505"/>
      <c r="BS1158" s="505"/>
      <c r="BT1158" s="505"/>
      <c r="BU1158" s="505"/>
      <c r="BV1158" s="505"/>
    </row>
    <row r="1159" s="339" customFormat="true" ht="15" customHeight="true" x14ac:dyDescent="0.2">
      <c r="BA1159" s="505"/>
      <c r="BB1159" s="366"/>
      <c r="BC1159" s="505"/>
      <c r="BD1159" s="505"/>
      <c r="BE1159" s="505"/>
      <c r="BF1159" s="505"/>
      <c r="BG1159" s="505"/>
      <c r="BH1159" s="505"/>
      <c r="BI1159" s="505"/>
      <c r="BJ1159" s="505"/>
      <c r="BK1159" s="505"/>
      <c r="BL1159" s="505"/>
      <c r="BM1159" s="505"/>
      <c r="BN1159" s="505"/>
      <c r="BO1159" s="505"/>
      <c r="BP1159" s="505"/>
      <c r="BQ1159" s="505"/>
      <c r="BR1159" s="505"/>
      <c r="BS1159" s="505"/>
      <c r="BT1159" s="505"/>
      <c r="BU1159" s="505"/>
      <c r="BV1159" s="505"/>
    </row>
    <row r="1160" s="339" customFormat="true" ht="15" customHeight="true" x14ac:dyDescent="0.2">
      <c r="BA1160" s="505"/>
      <c r="BB1160" s="366"/>
      <c r="BC1160" s="505"/>
      <c r="BD1160" s="505"/>
      <c r="BE1160" s="505"/>
      <c r="BF1160" s="505"/>
      <c r="BG1160" s="505"/>
      <c r="BH1160" s="505"/>
      <c r="BI1160" s="505"/>
      <c r="BJ1160" s="505"/>
      <c r="BK1160" s="505"/>
      <c r="BL1160" s="505"/>
      <c r="BM1160" s="505"/>
      <c r="BN1160" s="505"/>
      <c r="BO1160" s="505"/>
      <c r="BP1160" s="505"/>
      <c r="BQ1160" s="505"/>
      <c r="BR1160" s="505"/>
      <c r="BS1160" s="505"/>
      <c r="BT1160" s="505"/>
      <c r="BU1160" s="505"/>
      <c r="BV1160" s="505"/>
    </row>
    <row r="1161" s="339" customFormat="true" ht="15" customHeight="true" x14ac:dyDescent="0.2">
      <c r="BA1161" s="505"/>
      <c r="BB1161" s="366"/>
      <c r="BC1161" s="505"/>
      <c r="BD1161" s="505"/>
      <c r="BE1161" s="505"/>
      <c r="BF1161" s="505"/>
      <c r="BG1161" s="505"/>
      <c r="BH1161" s="505"/>
      <c r="BI1161" s="505"/>
      <c r="BJ1161" s="505"/>
      <c r="BK1161" s="505"/>
      <c r="BL1161" s="505"/>
      <c r="BM1161" s="505"/>
      <c r="BN1161" s="505"/>
      <c r="BO1161" s="505"/>
      <c r="BP1161" s="505"/>
      <c r="BQ1161" s="505"/>
      <c r="BR1161" s="505"/>
      <c r="BS1161" s="505"/>
      <c r="BT1161" s="505"/>
      <c r="BU1161" s="505"/>
      <c r="BV1161" s="505"/>
    </row>
    <row r="1162" s="339" customFormat="true" ht="15" customHeight="true" x14ac:dyDescent="0.2">
      <c r="BA1162" s="505"/>
      <c r="BB1162" s="366"/>
      <c r="BC1162" s="505"/>
      <c r="BD1162" s="505"/>
      <c r="BE1162" s="505"/>
      <c r="BF1162" s="505"/>
      <c r="BG1162" s="505"/>
      <c r="BH1162" s="505"/>
      <c r="BI1162" s="505"/>
      <c r="BJ1162" s="505"/>
      <c r="BK1162" s="505"/>
      <c r="BL1162" s="505"/>
      <c r="BM1162" s="505"/>
      <c r="BN1162" s="505"/>
      <c r="BO1162" s="505"/>
      <c r="BP1162" s="505"/>
      <c r="BQ1162" s="505"/>
      <c r="BR1162" s="505"/>
      <c r="BS1162" s="505"/>
      <c r="BT1162" s="505"/>
      <c r="BU1162" s="505"/>
      <c r="BV1162" s="505"/>
    </row>
    <row r="1163" s="339" customFormat="true" ht="15" customHeight="true" x14ac:dyDescent="0.2">
      <c r="BA1163" s="505"/>
      <c r="BB1163" s="366"/>
      <c r="BC1163" s="505"/>
      <c r="BD1163" s="505"/>
      <c r="BE1163" s="505"/>
      <c r="BF1163" s="505"/>
      <c r="BG1163" s="505"/>
      <c r="BH1163" s="505"/>
      <c r="BI1163" s="505"/>
      <c r="BJ1163" s="505"/>
      <c r="BK1163" s="505"/>
      <c r="BL1163" s="505"/>
      <c r="BM1163" s="505"/>
      <c r="BN1163" s="505"/>
      <c r="BO1163" s="505"/>
      <c r="BP1163" s="505"/>
      <c r="BQ1163" s="505"/>
      <c r="BR1163" s="505"/>
      <c r="BS1163" s="505"/>
      <c r="BT1163" s="505"/>
      <c r="BU1163" s="505"/>
      <c r="BV1163" s="505"/>
    </row>
    <row r="1164" s="339" customFormat="true" ht="15" customHeight="true" x14ac:dyDescent="0.2">
      <c r="BA1164" s="505"/>
      <c r="BB1164" s="366"/>
      <c r="BC1164" s="505"/>
      <c r="BD1164" s="505"/>
      <c r="BE1164" s="505"/>
      <c r="BF1164" s="505"/>
      <c r="BG1164" s="505"/>
      <c r="BH1164" s="505"/>
      <c r="BI1164" s="505"/>
      <c r="BJ1164" s="505"/>
      <c r="BK1164" s="505"/>
      <c r="BL1164" s="505"/>
      <c r="BM1164" s="505"/>
      <c r="BN1164" s="505"/>
      <c r="BO1164" s="505"/>
      <c r="BP1164" s="505"/>
      <c r="BQ1164" s="505"/>
      <c r="BR1164" s="505"/>
      <c r="BS1164" s="505"/>
      <c r="BT1164" s="505"/>
      <c r="BU1164" s="505"/>
      <c r="BV1164" s="505"/>
    </row>
    <row r="1165" s="339" customFormat="true" ht="15" customHeight="true" x14ac:dyDescent="0.2">
      <c r="BA1165" s="505"/>
      <c r="BB1165" s="366"/>
      <c r="BC1165" s="505"/>
      <c r="BD1165" s="505"/>
      <c r="BE1165" s="505"/>
      <c r="BF1165" s="505"/>
      <c r="BG1165" s="505"/>
      <c r="BH1165" s="505"/>
      <c r="BI1165" s="505"/>
      <c r="BJ1165" s="505"/>
      <c r="BK1165" s="505"/>
      <c r="BL1165" s="505"/>
      <c r="BM1165" s="505"/>
      <c r="BN1165" s="505"/>
      <c r="BO1165" s="505"/>
      <c r="BP1165" s="505"/>
      <c r="BQ1165" s="505"/>
      <c r="BR1165" s="505"/>
      <c r="BS1165" s="505"/>
      <c r="BT1165" s="505"/>
      <c r="BU1165" s="505"/>
      <c r="BV1165" s="505"/>
    </row>
    <row r="1166" s="339" customFormat="true" ht="15" customHeight="true" x14ac:dyDescent="0.2">
      <c r="BA1166" s="505"/>
      <c r="BB1166" s="366"/>
      <c r="BC1166" s="505"/>
      <c r="BD1166" s="505"/>
      <c r="BE1166" s="505"/>
      <c r="BF1166" s="505"/>
      <c r="BG1166" s="505"/>
      <c r="BH1166" s="505"/>
      <c r="BI1166" s="505"/>
      <c r="BJ1166" s="505"/>
      <c r="BK1166" s="505"/>
      <c r="BL1166" s="505"/>
      <c r="BM1166" s="505"/>
      <c r="BN1166" s="505"/>
      <c r="BO1166" s="505"/>
      <c r="BP1166" s="505"/>
      <c r="BQ1166" s="505"/>
      <c r="BR1166" s="505"/>
      <c r="BS1166" s="505"/>
      <c r="BT1166" s="505"/>
      <c r="BU1166" s="505"/>
      <c r="BV1166" s="505"/>
    </row>
    <row r="1167" s="339" customFormat="true" ht="15" customHeight="true" x14ac:dyDescent="0.2">
      <c r="BA1167" s="505"/>
      <c r="BB1167" s="366"/>
      <c r="BC1167" s="505"/>
      <c r="BD1167" s="505"/>
      <c r="BE1167" s="505"/>
      <c r="BF1167" s="505"/>
      <c r="BG1167" s="505"/>
      <c r="BH1167" s="505"/>
      <c r="BI1167" s="505"/>
      <c r="BJ1167" s="505"/>
      <c r="BK1167" s="505"/>
      <c r="BL1167" s="505"/>
      <c r="BM1167" s="505"/>
      <c r="BN1167" s="505"/>
      <c r="BO1167" s="505"/>
      <c r="BP1167" s="505"/>
      <c r="BQ1167" s="505"/>
      <c r="BR1167" s="505"/>
      <c r="BS1167" s="505"/>
      <c r="BT1167" s="505"/>
      <c r="BU1167" s="505"/>
      <c r="BV1167" s="505"/>
    </row>
    <row r="1168" s="339" customFormat="true" ht="15" customHeight="true" x14ac:dyDescent="0.2">
      <c r="BA1168" s="505"/>
      <c r="BB1168" s="366"/>
      <c r="BC1168" s="505"/>
      <c r="BD1168" s="505"/>
      <c r="BE1168" s="505"/>
      <c r="BF1168" s="505"/>
      <c r="BG1168" s="505"/>
      <c r="BH1168" s="505"/>
      <c r="BI1168" s="505"/>
      <c r="BJ1168" s="505"/>
      <c r="BK1168" s="505"/>
      <c r="BL1168" s="505"/>
      <c r="BM1168" s="505"/>
      <c r="BN1168" s="505"/>
      <c r="BO1168" s="505"/>
      <c r="BP1168" s="505"/>
      <c r="BQ1168" s="505"/>
      <c r="BR1168" s="505"/>
      <c r="BS1168" s="505"/>
      <c r="BT1168" s="505"/>
      <c r="BU1168" s="505"/>
      <c r="BV1168" s="505"/>
    </row>
    <row r="1169" s="339" customFormat="true" ht="15" customHeight="true" x14ac:dyDescent="0.2">
      <c r="BA1169" s="505"/>
      <c r="BB1169" s="366"/>
      <c r="BC1169" s="505"/>
      <c r="BD1169" s="505"/>
      <c r="BE1169" s="505"/>
      <c r="BF1169" s="505"/>
      <c r="BG1169" s="505"/>
      <c r="BH1169" s="505"/>
      <c r="BI1169" s="505"/>
      <c r="BJ1169" s="505"/>
      <c r="BK1169" s="505"/>
      <c r="BL1169" s="505"/>
      <c r="BM1169" s="505"/>
      <c r="BN1169" s="505"/>
      <c r="BO1169" s="505"/>
      <c r="BP1169" s="505"/>
      <c r="BQ1169" s="505"/>
      <c r="BR1169" s="505"/>
      <c r="BS1169" s="505"/>
      <c r="BT1169" s="505"/>
      <c r="BU1169" s="505"/>
      <c r="BV1169" s="505"/>
    </row>
    <row r="1170" s="339" customFormat="true" ht="15" customHeight="true" x14ac:dyDescent="0.2">
      <c r="A1170" s="435"/>
      <c r="B1170" s="781"/>
      <c r="C1170" s="782"/>
      <c r="D1170" s="782"/>
      <c r="E1170" s="782"/>
      <c r="F1170" s="782"/>
      <c r="G1170" s="782"/>
      <c r="H1170" s="782"/>
      <c r="I1170" s="782"/>
      <c r="J1170" s="782"/>
      <c r="K1170" s="782"/>
      <c r="L1170" s="782"/>
      <c r="M1170" s="782"/>
      <c r="N1170" s="782"/>
      <c r="O1170" s="782"/>
      <c r="P1170" s="782"/>
      <c r="Q1170" s="782"/>
      <c r="R1170" s="782"/>
      <c r="S1170" s="782"/>
      <c r="T1170" s="782"/>
      <c r="U1170" s="782"/>
      <c r="V1170" s="782"/>
      <c r="BA1170" s="505"/>
      <c r="BB1170" s="366"/>
      <c r="BC1170" s="505"/>
      <c r="BD1170" s="505"/>
      <c r="BE1170" s="505"/>
      <c r="BF1170" s="505"/>
      <c r="BG1170" s="505"/>
      <c r="BH1170" s="505"/>
      <c r="BI1170" s="505"/>
      <c r="BJ1170" s="505"/>
      <c r="BK1170" s="505"/>
      <c r="BL1170" s="505"/>
      <c r="BM1170" s="505"/>
      <c r="BN1170" s="505"/>
      <c r="BO1170" s="505"/>
      <c r="BP1170" s="505"/>
      <c r="BQ1170" s="505"/>
      <c r="BR1170" s="505"/>
      <c r="BS1170" s="505"/>
      <c r="BT1170" s="505"/>
      <c r="BU1170" s="505"/>
      <c r="BV1170" s="505"/>
    </row>
    <row r="1171" s="339" customFormat="true" ht="15" customHeight="true" x14ac:dyDescent="0.2">
      <c r="A1171" s="435"/>
      <c r="B1171" s="781"/>
      <c r="C1171" s="782"/>
      <c r="D1171" s="782"/>
      <c r="E1171" s="782"/>
      <c r="F1171" s="782"/>
      <c r="G1171" s="782"/>
      <c r="H1171" s="782"/>
      <c r="I1171" s="782"/>
      <c r="J1171" s="782"/>
      <c r="K1171" s="782"/>
      <c r="L1171" s="782"/>
      <c r="M1171" s="782"/>
      <c r="N1171" s="782"/>
      <c r="O1171" s="782"/>
      <c r="P1171" s="782"/>
      <c r="Q1171" s="782"/>
      <c r="R1171" s="782"/>
      <c r="S1171" s="782"/>
      <c r="T1171" s="782"/>
      <c r="U1171" s="782"/>
      <c r="V1171" s="782"/>
      <c r="BA1171" s="505"/>
      <c r="BB1171" s="366"/>
      <c r="BC1171" s="505"/>
      <c r="BD1171" s="505"/>
      <c r="BE1171" s="505"/>
      <c r="BF1171" s="505"/>
      <c r="BG1171" s="505"/>
      <c r="BH1171" s="505"/>
      <c r="BI1171" s="505"/>
      <c r="BJ1171" s="505"/>
      <c r="BK1171" s="505"/>
      <c r="BL1171" s="505"/>
      <c r="BM1171" s="505"/>
      <c r="BN1171" s="505"/>
      <c r="BO1171" s="505"/>
      <c r="BP1171" s="505"/>
      <c r="BQ1171" s="505"/>
      <c r="BR1171" s="505"/>
      <c r="BS1171" s="505"/>
      <c r="BT1171" s="505"/>
      <c r="BU1171" s="505"/>
      <c r="BV1171" s="505"/>
    </row>
    <row r="1172" s="339" customFormat="true" ht="15" customHeight="true" x14ac:dyDescent="0.2">
      <c r="A1172" s="435"/>
      <c r="B1172" s="781"/>
      <c r="C1172" s="782"/>
      <c r="D1172" s="782"/>
      <c r="E1172" s="782"/>
      <c r="F1172" s="782"/>
      <c r="G1172" s="782"/>
      <c r="H1172" s="782"/>
      <c r="I1172" s="782"/>
      <c r="J1172" s="782"/>
      <c r="K1172" s="782"/>
      <c r="L1172" s="782"/>
      <c r="M1172" s="782"/>
      <c r="N1172" s="782"/>
      <c r="O1172" s="782"/>
      <c r="P1172" s="782"/>
      <c r="Q1172" s="782"/>
      <c r="R1172" s="782"/>
      <c r="S1172" s="782"/>
      <c r="T1172" s="782"/>
      <c r="U1172" s="782"/>
      <c r="V1172" s="782"/>
      <c r="BA1172" s="505"/>
      <c r="BB1172" s="366"/>
      <c r="BC1172" s="505"/>
      <c r="BD1172" s="505"/>
      <c r="BE1172" s="505"/>
      <c r="BF1172" s="505"/>
      <c r="BG1172" s="505"/>
      <c r="BH1172" s="505"/>
      <c r="BI1172" s="505"/>
      <c r="BJ1172" s="505"/>
      <c r="BK1172" s="505"/>
      <c r="BL1172" s="505"/>
      <c r="BM1172" s="505"/>
      <c r="BN1172" s="505"/>
      <c r="BO1172" s="505"/>
      <c r="BP1172" s="505"/>
      <c r="BQ1172" s="505"/>
      <c r="BR1172" s="505"/>
      <c r="BS1172" s="505"/>
      <c r="BT1172" s="505"/>
      <c r="BU1172" s="505"/>
      <c r="BV1172" s="505"/>
    </row>
    <row r="1173" s="339" customFormat="true" ht="15" customHeight="true" x14ac:dyDescent="0.2">
      <c r="A1173" s="435"/>
      <c r="B1173" s="781"/>
      <c r="C1173" s="782"/>
      <c r="D1173" s="782"/>
      <c r="E1173" s="782"/>
      <c r="F1173" s="782"/>
      <c r="G1173" s="782"/>
      <c r="H1173" s="782"/>
      <c r="I1173" s="782"/>
      <c r="J1173" s="782"/>
      <c r="K1173" s="782"/>
      <c r="L1173" s="782"/>
      <c r="M1173" s="782"/>
      <c r="N1173" s="782"/>
      <c r="O1173" s="782"/>
      <c r="P1173" s="782"/>
      <c r="Q1173" s="782"/>
      <c r="R1173" s="782"/>
      <c r="S1173" s="782"/>
      <c r="T1173" s="782"/>
      <c r="U1173" s="782"/>
      <c r="V1173" s="782"/>
      <c r="BA1173" s="505"/>
      <c r="BB1173" s="366"/>
      <c r="BC1173" s="505"/>
      <c r="BD1173" s="505"/>
      <c r="BE1173" s="505"/>
      <c r="BF1173" s="505"/>
      <c r="BG1173" s="505"/>
      <c r="BH1173" s="505"/>
      <c r="BI1173" s="505"/>
      <c r="BJ1173" s="505"/>
      <c r="BK1173" s="505"/>
      <c r="BL1173" s="505"/>
      <c r="BM1173" s="505"/>
      <c r="BN1173" s="505"/>
      <c r="BO1173" s="505"/>
      <c r="BP1173" s="505"/>
      <c r="BQ1173" s="505"/>
      <c r="BR1173" s="505"/>
      <c r="BS1173" s="505"/>
      <c r="BT1173" s="505"/>
      <c r="BU1173" s="505"/>
      <c r="BV1173" s="505"/>
    </row>
    <row r="1174" s="339" customFormat="true" ht="15" customHeight="true" x14ac:dyDescent="0.2">
      <c r="A1174" s="435"/>
      <c r="B1174" s="781"/>
      <c r="C1174" s="782"/>
      <c r="D1174" s="782"/>
      <c r="E1174" s="782"/>
      <c r="F1174" s="782"/>
      <c r="G1174" s="782"/>
      <c r="H1174" s="782"/>
      <c r="I1174" s="782"/>
      <c r="J1174" s="782"/>
      <c r="K1174" s="782"/>
      <c r="L1174" s="782"/>
      <c r="M1174" s="782"/>
      <c r="N1174" s="782"/>
      <c r="O1174" s="782"/>
      <c r="P1174" s="782"/>
      <c r="Q1174" s="782"/>
      <c r="R1174" s="782"/>
      <c r="S1174" s="782"/>
      <c r="T1174" s="782"/>
      <c r="U1174" s="782"/>
      <c r="V1174" s="782"/>
      <c r="BA1174" s="505"/>
      <c r="BB1174" s="366"/>
      <c r="BC1174" s="505"/>
      <c r="BD1174" s="505"/>
      <c r="BE1174" s="505"/>
      <c r="BF1174" s="505"/>
      <c r="BG1174" s="505"/>
      <c r="BH1174" s="505"/>
      <c r="BI1174" s="505"/>
      <c r="BJ1174" s="505"/>
      <c r="BK1174" s="505"/>
      <c r="BL1174" s="505"/>
      <c r="BM1174" s="505"/>
      <c r="BN1174" s="505"/>
      <c r="BO1174" s="505"/>
      <c r="BP1174" s="505"/>
      <c r="BQ1174" s="505"/>
      <c r="BR1174" s="505"/>
      <c r="BS1174" s="505"/>
      <c r="BT1174" s="505"/>
      <c r="BU1174" s="505"/>
      <c r="BV1174" s="505"/>
    </row>
    <row r="1175" s="339" customFormat="true" ht="15" customHeight="true" x14ac:dyDescent="0.2">
      <c r="A1175" s="435"/>
      <c r="B1175" s="781"/>
      <c r="C1175" s="782"/>
      <c r="D1175" s="782"/>
      <c r="E1175" s="782"/>
      <c r="F1175" s="782"/>
      <c r="G1175" s="782"/>
      <c r="H1175" s="782"/>
      <c r="I1175" s="782"/>
      <c r="J1175" s="782"/>
      <c r="K1175" s="782"/>
      <c r="L1175" s="782"/>
      <c r="M1175" s="782"/>
      <c r="N1175" s="782"/>
      <c r="O1175" s="782"/>
      <c r="P1175" s="782"/>
      <c r="Q1175" s="782"/>
      <c r="R1175" s="782"/>
      <c r="S1175" s="782"/>
      <c r="T1175" s="782"/>
      <c r="U1175" s="782"/>
      <c r="V1175" s="782"/>
      <c r="BA1175" s="505"/>
      <c r="BB1175" s="366"/>
      <c r="BC1175" s="505"/>
      <c r="BD1175" s="505"/>
      <c r="BE1175" s="505"/>
      <c r="BF1175" s="505"/>
      <c r="BG1175" s="505"/>
      <c r="BH1175" s="505"/>
      <c r="BI1175" s="505"/>
      <c r="BJ1175" s="505"/>
      <c r="BK1175" s="505"/>
      <c r="BL1175" s="505"/>
      <c r="BM1175" s="505"/>
      <c r="BN1175" s="505"/>
      <c r="BO1175" s="505"/>
      <c r="BP1175" s="505"/>
      <c r="BQ1175" s="505"/>
      <c r="BR1175" s="505"/>
      <c r="BS1175" s="505"/>
      <c r="BT1175" s="505"/>
      <c r="BU1175" s="505"/>
      <c r="BV1175" s="505"/>
    </row>
    <row r="1176" s="339" customFormat="true" ht="15" customHeight="true" x14ac:dyDescent="0.2">
      <c r="A1176" s="783"/>
      <c r="B1176" s="435"/>
      <c r="C1176" s="784"/>
      <c r="D1176" s="785"/>
      <c r="E1176" s="785"/>
      <c r="F1176" s="785"/>
      <c r="G1176" s="785"/>
      <c r="H1176" s="784"/>
      <c r="I1176" s="785"/>
      <c r="J1176" s="785"/>
      <c r="K1176" s="785"/>
      <c r="L1176" s="785"/>
      <c r="M1176" s="784"/>
      <c r="N1176" s="785"/>
      <c r="O1176" s="785"/>
      <c r="P1176" s="785"/>
      <c r="Q1176" s="785"/>
      <c r="R1176" s="784"/>
      <c r="S1176" s="785"/>
      <c r="T1176" s="785"/>
      <c r="U1176" s="785"/>
      <c r="BA1176" s="505"/>
      <c r="BB1176" s="366"/>
      <c r="BC1176" s="505"/>
      <c r="BD1176" s="505"/>
      <c r="BE1176" s="505"/>
      <c r="BF1176" s="505"/>
      <c r="BG1176" s="505"/>
      <c r="BH1176" s="505"/>
      <c r="BI1176" s="505"/>
      <c r="BJ1176" s="505"/>
      <c r="BK1176" s="505"/>
      <c r="BL1176" s="505"/>
      <c r="BM1176" s="505"/>
      <c r="BN1176" s="505"/>
      <c r="BO1176" s="505"/>
      <c r="BP1176" s="505"/>
      <c r="BQ1176" s="505"/>
      <c r="BR1176" s="505"/>
      <c r="BS1176" s="505"/>
      <c r="BT1176" s="505"/>
      <c r="BU1176" s="505"/>
      <c r="BV1176" s="505"/>
    </row>
    <row r="1177" s="339" customFormat="true" ht="15" customHeight="true" x14ac:dyDescent="0.2">
      <c r="A1177" s="785"/>
      <c r="B1177" s="785"/>
      <c r="C1177" s="784"/>
      <c r="D1177" s="784"/>
      <c r="E1177" s="784"/>
      <c r="F1177" s="784"/>
      <c r="G1177" s="784"/>
      <c r="H1177" s="784"/>
      <c r="I1177" s="784"/>
      <c r="J1177" s="784"/>
      <c r="K1177" s="784"/>
      <c r="L1177" s="784"/>
      <c r="M1177" s="784"/>
      <c r="N1177" s="784"/>
      <c r="O1177" s="784"/>
      <c r="P1177" s="784"/>
      <c r="Q1177" s="784"/>
      <c r="R1177" s="784"/>
      <c r="S1177" s="784"/>
      <c r="T1177" s="784"/>
      <c r="U1177" s="784"/>
      <c r="BA1177" s="505"/>
      <c r="BB1177" s="366"/>
      <c r="BC1177" s="505"/>
      <c r="BD1177" s="505"/>
      <c r="BE1177" s="505"/>
      <c r="BF1177" s="505"/>
      <c r="BG1177" s="505"/>
      <c r="BH1177" s="505"/>
      <c r="BI1177" s="505"/>
      <c r="BJ1177" s="505"/>
      <c r="BK1177" s="505"/>
      <c r="BL1177" s="505"/>
      <c r="BM1177" s="505"/>
      <c r="BN1177" s="505"/>
      <c r="BO1177" s="505"/>
      <c r="BP1177" s="505"/>
      <c r="BQ1177" s="505"/>
      <c r="BR1177" s="505"/>
      <c r="BS1177" s="505"/>
      <c r="BT1177" s="505"/>
      <c r="BU1177" s="505"/>
      <c r="BV1177" s="505"/>
    </row>
    <row r="1178" s="339" customFormat="true" ht="15" customHeight="true" x14ac:dyDescent="0.2">
      <c r="BA1178" s="505"/>
      <c r="BB1178" s="366"/>
      <c r="BC1178" s="505"/>
      <c r="BD1178" s="505"/>
      <c r="BE1178" s="505"/>
      <c r="BF1178" s="505"/>
      <c r="BG1178" s="505"/>
      <c r="BH1178" s="505"/>
      <c r="BI1178" s="505"/>
      <c r="BJ1178" s="505"/>
      <c r="BK1178" s="505"/>
      <c r="BL1178" s="505"/>
      <c r="BM1178" s="505"/>
      <c r="BN1178" s="505"/>
      <c r="BO1178" s="505"/>
      <c r="BP1178" s="505"/>
      <c r="BQ1178" s="505"/>
      <c r="BR1178" s="505"/>
      <c r="BS1178" s="505"/>
      <c r="BT1178" s="505"/>
      <c r="BU1178" s="505"/>
      <c r="BV1178" s="505"/>
    </row>
    <row r="1179" s="339" customFormat="true" ht="15" customHeight="true" x14ac:dyDescent="0.2">
      <c r="BA1179" s="505"/>
      <c r="BB1179" s="366"/>
      <c r="BC1179" s="505"/>
      <c r="BD1179" s="505"/>
      <c r="BE1179" s="505"/>
      <c r="BF1179" s="505"/>
      <c r="BG1179" s="505"/>
      <c r="BH1179" s="505"/>
      <c r="BI1179" s="505"/>
      <c r="BJ1179" s="505"/>
      <c r="BK1179" s="505"/>
      <c r="BL1179" s="505"/>
      <c r="BM1179" s="505"/>
      <c r="BN1179" s="505"/>
      <c r="BO1179" s="505"/>
      <c r="BP1179" s="505"/>
      <c r="BQ1179" s="505"/>
      <c r="BR1179" s="505"/>
      <c r="BS1179" s="505"/>
      <c r="BT1179" s="505"/>
      <c r="BU1179" s="505"/>
      <c r="BV1179" s="505"/>
    </row>
    <row r="1180" s="339" customFormat="true" ht="15" customHeight="true" x14ac:dyDescent="0.2">
      <c r="BA1180" s="505"/>
      <c r="BB1180" s="366"/>
      <c r="BC1180" s="505"/>
      <c r="BD1180" s="505"/>
      <c r="BE1180" s="505"/>
      <c r="BF1180" s="505"/>
      <c r="BG1180" s="505"/>
      <c r="BH1180" s="505"/>
      <c r="BI1180" s="505"/>
      <c r="BJ1180" s="505"/>
      <c r="BK1180" s="505"/>
      <c r="BL1180" s="505"/>
      <c r="BM1180" s="505"/>
      <c r="BN1180" s="505"/>
      <c r="BO1180" s="505"/>
      <c r="BP1180" s="505"/>
      <c r="BQ1180" s="505"/>
      <c r="BR1180" s="505"/>
      <c r="BS1180" s="505"/>
      <c r="BT1180" s="505"/>
      <c r="BU1180" s="505"/>
      <c r="BV1180" s="505"/>
    </row>
    <row r="1181" s="339" customFormat="true" ht="15" customHeight="true" x14ac:dyDescent="0.2">
      <c r="BA1181" s="505"/>
      <c r="BB1181" s="366"/>
      <c r="BC1181" s="505"/>
      <c r="BD1181" s="505"/>
      <c r="BE1181" s="505"/>
      <c r="BF1181" s="505"/>
      <c r="BG1181" s="505"/>
      <c r="BH1181" s="505"/>
      <c r="BI1181" s="505"/>
      <c r="BJ1181" s="505"/>
      <c r="BK1181" s="505"/>
      <c r="BL1181" s="505"/>
      <c r="BM1181" s="505"/>
      <c r="BN1181" s="505"/>
      <c r="BO1181" s="505"/>
      <c r="BP1181" s="505"/>
      <c r="BQ1181" s="505"/>
      <c r="BR1181" s="505"/>
      <c r="BS1181" s="505"/>
      <c r="BT1181" s="505"/>
      <c r="BU1181" s="505"/>
      <c r="BV1181" s="505"/>
    </row>
    <row r="1182" s="339" customFormat="true" ht="15" customHeight="true" x14ac:dyDescent="0.2">
      <c r="BA1182" s="505"/>
      <c r="BB1182" s="366"/>
      <c r="BC1182" s="505"/>
      <c r="BD1182" s="505"/>
      <c r="BE1182" s="505"/>
      <c r="BF1182" s="505"/>
      <c r="BG1182" s="505"/>
      <c r="BH1182" s="505"/>
      <c r="BI1182" s="505"/>
      <c r="BJ1182" s="505"/>
      <c r="BK1182" s="505"/>
      <c r="BL1182" s="505"/>
      <c r="BM1182" s="505"/>
      <c r="BN1182" s="505"/>
      <c r="BO1182" s="505"/>
      <c r="BP1182" s="505"/>
      <c r="BQ1182" s="505"/>
      <c r="BR1182" s="505"/>
      <c r="BS1182" s="505"/>
      <c r="BT1182" s="505"/>
      <c r="BU1182" s="505"/>
      <c r="BV1182" s="505"/>
    </row>
    <row r="1183" s="339" customFormat="true" ht="15" customHeight="true" x14ac:dyDescent="0.2">
      <c r="BA1183" s="505"/>
      <c r="BB1183" s="366"/>
      <c r="BC1183" s="505"/>
      <c r="BD1183" s="505"/>
      <c r="BE1183" s="505"/>
      <c r="BF1183" s="505"/>
      <c r="BG1183" s="505"/>
      <c r="BH1183" s="505"/>
      <c r="BI1183" s="505"/>
      <c r="BJ1183" s="505"/>
      <c r="BK1183" s="505"/>
      <c r="BL1183" s="505"/>
      <c r="BM1183" s="505"/>
      <c r="BN1183" s="505"/>
      <c r="BO1183" s="505"/>
      <c r="BP1183" s="505"/>
      <c r="BQ1183" s="505"/>
      <c r="BR1183" s="505"/>
      <c r="BS1183" s="505"/>
      <c r="BT1183" s="505"/>
      <c r="BU1183" s="505"/>
      <c r="BV1183" s="505"/>
    </row>
    <row r="1184" s="339" customFormat="true" ht="15" customHeight="true" x14ac:dyDescent="0.2">
      <c r="BA1184" s="505"/>
      <c r="BB1184" s="366"/>
      <c r="BC1184" s="505"/>
      <c r="BD1184" s="505"/>
      <c r="BE1184" s="505"/>
      <c r="BF1184" s="505"/>
      <c r="BG1184" s="505"/>
      <c r="BH1184" s="505"/>
      <c r="BI1184" s="505"/>
      <c r="BJ1184" s="505"/>
      <c r="BK1184" s="505"/>
      <c r="BL1184" s="505"/>
      <c r="BM1184" s="505"/>
      <c r="BN1184" s="505"/>
      <c r="BO1184" s="505"/>
      <c r="BP1184" s="505"/>
      <c r="BQ1184" s="505"/>
      <c r="BR1184" s="505"/>
      <c r="BS1184" s="505"/>
      <c r="BT1184" s="505"/>
      <c r="BU1184" s="505"/>
      <c r="BV1184" s="505"/>
    </row>
    <row r="1185" s="339" customFormat="true" ht="15" customHeight="true" x14ac:dyDescent="0.2">
      <c r="BA1185" s="505"/>
      <c r="BB1185" s="366"/>
      <c r="BC1185" s="505"/>
      <c r="BD1185" s="505"/>
      <c r="BE1185" s="505"/>
      <c r="BF1185" s="505"/>
      <c r="BG1185" s="505"/>
      <c r="BH1185" s="505"/>
      <c r="BI1185" s="505"/>
      <c r="BJ1185" s="505"/>
      <c r="BK1185" s="505"/>
      <c r="BL1185" s="505"/>
      <c r="BM1185" s="505"/>
      <c r="BN1185" s="505"/>
      <c r="BO1185" s="505"/>
      <c r="BP1185" s="505"/>
      <c r="BQ1185" s="505"/>
      <c r="BR1185" s="505"/>
      <c r="BS1185" s="505"/>
      <c r="BT1185" s="505"/>
      <c r="BU1185" s="505"/>
      <c r="BV1185" s="505"/>
    </row>
    <row r="1186" s="339" customFormat="true" ht="15" customHeight="true" x14ac:dyDescent="0.2">
      <c r="BA1186" s="505"/>
      <c r="BB1186" s="366"/>
      <c r="BC1186" s="505"/>
      <c r="BD1186" s="505"/>
      <c r="BE1186" s="505"/>
      <c r="BF1186" s="505"/>
      <c r="BG1186" s="505"/>
      <c r="BH1186" s="505"/>
      <c r="BI1186" s="505"/>
      <c r="BJ1186" s="505"/>
      <c r="BK1186" s="505"/>
      <c r="BL1186" s="505"/>
      <c r="BM1186" s="505"/>
      <c r="BN1186" s="505"/>
      <c r="BO1186" s="505"/>
      <c r="BP1186" s="505"/>
      <c r="BQ1186" s="505"/>
      <c r="BR1186" s="505"/>
      <c r="BS1186" s="505"/>
      <c r="BT1186" s="505"/>
      <c r="BU1186" s="505"/>
      <c r="BV1186" s="505"/>
    </row>
    <row r="1187" s="339" customFormat="true" ht="15" customHeight="true" x14ac:dyDescent="0.2">
      <c r="BA1187" s="505"/>
      <c r="BB1187" s="366"/>
      <c r="BC1187" s="505"/>
      <c r="BD1187" s="505"/>
      <c r="BE1187" s="505"/>
      <c r="BF1187" s="505"/>
      <c r="BG1187" s="505"/>
      <c r="BH1187" s="505"/>
      <c r="BI1187" s="505"/>
      <c r="BJ1187" s="505"/>
      <c r="BK1187" s="505"/>
      <c r="BL1187" s="505"/>
      <c r="BM1187" s="505"/>
      <c r="BN1187" s="505"/>
      <c r="BO1187" s="505"/>
      <c r="BP1187" s="505"/>
      <c r="BQ1187" s="505"/>
      <c r="BR1187" s="505"/>
      <c r="BS1187" s="505"/>
      <c r="BT1187" s="505"/>
      <c r="BU1187" s="505"/>
      <c r="BV1187" s="505"/>
    </row>
    <row r="1188" s="339" customFormat="true" ht="15" customHeight="true" x14ac:dyDescent="0.2">
      <c r="BA1188" s="505"/>
      <c r="BB1188" s="366"/>
      <c r="BC1188" s="505"/>
      <c r="BD1188" s="505"/>
      <c r="BE1188" s="505"/>
      <c r="BF1188" s="505"/>
      <c r="BG1188" s="505"/>
      <c r="BH1188" s="505"/>
      <c r="BI1188" s="505"/>
      <c r="BJ1188" s="505"/>
      <c r="BK1188" s="505"/>
      <c r="BL1188" s="505"/>
      <c r="BM1188" s="505"/>
      <c r="BN1188" s="505"/>
      <c r="BO1188" s="505"/>
      <c r="BP1188" s="505"/>
      <c r="BQ1188" s="505"/>
      <c r="BR1188" s="505"/>
      <c r="BS1188" s="505"/>
      <c r="BT1188" s="505"/>
      <c r="BU1188" s="505"/>
      <c r="BV1188" s="505"/>
    </row>
    <row r="1189" s="339" customFormat="true" ht="15" customHeight="true" x14ac:dyDescent="0.2">
      <c r="BA1189" s="505"/>
      <c r="BB1189" s="366"/>
      <c r="BC1189" s="505"/>
      <c r="BD1189" s="505"/>
      <c r="BE1189" s="505"/>
      <c r="BF1189" s="505"/>
      <c r="BG1189" s="505"/>
      <c r="BH1189" s="505"/>
      <c r="BI1189" s="505"/>
      <c r="BJ1189" s="505"/>
      <c r="BK1189" s="505"/>
      <c r="BL1189" s="505"/>
      <c r="BM1189" s="505"/>
      <c r="BN1189" s="505"/>
      <c r="BO1189" s="505"/>
      <c r="BP1189" s="505"/>
      <c r="BQ1189" s="505"/>
      <c r="BR1189" s="505"/>
      <c r="BS1189" s="505"/>
      <c r="BT1189" s="505"/>
      <c r="BU1189" s="505"/>
      <c r="BV1189" s="505"/>
    </row>
    <row r="1190" s="339" customFormat="true" ht="15" customHeight="true" x14ac:dyDescent="0.2">
      <c r="BA1190" s="505"/>
      <c r="BB1190" s="366"/>
      <c r="BC1190" s="505"/>
      <c r="BD1190" s="505"/>
      <c r="BE1190" s="505"/>
      <c r="BF1190" s="505"/>
      <c r="BG1190" s="505"/>
      <c r="BH1190" s="505"/>
      <c r="BI1190" s="505"/>
      <c r="BJ1190" s="505"/>
      <c r="BK1190" s="505"/>
      <c r="BL1190" s="505"/>
      <c r="BM1190" s="505"/>
      <c r="BN1190" s="505"/>
      <c r="BO1190" s="505"/>
      <c r="BP1190" s="505"/>
      <c r="BQ1190" s="505"/>
      <c r="BR1190" s="505"/>
      <c r="BS1190" s="505"/>
      <c r="BT1190" s="505"/>
      <c r="BU1190" s="505"/>
      <c r="BV1190" s="505"/>
    </row>
    <row r="1191" s="339" customFormat="true" ht="15" customHeight="true" x14ac:dyDescent="0.2">
      <c r="BA1191" s="505"/>
      <c r="BB1191" s="366"/>
      <c r="BC1191" s="505"/>
      <c r="BD1191" s="505"/>
      <c r="BE1191" s="505"/>
      <c r="BF1191" s="505"/>
      <c r="BG1191" s="505"/>
      <c r="BH1191" s="505"/>
      <c r="BI1191" s="505"/>
      <c r="BJ1191" s="505"/>
      <c r="BK1191" s="505"/>
      <c r="BL1191" s="505"/>
      <c r="BM1191" s="505"/>
      <c r="BN1191" s="505"/>
      <c r="BO1191" s="505"/>
      <c r="BP1191" s="505"/>
      <c r="BQ1191" s="505"/>
      <c r="BR1191" s="505"/>
      <c r="BS1191" s="505"/>
      <c r="BT1191" s="505"/>
      <c r="BU1191" s="505"/>
      <c r="BV1191" s="505"/>
    </row>
    <row r="1192" s="339" customFormat="true" ht="15" customHeight="true" x14ac:dyDescent="0.2">
      <c r="BA1192" s="505"/>
      <c r="BB1192" s="366"/>
      <c r="BC1192" s="505"/>
      <c r="BD1192" s="505"/>
      <c r="BE1192" s="505"/>
      <c r="BF1192" s="505"/>
      <c r="BG1192" s="505"/>
      <c r="BH1192" s="505"/>
      <c r="BI1192" s="505"/>
      <c r="BJ1192" s="505"/>
      <c r="BK1192" s="505"/>
      <c r="BL1192" s="505"/>
      <c r="BM1192" s="505"/>
      <c r="BN1192" s="505"/>
      <c r="BO1192" s="505"/>
      <c r="BP1192" s="505"/>
      <c r="BQ1192" s="505"/>
      <c r="BR1192" s="505"/>
      <c r="BS1192" s="505"/>
      <c r="BT1192" s="505"/>
      <c r="BU1192" s="505"/>
      <c r="BV1192" s="505"/>
    </row>
    <row r="1193" s="339" customFormat="true" ht="15" customHeight="true" x14ac:dyDescent="0.2">
      <c r="BA1193" s="505"/>
      <c r="BB1193" s="366"/>
      <c r="BC1193" s="505"/>
      <c r="BD1193" s="505"/>
      <c r="BE1193" s="505"/>
      <c r="BF1193" s="505"/>
      <c r="BG1193" s="505"/>
      <c r="BH1193" s="505"/>
      <c r="BI1193" s="505"/>
      <c r="BJ1193" s="505"/>
      <c r="BK1193" s="505"/>
      <c r="BL1193" s="505"/>
      <c r="BM1193" s="505"/>
      <c r="BN1193" s="505"/>
      <c r="BO1193" s="505"/>
      <c r="BP1193" s="505"/>
      <c r="BQ1193" s="505"/>
      <c r="BR1193" s="505"/>
      <c r="BS1193" s="505"/>
      <c r="BT1193" s="505"/>
      <c r="BU1193" s="505"/>
      <c r="BV1193" s="505"/>
    </row>
    <row r="1194" s="339" customFormat="true" ht="15" customHeight="true" x14ac:dyDescent="0.2">
      <c r="BA1194" s="505"/>
      <c r="BB1194" s="366"/>
      <c r="BC1194" s="505"/>
      <c r="BD1194" s="505"/>
      <c r="BE1194" s="505"/>
      <c r="BF1194" s="505"/>
      <c r="BG1194" s="505"/>
      <c r="BH1194" s="505"/>
      <c r="BI1194" s="505"/>
      <c r="BJ1194" s="505"/>
      <c r="BK1194" s="505"/>
      <c r="BL1194" s="505"/>
      <c r="BM1194" s="505"/>
      <c r="BN1194" s="505"/>
      <c r="BO1194" s="505"/>
      <c r="BP1194" s="505"/>
      <c r="BQ1194" s="505"/>
      <c r="BR1194" s="505"/>
      <c r="BS1194" s="505"/>
      <c r="BT1194" s="505"/>
      <c r="BU1194" s="505"/>
      <c r="BV1194" s="505"/>
    </row>
    <row r="1195" s="339" customFormat="true" ht="15" customHeight="true" x14ac:dyDescent="0.2">
      <c r="BA1195" s="505"/>
      <c r="BB1195" s="366"/>
      <c r="BC1195" s="505"/>
      <c r="BD1195" s="505"/>
      <c r="BE1195" s="505"/>
      <c r="BF1195" s="505"/>
      <c r="BG1195" s="505"/>
      <c r="BH1195" s="505"/>
      <c r="BI1195" s="505"/>
      <c r="BJ1195" s="505"/>
      <c r="BK1195" s="505"/>
      <c r="BL1195" s="505"/>
      <c r="BM1195" s="505"/>
      <c r="BN1195" s="505"/>
      <c r="BO1195" s="505"/>
      <c r="BP1195" s="505"/>
      <c r="BQ1195" s="505"/>
      <c r="BR1195" s="505"/>
      <c r="BS1195" s="505"/>
      <c r="BT1195" s="505"/>
      <c r="BU1195" s="505"/>
      <c r="BV1195" s="505"/>
    </row>
    <row r="1196" s="339" customFormat="true" ht="15" customHeight="true" x14ac:dyDescent="0.2">
      <c r="BA1196" s="505"/>
      <c r="BB1196" s="366"/>
      <c r="BC1196" s="505"/>
      <c r="BD1196" s="505"/>
      <c r="BE1196" s="505"/>
      <c r="BF1196" s="505"/>
      <c r="BG1196" s="505"/>
      <c r="BH1196" s="505"/>
      <c r="BI1196" s="505"/>
      <c r="BJ1196" s="505"/>
      <c r="BK1196" s="505"/>
      <c r="BL1196" s="505"/>
      <c r="BM1196" s="505"/>
      <c r="BN1196" s="505"/>
      <c r="BO1196" s="505"/>
      <c r="BP1196" s="505"/>
      <c r="BQ1196" s="505"/>
      <c r="BR1196" s="505"/>
      <c r="BS1196" s="505"/>
      <c r="BT1196" s="505"/>
      <c r="BU1196" s="505"/>
      <c r="BV1196" s="505"/>
    </row>
    <row r="1197" s="339" customFormat="true" ht="15" customHeight="true" x14ac:dyDescent="0.2">
      <c r="BA1197" s="505"/>
      <c r="BB1197" s="366"/>
      <c r="BC1197" s="505"/>
      <c r="BD1197" s="505"/>
      <c r="BE1197" s="505"/>
      <c r="BF1197" s="505"/>
      <c r="BG1197" s="505"/>
      <c r="BH1197" s="505"/>
      <c r="BI1197" s="505"/>
      <c r="BJ1197" s="505"/>
      <c r="BK1197" s="505"/>
      <c r="BL1197" s="505"/>
      <c r="BM1197" s="505"/>
      <c r="BN1197" s="505"/>
      <c r="BO1197" s="505"/>
      <c r="BP1197" s="505"/>
      <c r="BQ1197" s="505"/>
      <c r="BR1197" s="505"/>
      <c r="BS1197" s="505"/>
      <c r="BT1197" s="505"/>
      <c r="BU1197" s="505"/>
      <c r="BV1197" s="505"/>
    </row>
    <row r="1198" s="339" customFormat="true" ht="15" customHeight="true" x14ac:dyDescent="0.2">
      <c r="BA1198" s="505"/>
      <c r="BB1198" s="366"/>
      <c r="BC1198" s="505"/>
      <c r="BD1198" s="505"/>
      <c r="BE1198" s="505"/>
      <c r="BF1198" s="505"/>
      <c r="BG1198" s="505"/>
      <c r="BH1198" s="505"/>
      <c r="BI1198" s="505"/>
      <c r="BJ1198" s="505"/>
      <c r="BK1198" s="505"/>
      <c r="BL1198" s="505"/>
      <c r="BM1198" s="505"/>
      <c r="BN1198" s="505"/>
      <c r="BO1198" s="505"/>
      <c r="BP1198" s="505"/>
      <c r="BQ1198" s="505"/>
      <c r="BR1198" s="505"/>
      <c r="BS1198" s="505"/>
      <c r="BT1198" s="505"/>
      <c r="BU1198" s="505"/>
      <c r="BV1198" s="505"/>
    </row>
    <row r="1199" s="339" customFormat="true" ht="15" customHeight="true" x14ac:dyDescent="0.2">
      <c r="BA1199" s="505"/>
      <c r="BB1199" s="366"/>
      <c r="BC1199" s="505"/>
      <c r="BD1199" s="505"/>
      <c r="BE1199" s="505"/>
      <c r="BF1199" s="505"/>
      <c r="BG1199" s="505"/>
      <c r="BH1199" s="505"/>
      <c r="BI1199" s="505"/>
      <c r="BJ1199" s="505"/>
      <c r="BK1199" s="505"/>
      <c r="BL1199" s="505"/>
      <c r="BM1199" s="505"/>
      <c r="BN1199" s="505"/>
      <c r="BO1199" s="505"/>
      <c r="BP1199" s="505"/>
      <c r="BQ1199" s="505"/>
      <c r="BR1199" s="505"/>
      <c r="BS1199" s="505"/>
      <c r="BT1199" s="505"/>
      <c r="BU1199" s="505"/>
      <c r="BV1199" s="505"/>
    </row>
    <row r="1200" s="339" customFormat="true" ht="15" customHeight="true" x14ac:dyDescent="0.2">
      <c r="BA1200" s="505"/>
      <c r="BB1200" s="366"/>
      <c r="BC1200" s="505"/>
      <c r="BD1200" s="505"/>
      <c r="BE1200" s="505"/>
      <c r="BF1200" s="505"/>
      <c r="BG1200" s="505"/>
      <c r="BH1200" s="505"/>
      <c r="BI1200" s="505"/>
      <c r="BJ1200" s="505"/>
      <c r="BK1200" s="505"/>
      <c r="BL1200" s="505"/>
      <c r="BM1200" s="505"/>
      <c r="BN1200" s="505"/>
      <c r="BO1200" s="505"/>
      <c r="BP1200" s="505"/>
      <c r="BQ1200" s="505"/>
      <c r="BR1200" s="505"/>
      <c r="BS1200" s="505"/>
      <c r="BT1200" s="505"/>
      <c r="BU1200" s="505"/>
      <c r="BV1200" s="505"/>
    </row>
  </sheetData>
  <mergeCells count="1016">
    <mergeCell ref="BA347:BA348"/>
    <mergeCell ref="BA349:BA350"/>
    <mergeCell ref="BA351:BA352"/>
    <mergeCell ref="BA353:BA354"/>
    <mergeCell ref="BA153:BA163"/>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M56:Q56"/>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53:A162"/>
    <mergeCell ref="C133:G133"/>
    <mergeCell ref="H133:L133"/>
    <mergeCell ref="C220:G220"/>
    <mergeCell ref="H220:L220"/>
    <mergeCell ref="M220:Q220"/>
    <mergeCell ref="A208:B208"/>
    <mergeCell ref="A1026:B1026"/>
    <mergeCell ref="A1031:A1033"/>
    <mergeCell ref="A1034:C1034"/>
    <mergeCell ref="A222:A22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A144:A147"/>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E457"/>
    <mergeCell ref="H457:J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9:D499"/>
    <mergeCell ref="H499:I499"/>
    <mergeCell ref="M499:N499"/>
    <mergeCell ref="C500:D500"/>
    <mergeCell ref="H500:I500"/>
    <mergeCell ref="M500:N500"/>
    <mergeCell ref="C497:D497"/>
    <mergeCell ref="H497:I497"/>
    <mergeCell ref="M497:N497"/>
    <mergeCell ref="C498:D498"/>
    <mergeCell ref="H498:I498"/>
    <mergeCell ref="M498:O498"/>
    <mergeCell ref="C503:D503"/>
    <mergeCell ref="H503:I503"/>
    <mergeCell ref="M503:N503"/>
    <mergeCell ref="C504:D504"/>
    <mergeCell ref="H504:I504"/>
    <mergeCell ref="M504:N504"/>
    <mergeCell ref="C501:D501"/>
    <mergeCell ref="H501:I501"/>
    <mergeCell ref="M501:N501"/>
    <mergeCell ref="C502:D502"/>
    <mergeCell ref="H502:I502"/>
    <mergeCell ref="M502:N502"/>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11:D511"/>
    <mergeCell ref="H511:I511"/>
    <mergeCell ref="M511:N511"/>
    <mergeCell ref="C512:G512"/>
    <mergeCell ref="H512:L512"/>
    <mergeCell ref="M512:N512"/>
    <mergeCell ref="C509:D509"/>
    <mergeCell ref="H509:I509"/>
    <mergeCell ref="M509:N509"/>
    <mergeCell ref="C510:D510"/>
    <mergeCell ref="H510:I510"/>
    <mergeCell ref="M510:N510"/>
    <mergeCell ref="C515:D515"/>
    <mergeCell ref="H515:I515"/>
    <mergeCell ref="M515:N515"/>
    <mergeCell ref="C516:D516"/>
    <mergeCell ref="H516:I516"/>
    <mergeCell ref="M516:N516"/>
    <mergeCell ref="C513:D514"/>
    <mergeCell ref="E513:G513"/>
    <mergeCell ref="H513:I514"/>
    <mergeCell ref="J513:L513"/>
    <mergeCell ref="M513:N513"/>
    <mergeCell ref="M514:N514"/>
    <mergeCell ref="C519:D520"/>
    <mergeCell ref="H519:I520"/>
    <mergeCell ref="M519:N519"/>
    <mergeCell ref="M520:N520"/>
    <mergeCell ref="C521:D521"/>
    <mergeCell ref="H521:I521"/>
    <mergeCell ref="M521:N521"/>
    <mergeCell ref="C517:D517"/>
    <mergeCell ref="H517:I517"/>
    <mergeCell ref="M517:N517"/>
    <mergeCell ref="C518:E518"/>
    <mergeCell ref="H518:J518"/>
    <mergeCell ref="M518:N518"/>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E574"/>
    <mergeCell ref="H574:J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7:D597"/>
    <mergeCell ref="H597:I597"/>
    <mergeCell ref="M597:N597"/>
    <mergeCell ref="C598:D598"/>
    <mergeCell ref="H598:I598"/>
    <mergeCell ref="M598:N598"/>
    <mergeCell ref="C594:D594"/>
    <mergeCell ref="H594:I594"/>
    <mergeCell ref="M594:Q594"/>
    <mergeCell ref="C595:D595"/>
    <mergeCell ref="H595:I595"/>
    <mergeCell ref="M595:N596"/>
    <mergeCell ref="O595:Q595"/>
    <mergeCell ref="C596:D596"/>
    <mergeCell ref="H596:I596"/>
    <mergeCell ref="C601:D601"/>
    <mergeCell ref="H601:I601"/>
    <mergeCell ref="M601:N602"/>
    <mergeCell ref="C602:D602"/>
    <mergeCell ref="H602:I602"/>
    <mergeCell ref="C603:D603"/>
    <mergeCell ref="H603:I603"/>
    <mergeCell ref="M603:N603"/>
    <mergeCell ref="C599:D599"/>
    <mergeCell ref="H599:I599"/>
    <mergeCell ref="M599:N599"/>
    <mergeCell ref="C600:D600"/>
    <mergeCell ref="H600:I600"/>
    <mergeCell ref="M600:O600"/>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4:D684"/>
    <mergeCell ref="H684:I684"/>
    <mergeCell ref="M684:N684"/>
    <mergeCell ref="C685:D685"/>
    <mergeCell ref="H685:I685"/>
    <mergeCell ref="M685:N685"/>
    <mergeCell ref="C688:D688"/>
    <mergeCell ref="H688:I688"/>
    <mergeCell ref="M688:N688"/>
    <mergeCell ref="C689:D689"/>
    <mergeCell ref="H689:I689"/>
    <mergeCell ref="M689:N689"/>
    <mergeCell ref="C678:D678"/>
    <mergeCell ref="H678:I678"/>
    <mergeCell ref="M678:N678"/>
    <mergeCell ref="C679:D679"/>
    <mergeCell ref="H679:I679"/>
    <mergeCell ref="M679:N679"/>
    <mergeCell ref="C698:D698"/>
    <mergeCell ref="H698:I698"/>
    <mergeCell ref="M698:N698"/>
    <mergeCell ref="C699:D699"/>
    <mergeCell ref="H699:I699"/>
    <mergeCell ref="M699:N699"/>
    <mergeCell ref="C696:D696"/>
    <mergeCell ref="H696:I696"/>
    <mergeCell ref="M696:N696"/>
    <mergeCell ref="C697:D697"/>
    <mergeCell ref="H697:I697"/>
    <mergeCell ref="M697:O697"/>
    <mergeCell ref="C686:D686"/>
    <mergeCell ref="H686:I686"/>
    <mergeCell ref="M686:N686"/>
    <mergeCell ref="C687:D687"/>
    <mergeCell ref="H687:I687"/>
    <mergeCell ref="M687:N687"/>
    <mergeCell ref="C690:D690"/>
    <mergeCell ref="H690:I690"/>
    <mergeCell ref="M690:N690"/>
    <mergeCell ref="C691:D691"/>
    <mergeCell ref="H691:I691"/>
    <mergeCell ref="M691:N691"/>
    <mergeCell ref="C694:D694"/>
    <mergeCell ref="H694:I694"/>
    <mergeCell ref="M694:N694"/>
    <mergeCell ref="C695:D695"/>
    <mergeCell ref="H695:I695"/>
    <mergeCell ref="M695:N695"/>
    <mergeCell ref="C692:D692"/>
    <mergeCell ref="H692:I692"/>
    <mergeCell ref="M692:N692"/>
    <mergeCell ref="C693:D693"/>
    <mergeCell ref="H693:I693"/>
    <mergeCell ref="M693:N693"/>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104775</xdr:rowOff>
                  </from>
                  <to>
                    <xdr:col>1</xdr:col>
                    <xdr:colOff>1704975</xdr:colOff>
                    <xdr:row>399</xdr:row>
                    <xdr:rowOff>295275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12BA9-4F47-453D-B34F-2346A9CA263C}">
  <sheetPr codeName="Feuil10"/>
  <dimension ref="A1:CZ1072"/>
  <sheetViews>
    <sheetView showGridLines="false" zoomScaleNormal="100" workbookViewId="0"/>
  </sheetViews>
  <sheetFormatPr defaultColWidth="9.140625" defaultRowHeight="15" customHeight="true" x14ac:dyDescent="0.2"/>
  <cols>
    <col min="1" max="1" width="31.5703125" style="366" customWidth="true"/>
    <col min="2" max="2" width="41.5703125" style="366" customWidth="true"/>
    <col min="3" max="7" width="10.7109375" style="366" customWidth="true"/>
    <col min="8" max="17" width="10.7109375" style="582" customWidth="true"/>
    <col min="18" max="22" width="12.5703125" style="582" customWidth="true"/>
    <col min="23" max="52" width="12.5703125" style="339" customWidth="true"/>
    <col min="53" max="53" width="31.5703125" style="582" customWidth="true"/>
    <col min="54" max="54" width="41.5703125" style="366" customWidth="true"/>
    <col min="55" max="69" width="9.140625" style="582" customWidth="true"/>
    <col min="70" max="74" width="12.5703125" style="582" customWidth="true"/>
    <col min="75" max="104" width="12.5703125" style="339" customWidth="true"/>
    <col min="105" max="115" width="10.5703125" style="582" customWidth="true"/>
    <col min="116" max="16384" width="9.140625" style="582"/>
  </cols>
  <sheetData>
    <row r="1" s="299" customFormat="true" ht="18" customHeight="true" x14ac:dyDescent="0.2">
      <c r="A1" s="310"/>
      <c r="B1" s="310"/>
      <c r="C1" s="310"/>
      <c r="D1" s="310"/>
      <c r="E1" s="310"/>
      <c r="F1" s="310"/>
      <c r="G1" s="310"/>
      <c r="W1" s="339"/>
      <c r="X1" s="339"/>
      <c r="Y1" s="339"/>
      <c r="Z1" s="339"/>
      <c r="AA1" s="339"/>
      <c r="AB1" s="339"/>
      <c r="AC1" s="339"/>
      <c r="AD1" s="339"/>
      <c r="AE1" s="339"/>
      <c r="AF1" s="339"/>
      <c r="AG1" s="339"/>
      <c r="AH1" s="339"/>
      <c r="AI1" s="339"/>
      <c r="AJ1" s="339"/>
      <c r="AK1" s="339"/>
      <c r="AL1" s="339"/>
      <c r="AM1" s="339"/>
      <c r="AN1" s="339"/>
      <c r="AO1" s="339"/>
      <c r="AP1" s="339"/>
      <c r="AQ1" s="339"/>
      <c r="AR1" s="339"/>
      <c r="AS1" s="339"/>
      <c r="AT1" s="339"/>
      <c r="AU1" s="339"/>
      <c r="AV1" s="339"/>
      <c r="AW1" s="339"/>
      <c r="AX1" s="339"/>
      <c r="AY1" s="339"/>
      <c r="AZ1" s="339"/>
      <c r="BB1" s="310"/>
      <c r="BW1" s="339"/>
      <c r="BX1" s="339"/>
      <c r="BY1" s="339"/>
      <c r="BZ1" s="339"/>
      <c r="CA1" s="339"/>
      <c r="CB1" s="339"/>
      <c r="CC1" s="339"/>
      <c r="CD1" s="339"/>
      <c r="CE1" s="339"/>
      <c r="CF1" s="339"/>
      <c r="CG1" s="339"/>
      <c r="CH1" s="339"/>
      <c r="CI1" s="339"/>
      <c r="CJ1" s="339"/>
      <c r="CK1" s="339"/>
      <c r="CL1" s="339"/>
      <c r="CM1" s="339"/>
      <c r="CN1" s="339"/>
      <c r="CO1" s="339"/>
      <c r="CP1" s="339"/>
      <c r="CQ1" s="339"/>
      <c r="CR1" s="339"/>
      <c r="CS1" s="339"/>
      <c r="CT1" s="339"/>
      <c r="CU1" s="339"/>
      <c r="CV1" s="339"/>
      <c r="CW1" s="339"/>
      <c r="CX1" s="339"/>
      <c r="CY1" s="339"/>
      <c r="CZ1" s="339"/>
    </row>
    <row r="2" s="299" customFormat="true" ht="22.5" customHeight="true" x14ac:dyDescent="0.35">
      <c r="A2" s="356" t="str">
        <f>A1026</f>
        <v>Mongolia</v>
      </c>
      <c r="B2" s="357"/>
      <c r="C2" s="310"/>
      <c r="D2" s="310"/>
      <c r="E2" s="310"/>
      <c r="F2" s="310"/>
      <c r="G2" s="310"/>
      <c r="W2" s="339"/>
      <c r="X2" s="339"/>
      <c r="Y2" s="339"/>
      <c r="Z2" s="339"/>
      <c r="AA2" s="339"/>
      <c r="AB2" s="339"/>
      <c r="AC2" s="339"/>
      <c r="AD2" s="339"/>
      <c r="AE2" s="339"/>
      <c r="AF2" s="339"/>
      <c r="AG2" s="339"/>
      <c r="AH2" s="339"/>
      <c r="AI2" s="339"/>
      <c r="AJ2" s="339"/>
      <c r="AK2" s="339"/>
      <c r="AL2" s="339"/>
      <c r="AM2" s="339"/>
      <c r="AN2" s="339"/>
      <c r="AO2" s="339"/>
      <c r="AP2" s="339"/>
      <c r="AQ2" s="339"/>
      <c r="AR2" s="339"/>
      <c r="AS2" s="339"/>
      <c r="AT2" s="339"/>
      <c r="AU2" s="339"/>
      <c r="AV2" s="339"/>
      <c r="AW2" s="339"/>
      <c r="AX2" s="339"/>
      <c r="AY2" s="339"/>
      <c r="AZ2" s="339"/>
      <c r="BB2" s="310"/>
      <c r="BW2" s="339"/>
      <c r="BX2" s="339"/>
      <c r="BY2" s="339"/>
      <c r="BZ2" s="339"/>
      <c r="CA2" s="339"/>
      <c r="CB2" s="339"/>
      <c r="CC2" s="339"/>
      <c r="CD2" s="339"/>
      <c r="CE2" s="339"/>
      <c r="CF2" s="339"/>
      <c r="CG2" s="339"/>
      <c r="CH2" s="339"/>
      <c r="CI2" s="339"/>
      <c r="CJ2" s="339"/>
      <c r="CK2" s="339"/>
      <c r="CL2" s="339"/>
      <c r="CM2" s="339"/>
      <c r="CN2" s="339"/>
      <c r="CO2" s="339"/>
      <c r="CP2" s="339"/>
      <c r="CQ2" s="339"/>
      <c r="CR2" s="339"/>
      <c r="CS2" s="339"/>
      <c r="CT2" s="339"/>
      <c r="CU2" s="339"/>
      <c r="CV2" s="339"/>
      <c r="CW2" s="339"/>
      <c r="CX2" s="339"/>
      <c r="CY2" s="339"/>
      <c r="CZ2" s="339"/>
    </row>
    <row r="3" s="299" customFormat="true" ht="22.5" customHeight="true" x14ac:dyDescent="0.35">
      <c r="A3" s="314" t="str">
        <f>A1034</f>
        <v>2018</v>
      </c>
      <c r="B3" s="359"/>
      <c r="C3" s="310"/>
      <c r="D3" s="310"/>
      <c r="E3" s="310"/>
      <c r="F3" s="310"/>
      <c r="G3" s="310"/>
      <c r="W3" s="339"/>
      <c r="X3" s="339"/>
      <c r="Y3" s="339"/>
      <c r="Z3" s="339"/>
      <c r="AA3" s="339"/>
      <c r="AB3" s="339"/>
      <c r="AC3" s="339"/>
      <c r="AD3" s="339"/>
      <c r="AE3" s="339"/>
      <c r="AF3" s="339"/>
      <c r="AG3" s="339"/>
      <c r="AH3" s="339"/>
      <c r="AI3" s="339"/>
      <c r="AJ3" s="339"/>
      <c r="AK3" s="339"/>
      <c r="AL3" s="339"/>
      <c r="AM3" s="339"/>
      <c r="AN3" s="339"/>
      <c r="AO3" s="339"/>
      <c r="AP3" s="339"/>
      <c r="AQ3" s="339"/>
      <c r="AR3" s="339"/>
      <c r="AS3" s="339"/>
      <c r="AT3" s="339"/>
      <c r="AU3" s="339"/>
      <c r="AV3" s="339"/>
      <c r="AW3" s="339"/>
      <c r="AX3" s="339"/>
      <c r="AY3" s="339"/>
      <c r="AZ3" s="339"/>
      <c r="BB3" s="310"/>
      <c r="BW3" s="339"/>
      <c r="BX3" s="339"/>
      <c r="BY3" s="339"/>
      <c r="BZ3" s="339"/>
      <c r="CA3" s="339"/>
      <c r="CB3" s="339"/>
      <c r="CC3" s="339"/>
      <c r="CD3" s="339"/>
      <c r="CE3" s="339"/>
      <c r="CF3" s="339"/>
      <c r="CG3" s="339"/>
      <c r="CH3" s="339"/>
      <c r="CI3" s="339"/>
      <c r="CJ3" s="339"/>
      <c r="CK3" s="339"/>
      <c r="CL3" s="339"/>
      <c r="CM3" s="339"/>
      <c r="CN3" s="339"/>
      <c r="CO3" s="339"/>
      <c r="CP3" s="339"/>
      <c r="CQ3" s="339"/>
      <c r="CR3" s="339"/>
      <c r="CS3" s="339"/>
      <c r="CT3" s="339"/>
      <c r="CU3" s="339"/>
      <c r="CV3" s="339"/>
      <c r="CW3" s="339"/>
      <c r="CX3" s="339"/>
      <c r="CY3" s="339"/>
      <c r="CZ3" s="339"/>
    </row>
    <row r="4" s="299" customFormat="true" ht="22.5" customHeight="true" x14ac:dyDescent="0.35">
      <c r="A4" s="358" t="s">
        <v>96</v>
      </c>
      <c r="B4" s="359"/>
      <c r="C4" s="310"/>
      <c r="D4" s="310"/>
      <c r="E4" s="310"/>
      <c r="F4" s="310"/>
      <c r="G4" s="310"/>
      <c r="W4" s="339"/>
      <c r="X4" s="339"/>
      <c r="Y4" s="339"/>
      <c r="Z4" s="339"/>
      <c r="AA4" s="339"/>
      <c r="AB4" s="339"/>
      <c r="AC4" s="339"/>
      <c r="AD4" s="339"/>
      <c r="AE4" s="339"/>
      <c r="AF4" s="339"/>
      <c r="AG4" s="339"/>
      <c r="AH4" s="339"/>
      <c r="AI4" s="339"/>
      <c r="AJ4" s="339"/>
      <c r="AK4" s="339"/>
      <c r="AL4" s="339"/>
      <c r="AM4" s="339"/>
      <c r="AN4" s="339"/>
      <c r="AO4" s="339"/>
      <c r="AP4" s="339"/>
      <c r="AQ4" s="339"/>
      <c r="AR4" s="339"/>
      <c r="AS4" s="339"/>
      <c r="AT4" s="339"/>
      <c r="AU4" s="339"/>
      <c r="AV4" s="339"/>
      <c r="AW4" s="339"/>
      <c r="AX4" s="339"/>
      <c r="AY4" s="339"/>
      <c r="AZ4" s="339"/>
      <c r="BB4" s="310"/>
      <c r="BW4" s="339"/>
      <c r="BX4" s="339"/>
      <c r="BY4" s="339"/>
      <c r="BZ4" s="339"/>
      <c r="CA4" s="339"/>
      <c r="CB4" s="339"/>
      <c r="CC4" s="339"/>
      <c r="CD4" s="339"/>
      <c r="CE4" s="339"/>
      <c r="CF4" s="339"/>
      <c r="CG4" s="339"/>
      <c r="CH4" s="339"/>
      <c r="CI4" s="339"/>
      <c r="CJ4" s="339"/>
      <c r="CK4" s="339"/>
      <c r="CL4" s="339"/>
      <c r="CM4" s="339"/>
      <c r="CN4" s="339"/>
      <c r="CO4" s="339"/>
      <c r="CP4" s="339"/>
      <c r="CQ4" s="339"/>
      <c r="CR4" s="339"/>
      <c r="CS4" s="339"/>
      <c r="CT4" s="339"/>
      <c r="CU4" s="339"/>
      <c r="CV4" s="339"/>
      <c r="CW4" s="339"/>
      <c r="CX4" s="339"/>
      <c r="CY4" s="339"/>
      <c r="CZ4" s="339"/>
    </row>
    <row r="5" s="299" customFormat="true" ht="20.1" customHeight="true" x14ac:dyDescent="0.35">
      <c r="A5" s="358" t="s">
        <v>97</v>
      </c>
      <c r="B5" s="359"/>
      <c r="C5" s="310"/>
      <c r="D5" s="310"/>
      <c r="E5" s="310"/>
      <c r="F5" s="310"/>
      <c r="G5" s="310"/>
      <c r="W5" s="339"/>
      <c r="X5" s="339"/>
      <c r="Y5" s="339"/>
      <c r="Z5" s="339"/>
      <c r="AA5" s="339"/>
      <c r="AB5" s="339"/>
      <c r="AC5" s="339"/>
      <c r="AD5" s="339"/>
      <c r="AE5" s="339"/>
      <c r="AF5" s="339"/>
      <c r="AG5" s="339"/>
      <c r="AH5" s="339"/>
      <c r="AI5" s="339"/>
      <c r="AJ5" s="339"/>
      <c r="AK5" s="339"/>
      <c r="AL5" s="339"/>
      <c r="AM5" s="339"/>
      <c r="AN5" s="339"/>
      <c r="AO5" s="339"/>
      <c r="AP5" s="339"/>
      <c r="AQ5" s="339"/>
      <c r="AR5" s="339"/>
      <c r="AS5" s="339"/>
      <c r="AT5" s="339"/>
      <c r="AU5" s="339"/>
      <c r="AV5" s="339"/>
      <c r="AW5" s="339"/>
      <c r="AX5" s="339"/>
      <c r="AY5" s="339"/>
      <c r="AZ5" s="339"/>
      <c r="BB5" s="310"/>
      <c r="BW5" s="339"/>
      <c r="BX5" s="339"/>
      <c r="BY5" s="339"/>
      <c r="BZ5" s="339"/>
      <c r="CA5" s="339"/>
      <c r="CB5" s="339"/>
      <c r="CC5" s="339"/>
      <c r="CD5" s="339"/>
      <c r="CE5" s="339"/>
      <c r="CF5" s="339"/>
      <c r="CG5" s="339"/>
      <c r="CH5" s="339"/>
      <c r="CI5" s="339"/>
      <c r="CJ5" s="339"/>
      <c r="CK5" s="339"/>
      <c r="CL5" s="339"/>
      <c r="CM5" s="339"/>
      <c r="CN5" s="339"/>
      <c r="CO5" s="339"/>
      <c r="CP5" s="339"/>
      <c r="CQ5" s="339"/>
      <c r="CR5" s="339"/>
      <c r="CS5" s="339"/>
      <c r="CT5" s="339"/>
      <c r="CU5" s="339"/>
      <c r="CV5" s="339"/>
      <c r="CW5" s="339"/>
      <c r="CX5" s="339"/>
      <c r="CY5" s="339"/>
      <c r="CZ5" s="339"/>
    </row>
    <row r="6" s="299" customFormat="true" ht="15" customHeight="true" x14ac:dyDescent="0.2">
      <c r="A6" s="360" t="s">
        <v>98</v>
      </c>
      <c r="B6" s="361"/>
      <c r="C6" s="310"/>
      <c r="D6" s="310"/>
      <c r="E6" s="310"/>
      <c r="F6" s="310"/>
      <c r="G6" s="310"/>
      <c r="W6" s="339"/>
      <c r="X6" s="339"/>
      <c r="Y6" s="339"/>
      <c r="Z6" s="339"/>
      <c r="AA6" s="339"/>
      <c r="AB6" s="339"/>
      <c r="AC6" s="339"/>
      <c r="AD6" s="339"/>
      <c r="AE6" s="339"/>
      <c r="AF6" s="339"/>
      <c r="AG6" s="339"/>
      <c r="AH6" s="339"/>
      <c r="AI6" s="339"/>
      <c r="AJ6" s="339"/>
      <c r="AK6" s="339"/>
      <c r="AL6" s="339"/>
      <c r="AM6" s="339"/>
      <c r="AN6" s="339"/>
      <c r="AO6" s="339"/>
      <c r="AP6" s="339"/>
      <c r="AQ6" s="339"/>
      <c r="AR6" s="339"/>
      <c r="AS6" s="339"/>
      <c r="AT6" s="339"/>
      <c r="AU6" s="339"/>
      <c r="AV6" s="339"/>
      <c r="AW6" s="339"/>
      <c r="AX6" s="339"/>
      <c r="AY6" s="339"/>
      <c r="AZ6" s="339"/>
      <c r="BB6" s="310"/>
      <c r="BW6" s="339"/>
      <c r="BX6" s="339"/>
      <c r="BY6" s="33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row>
    <row r="7" s="299" customFormat="true" ht="15" customHeight="true" x14ac:dyDescent="0.2">
      <c r="A7" s="362" t="s">
        <v>40</v>
      </c>
      <c r="B7" s="363"/>
      <c r="C7" s="310"/>
      <c r="D7" s="310"/>
      <c r="E7" s="310"/>
      <c r="F7" s="310"/>
      <c r="G7" s="310"/>
      <c r="W7" s="339"/>
      <c r="X7" s="339"/>
      <c r="Y7" s="339"/>
      <c r="Z7" s="339"/>
      <c r="AA7" s="339"/>
      <c r="AB7" s="339"/>
      <c r="AC7" s="339"/>
      <c r="AD7" s="339"/>
      <c r="AE7" s="339"/>
      <c r="AF7" s="339"/>
      <c r="AG7" s="339"/>
      <c r="AH7" s="339"/>
      <c r="AI7" s="339"/>
      <c r="AJ7" s="339"/>
      <c r="AK7" s="339"/>
      <c r="AL7" s="339"/>
      <c r="AM7" s="339"/>
      <c r="AN7" s="339"/>
      <c r="AO7" s="339"/>
      <c r="AP7" s="339"/>
      <c r="AQ7" s="339"/>
      <c r="AR7" s="339"/>
      <c r="AS7" s="339"/>
      <c r="AT7" s="339"/>
      <c r="AU7" s="339"/>
      <c r="AV7" s="339"/>
      <c r="AW7" s="339"/>
      <c r="AX7" s="339"/>
      <c r="AY7" s="339"/>
      <c r="AZ7" s="339"/>
      <c r="BB7" s="310"/>
      <c r="BW7" s="339"/>
      <c r="BX7" s="339"/>
      <c r="BY7" s="339"/>
      <c r="BZ7" s="339"/>
      <c r="CA7" s="339"/>
      <c r="CB7" s="339"/>
      <c r="CC7" s="339"/>
      <c r="CD7" s="339"/>
      <c r="CE7" s="339"/>
      <c r="CF7" s="339"/>
      <c r="CG7" s="339"/>
      <c r="CH7" s="339"/>
      <c r="CI7" s="339"/>
      <c r="CJ7" s="339"/>
      <c r="CK7" s="339"/>
      <c r="CL7" s="339"/>
      <c r="CM7" s="339"/>
      <c r="CN7" s="339"/>
      <c r="CO7" s="339"/>
      <c r="CP7" s="339"/>
      <c r="CQ7" s="339"/>
      <c r="CR7" s="339"/>
      <c r="CS7" s="339"/>
      <c r="CT7" s="339"/>
      <c r="CU7" s="339"/>
      <c r="CV7" s="339"/>
      <c r="CW7" s="339"/>
      <c r="CX7" s="339"/>
      <c r="CY7" s="339"/>
      <c r="CZ7" s="339"/>
    </row>
    <row r="8" s="299" customFormat="true" ht="15" customHeight="true" x14ac:dyDescent="0.2">
      <c r="A8" s="362" t="s">
        <v>39</v>
      </c>
      <c r="B8" s="363"/>
      <c r="C8" s="310"/>
      <c r="D8" s="310"/>
      <c r="E8" s="310"/>
      <c r="F8" s="310"/>
      <c r="G8" s="310"/>
      <c r="W8" s="339"/>
      <c r="X8" s="339"/>
      <c r="Y8" s="339"/>
      <c r="Z8" s="339"/>
      <c r="AA8" s="339"/>
      <c r="AB8" s="339"/>
      <c r="AC8" s="339"/>
      <c r="AD8" s="339"/>
      <c r="AE8" s="339"/>
      <c r="AF8" s="339"/>
      <c r="AG8" s="339"/>
      <c r="AH8" s="339"/>
      <c r="AI8" s="339"/>
      <c r="AJ8" s="339"/>
      <c r="AK8" s="339"/>
      <c r="AL8" s="339"/>
      <c r="AM8" s="339"/>
      <c r="AN8" s="339"/>
      <c r="AO8" s="339"/>
      <c r="AP8" s="339"/>
      <c r="AQ8" s="339"/>
      <c r="AR8" s="339"/>
      <c r="AS8" s="339"/>
      <c r="AT8" s="339"/>
      <c r="AU8" s="339"/>
      <c r="AV8" s="339"/>
      <c r="AW8" s="339"/>
      <c r="AX8" s="339"/>
      <c r="AY8" s="339"/>
      <c r="AZ8" s="339"/>
      <c r="BB8" s="310"/>
      <c r="BW8" s="339"/>
      <c r="BX8" s="339"/>
      <c r="BY8" s="339"/>
      <c r="BZ8" s="339"/>
      <c r="CA8" s="339"/>
      <c r="CB8" s="339"/>
      <c r="CC8" s="339"/>
      <c r="CD8" s="339"/>
      <c r="CE8" s="339"/>
      <c r="CF8" s="339"/>
      <c r="CG8" s="339"/>
      <c r="CH8" s="339"/>
      <c r="CI8" s="339"/>
      <c r="CJ8" s="339"/>
      <c r="CK8" s="339"/>
      <c r="CL8" s="339"/>
      <c r="CM8" s="339"/>
      <c r="CN8" s="339"/>
      <c r="CO8" s="339"/>
      <c r="CP8" s="339"/>
      <c r="CQ8" s="339"/>
      <c r="CR8" s="339"/>
      <c r="CS8" s="339"/>
      <c r="CT8" s="339"/>
      <c r="CU8" s="339"/>
      <c r="CV8" s="339"/>
      <c r="CW8" s="339"/>
      <c r="CX8" s="339"/>
      <c r="CY8" s="339"/>
      <c r="CZ8" s="339"/>
    </row>
    <row r="9" s="299" customFormat="true" ht="15" customHeight="true" x14ac:dyDescent="0.2">
      <c r="A9" s="362" t="s">
        <v>136</v>
      </c>
      <c r="B9" s="364" t="str">
        <f>A1025</f>
        <v>MICS18</v>
      </c>
      <c r="C9" s="310"/>
      <c r="D9" s="310"/>
      <c r="E9" s="310"/>
      <c r="F9" s="310"/>
      <c r="G9" s="310"/>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B9" s="310"/>
      <c r="BW9" s="339"/>
      <c r="BX9" s="339"/>
      <c r="BY9" s="339"/>
      <c r="BZ9" s="339"/>
      <c r="CA9" s="339"/>
      <c r="CB9" s="339"/>
      <c r="CC9" s="339"/>
      <c r="CD9" s="339"/>
      <c r="CE9" s="339"/>
      <c r="CF9" s="339"/>
      <c r="CG9" s="339"/>
      <c r="CH9" s="339"/>
      <c r="CI9" s="339"/>
      <c r="CJ9" s="339"/>
      <c r="CK9" s="339"/>
      <c r="CL9" s="339"/>
      <c r="CM9" s="339"/>
      <c r="CN9" s="339"/>
      <c r="CO9" s="339"/>
      <c r="CP9" s="339"/>
      <c r="CQ9" s="339"/>
      <c r="CR9" s="339"/>
      <c r="CS9" s="339"/>
      <c r="CT9" s="339"/>
      <c r="CU9" s="339"/>
      <c r="CV9" s="339"/>
      <c r="CW9" s="339"/>
      <c r="CX9" s="339"/>
      <c r="CY9" s="339"/>
      <c r="CZ9" s="339"/>
    </row>
    <row r="10" s="299" customFormat="true" ht="15" customHeight="true" x14ac:dyDescent="0.2">
      <c r="A10" s="410" t="str">
        <f>B1028</f>
        <v/>
      </c>
      <c r="B10" s="352"/>
      <c r="C10" s="310"/>
      <c r="D10" s="310"/>
      <c r="E10" s="310"/>
      <c r="F10" s="310"/>
      <c r="G10" s="310"/>
      <c r="W10" s="339"/>
      <c r="X10" s="339"/>
      <c r="Y10" s="339"/>
      <c r="Z10" s="339"/>
      <c r="AA10" s="339"/>
      <c r="AB10" s="339"/>
      <c r="AC10" s="339"/>
      <c r="AD10" s="339"/>
      <c r="AE10" s="339"/>
      <c r="AF10" s="339"/>
      <c r="AG10" s="339"/>
      <c r="AH10" s="339"/>
      <c r="AI10" s="339"/>
      <c r="AJ10" s="339"/>
      <c r="AK10" s="339"/>
      <c r="AL10" s="339"/>
      <c r="AM10" s="339"/>
      <c r="AN10" s="339"/>
      <c r="AO10" s="339"/>
      <c r="AP10" s="339"/>
      <c r="AQ10" s="339"/>
      <c r="AR10" s="339"/>
      <c r="AS10" s="339"/>
      <c r="AT10" s="339"/>
      <c r="AU10" s="339"/>
      <c r="AV10" s="339"/>
      <c r="AW10" s="339"/>
      <c r="AX10" s="339"/>
      <c r="AY10" s="339"/>
      <c r="AZ10" s="339"/>
      <c r="BB10" s="310"/>
      <c r="BW10" s="339"/>
      <c r="BX10" s="339"/>
      <c r="BY10" s="339"/>
      <c r="BZ10" s="339"/>
      <c r="CA10" s="339"/>
      <c r="CB10" s="339"/>
      <c r="CC10" s="339"/>
      <c r="CD10" s="339"/>
      <c r="CE10" s="339"/>
      <c r="CF10" s="339"/>
      <c r="CG10" s="339"/>
      <c r="CH10" s="339"/>
      <c r="CI10" s="339"/>
      <c r="CJ10" s="339"/>
      <c r="CK10" s="339"/>
      <c r="CL10" s="339"/>
      <c r="CM10" s="339"/>
      <c r="CN10" s="339"/>
      <c r="CO10" s="339"/>
      <c r="CP10" s="339"/>
      <c r="CQ10" s="339"/>
      <c r="CR10" s="339"/>
      <c r="CS10" s="339"/>
      <c r="CT10" s="339"/>
      <c r="CU10" s="339"/>
      <c r="CV10" s="339"/>
      <c r="CW10" s="339"/>
      <c r="CX10" s="339"/>
      <c r="CY10" s="339"/>
      <c r="CZ10" s="339"/>
    </row>
    <row r="11" s="299" customFormat="true" ht="15" customHeight="true" x14ac:dyDescent="0.2">
      <c r="A11" s="410" t="str">
        <f>B1027</f>
        <v/>
      </c>
      <c r="B11" s="592"/>
      <c r="C11" s="310"/>
      <c r="D11" s="310"/>
      <c r="E11" s="310"/>
      <c r="F11" s="310"/>
      <c r="G11" s="310"/>
      <c r="W11" s="339"/>
      <c r="X11" s="339"/>
      <c r="Y11" s="339"/>
      <c r="Z11" s="339"/>
      <c r="AA11" s="339"/>
      <c r="AB11" s="339"/>
      <c r="AC11" s="339"/>
      <c r="AD11" s="339"/>
      <c r="AE11" s="339"/>
      <c r="AF11" s="339"/>
      <c r="AG11" s="339"/>
      <c r="AH11" s="339"/>
      <c r="AI11" s="339"/>
      <c r="AJ11" s="339"/>
      <c r="AK11" s="339"/>
      <c r="AL11" s="339"/>
      <c r="AM11" s="339"/>
      <c r="AN11" s="339"/>
      <c r="AO11" s="339"/>
      <c r="AP11" s="339"/>
      <c r="AQ11" s="339"/>
      <c r="AR11" s="339"/>
      <c r="AS11" s="339"/>
      <c r="AT11" s="339"/>
      <c r="AU11" s="339"/>
      <c r="AV11" s="339"/>
      <c r="AW11" s="339"/>
      <c r="AX11" s="339"/>
      <c r="AY11" s="339"/>
      <c r="AZ11" s="339"/>
      <c r="BB11" s="310"/>
      <c r="BW11" s="339"/>
      <c r="BX11" s="339"/>
      <c r="BY11" s="339"/>
      <c r="BZ11" s="339"/>
      <c r="CA11" s="339"/>
      <c r="CB11" s="339"/>
      <c r="CC11" s="339"/>
      <c r="CD11" s="339"/>
      <c r="CE11" s="339"/>
      <c r="CF11" s="339"/>
      <c r="CG11" s="339"/>
      <c r="CH11" s="339"/>
      <c r="CI11" s="339"/>
      <c r="CJ11" s="339"/>
      <c r="CK11" s="339"/>
      <c r="CL11" s="339"/>
      <c r="CM11" s="339"/>
      <c r="CN11" s="339"/>
      <c r="CO11" s="339"/>
      <c r="CP11" s="339"/>
      <c r="CQ11" s="339"/>
      <c r="CR11" s="339"/>
      <c r="CS11" s="339"/>
      <c r="CT11" s="339"/>
      <c r="CU11" s="339"/>
      <c r="CV11" s="339"/>
      <c r="CW11" s="339"/>
      <c r="CX11" s="339"/>
      <c r="CY11" s="339"/>
      <c r="CZ11" s="339"/>
    </row>
    <row r="12" s="299" customFormat="true" ht="18" customHeight="true" x14ac:dyDescent="0.2">
      <c r="A12" s="591"/>
      <c r="B12" s="352"/>
      <c r="C12" s="310"/>
      <c r="D12" s="310"/>
      <c r="E12" s="310"/>
      <c r="F12" s="310"/>
      <c r="G12" s="310"/>
      <c r="W12" s="339"/>
      <c r="X12" s="339"/>
      <c r="Y12" s="339"/>
      <c r="Z12" s="339"/>
      <c r="AA12" s="339"/>
      <c r="AB12" s="339"/>
      <c r="AC12" s="339"/>
      <c r="AD12" s="339"/>
      <c r="AE12" s="339"/>
      <c r="AF12" s="339"/>
      <c r="AG12" s="339"/>
      <c r="AH12" s="339"/>
      <c r="AI12" s="339"/>
      <c r="AJ12" s="339"/>
      <c r="AK12" s="339"/>
      <c r="AL12" s="339"/>
      <c r="AM12" s="339"/>
      <c r="AN12" s="339"/>
      <c r="AO12" s="339"/>
      <c r="AP12" s="339"/>
      <c r="AQ12" s="339"/>
      <c r="AR12" s="339"/>
      <c r="AS12" s="339"/>
      <c r="AT12" s="339"/>
      <c r="AU12" s="339"/>
      <c r="AV12" s="339"/>
      <c r="AW12" s="339"/>
      <c r="AX12" s="339"/>
      <c r="AY12" s="339"/>
      <c r="AZ12" s="339"/>
      <c r="BB12" s="310"/>
      <c r="BW12" s="339"/>
      <c r="BX12" s="339"/>
      <c r="BY12" s="339"/>
      <c r="BZ12" s="339"/>
      <c r="CA12" s="339"/>
      <c r="CB12" s="339"/>
      <c r="CC12" s="339"/>
      <c r="CD12" s="339"/>
      <c r="CE12" s="339"/>
      <c r="CF12" s="339"/>
      <c r="CG12" s="339"/>
      <c r="CH12" s="339"/>
      <c r="CI12" s="339"/>
      <c r="CJ12" s="339"/>
      <c r="CK12" s="339"/>
      <c r="CL12" s="339"/>
      <c r="CM12" s="339"/>
      <c r="CN12" s="339"/>
      <c r="CO12" s="339"/>
      <c r="CP12" s="339"/>
      <c r="CQ12" s="339"/>
      <c r="CR12" s="339"/>
      <c r="CS12" s="339"/>
      <c r="CT12" s="339"/>
      <c r="CU12" s="339"/>
      <c r="CV12" s="339"/>
      <c r="CW12" s="339"/>
      <c r="CX12" s="339"/>
      <c r="CY12" s="339"/>
      <c r="CZ12" s="339"/>
    </row>
    <row r="13" s="299" customFormat="true" ht="18" customHeight="true" x14ac:dyDescent="0.2">
      <c r="A13" s="411"/>
      <c r="B13" s="353"/>
      <c r="C13" s="310"/>
      <c r="D13" s="310"/>
      <c r="E13" s="310"/>
      <c r="F13" s="310"/>
      <c r="G13" s="310"/>
      <c r="W13" s="339"/>
      <c r="X13" s="339"/>
      <c r="Y13" s="339"/>
      <c r="Z13" s="339"/>
      <c r="AA13" s="339"/>
      <c r="AB13" s="339"/>
      <c r="AC13" s="339"/>
      <c r="AD13" s="339"/>
      <c r="AE13" s="339"/>
      <c r="AF13" s="339"/>
      <c r="AG13" s="339"/>
      <c r="AH13" s="339"/>
      <c r="AI13" s="339"/>
      <c r="AJ13" s="339"/>
      <c r="AK13" s="339"/>
      <c r="AL13" s="339"/>
      <c r="AM13" s="339"/>
      <c r="AN13" s="339"/>
      <c r="AO13" s="339"/>
      <c r="AP13" s="339"/>
      <c r="AQ13" s="339"/>
      <c r="AR13" s="339"/>
      <c r="AS13" s="339"/>
      <c r="AT13" s="339"/>
      <c r="AU13" s="339"/>
      <c r="AV13" s="339"/>
      <c r="AW13" s="339"/>
      <c r="AX13" s="339"/>
      <c r="AY13" s="339"/>
      <c r="AZ13" s="339"/>
      <c r="BB13" s="310"/>
      <c r="BW13" s="339"/>
      <c r="BX13" s="339"/>
      <c r="BY13" s="339"/>
      <c r="BZ13" s="339"/>
      <c r="CA13" s="339"/>
      <c r="CB13" s="339"/>
      <c r="CC13" s="339"/>
      <c r="CD13" s="339"/>
      <c r="CE13" s="339"/>
      <c r="CF13" s="339"/>
      <c r="CG13" s="339"/>
      <c r="CH13" s="339"/>
      <c r="CI13" s="339"/>
      <c r="CJ13" s="339"/>
      <c r="CK13" s="339"/>
      <c r="CL13" s="339"/>
      <c r="CM13" s="339"/>
      <c r="CN13" s="339"/>
      <c r="CO13" s="339"/>
      <c r="CP13" s="339"/>
      <c r="CQ13" s="339"/>
      <c r="CR13" s="339"/>
      <c r="CS13" s="339"/>
      <c r="CT13" s="339"/>
      <c r="CU13" s="339"/>
      <c r="CV13" s="339"/>
      <c r="CW13" s="339"/>
      <c r="CX13" s="339"/>
      <c r="CY13" s="339"/>
      <c r="CZ13" s="339"/>
    </row>
    <row r="14" s="306" customFormat="true" ht="15" customHeight="true" x14ac:dyDescent="0.2">
      <c r="A14" s="291" t="s">
        <v>96</v>
      </c>
      <c r="B14" s="336"/>
      <c r="C14" s="1004" t="s">
        <v>115</v>
      </c>
      <c r="D14" s="1005"/>
      <c r="E14" s="1005"/>
      <c r="F14" s="1005"/>
      <c r="G14" s="1006"/>
      <c r="H14" s="993" t="s">
        <v>38</v>
      </c>
      <c r="I14" s="994"/>
      <c r="J14" s="994"/>
      <c r="K14" s="994"/>
      <c r="L14" s="995"/>
      <c r="M14" s="996" t="s">
        <v>37</v>
      </c>
      <c r="N14" s="997"/>
      <c r="O14" s="997"/>
      <c r="P14" s="997"/>
      <c r="Q14" s="998"/>
      <c r="R14" s="500" t="s">
        <v>143</v>
      </c>
      <c r="S14" s="452"/>
      <c r="T14" s="452"/>
      <c r="U14" s="452"/>
      <c r="V14" s="452"/>
      <c r="W14" s="5"/>
      <c r="X14" s="5"/>
      <c r="Y14" s="5"/>
      <c r="Z14" s="893"/>
      <c r="AA14" s="893"/>
      <c r="AB14" s="893"/>
      <c r="AC14" s="893"/>
      <c r="AD14" s="893"/>
      <c r="AE14" s="893"/>
      <c r="AF14" s="893"/>
      <c r="AG14" s="893"/>
      <c r="AH14" s="893"/>
      <c r="AI14" s="893"/>
      <c r="AJ14" s="893"/>
      <c r="AK14" s="893"/>
      <c r="AL14" s="893"/>
      <c r="AM14" s="893"/>
      <c r="AN14" s="893"/>
      <c r="AO14" s="893"/>
      <c r="AP14" s="893"/>
      <c r="AQ14" s="893"/>
      <c r="AR14" s="893"/>
      <c r="AS14" s="893"/>
      <c r="AT14" s="893"/>
      <c r="AU14" s="893"/>
      <c r="AV14" s="893"/>
      <c r="AW14" s="893"/>
      <c r="AX14" s="893"/>
      <c r="AY14" s="893"/>
      <c r="AZ14" s="343"/>
      <c r="BA14" s="345" t="s">
        <v>131</v>
      </c>
      <c r="BB14" s="291" t="s">
        <v>96</v>
      </c>
      <c r="BC14" s="996" t="s">
        <v>115</v>
      </c>
      <c r="BD14" s="997"/>
      <c r="BE14" s="997"/>
      <c r="BF14" s="997"/>
      <c r="BG14" s="1026"/>
      <c r="BH14" s="996" t="s">
        <v>38</v>
      </c>
      <c r="BI14" s="997"/>
      <c r="BJ14" s="997"/>
      <c r="BK14" s="997"/>
      <c r="BL14" s="1026"/>
      <c r="BM14" s="996" t="s">
        <v>37</v>
      </c>
      <c r="BN14" s="997"/>
      <c r="BO14" s="997"/>
      <c r="BP14" s="997"/>
      <c r="BQ14" s="1026"/>
      <c r="BR14" s="500" t="s">
        <v>143</v>
      </c>
      <c r="BS14" s="452"/>
      <c r="BT14" s="452"/>
      <c r="BU14" s="452"/>
      <c r="BV14" s="452"/>
      <c r="BW14" s="5"/>
      <c r="BX14" s="5"/>
      <c r="BY14" s="5"/>
      <c r="BZ14" s="343"/>
      <c r="CA14" s="343"/>
      <c r="CB14" s="343"/>
      <c r="CC14" s="343"/>
      <c r="CD14" s="343"/>
      <c r="CE14" s="343"/>
      <c r="CF14" s="343"/>
      <c r="CG14" s="343"/>
      <c r="CH14" s="343"/>
      <c r="CI14" s="343"/>
      <c r="CJ14" s="343"/>
      <c r="CK14" s="343"/>
      <c r="CL14" s="343"/>
      <c r="CM14" s="343"/>
      <c r="CN14" s="343"/>
      <c r="CO14" s="343"/>
      <c r="CP14" s="343"/>
      <c r="CQ14" s="343"/>
      <c r="CR14" s="343"/>
      <c r="CS14" s="343"/>
      <c r="CT14" s="343"/>
      <c r="CU14" s="343"/>
      <c r="CV14" s="343"/>
      <c r="CW14" s="343"/>
      <c r="CX14" s="343"/>
      <c r="CY14" s="343"/>
      <c r="CZ14" s="343"/>
    </row>
    <row r="15" s="306" customFormat="true" ht="12.75" x14ac:dyDescent="0.2">
      <c r="A15" s="331" t="s">
        <v>87</v>
      </c>
      <c r="B15" s="373"/>
      <c r="C15" s="415" t="s">
        <v>0</v>
      </c>
      <c r="D15" s="585" t="s">
        <v>1</v>
      </c>
      <c r="E15" s="585" t="s">
        <v>2</v>
      </c>
      <c r="F15" s="585" t="s">
        <v>3</v>
      </c>
      <c r="G15" s="586" t="s">
        <v>4</v>
      </c>
      <c r="H15" s="378" t="s">
        <v>0</v>
      </c>
      <c r="I15" s="589" t="s">
        <v>1</v>
      </c>
      <c r="J15" s="589" t="s">
        <v>2</v>
      </c>
      <c r="K15" s="589" t="s">
        <v>3</v>
      </c>
      <c r="L15" s="590" t="s">
        <v>4</v>
      </c>
      <c r="M15" s="379" t="s">
        <v>0</v>
      </c>
      <c r="N15" s="589" t="s">
        <v>1</v>
      </c>
      <c r="O15" s="589" t="s">
        <v>2</v>
      </c>
      <c r="P15" s="589" t="s">
        <v>3</v>
      </c>
      <c r="Q15" s="590" t="s">
        <v>4</v>
      </c>
      <c r="R15" s="379" t="s">
        <v>259</v>
      </c>
      <c r="S15" s="589" t="s">
        <v>160</v>
      </c>
      <c r="T15" s="589" t="s">
        <v>260</v>
      </c>
      <c r="U15" s="589" t="s">
        <v>261</v>
      </c>
      <c r="V15" s="590" t="s">
        <v>163</v>
      </c>
      <c r="W15" s="831"/>
      <c r="X15" s="831"/>
      <c r="Y15" s="831"/>
      <c r="Z15" s="831"/>
      <c r="AA15" s="831"/>
      <c r="AB15" s="831"/>
      <c r="AC15" s="831"/>
      <c r="AD15" s="831"/>
      <c r="AE15" s="831"/>
      <c r="AF15" s="831"/>
      <c r="AG15" s="831"/>
      <c r="AH15" s="831"/>
      <c r="AI15" s="831"/>
      <c r="AJ15" s="831"/>
      <c r="AK15" s="831"/>
      <c r="AL15" s="831"/>
      <c r="AM15" s="831"/>
      <c r="AN15" s="831"/>
      <c r="AO15" s="831"/>
      <c r="AP15" s="831"/>
      <c r="AQ15" s="831"/>
      <c r="AR15" s="831"/>
      <c r="AS15" s="831"/>
      <c r="AT15" s="831"/>
      <c r="AU15" s="831"/>
      <c r="AV15" s="831"/>
      <c r="AW15" s="831"/>
      <c r="AX15" s="831"/>
      <c r="AY15" s="831"/>
      <c r="AZ15" s="343"/>
      <c r="BA15" s="331" t="s">
        <v>120</v>
      </c>
      <c r="BB15" s="330"/>
      <c r="BC15" s="453" t="s">
        <v>0</v>
      </c>
      <c r="BD15" s="559" t="s">
        <v>1</v>
      </c>
      <c r="BE15" s="559" t="s">
        <v>2</v>
      </c>
      <c r="BF15" s="559" t="s">
        <v>3</v>
      </c>
      <c r="BG15" s="454" t="s">
        <v>4</v>
      </c>
      <c r="BH15" s="453" t="s">
        <v>0</v>
      </c>
      <c r="BI15" s="559" t="s">
        <v>1</v>
      </c>
      <c r="BJ15" s="559" t="s">
        <v>2</v>
      </c>
      <c r="BK15" s="559" t="s">
        <v>3</v>
      </c>
      <c r="BL15" s="454" t="s">
        <v>4</v>
      </c>
      <c r="BM15" s="453" t="s">
        <v>0</v>
      </c>
      <c r="BN15" s="559" t="s">
        <v>1</v>
      </c>
      <c r="BO15" s="559" t="s">
        <v>2</v>
      </c>
      <c r="BP15" s="559" t="s">
        <v>3</v>
      </c>
      <c r="BQ15" s="454" t="s">
        <v>4</v>
      </c>
      <c r="BR15" s="453" t="s">
        <v>259</v>
      </c>
      <c r="BS15" s="559" t="s">
        <v>160</v>
      </c>
      <c r="BT15" s="559" t="s">
        <v>260</v>
      </c>
      <c r="BU15" s="559" t="s">
        <v>261</v>
      </c>
      <c r="BV15" s="560" t="s">
        <v>163</v>
      </c>
      <c r="BW15" s="831"/>
      <c r="BX15" s="831"/>
      <c r="BY15" s="831"/>
      <c r="BZ15" s="831"/>
      <c r="CA15" s="831"/>
      <c r="CB15" s="831"/>
      <c r="CC15" s="831"/>
      <c r="CD15" s="831"/>
      <c r="CE15" s="831"/>
      <c r="CF15" s="831"/>
      <c r="CG15" s="831"/>
      <c r="CH15" s="831"/>
      <c r="CI15" s="831"/>
      <c r="CJ15" s="831"/>
      <c r="CK15" s="831"/>
      <c r="CL15" s="831"/>
      <c r="CM15" s="831"/>
      <c r="CN15" s="831"/>
      <c r="CO15" s="831"/>
      <c r="CP15" s="831"/>
      <c r="CQ15" s="831"/>
      <c r="CR15" s="831"/>
      <c r="CS15" s="831"/>
      <c r="CT15" s="831"/>
      <c r="CU15" s="831"/>
      <c r="CV15" s="831"/>
      <c r="CW15" s="831"/>
      <c r="CX15" s="831"/>
      <c r="CY15" s="831"/>
      <c r="CZ15" s="831"/>
    </row>
    <row r="16" s="306" customFormat="true" ht="15" customHeight="true" x14ac:dyDescent="0.2">
      <c r="A16" s="999" t="s">
        <v>13</v>
      </c>
      <c r="B16" s="375" t="s">
        <v>14</v>
      </c>
      <c r="C16" s="465">
        <v>48.978418951930337</v>
      </c>
      <c r="D16" s="455">
        <v>92.242724238613604</v>
      </c>
      <c r="E16" s="455">
        <v>94.624072715892609</v>
      </c>
      <c r="F16" s="455">
        <v>97.700015267006577</v>
      </c>
      <c r="G16" s="472">
        <v>99.240052716039926</v>
      </c>
      <c r="H16" s="461">
        <v>94.526257901940482</v>
      </c>
      <c r="I16" s="455">
        <v>97.493266351880365</v>
      </c>
      <c r="J16" s="455">
        <v>98.615669493009534</v>
      </c>
      <c r="K16" s="455">
        <v>98.334219637191154</v>
      </c>
      <c r="L16" s="468">
        <v>99.697006140394748</v>
      </c>
      <c r="M16" s="465">
        <v>33.178134530590299</v>
      </c>
      <c r="N16" s="455">
        <v>38.730718331360379</v>
      </c>
      <c r="O16" s="455">
        <v>71.221541505292464</v>
      </c>
      <c r="P16" s="455">
        <v>86.310896186389456</v>
      </c>
      <c r="Q16" s="468">
        <v>87.394229028078712</v>
      </c>
      <c r="R16" s="465">
        <v>87.773091756299067</v>
      </c>
      <c r="S16" s="455">
        <v>85.720270883279042</v>
      </c>
      <c r="T16" s="455">
        <v>68.583760868966209</v>
      </c>
      <c r="U16" s="455">
        <v>98.538392533576243</v>
      </c>
      <c r="V16" s="468">
        <v>64.497120374760016</v>
      </c>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828"/>
      <c r="BA16" s="1025" t="s">
        <v>13</v>
      </c>
      <c r="BB16" s="595" t="s">
        <v>14</v>
      </c>
      <c r="BC16" s="481">
        <v>4903.1882487736957</v>
      </c>
      <c r="BD16" s="477">
        <v>9231.2878451197321</v>
      </c>
      <c r="BE16" s="477">
        <v>9473.9372937135668</v>
      </c>
      <c r="BF16" s="477">
        <v>9787.3703062743116</v>
      </c>
      <c r="BG16" s="490">
        <v>9932.8926797932581</v>
      </c>
      <c r="BH16" s="481">
        <v>6385.76366041244</v>
      </c>
      <c r="BI16" s="477">
        <v>6590.1351364765405</v>
      </c>
      <c r="BJ16" s="477">
        <v>6659.4823781307741</v>
      </c>
      <c r="BK16" s="477">
        <v>6645.6759429147296</v>
      </c>
      <c r="BL16" s="490">
        <v>6733.9058462362482</v>
      </c>
      <c r="BM16" s="481">
        <v>1079.8382864143091</v>
      </c>
      <c r="BN16" s="477">
        <v>1260.9412482340706</v>
      </c>
      <c r="BO16" s="477">
        <v>2321.223865549639</v>
      </c>
      <c r="BP16" s="477">
        <v>2807.3899681208632</v>
      </c>
      <c r="BQ16" s="490">
        <v>2844.3200411849207</v>
      </c>
      <c r="BR16" s="481">
        <v>6842.4190518293108</v>
      </c>
      <c r="BS16" s="477">
        <v>3043.9982482817645</v>
      </c>
      <c r="BT16" s="477">
        <v>6071.3597227662121</v>
      </c>
      <c r="BU16" s="477">
        <v>23484.933625125228</v>
      </c>
      <c r="BV16" s="485">
        <v>3885.965725672173</v>
      </c>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4"/>
    </row>
    <row r="17" s="306" customFormat="true" ht="15" customHeight="true" x14ac:dyDescent="0.2">
      <c r="A17" s="1000"/>
      <c r="B17" s="376" t="s">
        <v>51</v>
      </c>
      <c r="C17" s="466">
        <v>51.021581048069308</v>
      </c>
      <c r="D17" s="458">
        <v>7.7572757613864711</v>
      </c>
      <c r="E17" s="458">
        <v>5.3759272841074406</v>
      </c>
      <c r="F17" s="458">
        <v>2.2999847329934551</v>
      </c>
      <c r="G17" s="474">
        <v>0.75994728396007405</v>
      </c>
      <c r="H17" s="462">
        <v>5.4737420980595575</v>
      </c>
      <c r="I17" s="458">
        <v>2.5067336481196589</v>
      </c>
      <c r="J17" s="458">
        <v>1.3843305069904031</v>
      </c>
      <c r="K17" s="458">
        <v>1.6657803628088381</v>
      </c>
      <c r="L17" s="470">
        <v>0.30299385960523495</v>
      </c>
      <c r="M17" s="466">
        <v>66.821865469409587</v>
      </c>
      <c r="N17" s="458">
        <v>61.269281668639699</v>
      </c>
      <c r="O17" s="458">
        <v>28.7784584947076</v>
      </c>
      <c r="P17" s="458">
        <v>13.689103813610537</v>
      </c>
      <c r="Q17" s="470">
        <v>12.605770971921254</v>
      </c>
      <c r="R17" s="466">
        <v>12.226908243700969</v>
      </c>
      <c r="S17" s="458">
        <v>14.279729116721128</v>
      </c>
      <c r="T17" s="458">
        <v>31.416239131033784</v>
      </c>
      <c r="U17" s="458">
        <v>1.4616074664236296</v>
      </c>
      <c r="V17" s="470">
        <v>35.502879625240496</v>
      </c>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828"/>
      <c r="BA17" s="1023"/>
      <c r="BB17" s="594" t="s">
        <v>51</v>
      </c>
      <c r="BC17" s="482">
        <v>5107.7274845126158</v>
      </c>
      <c r="BD17" s="478">
        <v>776.31754740990652</v>
      </c>
      <c r="BE17" s="478">
        <v>538.24778963084736</v>
      </c>
      <c r="BF17" s="478">
        <v>230.40735683678363</v>
      </c>
      <c r="BG17" s="491">
        <v>76.062785209058504</v>
      </c>
      <c r="BH17" s="482">
        <v>369.78109735941331</v>
      </c>
      <c r="BI17" s="478">
        <v>169.44466126139559</v>
      </c>
      <c r="BJ17" s="478">
        <v>93.483364907489886</v>
      </c>
      <c r="BK17" s="478">
        <v>112.57766140965614</v>
      </c>
      <c r="BL17" s="491">
        <v>20.465329918695367</v>
      </c>
      <c r="BM17" s="482">
        <v>2174.8301923655786</v>
      </c>
      <c r="BN17" s="478">
        <v>1994.7206722242536</v>
      </c>
      <c r="BO17" s="478">
        <v>937.93595673130744</v>
      </c>
      <c r="BP17" s="478">
        <v>445.2584136758793</v>
      </c>
      <c r="BQ17" s="491">
        <v>410.26561374553705</v>
      </c>
      <c r="BR17" s="482">
        <v>953.15806060419834</v>
      </c>
      <c r="BS17" s="478">
        <v>507.08507998562766</v>
      </c>
      <c r="BT17" s="478">
        <v>2781.1144574787945</v>
      </c>
      <c r="BU17" s="478">
        <v>348.34903891140846</v>
      </c>
      <c r="BV17" s="486">
        <v>2139.0563266191843</v>
      </c>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4"/>
    </row>
    <row r="18" s="306" customFormat="true" ht="15" customHeight="true" x14ac:dyDescent="0.2">
      <c r="A18" s="1000" t="s">
        <v>60</v>
      </c>
      <c r="B18" s="376" t="s">
        <v>15</v>
      </c>
      <c r="C18" s="466">
        <v>41.621435397755</v>
      </c>
      <c r="D18" s="458">
        <v>85.338537735052284</v>
      </c>
      <c r="E18" s="458">
        <v>89.929910848181464</v>
      </c>
      <c r="F18" s="458">
        <v>95.87585355269232</v>
      </c>
      <c r="G18" s="474">
        <v>98.629719501283503</v>
      </c>
      <c r="H18" s="462">
        <v>86.027191469255342</v>
      </c>
      <c r="I18" s="458">
        <v>92.424414966641379</v>
      </c>
      <c r="J18" s="458">
        <v>96.102617159876417</v>
      </c>
      <c r="K18" s="458">
        <v>97.309698300386074</v>
      </c>
      <c r="L18" s="470">
        <v>99.105921061471619</v>
      </c>
      <c r="M18" s="466">
        <v>25.087329742820764</v>
      </c>
      <c r="N18" s="458">
        <v>30.914980869044729</v>
      </c>
      <c r="O18" s="458">
        <v>64.904269523983032</v>
      </c>
      <c r="P18" s="458">
        <v>81.999325309338332</v>
      </c>
      <c r="Q18" s="470">
        <v>85.015100051281252</v>
      </c>
      <c r="R18" s="466">
        <v>80.972552463204778</v>
      </c>
      <c r="S18" s="458">
        <v>79.076793709930797</v>
      </c>
      <c r="T18" s="458">
        <v>65.885916414229868</v>
      </c>
      <c r="U18" s="458">
        <v>94.656084092665566</v>
      </c>
      <c r="V18" s="470">
        <v>61.07393320754133</v>
      </c>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828"/>
      <c r="BA18" s="1023" t="s">
        <v>60</v>
      </c>
      <c r="BB18" s="594" t="s">
        <v>15</v>
      </c>
      <c r="BC18" s="482">
        <v>4161.0197175041176</v>
      </c>
      <c r="BD18" s="478">
        <v>8513.0014148589034</v>
      </c>
      <c r="BE18" s="478">
        <v>8993.3545847304231</v>
      </c>
      <c r="BF18" s="478">
        <v>9581.9205346208018</v>
      </c>
      <c r="BG18" s="491">
        <v>9871.8047001401701</v>
      </c>
      <c r="BH18" s="482">
        <v>5783.3502440486081</v>
      </c>
      <c r="BI18" s="478">
        <v>6244.1112320289831</v>
      </c>
      <c r="BJ18" s="478">
        <v>6461.7585352791948</v>
      </c>
      <c r="BK18" s="478">
        <v>6574.1833131931153</v>
      </c>
      <c r="BL18" s="491">
        <v>6693.9817660389117</v>
      </c>
      <c r="BM18" s="482">
        <v>816.50941330715966</v>
      </c>
      <c r="BN18" s="478">
        <v>1006.3794959747695</v>
      </c>
      <c r="BO18" s="478">
        <v>2107.9188910653784</v>
      </c>
      <c r="BP18" s="478">
        <v>2666.2981257715633</v>
      </c>
      <c r="BQ18" s="491">
        <v>2766.6099351467146</v>
      </c>
      <c r="BR18" s="482">
        <v>6311.7274145124838</v>
      </c>
      <c r="BS18" s="478">
        <v>2802.9097230013972</v>
      </c>
      <c r="BT18" s="478">
        <v>5824.0238306143656</v>
      </c>
      <c r="BU18" s="478">
        <v>22504.170393358261</v>
      </c>
      <c r="BV18" s="486">
        <v>3678.2695903680155</v>
      </c>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4"/>
    </row>
    <row r="19" s="306" customFormat="true" ht="15" customHeight="true" x14ac:dyDescent="0.2">
      <c r="A19" s="1000"/>
      <c r="B19" s="376" t="s">
        <v>16</v>
      </c>
      <c r="C19" s="466">
        <v>7.2874946340646076</v>
      </c>
      <c r="D19" s="458">
        <v>6.8792711098530521</v>
      </c>
      <c r="E19" s="458">
        <v>4.6878288083958575</v>
      </c>
      <c r="F19" s="458">
        <v>1.8187107132364839</v>
      </c>
      <c r="G19" s="474">
        <v>0.61033321475644997</v>
      </c>
      <c r="H19" s="462">
        <v>8.4723238770641771</v>
      </c>
      <c r="I19" s="458">
        <v>5.067490109300623</v>
      </c>
      <c r="J19" s="458">
        <v>2.5070498557708025</v>
      </c>
      <c r="K19" s="458">
        <v>1.0239504974574094</v>
      </c>
      <c r="L19" s="470">
        <v>0.59108507892312934</v>
      </c>
      <c r="M19" s="466">
        <v>8.0908047877695477</v>
      </c>
      <c r="N19" s="458">
        <v>7.8091767001921815</v>
      </c>
      <c r="O19" s="458">
        <v>6.2160385723328861</v>
      </c>
      <c r="P19" s="458">
        <v>4.3071986472942765</v>
      </c>
      <c r="Q19" s="470">
        <v>2.3778563040470231</v>
      </c>
      <c r="R19" s="466">
        <v>6.7994731647490578</v>
      </c>
      <c r="S19" s="458">
        <v>6.617122175284031</v>
      </c>
      <c r="T19" s="458">
        <v>2.6519398835654191</v>
      </c>
      <c r="U19" s="458">
        <v>3.8787050000026775</v>
      </c>
      <c r="V19" s="470">
        <v>3.4092075711538836</v>
      </c>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828"/>
      <c r="BA19" s="1023"/>
      <c r="BB19" s="594" t="s">
        <v>16</v>
      </c>
      <c r="BC19" s="482">
        <v>728.5526934321897</v>
      </c>
      <c r="BD19" s="478">
        <v>686.24617020268579</v>
      </c>
      <c r="BE19" s="478">
        <v>468.80182921109582</v>
      </c>
      <c r="BF19" s="478">
        <v>181.76361288004557</v>
      </c>
      <c r="BG19" s="491">
        <v>61.087979653090024</v>
      </c>
      <c r="BH19" s="482">
        <v>569.56894122934568</v>
      </c>
      <c r="BI19" s="478">
        <v>342.3551225193072</v>
      </c>
      <c r="BJ19" s="478">
        <v>168.56929897077833</v>
      </c>
      <c r="BK19" s="478">
        <v>69.177465262921103</v>
      </c>
      <c r="BL19" s="491">
        <v>39.924080197336558</v>
      </c>
      <c r="BM19" s="482">
        <v>263.32887310714978</v>
      </c>
      <c r="BN19" s="478">
        <v>254.21317078628891</v>
      </c>
      <c r="BO19" s="478">
        <v>201.88048074972707</v>
      </c>
      <c r="BP19" s="478">
        <v>140.05329479581312</v>
      </c>
      <c r="BQ19" s="491">
        <v>77.381557760439236</v>
      </c>
      <c r="BR19" s="482">
        <v>530.01195927089611</v>
      </c>
      <c r="BS19" s="478">
        <v>234.54663768268753</v>
      </c>
      <c r="BT19" s="478">
        <v>234.41976555563133</v>
      </c>
      <c r="BU19" s="478">
        <v>922.14926343434433</v>
      </c>
      <c r="BV19" s="486">
        <v>205.32465943554644</v>
      </c>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4"/>
    </row>
    <row r="20" s="306" customFormat="true" ht="15" customHeight="true" x14ac:dyDescent="0.2">
      <c r="A20" s="1000"/>
      <c r="B20" s="376" t="s">
        <v>22</v>
      </c>
      <c r="C20" s="466">
        <v>22.146766971672101</v>
      </c>
      <c r="D20" s="458">
        <v>4.5780997851465752</v>
      </c>
      <c r="E20" s="458">
        <v>3.7855242609738506</v>
      </c>
      <c r="F20" s="458">
        <v>1.8023708529702216</v>
      </c>
      <c r="G20" s="474">
        <v>0.70202332259620481</v>
      </c>
      <c r="H20" s="462">
        <v>4.0814045493896192</v>
      </c>
      <c r="I20" s="458">
        <v>2.459780917092167</v>
      </c>
      <c r="J20" s="458">
        <v>1.1219983404997118</v>
      </c>
      <c r="K20" s="458">
        <v>1.4970136532104943</v>
      </c>
      <c r="L20" s="470">
        <v>0.30299385960523495</v>
      </c>
      <c r="M20" s="466">
        <v>30.81961221311311</v>
      </c>
      <c r="N20" s="458">
        <v>25.14509689881298</v>
      </c>
      <c r="O20" s="458">
        <v>11.105136859577335</v>
      </c>
      <c r="P20" s="458">
        <v>7.2735609593757005</v>
      </c>
      <c r="Q20" s="470">
        <v>7.4772051082121722</v>
      </c>
      <c r="R20" s="466">
        <v>8.9071553296893207</v>
      </c>
      <c r="S20" s="458">
        <v>10.970745442773822</v>
      </c>
      <c r="T20" s="458">
        <v>11.134136213001899</v>
      </c>
      <c r="U20" s="458">
        <v>1.3709606188926682</v>
      </c>
      <c r="V20" s="470">
        <v>15.05014323470551</v>
      </c>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828"/>
      <c r="BA20" s="1023"/>
      <c r="BB20" s="594" t="s">
        <v>22</v>
      </c>
      <c r="BC20" s="482">
        <v>2214.0787113042998</v>
      </c>
      <c r="BD20" s="478">
        <v>456.69132589683403</v>
      </c>
      <c r="BE20" s="478">
        <v>378.56772732168082</v>
      </c>
      <c r="BF20" s="478">
        <v>180.13059229335443</v>
      </c>
      <c r="BG20" s="491">
        <v>70.265201712583689</v>
      </c>
      <c r="BH20" s="482">
        <v>274.38059517738986</v>
      </c>
      <c r="BI20" s="478">
        <v>166.1806099426143</v>
      </c>
      <c r="BJ20" s="478">
        <v>75.441050072880543</v>
      </c>
      <c r="BK20" s="478">
        <v>101.13732084728548</v>
      </c>
      <c r="BL20" s="491">
        <v>20.465329918695367</v>
      </c>
      <c r="BM20" s="482">
        <v>1003.0762039823901</v>
      </c>
      <c r="BN20" s="478">
        <v>818.55169344784031</v>
      </c>
      <c r="BO20" s="478">
        <v>360.66545307192251</v>
      </c>
      <c r="BP20" s="478">
        <v>236.50782345473831</v>
      </c>
      <c r="BQ20" s="491">
        <v>243.32747861299254</v>
      </c>
      <c r="BR20" s="482">
        <v>694.30362227086914</v>
      </c>
      <c r="BS20" s="478">
        <v>388.86261856950193</v>
      </c>
      <c r="BT20" s="478">
        <v>984.20843432063566</v>
      </c>
      <c r="BU20" s="478">
        <v>325.94134509030567</v>
      </c>
      <c r="BV20" s="486">
        <v>906.41753827743651</v>
      </c>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4"/>
    </row>
    <row r="21" s="306" customFormat="true" ht="15" customHeight="true" x14ac:dyDescent="0.2">
      <c r="A21" s="1000"/>
      <c r="B21" s="376" t="s">
        <v>17</v>
      </c>
      <c r="C21" s="466">
        <v>28.944302996507883</v>
      </c>
      <c r="D21" s="458">
        <v>3.2040913699481104</v>
      </c>
      <c r="E21" s="458">
        <v>1.5967360824487999</v>
      </c>
      <c r="F21" s="458">
        <v>0.50306488110108072</v>
      </c>
      <c r="G21" s="474">
        <v>5.7923961363869257E-2</v>
      </c>
      <c r="H21" s="462">
        <v>1.4190801042910302</v>
      </c>
      <c r="I21" s="458">
        <v>4.8314006965796623E-2</v>
      </c>
      <c r="J21" s="458">
        <v>0.26833464385302991</v>
      </c>
      <c r="K21" s="458">
        <v>0.16933754894602154</v>
      </c>
      <c r="L21" s="470">
        <v>0</v>
      </c>
      <c r="M21" s="466">
        <v>36.002253256296569</v>
      </c>
      <c r="N21" s="458">
        <v>36.130745531950097</v>
      </c>
      <c r="O21" s="458">
        <v>17.774555044106801</v>
      </c>
      <c r="P21" s="458">
        <v>6.4199150839917234</v>
      </c>
      <c r="Q21" s="470">
        <v>5.1298385364595891</v>
      </c>
      <c r="R21" s="466">
        <v>3.3208190423568542</v>
      </c>
      <c r="S21" s="458">
        <v>3.33533867201136</v>
      </c>
      <c r="T21" s="458">
        <v>20.328007489202793</v>
      </c>
      <c r="U21" s="458">
        <v>9.4250288438937221E-2</v>
      </c>
      <c r="V21" s="470">
        <v>20.466715986599642</v>
      </c>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828"/>
      <c r="BA21" s="1023"/>
      <c r="BB21" s="594" t="s">
        <v>17</v>
      </c>
      <c r="BC21" s="482">
        <v>2893.6487732083128</v>
      </c>
      <c r="BD21" s="478">
        <v>319.62622151307187</v>
      </c>
      <c r="BE21" s="478">
        <v>159.68006230916654</v>
      </c>
      <c r="BF21" s="478">
        <v>50.276764543429259</v>
      </c>
      <c r="BG21" s="491">
        <v>5.7975834964748225</v>
      </c>
      <c r="BH21" s="482">
        <v>95.400502182023573</v>
      </c>
      <c r="BI21" s="478">
        <v>3.2640513187813145</v>
      </c>
      <c r="BJ21" s="478">
        <v>18.042314834609325</v>
      </c>
      <c r="BK21" s="478">
        <v>11.440340562370652</v>
      </c>
      <c r="BL21" s="491">
        <v>0</v>
      </c>
      <c r="BM21" s="482">
        <v>1171.7539883831914</v>
      </c>
      <c r="BN21" s="478">
        <v>1176.1689787764101</v>
      </c>
      <c r="BO21" s="478">
        <v>577.27050365938464</v>
      </c>
      <c r="BP21" s="478">
        <v>208.75059022114098</v>
      </c>
      <c r="BQ21" s="491">
        <v>166.93813513254452</v>
      </c>
      <c r="BR21" s="482">
        <v>258.85443833332852</v>
      </c>
      <c r="BS21" s="478">
        <v>118.22246141612548</v>
      </c>
      <c r="BT21" s="478">
        <v>1796.9060231581543</v>
      </c>
      <c r="BU21" s="478">
        <v>22.407693821102782</v>
      </c>
      <c r="BV21" s="486">
        <v>1232.6387883417444</v>
      </c>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4"/>
    </row>
    <row r="22" s="306" customFormat="true" ht="15" customHeight="true" x14ac:dyDescent="0.2">
      <c r="A22" s="1000" t="s">
        <v>54</v>
      </c>
      <c r="B22" s="376" t="s">
        <v>49</v>
      </c>
      <c r="C22" s="466">
        <v>14.900130976742792</v>
      </c>
      <c r="D22" s="458">
        <v>7.4598075968415278</v>
      </c>
      <c r="E22" s="458">
        <v>4.9544924930681127</v>
      </c>
      <c r="F22" s="458">
        <v>1.8616293822508647</v>
      </c>
      <c r="G22" s="474">
        <v>0.61500694331836381</v>
      </c>
      <c r="H22" s="462">
        <v>8.9654680725239935</v>
      </c>
      <c r="I22" s="458">
        <v>5.1978573045149377</v>
      </c>
      <c r="J22" s="458">
        <v>2.542397648876543</v>
      </c>
      <c r="K22" s="458">
        <v>1.0413022500186786</v>
      </c>
      <c r="L22" s="470">
        <v>0.59288147338221464</v>
      </c>
      <c r="M22" s="466">
        <v>24.38595449153361</v>
      </c>
      <c r="N22" s="458">
        <v>20.166162908075549</v>
      </c>
      <c r="O22" s="458">
        <v>8.7401738528954418</v>
      </c>
      <c r="P22" s="458">
        <v>4.9905829244827</v>
      </c>
      <c r="Q22" s="470">
        <v>2.7208786648422483</v>
      </c>
      <c r="R22" s="466">
        <v>7.7467429014006317</v>
      </c>
      <c r="S22" s="458">
        <v>7.721810944136938</v>
      </c>
      <c r="T22" s="458">
        <v>3.8693067259687957</v>
      </c>
      <c r="U22" s="458">
        <v>3.9363812879884481</v>
      </c>
      <c r="V22" s="470">
        <v>5.2869750604335612</v>
      </c>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828"/>
      <c r="BA22" s="1023" t="s">
        <v>54</v>
      </c>
      <c r="BB22" s="594" t="s">
        <v>49</v>
      </c>
      <c r="BC22" s="482">
        <v>728.5526934321897</v>
      </c>
      <c r="BD22" s="478">
        <v>686.24617020268579</v>
      </c>
      <c r="BE22" s="478">
        <v>468.80182921109582</v>
      </c>
      <c r="BF22" s="478">
        <v>181.76361288004557</v>
      </c>
      <c r="BG22" s="491">
        <v>61.087979653090024</v>
      </c>
      <c r="BH22" s="482">
        <v>569.56894122934568</v>
      </c>
      <c r="BI22" s="478">
        <v>342.3551225193072</v>
      </c>
      <c r="BJ22" s="478">
        <v>168.56929897077833</v>
      </c>
      <c r="BK22" s="478">
        <v>69.177465262921103</v>
      </c>
      <c r="BL22" s="491">
        <v>39.924080197336558</v>
      </c>
      <c r="BM22" s="482">
        <v>263.32887310714978</v>
      </c>
      <c r="BN22" s="478">
        <v>254.21317078628891</v>
      </c>
      <c r="BO22" s="478">
        <v>201.88048074972707</v>
      </c>
      <c r="BP22" s="478">
        <v>140.05329479581312</v>
      </c>
      <c r="BQ22" s="491">
        <v>77.381557760439236</v>
      </c>
      <c r="BR22" s="482">
        <v>530.01195927089611</v>
      </c>
      <c r="BS22" s="478">
        <v>234.54663768268753</v>
      </c>
      <c r="BT22" s="478">
        <v>234.41976555563133</v>
      </c>
      <c r="BU22" s="478">
        <v>922.14926343434433</v>
      </c>
      <c r="BV22" s="486">
        <v>205.32465943554644</v>
      </c>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4"/>
    </row>
    <row r="23" s="306" customFormat="true" ht="15" customHeight="true" x14ac:dyDescent="0.2">
      <c r="A23" s="1001"/>
      <c r="B23" s="377" t="s">
        <v>48</v>
      </c>
      <c r="C23" s="464">
        <v>85.09986902325727</v>
      </c>
      <c r="D23" s="459">
        <v>92.540192403158386</v>
      </c>
      <c r="E23" s="459">
        <v>95.045507506931813</v>
      </c>
      <c r="F23" s="459">
        <v>98.138370617749175</v>
      </c>
      <c r="G23" s="475">
        <v>99.384993056681665</v>
      </c>
      <c r="H23" s="460">
        <v>91.034531927476138</v>
      </c>
      <c r="I23" s="459">
        <v>94.802142695485017</v>
      </c>
      <c r="J23" s="459">
        <v>97.457602351123455</v>
      </c>
      <c r="K23" s="459">
        <v>98.95869774998134</v>
      </c>
      <c r="L23" s="471">
        <v>99.407118526617793</v>
      </c>
      <c r="M23" s="464">
        <v>75.614045508466418</v>
      </c>
      <c r="N23" s="459">
        <v>79.83383709192448</v>
      </c>
      <c r="O23" s="459">
        <v>91.259826147104533</v>
      </c>
      <c r="P23" s="459">
        <v>95.009417075517348</v>
      </c>
      <c r="Q23" s="471">
        <v>97.279121335157839</v>
      </c>
      <c r="R23" s="464">
        <v>92.253257098599335</v>
      </c>
      <c r="S23" s="459">
        <v>92.278189055862924</v>
      </c>
      <c r="T23" s="459">
        <v>96.130693274031259</v>
      </c>
      <c r="U23" s="459">
        <v>96.063618712011504</v>
      </c>
      <c r="V23" s="471">
        <v>94.71302493956631</v>
      </c>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828"/>
      <c r="BA23" s="1024"/>
      <c r="BB23" s="596" t="s">
        <v>48</v>
      </c>
      <c r="BC23" s="483">
        <v>4161.0197175041176</v>
      </c>
      <c r="BD23" s="479">
        <v>8513.0014148589034</v>
      </c>
      <c r="BE23" s="479">
        <v>8993.3545847304231</v>
      </c>
      <c r="BF23" s="479">
        <v>9581.9205346208018</v>
      </c>
      <c r="BG23" s="492">
        <v>9871.8047001401701</v>
      </c>
      <c r="BH23" s="483">
        <v>5783.3502440486081</v>
      </c>
      <c r="BI23" s="479">
        <v>6244.1112320289831</v>
      </c>
      <c r="BJ23" s="479">
        <v>6461.7585352791948</v>
      </c>
      <c r="BK23" s="479">
        <v>6574.1833131931153</v>
      </c>
      <c r="BL23" s="492">
        <v>6693.9817660389117</v>
      </c>
      <c r="BM23" s="483">
        <v>816.50941330715966</v>
      </c>
      <c r="BN23" s="479">
        <v>1006.3794959747695</v>
      </c>
      <c r="BO23" s="479">
        <v>2107.9188910653784</v>
      </c>
      <c r="BP23" s="479">
        <v>2666.2981257715633</v>
      </c>
      <c r="BQ23" s="492">
        <v>2766.6099351467146</v>
      </c>
      <c r="BR23" s="483">
        <v>6311.7274145124838</v>
      </c>
      <c r="BS23" s="479">
        <v>2802.9097230013972</v>
      </c>
      <c r="BT23" s="479">
        <v>5824.0238306143656</v>
      </c>
      <c r="BU23" s="479">
        <v>22504.170393358261</v>
      </c>
      <c r="BV23" s="487">
        <v>3678.2695903680155</v>
      </c>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4"/>
    </row>
    <row r="24" s="307" customFormat="true" ht="15" hidden="true" customHeight="true" x14ac:dyDescent="0.2">
      <c r="A24" s="1053" t="s">
        <v>47</v>
      </c>
      <c r="B24" s="374" t="s">
        <v>59</v>
      </c>
      <c r="C24" s="380"/>
      <c r="D24" s="381"/>
      <c r="E24" s="381"/>
      <c r="F24" s="381"/>
      <c r="G24" s="382"/>
      <c r="H24" s="383"/>
      <c r="I24" s="381"/>
      <c r="J24" s="381"/>
      <c r="K24" s="381"/>
      <c r="L24" s="384"/>
      <c r="M24" s="380"/>
      <c r="N24" s="381"/>
      <c r="O24" s="381"/>
      <c r="P24" s="381"/>
      <c r="Q24" s="382"/>
      <c r="R24" s="383"/>
      <c r="S24" s="381"/>
      <c r="T24" s="381"/>
      <c r="U24" s="381"/>
      <c r="V24" s="384"/>
      <c r="W24" s="894"/>
      <c r="X24" s="894"/>
      <c r="Y24" s="894"/>
      <c r="Z24" s="894"/>
      <c r="AA24" s="894"/>
      <c r="AB24" s="894"/>
      <c r="AC24" s="894"/>
      <c r="AD24" s="894"/>
      <c r="AE24" s="894"/>
      <c r="AF24" s="894"/>
      <c r="AG24" s="894"/>
      <c r="AH24" s="894"/>
      <c r="AI24" s="894"/>
      <c r="AJ24" s="894"/>
      <c r="AK24" s="894"/>
      <c r="AL24" s="894"/>
      <c r="AM24" s="894"/>
      <c r="AN24" s="894"/>
      <c r="AO24" s="894"/>
      <c r="AP24" s="894"/>
      <c r="AQ24" s="894"/>
      <c r="AR24" s="894"/>
      <c r="AS24" s="894"/>
      <c r="AT24" s="894"/>
      <c r="AU24" s="894"/>
      <c r="AV24" s="894"/>
      <c r="AW24" s="894"/>
      <c r="AX24" s="894"/>
      <c r="AY24" s="894"/>
      <c r="AZ24" s="344"/>
      <c r="BB24" s="309"/>
      <c r="BW24" s="344"/>
      <c r="BX24" s="344"/>
      <c r="BY24" s="344"/>
      <c r="BZ24" s="344"/>
      <c r="CA24" s="344"/>
      <c r="CB24" s="344"/>
      <c r="CC24" s="344"/>
      <c r="CD24" s="344"/>
      <c r="CE24" s="344"/>
      <c r="CF24" s="344"/>
      <c r="CG24" s="344"/>
      <c r="CH24" s="344"/>
      <c r="CI24" s="344"/>
      <c r="CJ24" s="344"/>
      <c r="CK24" s="344"/>
      <c r="CL24" s="344"/>
      <c r="CM24" s="344"/>
      <c r="CN24" s="344"/>
      <c r="CO24" s="344"/>
      <c r="CP24" s="344"/>
      <c r="CQ24" s="344"/>
      <c r="CR24" s="344"/>
      <c r="CS24" s="344"/>
      <c r="CT24" s="344"/>
      <c r="CU24" s="344"/>
      <c r="CV24" s="344"/>
      <c r="CW24" s="344"/>
      <c r="CX24" s="344"/>
      <c r="CY24" s="344"/>
      <c r="CZ24" s="344"/>
    </row>
    <row r="25" s="307" customFormat="true" ht="15" hidden="true" customHeight="true" x14ac:dyDescent="0.2">
      <c r="A25" s="1054"/>
      <c r="B25" s="371" t="s">
        <v>58</v>
      </c>
      <c r="C25" s="385"/>
      <c r="D25" s="386"/>
      <c r="E25" s="386"/>
      <c r="F25" s="386"/>
      <c r="G25" s="387"/>
      <c r="H25" s="388"/>
      <c r="I25" s="386"/>
      <c r="J25" s="386"/>
      <c r="K25" s="386"/>
      <c r="L25" s="389"/>
      <c r="M25" s="385"/>
      <c r="N25" s="386"/>
      <c r="O25" s="386"/>
      <c r="P25" s="386"/>
      <c r="Q25" s="387"/>
      <c r="R25" s="388"/>
      <c r="S25" s="386"/>
      <c r="T25" s="386"/>
      <c r="U25" s="386"/>
      <c r="V25" s="389"/>
      <c r="W25" s="894"/>
      <c r="X25" s="894"/>
      <c r="Y25" s="894"/>
      <c r="Z25" s="894"/>
      <c r="AA25" s="894"/>
      <c r="AB25" s="894"/>
      <c r="AC25" s="894"/>
      <c r="AD25" s="894"/>
      <c r="AE25" s="894"/>
      <c r="AF25" s="894"/>
      <c r="AG25" s="894"/>
      <c r="AH25" s="894"/>
      <c r="AI25" s="894"/>
      <c r="AJ25" s="894"/>
      <c r="AK25" s="894"/>
      <c r="AL25" s="894"/>
      <c r="AM25" s="894"/>
      <c r="AN25" s="894"/>
      <c r="AO25" s="894"/>
      <c r="AP25" s="894"/>
      <c r="AQ25" s="894"/>
      <c r="AR25" s="894"/>
      <c r="AS25" s="894"/>
      <c r="AT25" s="894"/>
      <c r="AU25" s="894"/>
      <c r="AV25" s="894"/>
      <c r="AW25" s="894"/>
      <c r="AX25" s="894"/>
      <c r="AY25" s="894"/>
      <c r="AZ25" s="344"/>
      <c r="BB25" s="309"/>
      <c r="BW25" s="344"/>
      <c r="BX25" s="344"/>
      <c r="BY25" s="344"/>
      <c r="BZ25" s="344"/>
      <c r="CA25" s="344"/>
      <c r="CB25" s="344"/>
      <c r="CC25" s="344"/>
      <c r="CD25" s="344"/>
      <c r="CE25" s="344"/>
      <c r="CF25" s="344"/>
      <c r="CG25" s="344"/>
      <c r="CH25" s="344"/>
      <c r="CI25" s="344"/>
      <c r="CJ25" s="344"/>
      <c r="CK25" s="344"/>
      <c r="CL25" s="344"/>
      <c r="CM25" s="344"/>
      <c r="CN25" s="344"/>
      <c r="CO25" s="344"/>
      <c r="CP25" s="344"/>
      <c r="CQ25" s="344"/>
      <c r="CR25" s="344"/>
      <c r="CS25" s="344"/>
      <c r="CT25" s="344"/>
      <c r="CU25" s="344"/>
      <c r="CV25" s="344"/>
      <c r="CW25" s="344"/>
      <c r="CX25" s="344"/>
      <c r="CY25" s="344"/>
      <c r="CZ25" s="344"/>
    </row>
    <row r="26" s="307" customFormat="true" ht="15" hidden="true" customHeight="true" x14ac:dyDescent="0.2">
      <c r="A26" s="1055"/>
      <c r="B26" s="372" t="s">
        <v>46</v>
      </c>
      <c r="C26" s="390"/>
      <c r="D26" s="391"/>
      <c r="E26" s="391"/>
      <c r="F26" s="391"/>
      <c r="G26" s="392"/>
      <c r="H26" s="393"/>
      <c r="I26" s="391"/>
      <c r="J26" s="391"/>
      <c r="K26" s="391"/>
      <c r="L26" s="394"/>
      <c r="M26" s="390"/>
      <c r="N26" s="391"/>
      <c r="O26" s="391"/>
      <c r="P26" s="391"/>
      <c r="Q26" s="394"/>
      <c r="R26" s="441"/>
      <c r="S26" s="427"/>
      <c r="T26" s="427"/>
      <c r="U26" s="427"/>
      <c r="V26" s="889"/>
      <c r="W26" s="894"/>
      <c r="X26" s="894"/>
      <c r="Y26" s="894"/>
      <c r="Z26" s="894"/>
      <c r="AA26" s="894"/>
      <c r="AB26" s="894"/>
      <c r="AC26" s="894"/>
      <c r="AD26" s="894"/>
      <c r="AE26" s="894"/>
      <c r="AF26" s="894"/>
      <c r="AG26" s="894"/>
      <c r="AH26" s="894"/>
      <c r="AI26" s="894"/>
      <c r="AJ26" s="894"/>
      <c r="AK26" s="894"/>
      <c r="AL26" s="894"/>
      <c r="AM26" s="894"/>
      <c r="AN26" s="894"/>
      <c r="AO26" s="894"/>
      <c r="AP26" s="894"/>
      <c r="AQ26" s="894"/>
      <c r="AR26" s="894"/>
      <c r="AS26" s="894"/>
      <c r="AT26" s="894"/>
      <c r="AU26" s="894"/>
      <c r="AV26" s="894"/>
      <c r="AW26" s="894"/>
      <c r="AX26" s="894"/>
      <c r="AY26" s="894"/>
      <c r="AZ26" s="344"/>
      <c r="BB26" s="309"/>
      <c r="BW26" s="344"/>
      <c r="BX26" s="344"/>
      <c r="BY26" s="344"/>
      <c r="BZ26" s="344"/>
      <c r="CA26" s="344"/>
      <c r="CB26" s="344"/>
      <c r="CC26" s="344"/>
      <c r="CD26" s="344"/>
      <c r="CE26" s="344"/>
      <c r="CF26" s="344"/>
      <c r="CG26" s="344"/>
      <c r="CH26" s="344"/>
      <c r="CI26" s="344"/>
      <c r="CJ26" s="344"/>
      <c r="CK26" s="344"/>
      <c r="CL26" s="344"/>
      <c r="CM26" s="344"/>
      <c r="CN26" s="344"/>
      <c r="CO26" s="344"/>
      <c r="CP26" s="344"/>
      <c r="CQ26" s="344"/>
      <c r="CR26" s="344"/>
      <c r="CS26" s="344"/>
      <c r="CT26" s="344"/>
      <c r="CU26" s="344"/>
      <c r="CV26" s="344"/>
      <c r="CW26" s="344"/>
      <c r="CX26" s="344"/>
      <c r="CY26" s="344"/>
      <c r="CZ26" s="344"/>
    </row>
    <row r="27" s="306" customFormat="true" ht="15" customHeight="true" x14ac:dyDescent="0.2">
      <c r="B27" s="373"/>
      <c r="C27" s="1019" t="s">
        <v>115</v>
      </c>
      <c r="D27" s="1020"/>
      <c r="E27" s="1020"/>
      <c r="F27" s="1020"/>
      <c r="G27" s="1021"/>
      <c r="H27" s="993" t="s">
        <v>38</v>
      </c>
      <c r="I27" s="994"/>
      <c r="J27" s="994"/>
      <c r="K27" s="994"/>
      <c r="L27" s="995"/>
      <c r="M27" s="996" t="s">
        <v>37</v>
      </c>
      <c r="N27" s="997"/>
      <c r="O27" s="997"/>
      <c r="P27" s="997"/>
      <c r="Q27" s="1026"/>
      <c r="R27" s="500" t="s">
        <v>143</v>
      </c>
      <c r="S27" s="452"/>
      <c r="T27" s="452"/>
      <c r="U27" s="452"/>
      <c r="V27" s="452"/>
      <c r="W27" s="5"/>
      <c r="X27" s="5"/>
      <c r="Y27" s="5"/>
      <c r="Z27" s="893"/>
      <c r="AA27" s="893"/>
      <c r="AB27" s="893"/>
      <c r="AC27" s="893"/>
      <c r="AD27" s="893"/>
      <c r="AE27" s="893"/>
      <c r="AF27" s="893"/>
      <c r="AG27" s="893"/>
      <c r="AH27" s="893"/>
      <c r="AI27" s="893"/>
      <c r="AJ27" s="893"/>
      <c r="AK27" s="893"/>
      <c r="AL27" s="893"/>
      <c r="AM27" s="893"/>
      <c r="AN27" s="893"/>
      <c r="AO27" s="893"/>
      <c r="AP27" s="893"/>
      <c r="AQ27" s="893"/>
      <c r="AR27" s="893"/>
      <c r="AS27" s="893"/>
      <c r="AT27" s="893"/>
      <c r="AU27" s="893"/>
      <c r="AV27" s="893"/>
      <c r="AW27" s="893"/>
      <c r="AX27" s="893"/>
      <c r="AY27" s="893"/>
      <c r="AZ27" s="343"/>
      <c r="BA27" s="345" t="s">
        <v>131</v>
      </c>
      <c r="BB27" s="291" t="s">
        <v>96</v>
      </c>
      <c r="BC27" s="996" t="s">
        <v>115</v>
      </c>
      <c r="BD27" s="997"/>
      <c r="BE27" s="997"/>
      <c r="BF27" s="997"/>
      <c r="BG27" s="1026"/>
      <c r="BH27" s="996" t="s">
        <v>38</v>
      </c>
      <c r="BI27" s="997"/>
      <c r="BJ27" s="997"/>
      <c r="BK27" s="997"/>
      <c r="BL27" s="1026"/>
      <c r="BM27" s="996" t="s">
        <v>37</v>
      </c>
      <c r="BN27" s="997"/>
      <c r="BO27" s="997"/>
      <c r="BP27" s="997"/>
      <c r="BQ27" s="1026"/>
      <c r="BR27" s="500" t="s">
        <v>143</v>
      </c>
      <c r="BS27" s="452"/>
      <c r="BT27" s="452"/>
      <c r="BU27" s="452"/>
      <c r="BV27" s="452"/>
      <c r="BW27" s="5"/>
      <c r="BX27" s="5"/>
      <c r="BY27" s="5"/>
      <c r="BZ27" s="343"/>
      <c r="CA27" s="343"/>
      <c r="CB27" s="343"/>
      <c r="CC27" s="343"/>
      <c r="CD27" s="343"/>
      <c r="CE27" s="343"/>
      <c r="CF27" s="343"/>
      <c r="CG27" s="343"/>
      <c r="CH27" s="343"/>
      <c r="CI27" s="343"/>
      <c r="CJ27" s="343"/>
      <c r="CK27" s="343"/>
      <c r="CL27" s="343"/>
      <c r="CM27" s="343"/>
      <c r="CN27" s="343"/>
      <c r="CO27" s="343"/>
      <c r="CP27" s="343"/>
      <c r="CQ27" s="343"/>
      <c r="CR27" s="343"/>
      <c r="CS27" s="343"/>
      <c r="CT27" s="343"/>
      <c r="CU27" s="343"/>
      <c r="CV27" s="343"/>
      <c r="CW27" s="343"/>
      <c r="CX27" s="343"/>
      <c r="CY27" s="343"/>
      <c r="CZ27" s="343"/>
    </row>
    <row r="28" s="306" customFormat="true" ht="12.75" x14ac:dyDescent="0.2">
      <c r="A28" s="331" t="s">
        <v>69</v>
      </c>
      <c r="B28" s="373"/>
      <c r="C28" s="415" t="s">
        <v>0</v>
      </c>
      <c r="D28" s="585" t="s">
        <v>1</v>
      </c>
      <c r="E28" s="585" t="s">
        <v>2</v>
      </c>
      <c r="F28" s="585" t="s">
        <v>3</v>
      </c>
      <c r="G28" s="586" t="s">
        <v>4</v>
      </c>
      <c r="H28" s="378" t="s">
        <v>0</v>
      </c>
      <c r="I28" s="589" t="s">
        <v>1</v>
      </c>
      <c r="J28" s="589" t="s">
        <v>2</v>
      </c>
      <c r="K28" s="589" t="s">
        <v>3</v>
      </c>
      <c r="L28" s="590" t="s">
        <v>4</v>
      </c>
      <c r="M28" s="379" t="s">
        <v>0</v>
      </c>
      <c r="N28" s="589" t="s">
        <v>1</v>
      </c>
      <c r="O28" s="589" t="s">
        <v>2</v>
      </c>
      <c r="P28" s="589" t="s">
        <v>3</v>
      </c>
      <c r="Q28" s="583" t="s">
        <v>4</v>
      </c>
      <c r="R28" s="379" t="s">
        <v>259</v>
      </c>
      <c r="S28" s="589" t="s">
        <v>160</v>
      </c>
      <c r="T28" s="589" t="s">
        <v>260</v>
      </c>
      <c r="U28" s="589" t="s">
        <v>261</v>
      </c>
      <c r="V28" s="590" t="s">
        <v>163</v>
      </c>
      <c r="W28" s="831"/>
      <c r="X28" s="831"/>
      <c r="Y28" s="831"/>
      <c r="Z28" s="831"/>
      <c r="AA28" s="831"/>
      <c r="AB28" s="831"/>
      <c r="AC28" s="831"/>
      <c r="AD28" s="831"/>
      <c r="AE28" s="831"/>
      <c r="AF28" s="831"/>
      <c r="AG28" s="831"/>
      <c r="AH28" s="831"/>
      <c r="AI28" s="831"/>
      <c r="AJ28" s="831"/>
      <c r="AK28" s="831"/>
      <c r="AL28" s="831"/>
      <c r="AM28" s="831"/>
      <c r="AN28" s="831"/>
      <c r="AO28" s="831"/>
      <c r="AP28" s="831"/>
      <c r="AQ28" s="831"/>
      <c r="AR28" s="831"/>
      <c r="AS28" s="831"/>
      <c r="AT28" s="831"/>
      <c r="AU28" s="831"/>
      <c r="AV28" s="831"/>
      <c r="AW28" s="831"/>
      <c r="AX28" s="831"/>
      <c r="AY28" s="831"/>
      <c r="AZ28" s="343"/>
      <c r="BA28" s="331" t="s">
        <v>120</v>
      </c>
      <c r="BB28" s="330"/>
      <c r="BC28" s="453" t="s">
        <v>0</v>
      </c>
      <c r="BD28" s="559" t="s">
        <v>1</v>
      </c>
      <c r="BE28" s="559" t="s">
        <v>2</v>
      </c>
      <c r="BF28" s="559" t="s">
        <v>3</v>
      </c>
      <c r="BG28" s="454" t="s">
        <v>4</v>
      </c>
      <c r="BH28" s="453" t="s">
        <v>0</v>
      </c>
      <c r="BI28" s="559" t="s">
        <v>1</v>
      </c>
      <c r="BJ28" s="559" t="s">
        <v>2</v>
      </c>
      <c r="BK28" s="559" t="s">
        <v>3</v>
      </c>
      <c r="BL28" s="454" t="s">
        <v>4</v>
      </c>
      <c r="BM28" s="453" t="s">
        <v>0</v>
      </c>
      <c r="BN28" s="559" t="s">
        <v>1</v>
      </c>
      <c r="BO28" s="559" t="s">
        <v>2</v>
      </c>
      <c r="BP28" s="559" t="s">
        <v>3</v>
      </c>
      <c r="BQ28" s="454" t="s">
        <v>4</v>
      </c>
      <c r="BR28" s="453" t="s">
        <v>259</v>
      </c>
      <c r="BS28" s="559" t="s">
        <v>160</v>
      </c>
      <c r="BT28" s="559" t="s">
        <v>260</v>
      </c>
      <c r="BU28" s="559" t="s">
        <v>261</v>
      </c>
      <c r="BV28" s="560" t="s">
        <v>163</v>
      </c>
      <c r="BW28" s="831"/>
      <c r="BX28" s="831"/>
      <c r="BY28" s="831"/>
      <c r="BZ28" s="831"/>
      <c r="CA28" s="831"/>
      <c r="CB28" s="831"/>
      <c r="CC28" s="831"/>
      <c r="CD28" s="831"/>
      <c r="CE28" s="831"/>
      <c r="CF28" s="831"/>
      <c r="CG28" s="831"/>
      <c r="CH28" s="831"/>
      <c r="CI28" s="831"/>
      <c r="CJ28" s="831"/>
      <c r="CK28" s="831"/>
      <c r="CL28" s="831"/>
      <c r="CM28" s="831"/>
      <c r="CN28" s="831"/>
      <c r="CO28" s="831"/>
      <c r="CP28" s="831"/>
      <c r="CQ28" s="831"/>
      <c r="CR28" s="831"/>
      <c r="CS28" s="831"/>
      <c r="CT28" s="831"/>
      <c r="CU28" s="831"/>
      <c r="CV28" s="831"/>
      <c r="CW28" s="831"/>
      <c r="CX28" s="831"/>
      <c r="CY28" s="831"/>
      <c r="CZ28" s="831"/>
    </row>
    <row r="29" s="306" customFormat="true" ht="15" customHeight="true" x14ac:dyDescent="0.2">
      <c r="A29" s="999" t="s">
        <v>57</v>
      </c>
      <c r="B29" s="375" t="s">
        <v>49</v>
      </c>
      <c r="C29" s="465">
        <v>1.7543893593718192</v>
      </c>
      <c r="D29" s="455">
        <v>14.226950526808013</v>
      </c>
      <c r="E29" s="455">
        <v>26.344345669678066</v>
      </c>
      <c r="F29" s="455">
        <v>62.746413258392344</v>
      </c>
      <c r="G29" s="472">
        <v>93.748919492939677</v>
      </c>
      <c r="H29" s="461">
        <v>19.576259894408764</v>
      </c>
      <c r="I29" s="455">
        <v>30.695026857547358</v>
      </c>
      <c r="J29" s="455">
        <v>53.507238383434633</v>
      </c>
      <c r="K29" s="455">
        <v>85.279104727907082</v>
      </c>
      <c r="L29" s="468">
        <v>96.160976852205309</v>
      </c>
      <c r="M29" s="465">
        <v>0</v>
      </c>
      <c r="N29" s="455">
        <v>8.9931824052589329E-3</v>
      </c>
      <c r="O29" s="455">
        <v>2.1434096010975159</v>
      </c>
      <c r="P29" s="455">
        <v>1.4706007540348407</v>
      </c>
      <c r="Q29" s="472">
        <v>15.948012934100172</v>
      </c>
      <c r="R29" s="465">
        <v>30.875828449766864</v>
      </c>
      <c r="S29" s="455">
        <v>20.377828246413422</v>
      </c>
      <c r="T29" s="455">
        <v>20.619061681435515</v>
      </c>
      <c r="U29" s="455">
        <v>60.704097184100092</v>
      </c>
      <c r="V29" s="468">
        <v>8.0078888512079374</v>
      </c>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343"/>
      <c r="BA29" s="1025" t="s">
        <v>57</v>
      </c>
      <c r="BB29" s="595" t="s">
        <v>49</v>
      </c>
      <c r="BC29" s="481">
        <v>175.63044040045497</v>
      </c>
      <c r="BD29" s="477">
        <v>1423.7770681133616</v>
      </c>
      <c r="BE29" s="477">
        <v>2637.6446474441959</v>
      </c>
      <c r="BF29" s="477">
        <v>6285.7961718026045</v>
      </c>
      <c r="BG29" s="490">
        <v>9383.2876009692081</v>
      </c>
      <c r="BH29" s="481">
        <v>1322.4829990645246</v>
      </c>
      <c r="BI29" s="477">
        <v>2074.8548343730045</v>
      </c>
      <c r="BJ29" s="477">
        <v>3613.3254780791635</v>
      </c>
      <c r="BK29" s="477">
        <v>5763.3781690093483</v>
      </c>
      <c r="BL29" s="490">
        <v>6495.0693032143836</v>
      </c>
      <c r="BM29" s="481">
        <v>0</v>
      </c>
      <c r="BN29" s="477">
        <v>0.29278761500537287</v>
      </c>
      <c r="BO29" s="477">
        <v>69.857144545882491</v>
      </c>
      <c r="BP29" s="477">
        <v>47.833471628804944</v>
      </c>
      <c r="BQ29" s="490">
        <v>519.04174119967843</v>
      </c>
      <c r="BR29" s="481">
        <v>2406.9490159042584</v>
      </c>
      <c r="BS29" s="477">
        <v>723.63366152134927</v>
      </c>
      <c r="BT29" s="477">
        <v>1825.2971115578709</v>
      </c>
      <c r="BU29" s="477">
        <v>14467.779070538096</v>
      </c>
      <c r="BV29" s="485">
        <v>482.47706920825686</v>
      </c>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4"/>
    </row>
    <row r="30" s="306" customFormat="true" ht="15" customHeight="true" x14ac:dyDescent="0.2">
      <c r="A30" s="1000"/>
      <c r="B30" s="376" t="s">
        <v>48</v>
      </c>
      <c r="C30" s="466">
        <v>98.245610640628172</v>
      </c>
      <c r="D30" s="458">
        <v>85.773049473191918</v>
      </c>
      <c r="E30" s="458">
        <v>73.655654330322022</v>
      </c>
      <c r="F30" s="458">
        <v>37.253586741607585</v>
      </c>
      <c r="G30" s="474">
        <v>6.2510805070603341</v>
      </c>
      <c r="H30" s="462">
        <v>80.423740105591278</v>
      </c>
      <c r="I30" s="458">
        <v>69.304973142452766</v>
      </c>
      <c r="J30" s="458">
        <v>46.49276161656514</v>
      </c>
      <c r="K30" s="458">
        <v>14.720895272092999</v>
      </c>
      <c r="L30" s="470">
        <v>3.8390231477947268</v>
      </c>
      <c r="M30" s="466">
        <v>100</v>
      </c>
      <c r="N30" s="458">
        <v>99.991006817594752</v>
      </c>
      <c r="O30" s="458">
        <v>97.856590398902455</v>
      </c>
      <c r="P30" s="458">
        <v>98.52939924596518</v>
      </c>
      <c r="Q30" s="474">
        <v>84.051987065899823</v>
      </c>
      <c r="R30" s="466">
        <v>69.124171550233157</v>
      </c>
      <c r="S30" s="458">
        <v>79.622171753586571</v>
      </c>
      <c r="T30" s="458">
        <v>79.380938318564461</v>
      </c>
      <c r="U30" s="458">
        <v>39.295902815899268</v>
      </c>
      <c r="V30" s="470">
        <v>91.992111148792048</v>
      </c>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343"/>
      <c r="BA30" s="1023"/>
      <c r="BB30" s="594" t="s">
        <v>48</v>
      </c>
      <c r="BC30" s="482">
        <v>9835.285292885892</v>
      </c>
      <c r="BD30" s="478">
        <v>8583.8283244162631</v>
      </c>
      <c r="BE30" s="478">
        <v>7374.5404359002223</v>
      </c>
      <c r="BF30" s="478">
        <v>3731.9814913084801</v>
      </c>
      <c r="BG30" s="491">
        <v>625.66786403310994</v>
      </c>
      <c r="BH30" s="482">
        <v>5433.0617587073293</v>
      </c>
      <c r="BI30" s="478">
        <v>4684.724963364939</v>
      </c>
      <c r="BJ30" s="478">
        <v>3139.6402649590887</v>
      </c>
      <c r="BK30" s="478">
        <v>994.87543531504321</v>
      </c>
      <c r="BL30" s="491">
        <v>259.30187294056327</v>
      </c>
      <c r="BM30" s="482">
        <v>3254.6684787798913</v>
      </c>
      <c r="BN30" s="478">
        <v>3255.3691328433165</v>
      </c>
      <c r="BO30" s="478">
        <v>3189.302677735061</v>
      </c>
      <c r="BP30" s="478">
        <v>3204.8149101679383</v>
      </c>
      <c r="BQ30" s="491">
        <v>2735.5439137307803</v>
      </c>
      <c r="BR30" s="482">
        <v>5388.628096529249</v>
      </c>
      <c r="BS30" s="478">
        <v>2827.4496667460367</v>
      </c>
      <c r="BT30" s="478">
        <v>7027.177068687135</v>
      </c>
      <c r="BU30" s="478">
        <v>9365.5035934984171</v>
      </c>
      <c r="BV30" s="486">
        <v>5542.5449830830694</v>
      </c>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4"/>
    </row>
    <row r="31" s="306" customFormat="true" ht="15" customHeight="true" x14ac:dyDescent="0.2">
      <c r="A31" s="1000" t="s">
        <v>104</v>
      </c>
      <c r="B31" s="376" t="s">
        <v>49</v>
      </c>
      <c r="C31" s="466">
        <v>7.6641003133827865E-2</v>
      </c>
      <c r="D31" s="458">
        <v>0.62634426848651947</v>
      </c>
      <c r="E31" s="458">
        <v>6.6894215821646883</v>
      </c>
      <c r="F31" s="458">
        <v>47.299357885699919</v>
      </c>
      <c r="G31" s="474">
        <v>90.244820969452348</v>
      </c>
      <c r="H31" s="462">
        <v>0.83479626889814296</v>
      </c>
      <c r="I31" s="458">
        <v>4.1289720455005741</v>
      </c>
      <c r="J31" s="458">
        <v>30.862690963746296</v>
      </c>
      <c r="K31" s="458">
        <v>77.652051068539308</v>
      </c>
      <c r="L31" s="470">
        <v>93.678597413121565</v>
      </c>
      <c r="M31" s="466">
        <v>0</v>
      </c>
      <c r="N31" s="458">
        <v>0</v>
      </c>
      <c r="O31" s="458">
        <v>0.23545553325229926</v>
      </c>
      <c r="P31" s="458">
        <v>0.18962438465730314</v>
      </c>
      <c r="Q31" s="474">
        <v>15.427453596869899</v>
      </c>
      <c r="R31" s="466">
        <v>26.198230284337132</v>
      </c>
      <c r="S31" s="458">
        <v>17.259148983565556</v>
      </c>
      <c r="T31" s="458">
        <v>15.817676523207997</v>
      </c>
      <c r="U31" s="458">
        <v>42.440880935755487</v>
      </c>
      <c r="V31" s="470">
        <v>5.81713906097412</v>
      </c>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343"/>
      <c r="BA31" s="1023" t="s">
        <v>104</v>
      </c>
      <c r="BB31" s="594" t="s">
        <v>49</v>
      </c>
      <c r="BC31" s="482">
        <v>7.670011747380503</v>
      </c>
      <c r="BD31" s="478">
        <v>62.565758418403519</v>
      </c>
      <c r="BE31" s="478">
        <v>669.32314787237124</v>
      </c>
      <c r="BF31" s="478">
        <v>4738.3445090686218</v>
      </c>
      <c r="BG31" s="491">
        <v>9032.5639403035566</v>
      </c>
      <c r="BH31" s="482">
        <v>56.226976028001353</v>
      </c>
      <c r="BI31" s="478">
        <v>278.83320324008446</v>
      </c>
      <c r="BJ31" s="478">
        <v>2084.1469481615545</v>
      </c>
      <c r="BK31" s="478">
        <v>5247.9225401713711</v>
      </c>
      <c r="BL31" s="491">
        <v>6327.4001818981151</v>
      </c>
      <c r="BM31" s="482">
        <v>0</v>
      </c>
      <c r="BN31" s="478">
        <v>0</v>
      </c>
      <c r="BO31" s="478">
        <v>7.670011747380503</v>
      </c>
      <c r="BP31" s="478">
        <v>6.1678144790478013</v>
      </c>
      <c r="BQ31" s="491">
        <v>502.09969168478085</v>
      </c>
      <c r="BR31" s="482">
        <v>2042.3032439084088</v>
      </c>
      <c r="BS31" s="478">
        <v>612.8867621562265</v>
      </c>
      <c r="BT31" s="478">
        <v>1399.3782997880628</v>
      </c>
      <c r="BU31" s="478">
        <v>10105.41515032148</v>
      </c>
      <c r="BV31" s="486">
        <v>350.48391123614334</v>
      </c>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4"/>
    </row>
    <row r="32" s="306" customFormat="true" ht="15" customHeight="true" x14ac:dyDescent="0.2">
      <c r="A32" s="1000"/>
      <c r="B32" s="376" t="s">
        <v>48</v>
      </c>
      <c r="C32" s="466">
        <v>99.923358996866156</v>
      </c>
      <c r="D32" s="458">
        <v>99.373655731513452</v>
      </c>
      <c r="E32" s="458">
        <v>93.310578417835373</v>
      </c>
      <c r="F32" s="458">
        <v>52.700642114299932</v>
      </c>
      <c r="G32" s="474">
        <v>9.7551790305476125</v>
      </c>
      <c r="H32" s="462">
        <v>99.165203731101855</v>
      </c>
      <c r="I32" s="458">
        <v>95.871027954499453</v>
      </c>
      <c r="J32" s="458">
        <v>69.137309036253598</v>
      </c>
      <c r="K32" s="458">
        <v>22.347948931460937</v>
      </c>
      <c r="L32" s="470">
        <v>6.321402586878559</v>
      </c>
      <c r="M32" s="466">
        <v>100</v>
      </c>
      <c r="N32" s="458">
        <v>100</v>
      </c>
      <c r="O32" s="458">
        <v>99.76454446674768</v>
      </c>
      <c r="P32" s="458">
        <v>99.810375615342707</v>
      </c>
      <c r="Q32" s="474">
        <v>84.572546403130119</v>
      </c>
      <c r="R32" s="466">
        <v>73.801769715662815</v>
      </c>
      <c r="S32" s="458">
        <v>82.740851016434519</v>
      </c>
      <c r="T32" s="458">
        <v>84.182323476791993</v>
      </c>
      <c r="U32" s="458">
        <v>57.559119064243667</v>
      </c>
      <c r="V32" s="470">
        <v>94.182860939025886</v>
      </c>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343"/>
      <c r="BA32" s="1023"/>
      <c r="BB32" s="594" t="s">
        <v>48</v>
      </c>
      <c r="BC32" s="482">
        <v>10000.043136249122</v>
      </c>
      <c r="BD32" s="478">
        <v>9926.4708730791008</v>
      </c>
      <c r="BE32" s="478">
        <v>9336.3722571970102</v>
      </c>
      <c r="BF32" s="478">
        <v>5279.4331540424555</v>
      </c>
      <c r="BG32" s="491">
        <v>976.39152469875523</v>
      </c>
      <c r="BH32" s="482">
        <v>6679.1859771487025</v>
      </c>
      <c r="BI32" s="478">
        <v>6474.2569162228174</v>
      </c>
      <c r="BJ32" s="478">
        <v>4668.8187948767054</v>
      </c>
      <c r="BK32" s="478">
        <v>1510.331064153032</v>
      </c>
      <c r="BL32" s="491">
        <v>426.97099425683848</v>
      </c>
      <c r="BM32" s="482">
        <v>3254.6684787798913</v>
      </c>
      <c r="BN32" s="478">
        <v>3255.6619204583217</v>
      </c>
      <c r="BO32" s="478">
        <v>3249.850268806741</v>
      </c>
      <c r="BP32" s="478">
        <v>3246.4805673176952</v>
      </c>
      <c r="BQ32" s="491">
        <v>2752.4859632456787</v>
      </c>
      <c r="BR32" s="482">
        <v>5753.2738685250924</v>
      </c>
      <c r="BS32" s="478">
        <v>2938.1965661111622</v>
      </c>
      <c r="BT32" s="478">
        <v>7447.5487298225644</v>
      </c>
      <c r="BU32" s="478">
        <v>13705.15363975236</v>
      </c>
      <c r="BV32" s="486">
        <v>5674.5381410551845</v>
      </c>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4"/>
    </row>
    <row r="33" s="306" customFormat="true" ht="15" customHeight="true" x14ac:dyDescent="0.2">
      <c r="A33" s="1000" t="s">
        <v>105</v>
      </c>
      <c r="B33" s="376" t="s">
        <v>49</v>
      </c>
      <c r="C33" s="466">
        <v>0</v>
      </c>
      <c r="D33" s="458">
        <v>0.22630576461901172</v>
      </c>
      <c r="E33" s="458">
        <v>5.92738741500151</v>
      </c>
      <c r="F33" s="458">
        <v>46.777516633097214</v>
      </c>
      <c r="G33" s="474">
        <v>89.371212621715841</v>
      </c>
      <c r="H33" s="462">
        <v>0.24151426868205977</v>
      </c>
      <c r="I33" s="458">
        <v>3.4984621124703867</v>
      </c>
      <c r="J33" s="458">
        <v>29.659601614575209</v>
      </c>
      <c r="K33" s="458">
        <v>77.497090436404648</v>
      </c>
      <c r="L33" s="470">
        <v>92.469498382008879</v>
      </c>
      <c r="M33" s="466">
        <v>0</v>
      </c>
      <c r="N33" s="458">
        <v>0</v>
      </c>
      <c r="O33" s="458">
        <v>0</v>
      </c>
      <c r="P33" s="458">
        <v>0.18962438465730314</v>
      </c>
      <c r="Q33" s="474">
        <v>15.427453596869899</v>
      </c>
      <c r="R33" s="466">
        <v>26.062457949370554</v>
      </c>
      <c r="S33" s="458">
        <v>17.099790350515139</v>
      </c>
      <c r="T33" s="458">
        <v>15.513562975268187</v>
      </c>
      <c r="U33" s="458">
        <v>41.566863296246304</v>
      </c>
      <c r="V33" s="470">
        <v>5.6123876260737386</v>
      </c>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343"/>
      <c r="BA33" s="1023" t="s">
        <v>105</v>
      </c>
      <c r="BB33" s="594" t="s">
        <v>49</v>
      </c>
      <c r="BC33" s="482">
        <v>0</v>
      </c>
      <c r="BD33" s="478">
        <v>22.605765726983606</v>
      </c>
      <c r="BE33" s="478">
        <v>593.07633022346647</v>
      </c>
      <c r="BF33" s="478">
        <v>4686.0676126284889</v>
      </c>
      <c r="BG33" s="491">
        <v>8945.1248698400686</v>
      </c>
      <c r="BH33" s="482">
        <v>16.266983336581443</v>
      </c>
      <c r="BI33" s="478">
        <v>236.25429925039072</v>
      </c>
      <c r="BJ33" s="478">
        <v>2002.9027365538886</v>
      </c>
      <c r="BK33" s="478">
        <v>5237.4499076648463</v>
      </c>
      <c r="BL33" s="491">
        <v>6245.7331454494715</v>
      </c>
      <c r="BM33" s="482">
        <v>0</v>
      </c>
      <c r="BN33" s="478">
        <v>0</v>
      </c>
      <c r="BO33" s="478">
        <v>0</v>
      </c>
      <c r="BP33" s="478">
        <v>6.1678144790478013</v>
      </c>
      <c r="BQ33" s="491">
        <v>502.09969168478085</v>
      </c>
      <c r="BR33" s="482">
        <v>2031.7190068387376</v>
      </c>
      <c r="BS33" s="478">
        <v>607.22780430581838</v>
      </c>
      <c r="BT33" s="478">
        <v>1372.4735961146678</v>
      </c>
      <c r="BU33" s="478">
        <v>9897.3065790287637</v>
      </c>
      <c r="BV33" s="486">
        <v>338.14759213101246</v>
      </c>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4"/>
    </row>
    <row r="34" s="306" customFormat="true" ht="15" customHeight="true" x14ac:dyDescent="0.2">
      <c r="A34" s="1000"/>
      <c r="B34" s="376" t="s">
        <v>48</v>
      </c>
      <c r="C34" s="466">
        <v>100</v>
      </c>
      <c r="D34" s="458">
        <v>99.773694235381001</v>
      </c>
      <c r="E34" s="458">
        <v>94.072612584998581</v>
      </c>
      <c r="F34" s="458">
        <v>53.222483366902615</v>
      </c>
      <c r="G34" s="474">
        <v>10.628787378284125</v>
      </c>
      <c r="H34" s="462">
        <v>99.758485731317919</v>
      </c>
      <c r="I34" s="458">
        <v>96.501537887529636</v>
      </c>
      <c r="J34" s="458">
        <v>70.340398385424692</v>
      </c>
      <c r="K34" s="458">
        <v>22.502909563595619</v>
      </c>
      <c r="L34" s="470">
        <v>7.530501617991205</v>
      </c>
      <c r="M34" s="466">
        <v>100</v>
      </c>
      <c r="N34" s="458">
        <v>100</v>
      </c>
      <c r="O34" s="458">
        <v>100</v>
      </c>
      <c r="P34" s="458">
        <v>99.810375615342707</v>
      </c>
      <c r="Q34" s="474">
        <v>84.572546403130119</v>
      </c>
      <c r="R34" s="466">
        <v>73.937542050629389</v>
      </c>
      <c r="S34" s="458">
        <v>82.900209649484935</v>
      </c>
      <c r="T34" s="458">
        <v>84.486437024731799</v>
      </c>
      <c r="U34" s="458">
        <v>58.433136703752886</v>
      </c>
      <c r="V34" s="470">
        <v>94.387612373926274</v>
      </c>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343"/>
      <c r="BA34" s="1023"/>
      <c r="BB34" s="594" t="s">
        <v>48</v>
      </c>
      <c r="BC34" s="482">
        <v>10007.713147996503</v>
      </c>
      <c r="BD34" s="478">
        <v>9966.4308657705242</v>
      </c>
      <c r="BE34" s="478">
        <v>9412.6190748459176</v>
      </c>
      <c r="BF34" s="478">
        <v>5331.7100504825867</v>
      </c>
      <c r="BG34" s="491">
        <v>1063.8305951622453</v>
      </c>
      <c r="BH34" s="482">
        <v>6719.1459698401222</v>
      </c>
      <c r="BI34" s="478">
        <v>6516.835820212511</v>
      </c>
      <c r="BJ34" s="478">
        <v>4750.0630064843717</v>
      </c>
      <c r="BK34" s="478">
        <v>1520.803696659558</v>
      </c>
      <c r="BL34" s="491">
        <v>508.63803070547971</v>
      </c>
      <c r="BM34" s="482">
        <v>3254.6684787798913</v>
      </c>
      <c r="BN34" s="478">
        <v>3255.6619204583217</v>
      </c>
      <c r="BO34" s="478">
        <v>3257.5202805541221</v>
      </c>
      <c r="BP34" s="478">
        <v>3246.4805673176952</v>
      </c>
      <c r="BQ34" s="491">
        <v>2752.4859632456787</v>
      </c>
      <c r="BR34" s="482">
        <v>5763.8581055947643</v>
      </c>
      <c r="BS34" s="478">
        <v>2943.8555239615703</v>
      </c>
      <c r="BT34" s="478">
        <v>7474.4534334959581</v>
      </c>
      <c r="BU34" s="478">
        <v>13913.262211045083</v>
      </c>
      <c r="BV34" s="486">
        <v>5686.8744601603157</v>
      </c>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4"/>
    </row>
    <row r="35" s="306" customFormat="true" ht="15" customHeight="true" x14ac:dyDescent="0.2">
      <c r="A35" s="1000" t="s">
        <v>55</v>
      </c>
      <c r="B35" s="376" t="s">
        <v>49</v>
      </c>
      <c r="C35" s="466">
        <v>5.6628813209928017</v>
      </c>
      <c r="D35" s="458">
        <v>9.1737922214600633</v>
      </c>
      <c r="E35" s="458">
        <v>13.864851863566475</v>
      </c>
      <c r="F35" s="458">
        <v>51.393182430018001</v>
      </c>
      <c r="G35" s="474">
        <v>92.054634935830421</v>
      </c>
      <c r="H35" s="462">
        <v>6.7348714963077487</v>
      </c>
      <c r="I35" s="458">
        <v>8.8524880402923465</v>
      </c>
      <c r="J35" s="458">
        <v>33.973480644638144</v>
      </c>
      <c r="K35" s="458">
        <v>79.688718414800931</v>
      </c>
      <c r="L35" s="470">
        <v>95.126812071105164</v>
      </c>
      <c r="M35" s="466">
        <v>4.2427123215938511</v>
      </c>
      <c r="N35" s="458">
        <v>4.6650705585976597</v>
      </c>
      <c r="O35" s="458">
        <v>8.1289327956347801</v>
      </c>
      <c r="P35" s="458">
        <v>14.788919199915629</v>
      </c>
      <c r="Q35" s="474">
        <v>31.986221495427149</v>
      </c>
      <c r="R35" s="466">
        <v>35.225933997011907</v>
      </c>
      <c r="S35" s="458">
        <v>22.578830871447717</v>
      </c>
      <c r="T35" s="458">
        <v>19.485107040782715</v>
      </c>
      <c r="U35" s="458">
        <v>44.03133253918044</v>
      </c>
      <c r="V35" s="470">
        <v>24.372293111746586</v>
      </c>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343"/>
      <c r="BA35" s="1023" t="s">
        <v>55</v>
      </c>
      <c r="BB35" s="594" t="s">
        <v>49</v>
      </c>
      <c r="BC35" s="482">
        <v>566.90627712060211</v>
      </c>
      <c r="BD35" s="478">
        <v>918.07692505430111</v>
      </c>
      <c r="BE35" s="478">
        <v>1388.1746301118019</v>
      </c>
      <c r="BF35" s="478">
        <v>5148.4547498362781</v>
      </c>
      <c r="BG35" s="491">
        <v>9213.70741419773</v>
      </c>
      <c r="BH35" s="482">
        <v>454.97725831148864</v>
      </c>
      <c r="BI35" s="478">
        <v>598.39099316876832</v>
      </c>
      <c r="BJ35" s="478">
        <v>2294.2175096501501</v>
      </c>
      <c r="BK35" s="478">
        <v>5385.5656845081949</v>
      </c>
      <c r="BL35" s="491">
        <v>6425.2179753258097</v>
      </c>
      <c r="BM35" s="482">
        <v>138.0862205762256</v>
      </c>
      <c r="BN35" s="478">
        <v>151.8789257387763</v>
      </c>
      <c r="BO35" s="478">
        <v>264.93491165554792</v>
      </c>
      <c r="BP35" s="478">
        <v>481.0315410412835</v>
      </c>
      <c r="BQ35" s="491">
        <v>1041.0189763444548</v>
      </c>
      <c r="BR35" s="482">
        <v>2746.0648483119935</v>
      </c>
      <c r="BS35" s="478">
        <v>801.79309879366963</v>
      </c>
      <c r="BT35" s="478">
        <v>1724.9140697783919</v>
      </c>
      <c r="BU35" s="478">
        <v>10494.111944804827</v>
      </c>
      <c r="BV35" s="486">
        <v>1468.4360346318119</v>
      </c>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4"/>
    </row>
    <row r="36" s="306" customFormat="true" ht="15" customHeight="true" x14ac:dyDescent="0.2">
      <c r="A36" s="1000"/>
      <c r="B36" s="376" t="s">
        <v>48</v>
      </c>
      <c r="C36" s="466">
        <v>94.337118679007162</v>
      </c>
      <c r="D36" s="458">
        <v>90.826207778539981</v>
      </c>
      <c r="E36" s="458">
        <v>86.135148136433557</v>
      </c>
      <c r="F36" s="458">
        <v>48.606817569981828</v>
      </c>
      <c r="G36" s="474">
        <v>7.9453650641695974</v>
      </c>
      <c r="H36" s="462">
        <v>93.265128503692196</v>
      </c>
      <c r="I36" s="458">
        <v>91.1475119597076</v>
      </c>
      <c r="J36" s="458">
        <v>66.0265193553617</v>
      </c>
      <c r="K36" s="458">
        <v>20.311281585199286</v>
      </c>
      <c r="L36" s="470">
        <v>4.8731879288949234</v>
      </c>
      <c r="M36" s="466">
        <v>95.757287678406158</v>
      </c>
      <c r="N36" s="458">
        <v>95.33492944140238</v>
      </c>
      <c r="O36" s="458">
        <v>91.871067204365247</v>
      </c>
      <c r="P36" s="458">
        <v>85.211080800084346</v>
      </c>
      <c r="Q36" s="474">
        <v>68.013778504572826</v>
      </c>
      <c r="R36" s="466">
        <v>64.774066002988093</v>
      </c>
      <c r="S36" s="458">
        <v>77.421169128552293</v>
      </c>
      <c r="T36" s="458">
        <v>80.514892959217292</v>
      </c>
      <c r="U36" s="458">
        <v>55.968667460818736</v>
      </c>
      <c r="V36" s="470">
        <v>75.627706888253655</v>
      </c>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343"/>
      <c r="BA36" s="1023"/>
      <c r="BB36" s="594" t="s">
        <v>48</v>
      </c>
      <c r="BC36" s="482">
        <v>9444.0094561657406</v>
      </c>
      <c r="BD36" s="478">
        <v>9089.5284674753348</v>
      </c>
      <c r="BE36" s="478">
        <v>8624.0104532326113</v>
      </c>
      <c r="BF36" s="478">
        <v>4869.3229132747974</v>
      </c>
      <c r="BG36" s="491">
        <v>795.24805080458771</v>
      </c>
      <c r="BH36" s="482">
        <v>6300.5674994603578</v>
      </c>
      <c r="BI36" s="478">
        <v>6161.1888045691639</v>
      </c>
      <c r="BJ36" s="478">
        <v>4458.7482333881071</v>
      </c>
      <c r="BK36" s="478">
        <v>1372.687919816206</v>
      </c>
      <c r="BL36" s="491">
        <v>329.15320082914081</v>
      </c>
      <c r="BM36" s="482">
        <v>3116.5822582036658</v>
      </c>
      <c r="BN36" s="478">
        <v>3103.7829947195469</v>
      </c>
      <c r="BO36" s="478">
        <v>2994.2249106253971</v>
      </c>
      <c r="BP36" s="478">
        <v>2771.6168407554587</v>
      </c>
      <c r="BQ36" s="491">
        <v>2213.5666785860035</v>
      </c>
      <c r="BR36" s="482">
        <v>5049.512264121513</v>
      </c>
      <c r="BS36" s="478">
        <v>2749.2902294737169</v>
      </c>
      <c r="BT36" s="478">
        <v>7127.5601104666166</v>
      </c>
      <c r="BU36" s="478">
        <v>13339.170719231641</v>
      </c>
      <c r="BV36" s="486">
        <v>4556.5860176595297</v>
      </c>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4"/>
    </row>
    <row r="37" s="306" customFormat="true" ht="15" customHeight="true" x14ac:dyDescent="0.2">
      <c r="A37" s="1000" t="s">
        <v>126</v>
      </c>
      <c r="B37" s="376" t="s">
        <v>49</v>
      </c>
      <c r="C37" s="466">
        <v>6.921124937191883</v>
      </c>
      <c r="D37" s="458">
        <v>8.9685353915359727</v>
      </c>
      <c r="E37" s="458">
        <v>13.810200374763633</v>
      </c>
      <c r="F37" s="458">
        <v>52.144858225304091</v>
      </c>
      <c r="G37" s="474">
        <v>92.466249022297703</v>
      </c>
      <c r="H37" s="462">
        <v>6.4509711819745421</v>
      </c>
      <c r="I37" s="458">
        <v>9.0364493503990317</v>
      </c>
      <c r="J37" s="458">
        <v>34.377300230749505</v>
      </c>
      <c r="K37" s="458">
        <v>80.734162337350696</v>
      </c>
      <c r="L37" s="470">
        <v>95.186382257375755</v>
      </c>
      <c r="M37" s="466">
        <v>4.2582691409958189</v>
      </c>
      <c r="N37" s="458">
        <v>7.1089601575190651</v>
      </c>
      <c r="O37" s="458">
        <v>8.4803206280297605</v>
      </c>
      <c r="P37" s="458">
        <v>14.981036393562238</v>
      </c>
      <c r="Q37" s="474">
        <v>33.008750076349493</v>
      </c>
      <c r="R37" s="466">
        <v>38.437233177847808</v>
      </c>
      <c r="S37" s="458">
        <v>25.327447173491358</v>
      </c>
      <c r="T37" s="458">
        <v>26.73366809294011</v>
      </c>
      <c r="U37" s="458">
        <v>44.526992693649184</v>
      </c>
      <c r="V37" s="470">
        <v>33.005567116293577</v>
      </c>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343"/>
      <c r="BA37" s="1023" t="s">
        <v>126</v>
      </c>
      <c r="BB37" s="594" t="s">
        <v>49</v>
      </c>
      <c r="BC37" s="482">
        <v>339.35578460333824</v>
      </c>
      <c r="BD37" s="478">
        <v>827.91131748412158</v>
      </c>
      <c r="BE37" s="478">
        <v>1308.3697236413027</v>
      </c>
      <c r="BF37" s="478">
        <v>5103.6103701922511</v>
      </c>
      <c r="BG37" s="491">
        <v>9184.573280415214</v>
      </c>
      <c r="BH37" s="482">
        <v>411.94377348220917</v>
      </c>
      <c r="BI37" s="478">
        <v>595.51422373055266</v>
      </c>
      <c r="BJ37" s="478">
        <v>2289.3502509438736</v>
      </c>
      <c r="BK37" s="478">
        <v>5365.3308041670398</v>
      </c>
      <c r="BL37" s="491">
        <v>6409.7613596502088</v>
      </c>
      <c r="BM37" s="482">
        <v>45.98242052303857</v>
      </c>
      <c r="BN37" s="478">
        <v>89.639810946683639</v>
      </c>
      <c r="BO37" s="478">
        <v>196.84722629295581</v>
      </c>
      <c r="BP37" s="478">
        <v>420.57611283340185</v>
      </c>
      <c r="BQ37" s="491">
        <v>938.87449376625136</v>
      </c>
      <c r="BR37" s="482">
        <v>2630.0365659571153</v>
      </c>
      <c r="BS37" s="478">
        <v>770.9670482955662</v>
      </c>
      <c r="BT37" s="478">
        <v>1623.0971570127681</v>
      </c>
      <c r="BU37" s="478">
        <v>10457.134679367869</v>
      </c>
      <c r="BV37" s="486">
        <v>1282.5850257028937</v>
      </c>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4"/>
    </row>
    <row r="38" s="306" customFormat="true" ht="15" customHeight="true" x14ac:dyDescent="0.2">
      <c r="A38" s="1000"/>
      <c r="B38" s="376" t="s">
        <v>48</v>
      </c>
      <c r="C38" s="466">
        <v>93.078875062808194</v>
      </c>
      <c r="D38" s="458">
        <v>91.031464608463921</v>
      </c>
      <c r="E38" s="458">
        <v>86.189799625236418</v>
      </c>
      <c r="F38" s="458">
        <v>47.85514177469571</v>
      </c>
      <c r="G38" s="474">
        <v>7.5337509777023044</v>
      </c>
      <c r="H38" s="462">
        <v>93.54902881802542</v>
      </c>
      <c r="I38" s="458">
        <v>90.963550649600904</v>
      </c>
      <c r="J38" s="458">
        <v>65.62269976925036</v>
      </c>
      <c r="K38" s="458">
        <v>19.265837662649528</v>
      </c>
      <c r="L38" s="470">
        <v>4.8136177426243574</v>
      </c>
      <c r="M38" s="466">
        <v>95.741730859004164</v>
      </c>
      <c r="N38" s="458">
        <v>92.891039842480964</v>
      </c>
      <c r="O38" s="458">
        <v>91.51967937197027</v>
      </c>
      <c r="P38" s="458">
        <v>85.018963606437794</v>
      </c>
      <c r="Q38" s="474">
        <v>66.991249923650514</v>
      </c>
      <c r="R38" s="466">
        <v>61.562766822152291</v>
      </c>
      <c r="S38" s="458">
        <v>74.672552826508394</v>
      </c>
      <c r="T38" s="458">
        <v>73.266331907059751</v>
      </c>
      <c r="U38" s="458">
        <v>55.473007306350119</v>
      </c>
      <c r="V38" s="470">
        <v>66.994432883706239</v>
      </c>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343"/>
      <c r="BA38" s="1023"/>
      <c r="BB38" s="594" t="s">
        <v>48</v>
      </c>
      <c r="BC38" s="482">
        <v>4563.8324641703612</v>
      </c>
      <c r="BD38" s="478">
        <v>8403.3765276356007</v>
      </c>
      <c r="BE38" s="478">
        <v>8165.5675700722686</v>
      </c>
      <c r="BF38" s="478">
        <v>4683.7599360820413</v>
      </c>
      <c r="BG38" s="491">
        <v>748.3193993780452</v>
      </c>
      <c r="BH38" s="482">
        <v>5973.8198869302278</v>
      </c>
      <c r="BI38" s="478">
        <v>5994.6209127459842</v>
      </c>
      <c r="BJ38" s="478">
        <v>4370.1321271868919</v>
      </c>
      <c r="BK38" s="478">
        <v>1280.3451387477053</v>
      </c>
      <c r="BL38" s="491">
        <v>324.14448658604692</v>
      </c>
      <c r="BM38" s="482">
        <v>1033.8558658912705</v>
      </c>
      <c r="BN38" s="478">
        <v>1171.3014372873872</v>
      </c>
      <c r="BO38" s="478">
        <v>2124.376639256684</v>
      </c>
      <c r="BP38" s="478">
        <v>2386.813855287462</v>
      </c>
      <c r="BQ38" s="491">
        <v>1905.4455474186693</v>
      </c>
      <c r="BR38" s="482">
        <v>4212.3824858722028</v>
      </c>
      <c r="BS38" s="478">
        <v>2273.031199986191</v>
      </c>
      <c r="BT38" s="478">
        <v>4448.2625657534363</v>
      </c>
      <c r="BU38" s="478">
        <v>13027.798945757193</v>
      </c>
      <c r="BV38" s="486">
        <v>2603.380699969272</v>
      </c>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4"/>
    </row>
    <row r="39" s="306" customFormat="true" ht="15" customHeight="true" x14ac:dyDescent="0.2">
      <c r="A39" s="1000" t="s">
        <v>123</v>
      </c>
      <c r="B39" s="376" t="s">
        <v>49</v>
      </c>
      <c r="C39" s="466">
        <v>0</v>
      </c>
      <c r="D39" s="458">
        <v>77.725136836260845</v>
      </c>
      <c r="E39" s="458">
        <v>87.396745293980004</v>
      </c>
      <c r="F39" s="458">
        <v>72.946206470158288</v>
      </c>
      <c r="G39" s="474">
        <v>68.039594793785298</v>
      </c>
      <c r="H39" s="462">
        <v>75.21396656986397</v>
      </c>
      <c r="I39" s="458">
        <v>86.941754188835546</v>
      </c>
      <c r="J39" s="458">
        <v>74.5607592372466</v>
      </c>
      <c r="K39" s="458">
        <v>69.954094466269439</v>
      </c>
      <c r="L39" s="470">
        <v>67.218717946140089</v>
      </c>
      <c r="M39" s="466">
        <v>0</v>
      </c>
      <c r="N39" s="458">
        <v>0</v>
      </c>
      <c r="O39" s="458">
        <v>0</v>
      </c>
      <c r="P39" s="458">
        <v>100</v>
      </c>
      <c r="Q39" s="474">
        <v>92.760321301595212</v>
      </c>
      <c r="R39" s="466">
        <v>92.645813454873561</v>
      </c>
      <c r="S39" s="458">
        <v>91.322839392770589</v>
      </c>
      <c r="T39" s="458">
        <v>90.61199319258823</v>
      </c>
      <c r="U39" s="458">
        <v>61.669257976795052</v>
      </c>
      <c r="V39" s="470">
        <v>80.396048526165842</v>
      </c>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343"/>
      <c r="BA39" s="1023" t="s">
        <v>123</v>
      </c>
      <c r="BB39" s="594" t="s">
        <v>49</v>
      </c>
      <c r="BC39" s="482">
        <v>0</v>
      </c>
      <c r="BD39" s="478">
        <v>48.629321343348522</v>
      </c>
      <c r="BE39" s="478">
        <v>582.21027594912789</v>
      </c>
      <c r="BF39" s="478">
        <v>3433.7624160391615</v>
      </c>
      <c r="BG39" s="491">
        <v>6113.3707608183158</v>
      </c>
      <c r="BH39" s="482">
        <v>42.290538952946363</v>
      </c>
      <c r="BI39" s="478">
        <v>242.42247815785043</v>
      </c>
      <c r="BJ39" s="478">
        <v>1546.0976691514052</v>
      </c>
      <c r="BK39" s="478">
        <v>3640.5738311353994</v>
      </c>
      <c r="BL39" s="491">
        <v>4234.6711550122009</v>
      </c>
      <c r="BM39" s="482">
        <v>0</v>
      </c>
      <c r="BN39" s="478">
        <v>0</v>
      </c>
      <c r="BO39" s="478">
        <v>0</v>
      </c>
      <c r="BP39" s="478">
        <v>6.1678144790478013</v>
      </c>
      <c r="BQ39" s="491">
        <v>465.74928726112165</v>
      </c>
      <c r="BR39" s="482">
        <v>1884.0174649189914</v>
      </c>
      <c r="BS39" s="478">
        <v>559.70559346348261</v>
      </c>
      <c r="BT39" s="478">
        <v>1262.11178647057</v>
      </c>
      <c r="BU39" s="478">
        <v>6192.6328089833451</v>
      </c>
      <c r="BV39" s="486">
        <v>279.50512031356504</v>
      </c>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4"/>
    </row>
    <row r="40" s="306" customFormat="true" ht="15" customHeight="true" x14ac:dyDescent="0.2">
      <c r="A40" s="1000"/>
      <c r="B40" s="376" t="s">
        <v>48</v>
      </c>
      <c r="C40" s="466">
        <v>100</v>
      </c>
      <c r="D40" s="458">
        <v>22.274863163739152</v>
      </c>
      <c r="E40" s="458">
        <v>12.603254706019987</v>
      </c>
      <c r="F40" s="458">
        <v>27.053793529841464</v>
      </c>
      <c r="G40" s="474">
        <v>31.960405206214787</v>
      </c>
      <c r="H40" s="462">
        <v>24.78603343013604</v>
      </c>
      <c r="I40" s="458">
        <v>13.05824581116444</v>
      </c>
      <c r="J40" s="458">
        <v>25.439240762753428</v>
      </c>
      <c r="K40" s="458">
        <v>30.045905533730664</v>
      </c>
      <c r="L40" s="470">
        <v>32.781282053860039</v>
      </c>
      <c r="M40" s="466">
        <v>0</v>
      </c>
      <c r="N40" s="458">
        <v>0</v>
      </c>
      <c r="O40" s="458">
        <v>100</v>
      </c>
      <c r="P40" s="458">
        <v>0</v>
      </c>
      <c r="Q40" s="474">
        <v>7.2396786984047949</v>
      </c>
      <c r="R40" s="466">
        <v>7.3541865451264341</v>
      </c>
      <c r="S40" s="458">
        <v>8.6771606072293377</v>
      </c>
      <c r="T40" s="458">
        <v>9.3880068074117506</v>
      </c>
      <c r="U40" s="458">
        <v>38.330742023205005</v>
      </c>
      <c r="V40" s="470">
        <v>19.60395147383425</v>
      </c>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343"/>
      <c r="BA40" s="1023"/>
      <c r="BB40" s="594" t="s">
        <v>48</v>
      </c>
      <c r="BC40" s="482">
        <v>7.670011747380503</v>
      </c>
      <c r="BD40" s="478">
        <v>13.936437075054993</v>
      </c>
      <c r="BE40" s="478">
        <v>83.95901215276119</v>
      </c>
      <c r="BF40" s="478">
        <v>1273.4904792075267</v>
      </c>
      <c r="BG40" s="491">
        <v>2871.648593495524</v>
      </c>
      <c r="BH40" s="482">
        <v>13.936437075054993</v>
      </c>
      <c r="BI40" s="478">
        <v>36.410725082233959</v>
      </c>
      <c r="BJ40" s="478">
        <v>527.5100636130129</v>
      </c>
      <c r="BK40" s="478">
        <v>1563.6588287424581</v>
      </c>
      <c r="BL40" s="491">
        <v>2065.1680629944476</v>
      </c>
      <c r="BM40" s="482">
        <v>0</v>
      </c>
      <c r="BN40" s="478">
        <v>0</v>
      </c>
      <c r="BO40" s="478">
        <v>7.670011747380503</v>
      </c>
      <c r="BP40" s="478">
        <v>0</v>
      </c>
      <c r="BQ40" s="491">
        <v>36.350404423659228</v>
      </c>
      <c r="BR40" s="482">
        <v>149.55253102763498</v>
      </c>
      <c r="BS40" s="478">
        <v>53.181168692743448</v>
      </c>
      <c r="BT40" s="478">
        <v>130.76319839821716</v>
      </c>
      <c r="BU40" s="478">
        <v>3849.0524847062861</v>
      </c>
      <c r="BV40" s="486">
        <v>68.155150853365583</v>
      </c>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4"/>
    </row>
    <row r="41" s="306" customFormat="true" ht="15" customHeight="true" x14ac:dyDescent="0.2">
      <c r="A41" s="1000" t="s">
        <v>56</v>
      </c>
      <c r="B41" s="376" t="s">
        <v>49</v>
      </c>
      <c r="C41" s="466">
        <v>14.724929985089407</v>
      </c>
      <c r="D41" s="458">
        <v>7.0700777504862673</v>
      </c>
      <c r="E41" s="458">
        <v>5.0477498607034006</v>
      </c>
      <c r="F41" s="458">
        <v>1.9086374190432904</v>
      </c>
      <c r="G41" s="474">
        <v>0.64330428965418907</v>
      </c>
      <c r="H41" s="462">
        <v>8.782502882550542</v>
      </c>
      <c r="I41" s="458">
        <v>5.3457023231009728</v>
      </c>
      <c r="J41" s="458">
        <v>2.5956504998054331</v>
      </c>
      <c r="K41" s="458">
        <v>1.0436097957952861</v>
      </c>
      <c r="L41" s="470">
        <v>0.63994322007026538</v>
      </c>
      <c r="M41" s="466">
        <v>18.216062664794251</v>
      </c>
      <c r="N41" s="458">
        <v>16.860358074637809</v>
      </c>
      <c r="O41" s="458">
        <v>9.5730268355261607</v>
      </c>
      <c r="P41" s="458">
        <v>4.570243660211422</v>
      </c>
      <c r="Q41" s="474">
        <v>2.9591524974964405</v>
      </c>
      <c r="R41" s="466">
        <v>8.1853030552062389</v>
      </c>
      <c r="S41" s="458">
        <v>9.3842091066159004</v>
      </c>
      <c r="T41" s="458">
        <v>6.1251779714880144</v>
      </c>
      <c r="U41" s="458">
        <v>3.8830197077332276</v>
      </c>
      <c r="V41" s="470">
        <v>8.3269832366037093</v>
      </c>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343"/>
      <c r="BA41" s="1023" t="s">
        <v>56</v>
      </c>
      <c r="BB41" s="594" t="s">
        <v>49</v>
      </c>
      <c r="BC41" s="482">
        <v>1470.66003642326</v>
      </c>
      <c r="BD41" s="478">
        <v>705.14121632464423</v>
      </c>
      <c r="BE41" s="478">
        <v>504.79538925560132</v>
      </c>
      <c r="BF41" s="478">
        <v>190.70308816326599</v>
      </c>
      <c r="BG41" s="491">
        <v>64.388039855937279</v>
      </c>
      <c r="BH41" s="482">
        <v>590.42134610785934</v>
      </c>
      <c r="BI41" s="478">
        <v>361.15089211877307</v>
      </c>
      <c r="BJ41" s="478">
        <v>174.46152191959274</v>
      </c>
      <c r="BK41" s="478">
        <v>70.505635356337592</v>
      </c>
      <c r="BL41" s="491">
        <v>43.224140400183806</v>
      </c>
      <c r="BM41" s="482">
        <v>591.68311180753324</v>
      </c>
      <c r="BN41" s="478">
        <v>548.78837725288986</v>
      </c>
      <c r="BO41" s="478">
        <v>310.63767127124049</v>
      </c>
      <c r="BP41" s="478">
        <v>148.51664334183062</v>
      </c>
      <c r="BQ41" s="491">
        <v>96.298430446468473</v>
      </c>
      <c r="BR41" s="482">
        <v>638.03597784711906</v>
      </c>
      <c r="BS41" s="478">
        <v>332.29101214594249</v>
      </c>
      <c r="BT41" s="478">
        <v>541.08269823142894</v>
      </c>
      <c r="BU41" s="478">
        <v>923.17507090247057</v>
      </c>
      <c r="BV41" s="486">
        <v>501.10301089574688</v>
      </c>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4"/>
    </row>
    <row r="42" s="306" customFormat="true" ht="15" customHeight="true" x14ac:dyDescent="0.2">
      <c r="A42" s="1000"/>
      <c r="B42" s="376" t="s">
        <v>48</v>
      </c>
      <c r="C42" s="466">
        <v>85.275070014910355</v>
      </c>
      <c r="D42" s="458">
        <v>92.92992224951378</v>
      </c>
      <c r="E42" s="458">
        <v>94.952250139296552</v>
      </c>
      <c r="F42" s="458">
        <v>98.091362580956769</v>
      </c>
      <c r="G42" s="474">
        <v>99.356695710345818</v>
      </c>
      <c r="H42" s="462">
        <v>91.217497117449483</v>
      </c>
      <c r="I42" s="458">
        <v>94.654297676899034</v>
      </c>
      <c r="J42" s="458">
        <v>97.404349500194556</v>
      </c>
      <c r="K42" s="458">
        <v>98.956390204204681</v>
      </c>
      <c r="L42" s="470">
        <v>99.360056779929735</v>
      </c>
      <c r="M42" s="466">
        <v>81.783937335205735</v>
      </c>
      <c r="N42" s="458">
        <v>83.139641925362213</v>
      </c>
      <c r="O42" s="458">
        <v>90.426973164473864</v>
      </c>
      <c r="P42" s="458">
        <v>95.429756339788597</v>
      </c>
      <c r="Q42" s="474">
        <v>97.040847502503539</v>
      </c>
      <c r="R42" s="466">
        <v>91.814696944793681</v>
      </c>
      <c r="S42" s="458">
        <v>90.615790893384059</v>
      </c>
      <c r="T42" s="458">
        <v>93.874822028512114</v>
      </c>
      <c r="U42" s="458">
        <v>96.116980292266661</v>
      </c>
      <c r="V42" s="470">
        <v>91.673016763396348</v>
      </c>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343"/>
      <c r="BA42" s="1023"/>
      <c r="BB42" s="594" t="s">
        <v>48</v>
      </c>
      <c r="BC42" s="482">
        <v>8516.8919445536249</v>
      </c>
      <c r="BD42" s="478">
        <v>9268.4579605181607</v>
      </c>
      <c r="BE42" s="478">
        <v>9495.6088143167617</v>
      </c>
      <c r="BF42" s="478">
        <v>9800.8797164354473</v>
      </c>
      <c r="BG42" s="491">
        <v>9944.5674251463806</v>
      </c>
      <c r="BH42" s="482">
        <v>6132.2789365294993</v>
      </c>
      <c r="BI42" s="478">
        <v>6394.7601236909159</v>
      </c>
      <c r="BJ42" s="478">
        <v>6546.8409774989586</v>
      </c>
      <c r="BK42" s="478">
        <v>6685.4328045093534</v>
      </c>
      <c r="BL42" s="491">
        <v>6711.1470357547605</v>
      </c>
      <c r="BM42" s="482">
        <v>2656.4563061088588</v>
      </c>
      <c r="BN42" s="478">
        <v>2706.115076300714</v>
      </c>
      <c r="BO42" s="478">
        <v>2934.2886890983223</v>
      </c>
      <c r="BP42" s="478">
        <v>3101.1272352727328</v>
      </c>
      <c r="BQ42" s="491">
        <v>3157.9586762062204</v>
      </c>
      <c r="BR42" s="482">
        <v>7156.8614565404523</v>
      </c>
      <c r="BS42" s="478">
        <v>3208.6681498965577</v>
      </c>
      <c r="BT42" s="478">
        <v>8292.6638598295158</v>
      </c>
      <c r="BU42" s="478">
        <v>22851.493624801555</v>
      </c>
      <c r="BV42" s="486">
        <v>5516.7187699023843</v>
      </c>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4"/>
    </row>
    <row r="43" s="306" customFormat="true" ht="15" customHeight="true" x14ac:dyDescent="0.2">
      <c r="A43" s="1000" t="s">
        <v>53</v>
      </c>
      <c r="B43" s="376" t="s">
        <v>49</v>
      </c>
      <c r="C43" s="466">
        <v>95.749837660898123</v>
      </c>
      <c r="D43" s="458">
        <v>91.280229069574801</v>
      </c>
      <c r="E43" s="458">
        <v>90.101450547485612</v>
      </c>
      <c r="F43" s="458">
        <v>81.430665188632062</v>
      </c>
      <c r="G43" s="474">
        <v>70.56101910327537</v>
      </c>
      <c r="H43" s="462">
        <v>89.393502600873447</v>
      </c>
      <c r="I43" s="458">
        <v>89.348854958714014</v>
      </c>
      <c r="J43" s="458">
        <v>82.172344043047048</v>
      </c>
      <c r="K43" s="458">
        <v>75.119331395651244</v>
      </c>
      <c r="L43" s="470">
        <v>68.996966339956529</v>
      </c>
      <c r="M43" s="466">
        <v>96.822400603948893</v>
      </c>
      <c r="N43" s="458">
        <v>96.520272104341672</v>
      </c>
      <c r="O43" s="458">
        <v>95.281561190361785</v>
      </c>
      <c r="P43" s="458">
        <v>96.00586783339962</v>
      </c>
      <c r="Q43" s="474">
        <v>94.46303183709415</v>
      </c>
      <c r="R43" s="466">
        <v>94.516880496411133</v>
      </c>
      <c r="S43" s="458">
        <v>96.089998960966014</v>
      </c>
      <c r="T43" s="458">
        <v>94.787882263520814</v>
      </c>
      <c r="U43" s="458">
        <v>76.036312258956457</v>
      </c>
      <c r="V43" s="470">
        <v>94.117189083835825</v>
      </c>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343"/>
      <c r="BA43" s="1023" t="s">
        <v>53</v>
      </c>
      <c r="BB43" s="594" t="s">
        <v>49</v>
      </c>
      <c r="BC43" s="482">
        <v>9559.1151567649849</v>
      </c>
      <c r="BD43" s="478">
        <v>9097.7128516634039</v>
      </c>
      <c r="BE43" s="478">
        <v>8995.2990268959056</v>
      </c>
      <c r="BF43" s="478">
        <v>8123.5782108917474</v>
      </c>
      <c r="BG43" s="491">
        <v>7028.8730332958257</v>
      </c>
      <c r="BH43" s="482">
        <v>6015.6600070236709</v>
      </c>
      <c r="BI43" s="478">
        <v>6021.5038486863295</v>
      </c>
      <c r="BJ43" s="478">
        <v>5536.4005673206193</v>
      </c>
      <c r="BK43" s="478">
        <v>5041.9925768422627</v>
      </c>
      <c r="BL43" s="491">
        <v>4641.2949779081855</v>
      </c>
      <c r="BM43" s="482">
        <v>3142.8950779321385</v>
      </c>
      <c r="BN43" s="478">
        <v>3132.2324739423025</v>
      </c>
      <c r="BO43" s="478">
        <v>3088.1456776949904</v>
      </c>
      <c r="BP43" s="478">
        <v>3119.6278068620709</v>
      </c>
      <c r="BQ43" s="491">
        <v>3064.8252652992974</v>
      </c>
      <c r="BR43" s="482">
        <v>7343.4259827235956</v>
      </c>
      <c r="BS43" s="478">
        <v>3406.1702935211888</v>
      </c>
      <c r="BT43" s="478">
        <v>8343.6845438669825</v>
      </c>
      <c r="BU43" s="478">
        <v>18052.861540580783</v>
      </c>
      <c r="BV43" s="486">
        <v>5658.4359188193193</v>
      </c>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4"/>
    </row>
    <row r="44" s="306" customFormat="true" ht="15" customHeight="true" x14ac:dyDescent="0.2">
      <c r="A44" s="1000"/>
      <c r="B44" s="376" t="s">
        <v>48</v>
      </c>
      <c r="C44" s="466">
        <v>4.2501623391017107</v>
      </c>
      <c r="D44" s="458">
        <v>8.7197709304251774</v>
      </c>
      <c r="E44" s="458">
        <v>9.8985494525143594</v>
      </c>
      <c r="F44" s="458">
        <v>18.569334811367789</v>
      </c>
      <c r="G44" s="474">
        <v>29.438980896724654</v>
      </c>
      <c r="H44" s="462">
        <v>10.606497399126564</v>
      </c>
      <c r="I44" s="458">
        <v>10.651145041285963</v>
      </c>
      <c r="J44" s="458">
        <v>17.827655956952878</v>
      </c>
      <c r="K44" s="458">
        <v>24.880668604348962</v>
      </c>
      <c r="L44" s="470">
        <v>31.003033660043723</v>
      </c>
      <c r="M44" s="466">
        <v>3.177599396051098</v>
      </c>
      <c r="N44" s="458">
        <v>3.4797278956583702</v>
      </c>
      <c r="O44" s="458">
        <v>4.7184388096382524</v>
      </c>
      <c r="P44" s="458">
        <v>3.9941321666003531</v>
      </c>
      <c r="Q44" s="474">
        <v>5.5369681629058132</v>
      </c>
      <c r="R44" s="466">
        <v>5.4831195035889042</v>
      </c>
      <c r="S44" s="458">
        <v>3.9100010390339821</v>
      </c>
      <c r="T44" s="458">
        <v>5.2121177364792857</v>
      </c>
      <c r="U44" s="458">
        <v>23.963687741042914</v>
      </c>
      <c r="V44" s="470">
        <v>5.8828109161642352</v>
      </c>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343"/>
      <c r="BA44" s="1023"/>
      <c r="BB44" s="594" t="s">
        <v>48</v>
      </c>
      <c r="BC44" s="482">
        <v>424.31185500599832</v>
      </c>
      <c r="BD44" s="478">
        <v>869.08164961794637</v>
      </c>
      <c r="BE44" s="478">
        <v>988.22395995674901</v>
      </c>
      <c r="BF44" s="478">
        <v>1852.4893946886234</v>
      </c>
      <c r="BG44" s="491">
        <v>2932.5378457167685</v>
      </c>
      <c r="BH44" s="482">
        <v>713.75525471246976</v>
      </c>
      <c r="BI44" s="478">
        <v>717.81458070901328</v>
      </c>
      <c r="BJ44" s="478">
        <v>1201.1467568987071</v>
      </c>
      <c r="BK44" s="478">
        <v>1669.9848638064709</v>
      </c>
      <c r="BL44" s="491">
        <v>2085.5152343553023</v>
      </c>
      <c r="BM44" s="482">
        <v>103.14618765073067</v>
      </c>
      <c r="BN44" s="478">
        <v>112.92256515275393</v>
      </c>
      <c r="BO44" s="478">
        <v>152.92808213271192</v>
      </c>
      <c r="BP44" s="478">
        <v>129.78587718024787</v>
      </c>
      <c r="BQ44" s="491">
        <v>179.64530238767736</v>
      </c>
      <c r="BR44" s="482">
        <v>426.00731231879945</v>
      </c>
      <c r="BS44" s="478">
        <v>138.60057790410283</v>
      </c>
      <c r="BT44" s="478">
        <v>458.79563041375883</v>
      </c>
      <c r="BU44" s="478">
        <v>5689.559684554566</v>
      </c>
      <c r="BV44" s="486">
        <v>353.68149979484525</v>
      </c>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4"/>
    </row>
    <row r="45" s="306" customFormat="true" ht="15" customHeight="true" x14ac:dyDescent="0.2">
      <c r="A45" s="1000" t="s">
        <v>52</v>
      </c>
      <c r="B45" s="376" t="s">
        <v>49</v>
      </c>
      <c r="C45" s="466">
        <v>95.433097435016165</v>
      </c>
      <c r="D45" s="458">
        <v>91.121947114393564</v>
      </c>
      <c r="E45" s="458">
        <v>89.979601362835353</v>
      </c>
      <c r="F45" s="458">
        <v>81.473495279497016</v>
      </c>
      <c r="G45" s="474">
        <v>70.46579987409072</v>
      </c>
      <c r="H45" s="462">
        <v>89.487119098336549</v>
      </c>
      <c r="I45" s="458">
        <v>89.342296251581587</v>
      </c>
      <c r="J45" s="458">
        <v>82.332299268700893</v>
      </c>
      <c r="K45" s="458">
        <v>75.003877132559495</v>
      </c>
      <c r="L45" s="470">
        <v>68.999125566096012</v>
      </c>
      <c r="M45" s="466">
        <v>97.351635236089635</v>
      </c>
      <c r="N45" s="458">
        <v>96.924972942944507</v>
      </c>
      <c r="O45" s="458">
        <v>95.132450815435803</v>
      </c>
      <c r="P45" s="458">
        <v>96.020434483451055</v>
      </c>
      <c r="Q45" s="474">
        <v>94.752699409897318</v>
      </c>
      <c r="R45" s="466">
        <v>94.589639723308565</v>
      </c>
      <c r="S45" s="458">
        <v>95.760867067925304</v>
      </c>
      <c r="T45" s="458">
        <v>94.333188875094891</v>
      </c>
      <c r="U45" s="458">
        <v>75.976860836869875</v>
      </c>
      <c r="V45" s="470">
        <v>93.513129931980203</v>
      </c>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343"/>
      <c r="BA45" s="1023" t="s">
        <v>52</v>
      </c>
      <c r="BB45" s="594" t="s">
        <v>49</v>
      </c>
      <c r="BC45" s="482">
        <v>4671.5277193760048</v>
      </c>
      <c r="BD45" s="478">
        <v>8376.1275071337222</v>
      </c>
      <c r="BE45" s="478">
        <v>8498.8209700829484</v>
      </c>
      <c r="BF45" s="478">
        <v>7940.1300427159404</v>
      </c>
      <c r="BG45" s="491">
        <v>6965.7896046368378</v>
      </c>
      <c r="BH45" s="482">
        <v>5691.0533988943034</v>
      </c>
      <c r="BI45" s="478">
        <v>5869.6760852811794</v>
      </c>
      <c r="BJ45" s="478">
        <v>5470.2106225845209</v>
      </c>
      <c r="BK45" s="478">
        <v>4949.8057019068701</v>
      </c>
      <c r="BL45" s="491">
        <v>4627.3193262645245</v>
      </c>
      <c r="BM45" s="482">
        <v>1049.7290485333458</v>
      </c>
      <c r="BN45" s="478">
        <v>1220.647616881012</v>
      </c>
      <c r="BO45" s="478">
        <v>2194.2350539612708</v>
      </c>
      <c r="BP45" s="478">
        <v>2694.2332889699078</v>
      </c>
      <c r="BQ45" s="491">
        <v>2685.4857006685488</v>
      </c>
      <c r="BR45" s="482">
        <v>6447.4901868041989</v>
      </c>
      <c r="BS45" s="478">
        <v>2910.5809497408577</v>
      </c>
      <c r="BT45" s="478">
        <v>5697.5826127867595</v>
      </c>
      <c r="BU45" s="478">
        <v>17774.081669004339</v>
      </c>
      <c r="BV45" s="486">
        <v>3622.6604256093424</v>
      </c>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4"/>
    </row>
    <row r="46" s="306" customFormat="true" ht="15" customHeight="true" x14ac:dyDescent="0.2">
      <c r="A46" s="1000"/>
      <c r="B46" s="376" t="s">
        <v>48</v>
      </c>
      <c r="C46" s="466">
        <v>4.5669025649838435</v>
      </c>
      <c r="D46" s="458">
        <v>8.8780528856063015</v>
      </c>
      <c r="E46" s="458">
        <v>10.020398637164659</v>
      </c>
      <c r="F46" s="458">
        <v>18.526504720502775</v>
      </c>
      <c r="G46" s="474">
        <v>29.534200125909326</v>
      </c>
      <c r="H46" s="462">
        <v>10.512880901663575</v>
      </c>
      <c r="I46" s="458">
        <v>10.657703748418401</v>
      </c>
      <c r="J46" s="458">
        <v>17.66770073129905</v>
      </c>
      <c r="K46" s="458">
        <v>24.996122867440704</v>
      </c>
      <c r="L46" s="470">
        <v>31.000874433904247</v>
      </c>
      <c r="M46" s="466">
        <v>2.6483647639103607</v>
      </c>
      <c r="N46" s="458">
        <v>3.0750270570555172</v>
      </c>
      <c r="O46" s="458">
        <v>4.8675491845641243</v>
      </c>
      <c r="P46" s="458">
        <v>3.9795655165489783</v>
      </c>
      <c r="Q46" s="474">
        <v>5.247300590102717</v>
      </c>
      <c r="R46" s="466">
        <v>5.4103602766914891</v>
      </c>
      <c r="S46" s="458">
        <v>4.2391329320746491</v>
      </c>
      <c r="T46" s="458">
        <v>5.6668111249051334</v>
      </c>
      <c r="U46" s="458">
        <v>24.02313916312962</v>
      </c>
      <c r="V46" s="470">
        <v>6.4868700680196341</v>
      </c>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343"/>
      <c r="BA46" s="1023"/>
      <c r="BB46" s="594" t="s">
        <v>48</v>
      </c>
      <c r="BC46" s="482">
        <v>223.55359406141849</v>
      </c>
      <c r="BD46" s="478">
        <v>816.08992498326927</v>
      </c>
      <c r="BE46" s="478">
        <v>946.45422713886614</v>
      </c>
      <c r="BF46" s="478">
        <v>1805.5302060276467</v>
      </c>
      <c r="BG46" s="491">
        <v>2919.5584891666977</v>
      </c>
      <c r="BH46" s="482">
        <v>668.58076548243309</v>
      </c>
      <c r="BI46" s="478">
        <v>700.19768285276916</v>
      </c>
      <c r="BJ46" s="478">
        <v>1173.8533367273144</v>
      </c>
      <c r="BK46" s="478">
        <v>1649.594077332207</v>
      </c>
      <c r="BL46" s="491">
        <v>2079.0255560802671</v>
      </c>
      <c r="BM46" s="482">
        <v>28.556946342471424</v>
      </c>
      <c r="BN46" s="478">
        <v>38.726081989715738</v>
      </c>
      <c r="BO46" s="478">
        <v>112.27028165575462</v>
      </c>
      <c r="BP46" s="478">
        <v>111.66245964207629</v>
      </c>
      <c r="BQ46" s="491">
        <v>148.71925327288946</v>
      </c>
      <c r="BR46" s="482">
        <v>368.785047634004</v>
      </c>
      <c r="BS46" s="478">
        <v>128.84531994435389</v>
      </c>
      <c r="BT46" s="478">
        <v>342.26686196262216</v>
      </c>
      <c r="BU46" s="478">
        <v>5619.9905172196068</v>
      </c>
      <c r="BV46" s="486">
        <v>251.29869461729916</v>
      </c>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4"/>
    </row>
    <row r="47" s="306" customFormat="true" ht="15" customHeight="true" x14ac:dyDescent="0.2">
      <c r="A47" s="1000" t="s">
        <v>102</v>
      </c>
      <c r="B47" s="376" t="s">
        <v>101</v>
      </c>
      <c r="C47" s="466">
        <v>53.124955293057639</v>
      </c>
      <c r="D47" s="458">
        <v>88.517209023315189</v>
      </c>
      <c r="E47" s="458">
        <v>91.452673398581567</v>
      </c>
      <c r="F47" s="458">
        <v>91.665282708756308</v>
      </c>
      <c r="G47" s="474">
        <v>94.735471271871248</v>
      </c>
      <c r="H47" s="462">
        <v>90.041212016317374</v>
      </c>
      <c r="I47" s="458">
        <v>91.741898653981664</v>
      </c>
      <c r="J47" s="458">
        <v>91.458529704538904</v>
      </c>
      <c r="K47" s="458">
        <v>95.230722665410511</v>
      </c>
      <c r="L47" s="470">
        <v>94.381496749821764</v>
      </c>
      <c r="M47" s="466">
        <v>36.448217682552084</v>
      </c>
      <c r="N47" s="458">
        <v>39.575704947848088</v>
      </c>
      <c r="O47" s="458">
        <v>80.683860157914566</v>
      </c>
      <c r="P47" s="458">
        <v>86.648867842286535</v>
      </c>
      <c r="Q47" s="474">
        <v>86.143450596482978</v>
      </c>
      <c r="R47" s="466">
        <v>78.746622484239879</v>
      </c>
      <c r="S47" s="458">
        <v>76.378073478353528</v>
      </c>
      <c r="T47" s="458">
        <v>74.194142009969795</v>
      </c>
      <c r="U47" s="458">
        <v>94.342422593201277</v>
      </c>
      <c r="V47" s="470">
        <v>72.391179624693109</v>
      </c>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343"/>
      <c r="BA47" s="1023" t="s">
        <v>102</v>
      </c>
      <c r="BB47" s="594" t="s">
        <v>101</v>
      </c>
      <c r="BC47" s="482">
        <v>936.23227456588666</v>
      </c>
      <c r="BD47" s="478">
        <v>1712.2066895971527</v>
      </c>
      <c r="BE47" s="478">
        <v>1819.6573983638923</v>
      </c>
      <c r="BF47" s="478">
        <v>1558.0626219159292</v>
      </c>
      <c r="BG47" s="491">
        <v>1782.0643628719004</v>
      </c>
      <c r="BH47" s="482">
        <v>1209.2842977709722</v>
      </c>
      <c r="BI47" s="478">
        <v>1256.3398780051987</v>
      </c>
      <c r="BJ47" s="478">
        <v>880.57038785911323</v>
      </c>
      <c r="BK47" s="478">
        <v>1197.553559813656</v>
      </c>
      <c r="BL47" s="491">
        <v>1249.1053896416206</v>
      </c>
      <c r="BM47" s="482">
        <v>187.18051601473078</v>
      </c>
      <c r="BN47" s="478">
        <v>253.29917986913458</v>
      </c>
      <c r="BO47" s="478">
        <v>423.53830926950894</v>
      </c>
      <c r="BP47" s="478">
        <v>612.52303757037828</v>
      </c>
      <c r="BQ47" s="491">
        <v>538.82879150044937</v>
      </c>
      <c r="BR47" s="482">
        <v>1214.0476588695976</v>
      </c>
      <c r="BS47" s="478">
        <v>483.89087903645139</v>
      </c>
      <c r="BT47" s="478">
        <v>1189.6545975397826</v>
      </c>
      <c r="BU47" s="478">
        <v>4071.9326475378325</v>
      </c>
      <c r="BV47" s="486">
        <v>848.69756433109796</v>
      </c>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4"/>
    </row>
    <row r="48" s="306" customFormat="true" ht="15" customHeight="true" x14ac:dyDescent="0.2">
      <c r="A48" s="1000"/>
      <c r="B48" s="376" t="s">
        <v>100</v>
      </c>
      <c r="C48" s="466">
        <v>33.686630278782047</v>
      </c>
      <c r="D48" s="458">
        <v>8.6047431156380494</v>
      </c>
      <c r="E48" s="458">
        <v>5.958895618506153</v>
      </c>
      <c r="F48" s="458">
        <v>5.9836473270911092</v>
      </c>
      <c r="G48" s="474">
        <v>3.940925615262858</v>
      </c>
      <c r="H48" s="462">
        <v>7.1132422051113293</v>
      </c>
      <c r="I48" s="458">
        <v>4.4480196956909888</v>
      </c>
      <c r="J48" s="458">
        <v>5.9521819303842189</v>
      </c>
      <c r="K48" s="458">
        <v>3.9534042399918397</v>
      </c>
      <c r="L48" s="470">
        <v>3.8607377604733499</v>
      </c>
      <c r="M48" s="466">
        <v>42.54169782124994</v>
      </c>
      <c r="N48" s="458">
        <v>48.374673027339846</v>
      </c>
      <c r="O48" s="458">
        <v>13.757415158510284</v>
      </c>
      <c r="P48" s="458">
        <v>10.021736798580774</v>
      </c>
      <c r="Q48" s="474">
        <v>10.998927559545329</v>
      </c>
      <c r="R48" s="466">
        <v>15.908748139057449</v>
      </c>
      <c r="S48" s="458">
        <v>13.617737961574928</v>
      </c>
      <c r="T48" s="458">
        <v>18.316956189978736</v>
      </c>
      <c r="U48" s="458">
        <v>3.3091456540483599</v>
      </c>
      <c r="V48" s="470">
        <v>24.432817246069554</v>
      </c>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343"/>
      <c r="BA48" s="1023"/>
      <c r="BB48" s="594" t="s">
        <v>100</v>
      </c>
      <c r="BC48" s="482">
        <v>593.66657937659727</v>
      </c>
      <c r="BD48" s="478">
        <v>166.44332652851557</v>
      </c>
      <c r="BE48" s="478">
        <v>118.56568097287665</v>
      </c>
      <c r="BF48" s="478">
        <v>101.70586908774402</v>
      </c>
      <c r="BG48" s="491">
        <v>74.132560923610598</v>
      </c>
      <c r="BH48" s="482">
        <v>95.533277620963645</v>
      </c>
      <c r="BI48" s="478">
        <v>60.912457708401753</v>
      </c>
      <c r="BJ48" s="478">
        <v>57.30810639509243</v>
      </c>
      <c r="BK48" s="478">
        <v>49.715188423160541</v>
      </c>
      <c r="BL48" s="491">
        <v>51.09548492733866</v>
      </c>
      <c r="BM48" s="482">
        <v>218.47369930893012</v>
      </c>
      <c r="BN48" s="478">
        <v>309.6158367970902</v>
      </c>
      <c r="BO48" s="478">
        <v>72.217570462666913</v>
      </c>
      <c r="BP48" s="478">
        <v>70.843910814513734</v>
      </c>
      <c r="BQ48" s="491">
        <v>68.798484431186267</v>
      </c>
      <c r="BR48" s="482">
        <v>245.2673882950879</v>
      </c>
      <c r="BS48" s="478">
        <v>86.274749972347621</v>
      </c>
      <c r="BT48" s="478">
        <v>293.70042639504948</v>
      </c>
      <c r="BU48" s="478">
        <v>142.82671415254168</v>
      </c>
      <c r="BV48" s="486">
        <v>286.44473807431734</v>
      </c>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4"/>
    </row>
    <row r="49" s="306" customFormat="true" ht="15" customHeight="true" x14ac:dyDescent="0.2">
      <c r="A49" s="1000"/>
      <c r="B49" s="376" t="s">
        <v>68</v>
      </c>
      <c r="C49" s="466">
        <v>13.188414428160272</v>
      </c>
      <c r="D49" s="458">
        <v>2.8780478610468121</v>
      </c>
      <c r="E49" s="458">
        <v>2.588430982912306</v>
      </c>
      <c r="F49" s="458">
        <v>2.3510699641526296</v>
      </c>
      <c r="G49" s="474">
        <v>1.3236031128659027</v>
      </c>
      <c r="H49" s="462">
        <v>2.845545778571327</v>
      </c>
      <c r="I49" s="458">
        <v>3.8100816503273562</v>
      </c>
      <c r="J49" s="458">
        <v>2.5892883650769072</v>
      </c>
      <c r="K49" s="458">
        <v>0.81587309459764112</v>
      </c>
      <c r="L49" s="470">
        <v>1.7577654897048489</v>
      </c>
      <c r="M49" s="466">
        <v>21.010084496198015</v>
      </c>
      <c r="N49" s="458">
        <v>12.049622024812178</v>
      </c>
      <c r="O49" s="458">
        <v>5.558724683575158</v>
      </c>
      <c r="P49" s="458">
        <v>3.3293953591326781</v>
      </c>
      <c r="Q49" s="474">
        <v>2.8576218439716974</v>
      </c>
      <c r="R49" s="466">
        <v>5.3446293767027235</v>
      </c>
      <c r="S49" s="458">
        <v>10.004188560071601</v>
      </c>
      <c r="T49" s="458">
        <v>7.4889018000514547</v>
      </c>
      <c r="U49" s="458">
        <v>2.3484317527504754</v>
      </c>
      <c r="V49" s="470">
        <v>3.1760031292375124</v>
      </c>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343"/>
      <c r="BA49" s="1023"/>
      <c r="BB49" s="594" t="s">
        <v>68</v>
      </c>
      <c r="BC49" s="482">
        <v>232.42220477892067</v>
      </c>
      <c r="BD49" s="478">
        <v>55.670675284928556</v>
      </c>
      <c r="BE49" s="478">
        <v>51.502677977303975</v>
      </c>
      <c r="BF49" s="478">
        <v>39.961849507343715</v>
      </c>
      <c r="BG49" s="491">
        <v>24.898234065417007</v>
      </c>
      <c r="BH49" s="482">
        <v>38.216653813935622</v>
      </c>
      <c r="BI49" s="478">
        <v>52.176351111023884</v>
      </c>
      <c r="BJ49" s="478">
        <v>24.929885351105824</v>
      </c>
      <c r="BK49" s="478">
        <v>10.259837386978806</v>
      </c>
      <c r="BL49" s="491">
        <v>23.263398256295567</v>
      </c>
      <c r="BM49" s="482">
        <v>107.89768903827716</v>
      </c>
      <c r="BN49" s="478">
        <v>77.122046989183076</v>
      </c>
      <c r="BO49" s="478">
        <v>29.179725035071513</v>
      </c>
      <c r="BP49" s="478">
        <v>23.535579972730243</v>
      </c>
      <c r="BQ49" s="491">
        <v>17.874474659312295</v>
      </c>
      <c r="BR49" s="482">
        <v>82.398896328667746</v>
      </c>
      <c r="BS49" s="478">
        <v>63.381221545885644</v>
      </c>
      <c r="BT49" s="478">
        <v>120.07964800991967</v>
      </c>
      <c r="BU49" s="478">
        <v>101.36114445325133</v>
      </c>
      <c r="BV49" s="486">
        <v>37.234731276189635</v>
      </c>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4"/>
    </row>
    <row r="50" s="306" customFormat="true" ht="15" customHeight="true" x14ac:dyDescent="0.2">
      <c r="A50" s="1000" t="s">
        <v>103</v>
      </c>
      <c r="B50" s="376" t="s">
        <v>101</v>
      </c>
      <c r="C50" s="466">
        <v>64.334747282416998</v>
      </c>
      <c r="D50" s="458">
        <v>90.264241091920638</v>
      </c>
      <c r="E50" s="458">
        <v>92.194490387940661</v>
      </c>
      <c r="F50" s="458">
        <v>92.163898915068344</v>
      </c>
      <c r="G50" s="474">
        <v>94.71966191123316</v>
      </c>
      <c r="H50" s="462">
        <v>91.961418867023795</v>
      </c>
      <c r="I50" s="458">
        <v>91.644950231169631</v>
      </c>
      <c r="J50" s="458">
        <v>92.167237115923157</v>
      </c>
      <c r="K50" s="458">
        <v>95.162128394914745</v>
      </c>
      <c r="L50" s="470">
        <v>94.381496749821764</v>
      </c>
      <c r="M50" s="466">
        <v>32.420188578315788</v>
      </c>
      <c r="N50" s="458">
        <v>43.999221954777589</v>
      </c>
      <c r="O50" s="458">
        <v>85.049820193447701</v>
      </c>
      <c r="P50" s="458">
        <v>88.824307566008059</v>
      </c>
      <c r="Q50" s="474">
        <v>87.553414722032642</v>
      </c>
      <c r="R50" s="466">
        <v>80.184063019665714</v>
      </c>
      <c r="S50" s="458">
        <v>80.76521399404686</v>
      </c>
      <c r="T50" s="458">
        <v>87.442908802104085</v>
      </c>
      <c r="U50" s="458">
        <v>94.695332131694826</v>
      </c>
      <c r="V50" s="470">
        <v>84.64453393136283</v>
      </c>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343"/>
      <c r="BA50" s="1023" t="s">
        <v>103</v>
      </c>
      <c r="BB50" s="594" t="s">
        <v>101</v>
      </c>
      <c r="BC50" s="482">
        <v>571.05701934088745</v>
      </c>
      <c r="BD50" s="478">
        <v>1625.0355165993083</v>
      </c>
      <c r="BE50" s="478">
        <v>1763.8327101309048</v>
      </c>
      <c r="BF50" s="478">
        <v>1529.9759194193648</v>
      </c>
      <c r="BG50" s="491">
        <v>1776.432353851789</v>
      </c>
      <c r="BH50" s="482">
        <v>1163.5307385710271</v>
      </c>
      <c r="BI50" s="478">
        <v>1240.4496134329293</v>
      </c>
      <c r="BJ50" s="478">
        <v>880.57038785911323</v>
      </c>
      <c r="BK50" s="478">
        <v>1179.7235587305929</v>
      </c>
      <c r="BL50" s="491">
        <v>1249.1053896416206</v>
      </c>
      <c r="BM50" s="482">
        <v>51.115217393857215</v>
      </c>
      <c r="BN50" s="478">
        <v>110.42921392645248</v>
      </c>
      <c r="BO50" s="478">
        <v>326.00559220037189</v>
      </c>
      <c r="BP50" s="478">
        <v>583.19358945356669</v>
      </c>
      <c r="BQ50" s="491">
        <v>482.21021813272421</v>
      </c>
      <c r="BR50" s="482">
        <v>1120.7222485635664</v>
      </c>
      <c r="BS50" s="478">
        <v>440.97304969143983</v>
      </c>
      <c r="BT50" s="478">
        <v>1016.2633903476157</v>
      </c>
      <c r="BU50" s="478">
        <v>4052.463612712726</v>
      </c>
      <c r="BV50" s="486">
        <v>635.91121802690509</v>
      </c>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4"/>
    </row>
    <row r="51" s="306" customFormat="true" ht="15" customHeight="true" x14ac:dyDescent="0.2">
      <c r="A51" s="1000"/>
      <c r="B51" s="376" t="s">
        <v>100</v>
      </c>
      <c r="C51" s="466">
        <v>24.018592537440668</v>
      </c>
      <c r="D51" s="458">
        <v>6.8400006196171894</v>
      </c>
      <c r="E51" s="458">
        <v>5.8346958570662206</v>
      </c>
      <c r="F51" s="458">
        <v>5.5006414420494973</v>
      </c>
      <c r="G51" s="474">
        <v>3.9527602005632758</v>
      </c>
      <c r="H51" s="462">
        <v>5.1773291633131775</v>
      </c>
      <c r="I51" s="458">
        <v>4.5002385382633179</v>
      </c>
      <c r="J51" s="458">
        <v>5.2234102575202508</v>
      </c>
      <c r="K51" s="458">
        <v>4.0102641918864794</v>
      </c>
      <c r="L51" s="470">
        <v>3.8607377604733499</v>
      </c>
      <c r="M51" s="466">
        <v>42.609697342230547</v>
      </c>
      <c r="N51" s="458">
        <v>42.046718105469552</v>
      </c>
      <c r="O51" s="458">
        <v>11.61581320410156</v>
      </c>
      <c r="P51" s="458">
        <v>9.1647769682672973</v>
      </c>
      <c r="Q51" s="474">
        <v>10.689137348383056</v>
      </c>
      <c r="R51" s="466">
        <v>14.157170529215685</v>
      </c>
      <c r="S51" s="458">
        <v>12.868065963586098</v>
      </c>
      <c r="T51" s="458">
        <v>9.0945421530560129</v>
      </c>
      <c r="U51" s="458">
        <v>2.9441167499828325</v>
      </c>
      <c r="V51" s="470">
        <v>15.119769985634612</v>
      </c>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343"/>
      <c r="BA51" s="1023"/>
      <c r="BB51" s="594" t="s">
        <v>100</v>
      </c>
      <c r="BC51" s="482">
        <v>213.19716704541713</v>
      </c>
      <c r="BD51" s="478">
        <v>123.14116649050418</v>
      </c>
      <c r="BE51" s="478">
        <v>111.62735824075693</v>
      </c>
      <c r="BF51" s="478">
        <v>91.313942300242587</v>
      </c>
      <c r="BG51" s="491">
        <v>74.132560923610598</v>
      </c>
      <c r="BH51" s="482">
        <v>65.505531552593553</v>
      </c>
      <c r="BI51" s="478">
        <v>60.912457708401753</v>
      </c>
      <c r="BJ51" s="478">
        <v>49.904722549367129</v>
      </c>
      <c r="BK51" s="478">
        <v>49.715188423160541</v>
      </c>
      <c r="BL51" s="491">
        <v>51.09548492733866</v>
      </c>
      <c r="BM51" s="482">
        <v>67.1804834655197</v>
      </c>
      <c r="BN51" s="478">
        <v>105.52882124475764</v>
      </c>
      <c r="BO51" s="478">
        <v>44.524727434800241</v>
      </c>
      <c r="BP51" s="478">
        <v>60.1731589373018</v>
      </c>
      <c r="BQ51" s="491">
        <v>58.871618757290413</v>
      </c>
      <c r="BR51" s="482">
        <v>197.87293623309094</v>
      </c>
      <c r="BS51" s="478">
        <v>70.258840545032655</v>
      </c>
      <c r="BT51" s="478">
        <v>105.69696695521652</v>
      </c>
      <c r="BU51" s="478">
        <v>125.99275732293631</v>
      </c>
      <c r="BV51" s="486">
        <v>113.59069394425505</v>
      </c>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4"/>
    </row>
    <row r="52" s="306" customFormat="true" ht="15" customHeight="true" x14ac:dyDescent="0.2">
      <c r="A52" s="1000"/>
      <c r="B52" s="376" t="s">
        <v>68</v>
      </c>
      <c r="C52" s="466">
        <v>11.646660180142385</v>
      </c>
      <c r="D52" s="458">
        <v>2.8957582884621602</v>
      </c>
      <c r="E52" s="458">
        <v>1.970813754993143</v>
      </c>
      <c r="F52" s="458">
        <v>2.3354596428821828</v>
      </c>
      <c r="G52" s="474">
        <v>1.3275778882035656</v>
      </c>
      <c r="H52" s="462">
        <v>2.8612519696630692</v>
      </c>
      <c r="I52" s="458">
        <v>3.8548112305670541</v>
      </c>
      <c r="J52" s="458">
        <v>2.60935262655661</v>
      </c>
      <c r="K52" s="458">
        <v>0.82760741319872799</v>
      </c>
      <c r="L52" s="470">
        <v>1.7577654897048489</v>
      </c>
      <c r="M52" s="466">
        <v>24.970114079453626</v>
      </c>
      <c r="N52" s="458">
        <v>13.954059939752886</v>
      </c>
      <c r="O52" s="458">
        <v>3.3343666024507876</v>
      </c>
      <c r="P52" s="458">
        <v>2.0109154657246568</v>
      </c>
      <c r="Q52" s="474">
        <v>1.7574479295842171</v>
      </c>
      <c r="R52" s="466">
        <v>5.6587664511186455</v>
      </c>
      <c r="S52" s="458">
        <v>6.366720042367044</v>
      </c>
      <c r="T52" s="458">
        <v>3.4625490448398319</v>
      </c>
      <c r="U52" s="458">
        <v>2.3605511183224852</v>
      </c>
      <c r="V52" s="470">
        <v>0.23569608300254072</v>
      </c>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343"/>
      <c r="BA52" s="1023"/>
      <c r="BB52" s="594" t="s">
        <v>68</v>
      </c>
      <c r="BC52" s="482">
        <v>103.37970270641041</v>
      </c>
      <c r="BD52" s="478">
        <v>52.132605440572782</v>
      </c>
      <c r="BE52" s="478">
        <v>37.704918721341691</v>
      </c>
      <c r="BF52" s="478">
        <v>38.770028790538596</v>
      </c>
      <c r="BG52" s="491">
        <v>24.898234065417007</v>
      </c>
      <c r="BH52" s="482">
        <v>36.201644760547182</v>
      </c>
      <c r="BI52" s="478">
        <v>52.176351111023884</v>
      </c>
      <c r="BJ52" s="478">
        <v>24.929885351105824</v>
      </c>
      <c r="BK52" s="478">
        <v>10.259837386978806</v>
      </c>
      <c r="BL52" s="491">
        <v>23.263398256295567</v>
      </c>
      <c r="BM52" s="482">
        <v>39.369074193922927</v>
      </c>
      <c r="BN52" s="478">
        <v>35.021889064613148</v>
      </c>
      <c r="BO52" s="478">
        <v>12.781004784873797</v>
      </c>
      <c r="BP52" s="478">
        <v>13.203063898608439</v>
      </c>
      <c r="BQ52" s="491">
        <v>9.6793409163109256</v>
      </c>
      <c r="BR52" s="482">
        <v>79.091844717800896</v>
      </c>
      <c r="BS52" s="478">
        <v>34.761895806047775</v>
      </c>
      <c r="BT52" s="478">
        <v>40.24182040327041</v>
      </c>
      <c r="BU52" s="478">
        <v>101.01920863054261</v>
      </c>
      <c r="BV52" s="486">
        <v>1.7707201666188324</v>
      </c>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4"/>
    </row>
    <row r="53" s="306" customFormat="true" ht="15" customHeight="true" x14ac:dyDescent="0.2">
      <c r="A53" s="1000" t="s">
        <v>106</v>
      </c>
      <c r="B53" s="376" t="s">
        <v>101</v>
      </c>
      <c r="C53" s="466">
        <v>100</v>
      </c>
      <c r="D53" s="458">
        <v>100</v>
      </c>
      <c r="E53" s="458">
        <v>95.731928100402968</v>
      </c>
      <c r="F53" s="458">
        <v>95.695230309384144</v>
      </c>
      <c r="G53" s="474">
        <v>94.230348216054523</v>
      </c>
      <c r="H53" s="462">
        <v>100</v>
      </c>
      <c r="I53" s="458">
        <v>100</v>
      </c>
      <c r="J53" s="458">
        <v>97.312715150396841</v>
      </c>
      <c r="K53" s="458">
        <v>94.867368861168188</v>
      </c>
      <c r="L53" s="470">
        <v>94.005727694162417</v>
      </c>
      <c r="M53" s="466">
        <v>0</v>
      </c>
      <c r="N53" s="458">
        <v>0</v>
      </c>
      <c r="O53" s="458">
        <v>100</v>
      </c>
      <c r="P53" s="458">
        <v>0</v>
      </c>
      <c r="Q53" s="474">
        <v>91.840917701529335</v>
      </c>
      <c r="R53" s="466">
        <v>93.994123662768786</v>
      </c>
      <c r="S53" s="458">
        <v>92.012422094905816</v>
      </c>
      <c r="T53" s="458">
        <v>87.412008779823296</v>
      </c>
      <c r="U53" s="458">
        <v>96.259017430263114</v>
      </c>
      <c r="V53" s="470">
        <v>97.399276499620612</v>
      </c>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343"/>
      <c r="BA53" s="1023" t="s">
        <v>106</v>
      </c>
      <c r="BB53" s="594" t="s">
        <v>101</v>
      </c>
      <c r="BC53" s="482">
        <v>7.670011747380503</v>
      </c>
      <c r="BD53" s="478">
        <v>19.574581971171575</v>
      </c>
      <c r="BE53" s="478">
        <v>127.27588119928743</v>
      </c>
      <c r="BF53" s="478">
        <v>890.11625885001524</v>
      </c>
      <c r="BG53" s="491">
        <v>1617.3777283916893</v>
      </c>
      <c r="BH53" s="482">
        <v>19.574581971171575</v>
      </c>
      <c r="BI53" s="478">
        <v>67.897466245023779</v>
      </c>
      <c r="BJ53" s="478">
        <v>310.34884177666999</v>
      </c>
      <c r="BK53" s="478">
        <v>1009.0869382845723</v>
      </c>
      <c r="BL53" s="491">
        <v>1166.1400362801821</v>
      </c>
      <c r="BM53" s="482">
        <v>0</v>
      </c>
      <c r="BN53" s="478">
        <v>0</v>
      </c>
      <c r="BO53" s="478">
        <v>7.670011747380503</v>
      </c>
      <c r="BP53" s="478">
        <v>0</v>
      </c>
      <c r="BQ53" s="491">
        <v>81.296585854544176</v>
      </c>
      <c r="BR53" s="482">
        <v>416.84049742630111</v>
      </c>
      <c r="BS53" s="478">
        <v>91.792112541413502</v>
      </c>
      <c r="BT53" s="478">
        <v>259.41389883946999</v>
      </c>
      <c r="BU53" s="478">
        <v>1826.4741874633728</v>
      </c>
      <c r="BV53" s="486">
        <v>67.493765888986658</v>
      </c>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4"/>
    </row>
    <row r="54" s="306" customFormat="true" ht="15" customHeight="true" x14ac:dyDescent="0.2">
      <c r="A54" s="1000"/>
      <c r="B54" s="376" t="s">
        <v>100</v>
      </c>
      <c r="C54" s="466">
        <v>0</v>
      </c>
      <c r="D54" s="458">
        <v>0</v>
      </c>
      <c r="E54" s="458">
        <v>4.2680718995970333</v>
      </c>
      <c r="F54" s="458">
        <v>3.432648702221512</v>
      </c>
      <c r="G54" s="474">
        <v>4.3190510833397466</v>
      </c>
      <c r="H54" s="462">
        <v>0</v>
      </c>
      <c r="I54" s="458">
        <v>0</v>
      </c>
      <c r="J54" s="458">
        <v>2.6872848496031652</v>
      </c>
      <c r="K54" s="458">
        <v>4.2162919067648641</v>
      </c>
      <c r="L54" s="470">
        <v>4.1189463469604455</v>
      </c>
      <c r="M54" s="466">
        <v>0</v>
      </c>
      <c r="N54" s="458">
        <v>0</v>
      </c>
      <c r="O54" s="458">
        <v>0</v>
      </c>
      <c r="P54" s="458">
        <v>0</v>
      </c>
      <c r="Q54" s="474">
        <v>8.1590822984706666</v>
      </c>
      <c r="R54" s="466">
        <v>3.5167827753239913</v>
      </c>
      <c r="S54" s="458">
        <v>7.9875779050942022</v>
      </c>
      <c r="T54" s="458">
        <v>11.197962883256054</v>
      </c>
      <c r="U54" s="458">
        <v>2.8004285444879486</v>
      </c>
      <c r="V54" s="470">
        <v>2.600723500379404</v>
      </c>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343"/>
      <c r="BA54" s="1023"/>
      <c r="BB54" s="594" t="s">
        <v>100</v>
      </c>
      <c r="BC54" s="482">
        <v>0</v>
      </c>
      <c r="BD54" s="478">
        <v>0</v>
      </c>
      <c r="BE54" s="478">
        <v>5.6744141982954845</v>
      </c>
      <c r="BF54" s="478">
        <v>31.929035657152767</v>
      </c>
      <c r="BG54" s="491">
        <v>74.132560923610598</v>
      </c>
      <c r="BH54" s="482">
        <v>0</v>
      </c>
      <c r="BI54" s="478">
        <v>0</v>
      </c>
      <c r="BJ54" s="478">
        <v>8.5702648344504038</v>
      </c>
      <c r="BK54" s="478">
        <v>44.847929716883968</v>
      </c>
      <c r="BL54" s="491">
        <v>51.09548492733866</v>
      </c>
      <c r="BM54" s="482">
        <v>0</v>
      </c>
      <c r="BN54" s="478">
        <v>0</v>
      </c>
      <c r="BO54" s="478">
        <v>0</v>
      </c>
      <c r="BP54" s="478">
        <v>0</v>
      </c>
      <c r="BQ54" s="491">
        <v>7.2223313003858065</v>
      </c>
      <c r="BR54" s="482">
        <v>15.596054564706373</v>
      </c>
      <c r="BS54" s="478">
        <v>7.9684528817365816</v>
      </c>
      <c r="BT54" s="478">
        <v>33.232358472874324</v>
      </c>
      <c r="BU54" s="478">
        <v>53.136948484316989</v>
      </c>
      <c r="BV54" s="486">
        <v>1.8021963754245864</v>
      </c>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4"/>
    </row>
    <row r="55" s="306" customFormat="true" ht="15" customHeight="true" x14ac:dyDescent="0.2">
      <c r="A55" s="1001"/>
      <c r="B55" s="377" t="s">
        <v>68</v>
      </c>
      <c r="C55" s="464">
        <v>0</v>
      </c>
      <c r="D55" s="459">
        <v>0</v>
      </c>
      <c r="E55" s="459">
        <v>0</v>
      </c>
      <c r="F55" s="459">
        <v>0.87212098839434571</v>
      </c>
      <c r="G55" s="475">
        <v>1.4506007006057218</v>
      </c>
      <c r="H55" s="460">
        <v>0</v>
      </c>
      <c r="I55" s="459">
        <v>0</v>
      </c>
      <c r="J55" s="459">
        <v>0</v>
      </c>
      <c r="K55" s="459">
        <v>0.91633923206696499</v>
      </c>
      <c r="L55" s="471">
        <v>1.8753259588771558</v>
      </c>
      <c r="M55" s="464">
        <v>0</v>
      </c>
      <c r="N55" s="459">
        <v>0</v>
      </c>
      <c r="O55" s="459">
        <v>0</v>
      </c>
      <c r="P55" s="459">
        <v>0</v>
      </c>
      <c r="Q55" s="475">
        <v>0</v>
      </c>
      <c r="R55" s="467">
        <v>2.4890935619072097</v>
      </c>
      <c r="S55" s="471">
        <v>0</v>
      </c>
      <c r="T55" s="471">
        <v>1.390028336920643</v>
      </c>
      <c r="U55" s="471">
        <v>0.9405540252489315</v>
      </c>
      <c r="V55" s="471">
        <v>0</v>
      </c>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343"/>
      <c r="BA55" s="1024"/>
      <c r="BB55" s="596" t="s">
        <v>68</v>
      </c>
      <c r="BC55" s="480">
        <v>0</v>
      </c>
      <c r="BD55" s="476">
        <v>0</v>
      </c>
      <c r="BE55" s="476">
        <v>0</v>
      </c>
      <c r="BF55" s="476">
        <v>8.1120978437942846</v>
      </c>
      <c r="BG55" s="489">
        <v>24.898234065417007</v>
      </c>
      <c r="BH55" s="480">
        <v>0</v>
      </c>
      <c r="BI55" s="476">
        <v>0</v>
      </c>
      <c r="BJ55" s="476">
        <v>0</v>
      </c>
      <c r="BK55" s="476">
        <v>9.7469336529157289</v>
      </c>
      <c r="BL55" s="489">
        <v>23.263398256295567</v>
      </c>
      <c r="BM55" s="480">
        <v>0</v>
      </c>
      <c r="BN55" s="476">
        <v>0</v>
      </c>
      <c r="BO55" s="476">
        <v>0</v>
      </c>
      <c r="BP55" s="476">
        <v>0</v>
      </c>
      <c r="BQ55" s="489">
        <v>0</v>
      </c>
      <c r="BR55" s="484">
        <v>11.038509196686961</v>
      </c>
      <c r="BS55" s="488">
        <v>0</v>
      </c>
      <c r="BT55" s="488">
        <v>4.1252074561769074</v>
      </c>
      <c r="BU55" s="488">
        <v>17.846615256347427</v>
      </c>
      <c r="BV55" s="488">
        <v>0</v>
      </c>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4"/>
    </row>
    <row r="56" s="306" customFormat="true" ht="15" customHeight="true" x14ac:dyDescent="0.2">
      <c r="A56" s="308"/>
      <c r="B56" s="373"/>
      <c r="C56" s="1019" t="s">
        <v>115</v>
      </c>
      <c r="D56" s="1020"/>
      <c r="E56" s="1020"/>
      <c r="F56" s="1020"/>
      <c r="G56" s="1021"/>
      <c r="H56" s="993" t="s">
        <v>38</v>
      </c>
      <c r="I56" s="994"/>
      <c r="J56" s="994"/>
      <c r="K56" s="994"/>
      <c r="L56" s="995"/>
      <c r="M56" s="996" t="s">
        <v>37</v>
      </c>
      <c r="N56" s="997"/>
      <c r="O56" s="997"/>
      <c r="P56" s="997"/>
      <c r="Q56" s="1026"/>
      <c r="R56" s="500" t="s">
        <v>143</v>
      </c>
      <c r="S56" s="452"/>
      <c r="T56" s="452"/>
      <c r="U56" s="452"/>
      <c r="V56" s="452"/>
      <c r="W56" s="5"/>
      <c r="X56" s="5"/>
      <c r="Y56" s="5"/>
      <c r="Z56" s="893"/>
      <c r="AA56" s="893"/>
      <c r="AB56" s="893"/>
      <c r="AC56" s="893"/>
      <c r="AD56" s="893"/>
      <c r="AE56" s="893"/>
      <c r="AF56" s="893"/>
      <c r="AG56" s="893"/>
      <c r="AH56" s="893"/>
      <c r="AI56" s="893"/>
      <c r="AJ56" s="893"/>
      <c r="AK56" s="893"/>
      <c r="AL56" s="893"/>
      <c r="AM56" s="893"/>
      <c r="AN56" s="893"/>
      <c r="AO56" s="893"/>
      <c r="AP56" s="893"/>
      <c r="AQ56" s="893"/>
      <c r="AR56" s="893"/>
      <c r="AS56" s="893"/>
      <c r="AT56" s="893"/>
      <c r="AU56" s="893"/>
      <c r="AV56" s="893"/>
      <c r="AW56" s="893"/>
      <c r="AX56" s="893"/>
      <c r="AY56" s="893"/>
      <c r="AZ56" s="343"/>
      <c r="BA56" s="345" t="s">
        <v>131</v>
      </c>
      <c r="BB56" s="291" t="s">
        <v>96</v>
      </c>
      <c r="BC56" s="1022" t="s">
        <v>115</v>
      </c>
      <c r="BD56" s="994"/>
      <c r="BE56" s="994"/>
      <c r="BF56" s="994"/>
      <c r="BG56" s="1027"/>
      <c r="BH56" s="1022" t="s">
        <v>38</v>
      </c>
      <c r="BI56" s="994"/>
      <c r="BJ56" s="994"/>
      <c r="BK56" s="994"/>
      <c r="BL56" s="1027"/>
      <c r="BM56" s="1022" t="s">
        <v>37</v>
      </c>
      <c r="BN56" s="994"/>
      <c r="BO56" s="994"/>
      <c r="BP56" s="994"/>
      <c r="BQ56" s="1027"/>
      <c r="BR56" s="499" t="s">
        <v>143</v>
      </c>
      <c r="BS56" s="424"/>
      <c r="BT56" s="424"/>
      <c r="BU56" s="424"/>
      <c r="BV56" s="424"/>
      <c r="BW56" s="5"/>
      <c r="BX56" s="5"/>
      <c r="BY56" s="5"/>
      <c r="BZ56" s="343"/>
      <c r="CA56" s="343"/>
      <c r="CB56" s="343"/>
      <c r="CC56" s="343"/>
      <c r="CD56" s="343"/>
      <c r="CE56" s="343"/>
      <c r="CF56" s="343"/>
      <c r="CG56" s="343"/>
      <c r="CH56" s="343"/>
      <c r="CI56" s="343"/>
      <c r="CJ56" s="343"/>
      <c r="CK56" s="343"/>
      <c r="CL56" s="343"/>
      <c r="CM56" s="343"/>
      <c r="CN56" s="343"/>
      <c r="CO56" s="343"/>
      <c r="CP56" s="343"/>
      <c r="CQ56" s="343"/>
      <c r="CR56" s="343"/>
      <c r="CS56" s="343"/>
      <c r="CT56" s="343"/>
      <c r="CU56" s="343"/>
      <c r="CV56" s="343"/>
      <c r="CW56" s="343"/>
      <c r="CX56" s="343"/>
      <c r="CY56" s="343"/>
      <c r="CZ56" s="343"/>
    </row>
    <row r="57" s="306" customFormat="true" ht="12.75" x14ac:dyDescent="0.2">
      <c r="A57" s="331" t="s">
        <v>69</v>
      </c>
      <c r="B57" s="373"/>
      <c r="C57" s="415" t="s">
        <v>0</v>
      </c>
      <c r="D57" s="585" t="s">
        <v>1</v>
      </c>
      <c r="E57" s="585" t="s">
        <v>2</v>
      </c>
      <c r="F57" s="585" t="s">
        <v>3</v>
      </c>
      <c r="G57" s="586" t="s">
        <v>4</v>
      </c>
      <c r="H57" s="378" t="s">
        <v>0</v>
      </c>
      <c r="I57" s="589" t="s">
        <v>1</v>
      </c>
      <c r="J57" s="589" t="s">
        <v>2</v>
      </c>
      <c r="K57" s="589" t="s">
        <v>3</v>
      </c>
      <c r="L57" s="590" t="s">
        <v>4</v>
      </c>
      <c r="M57" s="379" t="s">
        <v>0</v>
      </c>
      <c r="N57" s="589" t="s">
        <v>1</v>
      </c>
      <c r="O57" s="589" t="s">
        <v>2</v>
      </c>
      <c r="P57" s="589" t="s">
        <v>3</v>
      </c>
      <c r="Q57" s="583" t="s">
        <v>4</v>
      </c>
      <c r="R57" s="379" t="s">
        <v>259</v>
      </c>
      <c r="S57" s="589" t="s">
        <v>160</v>
      </c>
      <c r="T57" s="589" t="s">
        <v>260</v>
      </c>
      <c r="U57" s="589" t="s">
        <v>261</v>
      </c>
      <c r="V57" s="590" t="s">
        <v>163</v>
      </c>
      <c r="W57" s="831"/>
      <c r="X57" s="831"/>
      <c r="Y57" s="831"/>
      <c r="Z57" s="831"/>
      <c r="AA57" s="831"/>
      <c r="AB57" s="831"/>
      <c r="AC57" s="831"/>
      <c r="AD57" s="831"/>
      <c r="AE57" s="831"/>
      <c r="AF57" s="831"/>
      <c r="AG57" s="831"/>
      <c r="AH57" s="831"/>
      <c r="AI57" s="831"/>
      <c r="AJ57" s="831"/>
      <c r="AK57" s="831"/>
      <c r="AL57" s="831"/>
      <c r="AM57" s="831"/>
      <c r="AN57" s="831"/>
      <c r="AO57" s="831"/>
      <c r="AP57" s="831"/>
      <c r="AQ57" s="831"/>
      <c r="AR57" s="831"/>
      <c r="AS57" s="831"/>
      <c r="AT57" s="831"/>
      <c r="AU57" s="831"/>
      <c r="AV57" s="831"/>
      <c r="AW57" s="831"/>
      <c r="AX57" s="831"/>
      <c r="AY57" s="831"/>
      <c r="AZ57" s="343"/>
      <c r="BA57" s="331" t="s">
        <v>120</v>
      </c>
      <c r="BB57" s="330"/>
      <c r="BC57" s="453" t="s">
        <v>0</v>
      </c>
      <c r="BD57" s="559" t="s">
        <v>1</v>
      </c>
      <c r="BE57" s="559" t="s">
        <v>2</v>
      </c>
      <c r="BF57" s="559" t="s">
        <v>3</v>
      </c>
      <c r="BG57" s="454" t="s">
        <v>4</v>
      </c>
      <c r="BH57" s="453" t="s">
        <v>0</v>
      </c>
      <c r="BI57" s="559" t="s">
        <v>1</v>
      </c>
      <c r="BJ57" s="559" t="s">
        <v>2</v>
      </c>
      <c r="BK57" s="559" t="s">
        <v>3</v>
      </c>
      <c r="BL57" s="454" t="s">
        <v>4</v>
      </c>
      <c r="BM57" s="453" t="s">
        <v>0</v>
      </c>
      <c r="BN57" s="559" t="s">
        <v>1</v>
      </c>
      <c r="BO57" s="559" t="s">
        <v>2</v>
      </c>
      <c r="BP57" s="559" t="s">
        <v>3</v>
      </c>
      <c r="BQ57" s="454" t="s">
        <v>4</v>
      </c>
      <c r="BR57" s="453" t="s">
        <v>259</v>
      </c>
      <c r="BS57" s="559" t="s">
        <v>160</v>
      </c>
      <c r="BT57" s="559" t="s">
        <v>260</v>
      </c>
      <c r="BU57" s="559" t="s">
        <v>261</v>
      </c>
      <c r="BV57" s="560" t="s">
        <v>163</v>
      </c>
      <c r="BW57" s="831"/>
      <c r="BX57" s="831"/>
      <c r="BY57" s="831"/>
      <c r="BZ57" s="831"/>
      <c r="CA57" s="831"/>
      <c r="CB57" s="831"/>
      <c r="CC57" s="831"/>
      <c r="CD57" s="831"/>
      <c r="CE57" s="831"/>
      <c r="CF57" s="831"/>
      <c r="CG57" s="831"/>
      <c r="CH57" s="831"/>
      <c r="CI57" s="831"/>
      <c r="CJ57" s="831"/>
      <c r="CK57" s="831"/>
      <c r="CL57" s="831"/>
      <c r="CM57" s="831"/>
      <c r="CN57" s="831"/>
      <c r="CO57" s="831"/>
      <c r="CP57" s="831"/>
      <c r="CQ57" s="831"/>
      <c r="CR57" s="831"/>
      <c r="CS57" s="831"/>
      <c r="CT57" s="831"/>
      <c r="CU57" s="831"/>
      <c r="CV57" s="831"/>
      <c r="CW57" s="831"/>
      <c r="CX57" s="831"/>
      <c r="CY57" s="831"/>
      <c r="CZ57" s="831"/>
    </row>
    <row r="58" s="306" customFormat="true" ht="15" customHeight="true" x14ac:dyDescent="0.2">
      <c r="A58" s="1056" t="s">
        <v>165</v>
      </c>
      <c r="B58" s="375" t="s">
        <v>510</v>
      </c>
      <c r="C58" s="397">
        <v>0</v>
      </c>
      <c r="D58" s="395">
        <v>0.22588586220493981</v>
      </c>
      <c r="E58" s="395">
        <v>5.7433986075456867</v>
      </c>
      <c r="F58" s="395">
        <v>45.767641250866674</v>
      </c>
      <c r="G58" s="399">
        <v>88.536910487191918</v>
      </c>
      <c r="H58" s="396">
        <v>0.24079454610773246</v>
      </c>
      <c r="I58" s="395">
        <v>3.4951033395515538</v>
      </c>
      <c r="J58" s="395">
        <v>29.245025099322007</v>
      </c>
      <c r="K58" s="395">
        <v>76.07336714978166</v>
      </c>
      <c r="L58" s="398">
        <v>92.014509283295155</v>
      </c>
      <c r="M58" s="397">
        <v>0</v>
      </c>
      <c r="N58" s="395">
        <v>0</v>
      </c>
      <c r="O58" s="395">
        <v>0</v>
      </c>
      <c r="P58" s="395">
        <v>0.18962438465730314</v>
      </c>
      <c r="Q58" s="399">
        <v>13.95992613701903</v>
      </c>
      <c r="R58" s="397">
        <v>25.1383494938969</v>
      </c>
      <c r="S58" s="395">
        <v>15.975143484819645</v>
      </c>
      <c r="T58" s="395">
        <v>15.50384184319284</v>
      </c>
      <c r="U58" s="395">
        <v>41.2783457970122</v>
      </c>
      <c r="V58" s="398">
        <v>5.0910592382826607</v>
      </c>
      <c r="W58" s="895"/>
      <c r="X58" s="895"/>
      <c r="Y58" s="895"/>
      <c r="Z58" s="895"/>
      <c r="AA58" s="895"/>
      <c r="AB58" s="895"/>
      <c r="AC58" s="895"/>
      <c r="AD58" s="895"/>
      <c r="AE58" s="895"/>
      <c r="AF58" s="895"/>
      <c r="AG58" s="895"/>
      <c r="AH58" s="895"/>
      <c r="AI58" s="895"/>
      <c r="AJ58" s="895"/>
      <c r="AK58" s="895"/>
      <c r="AL58" s="895"/>
      <c r="AM58" s="895"/>
      <c r="AN58" s="895"/>
      <c r="AO58" s="895"/>
      <c r="AP58" s="895"/>
      <c r="AQ58" s="895"/>
      <c r="AR58" s="895"/>
      <c r="AS58" s="895"/>
      <c r="AT58" s="895"/>
      <c r="AU58" s="895"/>
      <c r="AV58" s="895"/>
      <c r="AW58" s="895"/>
      <c r="AX58" s="895"/>
      <c r="AY58" s="895"/>
      <c r="AZ58" s="343"/>
      <c r="BA58" s="1063" t="s">
        <v>165</v>
      </c>
      <c r="BB58" s="595" t="s">
        <v>510</v>
      </c>
      <c r="BC58" s="442">
        <v>0</v>
      </c>
      <c r="BD58" s="428">
        <v>22.605765726983606</v>
      </c>
      <c r="BE58" s="428">
        <v>575.03969866169973</v>
      </c>
      <c r="BF58" s="428">
        <v>4584.9005421621396</v>
      </c>
      <c r="BG58" s="443">
        <v>8861.6199407520053</v>
      </c>
      <c r="BH58" s="442">
        <v>16.266983336581443</v>
      </c>
      <c r="BI58" s="428">
        <v>236.25429925039072</v>
      </c>
      <c r="BJ58" s="428">
        <v>1974.9065265001582</v>
      </c>
      <c r="BK58" s="428">
        <v>5141.2310773310428</v>
      </c>
      <c r="BL58" s="443">
        <v>6215.001492911304</v>
      </c>
      <c r="BM58" s="442">
        <v>0</v>
      </c>
      <c r="BN58" s="428">
        <v>0</v>
      </c>
      <c r="BO58" s="428">
        <v>0</v>
      </c>
      <c r="BP58" s="428">
        <v>6.1678144790478013</v>
      </c>
      <c r="BQ58" s="443">
        <v>454.33775349430908</v>
      </c>
      <c r="BR58" s="442">
        <v>1959.6794195897708</v>
      </c>
      <c r="BS58" s="428">
        <v>567.29065695622398</v>
      </c>
      <c r="BT58" s="428">
        <v>1372.4735961146678</v>
      </c>
      <c r="BU58" s="428">
        <v>9837.9848328404169</v>
      </c>
      <c r="BV58" s="429">
        <v>306.73744180174515</v>
      </c>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row>
    <row r="59" s="306" customFormat="true" ht="15" customHeight="true" x14ac:dyDescent="0.2">
      <c r="A59" s="1057"/>
      <c r="B59" s="376" t="s">
        <v>511</v>
      </c>
      <c r="C59" s="402">
        <v>7.6616484962286457E-2</v>
      </c>
      <c r="D59" s="400">
        <v>0.39929624644521661</v>
      </c>
      <c r="E59" s="400">
        <v>0.76154023336767307</v>
      </c>
      <c r="F59" s="400">
        <v>0.52184125260269798</v>
      </c>
      <c r="G59" s="404">
        <v>0.8736083477365153</v>
      </c>
      <c r="H59" s="401">
        <v>0.59151399515854475</v>
      </c>
      <c r="I59" s="400">
        <v>0.62990459856606063</v>
      </c>
      <c r="J59" s="400">
        <v>1.2030893491710939</v>
      </c>
      <c r="K59" s="400">
        <v>0.15496063213468309</v>
      </c>
      <c r="L59" s="403">
        <v>1.2090990311126453</v>
      </c>
      <c r="M59" s="402">
        <v>0</v>
      </c>
      <c r="N59" s="400">
        <v>0</v>
      </c>
      <c r="O59" s="400">
        <v>0.23533708580184309</v>
      </c>
      <c r="P59" s="400">
        <v>0</v>
      </c>
      <c r="Q59" s="404">
        <v>0</v>
      </c>
      <c r="R59" s="402">
        <v>0.13577233496658078</v>
      </c>
      <c r="S59" s="400">
        <v>0.15935863305041542</v>
      </c>
      <c r="T59" s="400">
        <v>0.30392298385275512</v>
      </c>
      <c r="U59" s="400">
        <v>0.87318467298987679</v>
      </c>
      <c r="V59" s="403">
        <v>0.20475143490038353</v>
      </c>
      <c r="W59" s="895"/>
      <c r="X59" s="895"/>
      <c r="Y59" s="895"/>
      <c r="Z59" s="895"/>
      <c r="AA59" s="895"/>
      <c r="AB59" s="895"/>
      <c r="AC59" s="895"/>
      <c r="AD59" s="895"/>
      <c r="AE59" s="895"/>
      <c r="AF59" s="895"/>
      <c r="AG59" s="895"/>
      <c r="AH59" s="895"/>
      <c r="AI59" s="895"/>
      <c r="AJ59" s="895"/>
      <c r="AK59" s="895"/>
      <c r="AL59" s="895"/>
      <c r="AM59" s="895"/>
      <c r="AN59" s="895"/>
      <c r="AO59" s="895"/>
      <c r="AP59" s="895"/>
      <c r="AQ59" s="895"/>
      <c r="AR59" s="895"/>
      <c r="AS59" s="895"/>
      <c r="AT59" s="895"/>
      <c r="AU59" s="895"/>
      <c r="AV59" s="895"/>
      <c r="AW59" s="895"/>
      <c r="AX59" s="895"/>
      <c r="AY59" s="895"/>
      <c r="AZ59" s="343"/>
      <c r="BA59" s="1064"/>
      <c r="BB59" s="594" t="s">
        <v>511</v>
      </c>
      <c r="BC59" s="445">
        <v>7.670011747380503</v>
      </c>
      <c r="BD59" s="432">
        <v>39.959992691419906</v>
      </c>
      <c r="BE59" s="432">
        <v>76.246817648904369</v>
      </c>
      <c r="BF59" s="432">
        <v>52.276896440132212</v>
      </c>
      <c r="BG59" s="449">
        <v>87.439070463490395</v>
      </c>
      <c r="BH59" s="445">
        <v>39.959992691419906</v>
      </c>
      <c r="BI59" s="432">
        <v>42.578903989693671</v>
      </c>
      <c r="BJ59" s="432">
        <v>81.244211607666017</v>
      </c>
      <c r="BK59" s="432">
        <v>10.472632506526073</v>
      </c>
      <c r="BL59" s="449">
        <v>81.667036448641213</v>
      </c>
      <c r="BM59" s="445">
        <v>0</v>
      </c>
      <c r="BN59" s="432">
        <v>0</v>
      </c>
      <c r="BO59" s="432">
        <v>7.670011747380503</v>
      </c>
      <c r="BP59" s="432">
        <v>0</v>
      </c>
      <c r="BQ59" s="449">
        <v>0</v>
      </c>
      <c r="BR59" s="445">
        <v>10.584237069671325</v>
      </c>
      <c r="BS59" s="432">
        <v>5.6589578504081022</v>
      </c>
      <c r="BT59" s="432">
        <v>26.904703673395353</v>
      </c>
      <c r="BU59" s="432">
        <v>208.10857129272156</v>
      </c>
      <c r="BV59" s="433">
        <v>12.336319105131027</v>
      </c>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row>
    <row r="60" s="306" customFormat="true" ht="15" customHeight="true" x14ac:dyDescent="0.2">
      <c r="A60" s="1057"/>
      <c r="B60" s="376" t="s">
        <v>512</v>
      </c>
      <c r="C60" s="402">
        <v>25.458274566456566</v>
      </c>
      <c r="D60" s="400">
        <v>34.729576717668799</v>
      </c>
      <c r="E60" s="400">
        <v>29.795718454922376</v>
      </c>
      <c r="F60" s="400">
        <v>15.147021328246238</v>
      </c>
      <c r="G60" s="404">
        <v>2.8413916680384097</v>
      </c>
      <c r="H60" s="401">
        <v>25.893210540052202</v>
      </c>
      <c r="I60" s="400">
        <v>21.652624410011839</v>
      </c>
      <c r="J60" s="400">
        <v>18.441538849756068</v>
      </c>
      <c r="K60" s="400">
        <v>4.994253032741546</v>
      </c>
      <c r="L60" s="403">
        <v>1.5957364552724611</v>
      </c>
      <c r="M60" s="402">
        <v>13.121782955682098</v>
      </c>
      <c r="N60" s="400">
        <v>19.342791200248183</v>
      </c>
      <c r="O60" s="400">
        <v>48.678394934162093</v>
      </c>
      <c r="P60" s="400">
        <v>52.562155348500042</v>
      </c>
      <c r="Q60" s="404">
        <v>47.708387082286137</v>
      </c>
      <c r="R60" s="402">
        <v>30.665384119729911</v>
      </c>
      <c r="S60" s="400">
        <v>38.293407093697169</v>
      </c>
      <c r="T60" s="400">
        <v>29.043606848263089</v>
      </c>
      <c r="U60" s="400">
        <v>11.680233791297855</v>
      </c>
      <c r="V60" s="403">
        <v>28.281407479558275</v>
      </c>
      <c r="W60" s="895"/>
      <c r="X60" s="895"/>
      <c r="Y60" s="895"/>
      <c r="Z60" s="895"/>
      <c r="AA60" s="895"/>
      <c r="AB60" s="895"/>
      <c r="AC60" s="895"/>
      <c r="AD60" s="895"/>
      <c r="AE60" s="895"/>
      <c r="AF60" s="895"/>
      <c r="AG60" s="895"/>
      <c r="AH60" s="895"/>
      <c r="AI60" s="895"/>
      <c r="AJ60" s="895"/>
      <c r="AK60" s="895"/>
      <c r="AL60" s="895"/>
      <c r="AM60" s="895"/>
      <c r="AN60" s="895"/>
      <c r="AO60" s="895"/>
      <c r="AP60" s="895"/>
      <c r="AQ60" s="895"/>
      <c r="AR60" s="895"/>
      <c r="AS60" s="895"/>
      <c r="AT60" s="895"/>
      <c r="AU60" s="895"/>
      <c r="AV60" s="895"/>
      <c r="AW60" s="895"/>
      <c r="AX60" s="895"/>
      <c r="AY60" s="895"/>
      <c r="AZ60" s="343"/>
      <c r="BA60" s="1064"/>
      <c r="BB60" s="594" t="s">
        <v>512</v>
      </c>
      <c r="BC60" s="445">
        <v>2548.606413996637</v>
      </c>
      <c r="BD60" s="432">
        <v>3475.5989924001378</v>
      </c>
      <c r="BE60" s="432">
        <v>2983.2024786190354</v>
      </c>
      <c r="BF60" s="432">
        <v>1517.3949192477246</v>
      </c>
      <c r="BG60" s="449">
        <v>284.39362664025089</v>
      </c>
      <c r="BH60" s="445">
        <v>1749.2274272573247</v>
      </c>
      <c r="BI60" s="432">
        <v>1463.626425299233</v>
      </c>
      <c r="BJ60" s="432">
        <v>1245.3508010131206</v>
      </c>
      <c r="BK60" s="432">
        <v>337.52428559433554</v>
      </c>
      <c r="BL60" s="449">
        <v>107.78196318231974</v>
      </c>
      <c r="BM60" s="445">
        <v>427.07053371249765</v>
      </c>
      <c r="BN60" s="432">
        <v>629.73588746024325</v>
      </c>
      <c r="BO60" s="432">
        <v>1586.5066898254533</v>
      </c>
      <c r="BP60" s="432">
        <v>1709.6620953804768</v>
      </c>
      <c r="BQ60" s="449">
        <v>1552.7103221787806</v>
      </c>
      <c r="BR60" s="445">
        <v>2390.5436658774838</v>
      </c>
      <c r="BS60" s="432">
        <v>1359.8307951298407</v>
      </c>
      <c r="BT60" s="432">
        <v>2571.0777972543606</v>
      </c>
      <c r="BU60" s="432">
        <v>2783.7831353003444</v>
      </c>
      <c r="BV60" s="433">
        <v>1703.9610373417547</v>
      </c>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row>
    <row r="61" s="306" customFormat="true" ht="15" customHeight="true" x14ac:dyDescent="0.2">
      <c r="A61" s="1057"/>
      <c r="B61" s="376" t="s">
        <v>513</v>
      </c>
      <c r="C61" s="402">
        <v>2.2423978090285424</v>
      </c>
      <c r="D61" s="400">
        <v>1.5743971449837895</v>
      </c>
      <c r="E61" s="400">
        <v>1.5331297821850352</v>
      </c>
      <c r="F61" s="400">
        <v>0.74301257561517309</v>
      </c>
      <c r="G61" s="404">
        <v>0.31443723008138846</v>
      </c>
      <c r="H61" s="401">
        <v>1.1480176026229054</v>
      </c>
      <c r="I61" s="400">
        <v>1.3233193899092701</v>
      </c>
      <c r="J61" s="400">
        <v>0.81023331719677505</v>
      </c>
      <c r="K61" s="400">
        <v>0.81709391432910461</v>
      </c>
      <c r="L61" s="403">
        <v>0</v>
      </c>
      <c r="M61" s="402">
        <v>3.0505174360507374</v>
      </c>
      <c r="N61" s="400">
        <v>1.8010683855035841</v>
      </c>
      <c r="O61" s="400">
        <v>2.0634595161022999</v>
      </c>
      <c r="P61" s="400">
        <v>2.2446942444089646</v>
      </c>
      <c r="Q61" s="404">
        <v>2.0378298587796504</v>
      </c>
      <c r="R61" s="402">
        <v>1.5303788740182955</v>
      </c>
      <c r="S61" s="400">
        <v>2.4526461890958182</v>
      </c>
      <c r="T61" s="400">
        <v>1.7151420699997453</v>
      </c>
      <c r="U61" s="400">
        <v>0.66360065176453886</v>
      </c>
      <c r="V61" s="403">
        <v>2.0756990750531541</v>
      </c>
      <c r="W61" s="895"/>
      <c r="X61" s="895"/>
      <c r="Y61" s="895"/>
      <c r="Z61" s="895"/>
      <c r="AA61" s="895"/>
      <c r="AB61" s="895"/>
      <c r="AC61" s="895"/>
      <c r="AD61" s="895"/>
      <c r="AE61" s="895"/>
      <c r="AF61" s="895"/>
      <c r="AG61" s="895"/>
      <c r="AH61" s="895"/>
      <c r="AI61" s="895"/>
      <c r="AJ61" s="895"/>
      <c r="AK61" s="895"/>
      <c r="AL61" s="895"/>
      <c r="AM61" s="895"/>
      <c r="AN61" s="895"/>
      <c r="AO61" s="895"/>
      <c r="AP61" s="895"/>
      <c r="AQ61" s="895"/>
      <c r="AR61" s="895"/>
      <c r="AS61" s="895"/>
      <c r="AT61" s="895"/>
      <c r="AU61" s="895"/>
      <c r="AV61" s="895"/>
      <c r="AW61" s="895"/>
      <c r="AX61" s="895"/>
      <c r="AY61" s="895"/>
      <c r="AZ61" s="343"/>
      <c r="BA61" s="1064"/>
      <c r="BB61" s="594" t="s">
        <v>513</v>
      </c>
      <c r="BC61" s="445">
        <v>224.48455506690667</v>
      </c>
      <c r="BD61" s="432">
        <v>157.55945358123026</v>
      </c>
      <c r="BE61" s="432">
        <v>153.49979136024072</v>
      </c>
      <c r="BF61" s="432">
        <v>74.433347834083222</v>
      </c>
      <c r="BG61" s="449">
        <v>31.471882324233036</v>
      </c>
      <c r="BH61" s="445">
        <v>77.554842972289762</v>
      </c>
      <c r="BI61" s="432">
        <v>89.450830139855924</v>
      </c>
      <c r="BJ61" s="432">
        <v>54.714778348980801</v>
      </c>
      <c r="BK61" s="432">
        <v>55.22127891586193</v>
      </c>
      <c r="BL61" s="449">
        <v>0</v>
      </c>
      <c r="BM61" s="445">
        <v>99.284229430827878</v>
      </c>
      <c r="BN61" s="432">
        <v>58.636697588253675</v>
      </c>
      <c r="BO61" s="432">
        <v>67.251443497838949</v>
      </c>
      <c r="BP61" s="432">
        <v>73.012011017052814</v>
      </c>
      <c r="BQ61" s="449">
        <v>66.322918255732134</v>
      </c>
      <c r="BR61" s="445">
        <v>119.30186523648784</v>
      </c>
      <c r="BS61" s="432">
        <v>87.095509922366986</v>
      </c>
      <c r="BT61" s="432">
        <v>151.83250890124722</v>
      </c>
      <c r="BU61" s="432">
        <v>158.15781909543216</v>
      </c>
      <c r="BV61" s="433">
        <v>125.06132701115965</v>
      </c>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row>
    <row r="62" s="306" customFormat="true" ht="15" customHeight="true" x14ac:dyDescent="0.2">
      <c r="A62" s="1057"/>
      <c r="B62" s="376" t="s">
        <v>514</v>
      </c>
      <c r="C62" s="402">
        <v>13.409200659539296</v>
      </c>
      <c r="D62" s="400">
        <v>9.8883888754409206</v>
      </c>
      <c r="E62" s="400">
        <v>5.6907554640819331</v>
      </c>
      <c r="F62" s="400">
        <v>1.5939033745713655</v>
      </c>
      <c r="G62" s="404">
        <v>0.11129562312377553</v>
      </c>
      <c r="H62" s="401">
        <v>6.0006599154850422</v>
      </c>
      <c r="I62" s="400">
        <v>3.8726912168017735</v>
      </c>
      <c r="J62" s="400">
        <v>1.2891114749002321</v>
      </c>
      <c r="K62" s="400">
        <v>0.54883487638144379</v>
      </c>
      <c r="L62" s="403">
        <v>1.109217799520385E-2</v>
      </c>
      <c r="M62" s="402">
        <v>15.841333185181696</v>
      </c>
      <c r="N62" s="400">
        <v>14.59913751088866</v>
      </c>
      <c r="O62" s="400">
        <v>10.414900705050455</v>
      </c>
      <c r="P62" s="400">
        <v>18.004659183689498</v>
      </c>
      <c r="Q62" s="404">
        <v>11.201423529958021</v>
      </c>
      <c r="R62" s="402">
        <v>11.078822410765124</v>
      </c>
      <c r="S62" s="400">
        <v>9.4679494300877263</v>
      </c>
      <c r="T62" s="400">
        <v>6.2125171491668789</v>
      </c>
      <c r="U62" s="400">
        <v>0.71063032926433245</v>
      </c>
      <c r="V62" s="403">
        <v>19.142767820247112</v>
      </c>
      <c r="W62" s="895"/>
      <c r="X62" s="895"/>
      <c r="Y62" s="895"/>
      <c r="Z62" s="895"/>
      <c r="AA62" s="895"/>
      <c r="AB62" s="895"/>
      <c r="AC62" s="895"/>
      <c r="AD62" s="895"/>
      <c r="AE62" s="895"/>
      <c r="AF62" s="895"/>
      <c r="AG62" s="895"/>
      <c r="AH62" s="895"/>
      <c r="AI62" s="895"/>
      <c r="AJ62" s="895"/>
      <c r="AK62" s="895"/>
      <c r="AL62" s="895"/>
      <c r="AM62" s="895"/>
      <c r="AN62" s="895"/>
      <c r="AO62" s="895"/>
      <c r="AP62" s="895"/>
      <c r="AQ62" s="895"/>
      <c r="AR62" s="895"/>
      <c r="AS62" s="895"/>
      <c r="AT62" s="895"/>
      <c r="AU62" s="895"/>
      <c r="AV62" s="895"/>
      <c r="AW62" s="895"/>
      <c r="AX62" s="895"/>
      <c r="AY62" s="895"/>
      <c r="AZ62" s="343"/>
      <c r="BA62" s="1064"/>
      <c r="BB62" s="594" t="s">
        <v>514</v>
      </c>
      <c r="BC62" s="445">
        <v>1342.3837785337562</v>
      </c>
      <c r="BD62" s="432">
        <v>989.5909383329257</v>
      </c>
      <c r="BE62" s="432">
        <v>569.76896970441817</v>
      </c>
      <c r="BF62" s="432">
        <v>159.67369622938418</v>
      </c>
      <c r="BG62" s="449">
        <v>11.139529352955513</v>
      </c>
      <c r="BH62" s="445">
        <v>405.37726635226647</v>
      </c>
      <c r="BI62" s="432">
        <v>261.7776531197041</v>
      </c>
      <c r="BJ62" s="432">
        <v>87.053256289588035</v>
      </c>
      <c r="BK62" s="432">
        <v>37.09165281483822</v>
      </c>
      <c r="BL62" s="449">
        <v>0.74920687331585034</v>
      </c>
      <c r="BM62" s="445">
        <v>515.58287779660725</v>
      </c>
      <c r="BN62" s="432">
        <v>475.29856065734901</v>
      </c>
      <c r="BO62" s="432">
        <v>339.43825930945923</v>
      </c>
      <c r="BP62" s="432">
        <v>585.62825558629504</v>
      </c>
      <c r="BQ62" s="449">
        <v>364.55992335401879</v>
      </c>
      <c r="BR62" s="445">
        <v>863.65814418076002</v>
      </c>
      <c r="BS62" s="432">
        <v>336.21477374063221</v>
      </c>
      <c r="BT62" s="432">
        <v>549.96147657329118</v>
      </c>
      <c r="BU62" s="432">
        <v>169.36653506994284</v>
      </c>
      <c r="BV62" s="433">
        <v>1153.3559825888162</v>
      </c>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row>
    <row r="63" s="306" customFormat="true" ht="15" customHeight="true" x14ac:dyDescent="0.2">
      <c r="A63" s="1057"/>
      <c r="B63" s="376" t="s">
        <v>515</v>
      </c>
      <c r="C63" s="402">
        <v>11.885527548386882</v>
      </c>
      <c r="D63" s="400">
        <v>1.278905848533014</v>
      </c>
      <c r="E63" s="400">
        <v>0.84475105006124263</v>
      </c>
      <c r="F63" s="400">
        <v>0.35823720071509557</v>
      </c>
      <c r="G63" s="404">
        <v>0.15442785942696699</v>
      </c>
      <c r="H63" s="401">
        <v>1.1089060832639261</v>
      </c>
      <c r="I63" s="400">
        <v>0.4783757993484461</v>
      </c>
      <c r="J63" s="400">
        <v>0</v>
      </c>
      <c r="K63" s="400">
        <v>0.12973347823432177</v>
      </c>
      <c r="L63" s="403">
        <v>0.22883870714964888</v>
      </c>
      <c r="M63" s="402">
        <v>17.867395306265152</v>
      </c>
      <c r="N63" s="400">
        <v>12.805610522693406</v>
      </c>
      <c r="O63" s="400">
        <v>4.9620565576791371</v>
      </c>
      <c r="P63" s="400">
        <v>3.2874854757557754</v>
      </c>
      <c r="Q63" s="404">
        <v>1.696170428708474</v>
      </c>
      <c r="R63" s="402">
        <v>5.1630618368461922</v>
      </c>
      <c r="S63" s="400">
        <v>6.4302969079286827</v>
      </c>
      <c r="T63" s="400">
        <v>3.8093770152068731</v>
      </c>
      <c r="U63" s="400">
        <v>0.28197655710333469</v>
      </c>
      <c r="V63" s="403">
        <v>6.945966338750992</v>
      </c>
      <c r="W63" s="895"/>
      <c r="X63" s="895"/>
      <c r="Y63" s="895"/>
      <c r="Z63" s="895"/>
      <c r="AA63" s="895"/>
      <c r="AB63" s="895"/>
      <c r="AC63" s="895"/>
      <c r="AD63" s="895"/>
      <c r="AE63" s="895"/>
      <c r="AF63" s="895"/>
      <c r="AG63" s="895"/>
      <c r="AH63" s="895"/>
      <c r="AI63" s="895"/>
      <c r="AJ63" s="895"/>
      <c r="AK63" s="895"/>
      <c r="AL63" s="895"/>
      <c r="AM63" s="895"/>
      <c r="AN63" s="895"/>
      <c r="AO63" s="895"/>
      <c r="AP63" s="895"/>
      <c r="AQ63" s="895"/>
      <c r="AR63" s="895"/>
      <c r="AS63" s="895"/>
      <c r="AT63" s="895"/>
      <c r="AU63" s="895"/>
      <c r="AV63" s="895"/>
      <c r="AW63" s="895"/>
      <c r="AX63" s="895"/>
      <c r="AY63" s="895"/>
      <c r="AZ63" s="343"/>
      <c r="BA63" s="1064"/>
      <c r="BB63" s="594" t="s">
        <v>515</v>
      </c>
      <c r="BC63" s="445">
        <v>1189.8501473255453</v>
      </c>
      <c r="BD63" s="432">
        <v>127.98785066316675</v>
      </c>
      <c r="BE63" s="432">
        <v>84.578038625627002</v>
      </c>
      <c r="BF63" s="432">
        <v>35.887406274191292</v>
      </c>
      <c r="BG63" s="449">
        <v>15.456615675601508</v>
      </c>
      <c r="BH63" s="445">
        <v>74.912646776549309</v>
      </c>
      <c r="BI63" s="432">
        <v>32.336193890024923</v>
      </c>
      <c r="BJ63" s="432">
        <v>0</v>
      </c>
      <c r="BK63" s="432">
        <v>8.7677174687864436</v>
      </c>
      <c r="BL63" s="449">
        <v>15.456615675601508</v>
      </c>
      <c r="BM63" s="445">
        <v>581.52448301200968</v>
      </c>
      <c r="BN63" s="432">
        <v>416.9073854695331</v>
      </c>
      <c r="BO63" s="432">
        <v>161.72135368673531</v>
      </c>
      <c r="BP63" s="432">
        <v>106.93034312897319</v>
      </c>
      <c r="BQ63" s="449">
        <v>55.203319455918461</v>
      </c>
      <c r="BR63" s="445">
        <v>402.49046685397076</v>
      </c>
      <c r="BS63" s="432">
        <v>228.3452014555487</v>
      </c>
      <c r="BT63" s="432">
        <v>337.2241166993764</v>
      </c>
      <c r="BU63" s="432">
        <v>67.204269900756515</v>
      </c>
      <c r="BV63" s="433">
        <v>418.49600365447975</v>
      </c>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row>
    <row r="64" s="306" customFormat="true" ht="15" customHeight="true" x14ac:dyDescent="0.2">
      <c r="A64" s="1057"/>
      <c r="B64" s="376" t="s">
        <v>516</v>
      </c>
      <c r="C64" s="402">
        <v>1.646707406172861</v>
      </c>
      <c r="D64" s="400">
        <v>0.49509981923749347</v>
      </c>
      <c r="E64" s="400">
        <v>0.46501141899028031</v>
      </c>
      <c r="F64" s="400">
        <v>0.24391407456158276</v>
      </c>
      <c r="G64" s="404">
        <v>0.10319698603240515</v>
      </c>
      <c r="H64" s="401">
        <v>0.52975482258210171</v>
      </c>
      <c r="I64" s="400">
        <v>0.25557238236398716</v>
      </c>
      <c r="J64" s="400">
        <v>0.12012644743766346</v>
      </c>
      <c r="K64" s="400">
        <v>5.8984341838704494E-3</v>
      </c>
      <c r="L64" s="403">
        <v>0.12516388936913031</v>
      </c>
      <c r="M64" s="402">
        <v>1.3726713536652486</v>
      </c>
      <c r="N64" s="400">
        <v>2.2886141097820381</v>
      </c>
      <c r="O64" s="400">
        <v>1.0620599015963805</v>
      </c>
      <c r="P64" s="400">
        <v>1.3140040616413207</v>
      </c>
      <c r="Q64" s="404">
        <v>0.89571566916142664</v>
      </c>
      <c r="R64" s="402">
        <v>0.25529155161428513</v>
      </c>
      <c r="S64" s="400">
        <v>2.0037159411512073</v>
      </c>
      <c r="T64" s="400">
        <v>1.7233940670604631</v>
      </c>
      <c r="U64" s="400">
        <v>0.11537405354497515</v>
      </c>
      <c r="V64" s="403">
        <v>0.40836579796775918</v>
      </c>
      <c r="W64" s="895"/>
      <c r="X64" s="895"/>
      <c r="Y64" s="895"/>
      <c r="Z64" s="895"/>
      <c r="AA64" s="895"/>
      <c r="AB64" s="895"/>
      <c r="AC64" s="895"/>
      <c r="AD64" s="895"/>
      <c r="AE64" s="895"/>
      <c r="AF64" s="895"/>
      <c r="AG64" s="895"/>
      <c r="AH64" s="895"/>
      <c r="AI64" s="895"/>
      <c r="AJ64" s="895"/>
      <c r="AK64" s="895"/>
      <c r="AL64" s="895"/>
      <c r="AM64" s="895"/>
      <c r="AN64" s="895"/>
      <c r="AO64" s="895"/>
      <c r="AP64" s="895"/>
      <c r="AQ64" s="895"/>
      <c r="AR64" s="895"/>
      <c r="AS64" s="895"/>
      <c r="AT64" s="895"/>
      <c r="AU64" s="895"/>
      <c r="AV64" s="895"/>
      <c r="AW64" s="895"/>
      <c r="AX64" s="895"/>
      <c r="AY64" s="895"/>
      <c r="AZ64" s="343"/>
      <c r="BA64" s="1064"/>
      <c r="BB64" s="594" t="s">
        <v>516</v>
      </c>
      <c r="BC64" s="445">
        <v>164.85049080575044</v>
      </c>
      <c r="BD64" s="432">
        <v>49.547636208415852</v>
      </c>
      <c r="BE64" s="432">
        <v>46.557803927993021</v>
      </c>
      <c r="BF64" s="432">
        <v>24.434769678614373</v>
      </c>
      <c r="BG64" s="449">
        <v>10.328940373208093</v>
      </c>
      <c r="BH64" s="445">
        <v>35.787824145988743</v>
      </c>
      <c r="BI64" s="432">
        <v>17.275619126873625</v>
      </c>
      <c r="BJ64" s="432">
        <v>8.1120978437942846</v>
      </c>
      <c r="BK64" s="432">
        <v>0.39863114083012635</v>
      </c>
      <c r="BL64" s="449">
        <v>8.4540336665030011</v>
      </c>
      <c r="BM64" s="445">
        <v>44.675901864984091</v>
      </c>
      <c r="BN64" s="432">
        <v>74.509538078410031</v>
      </c>
      <c r="BO64" s="432">
        <v>34.614229601385773</v>
      </c>
      <c r="BP64" s="432">
        <v>42.739931847719895</v>
      </c>
      <c r="BQ64" s="449">
        <v>29.151833677492164</v>
      </c>
      <c r="BR64" s="445">
        <v>19.901449767619582</v>
      </c>
      <c r="BS64" s="432">
        <v>71.153622732056476</v>
      </c>
      <c r="BT64" s="432">
        <v>152.56301481040182</v>
      </c>
      <c r="BU64" s="432">
        <v>27.497424302330941</v>
      </c>
      <c r="BV64" s="433">
        <v>24.604129381572935</v>
      </c>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row>
    <row r="65" s="306" customFormat="true" ht="15" customHeight="true" x14ac:dyDescent="0.2">
      <c r="A65" s="1057"/>
      <c r="B65" s="376" t="s">
        <v>517</v>
      </c>
      <c r="C65" s="402">
        <v>5.9572202433932953</v>
      </c>
      <c r="D65" s="400">
        <v>0.79728358223940476</v>
      </c>
      <c r="E65" s="400">
        <v>0.42915664451230723</v>
      </c>
      <c r="F65" s="400">
        <v>0.15100286164551471</v>
      </c>
      <c r="G65" s="404">
        <v>0</v>
      </c>
      <c r="H65" s="401">
        <v>0.75715074068810795</v>
      </c>
      <c r="I65" s="400">
        <v>0.14744923137608801</v>
      </c>
      <c r="J65" s="400">
        <v>0.20738030260328172</v>
      </c>
      <c r="K65" s="400">
        <v>0</v>
      </c>
      <c r="L65" s="403">
        <v>0</v>
      </c>
      <c r="M65" s="402">
        <v>7.483886178758234</v>
      </c>
      <c r="N65" s="400">
        <v>7.8287994736443958</v>
      </c>
      <c r="O65" s="400">
        <v>2.849857011131935</v>
      </c>
      <c r="P65" s="400">
        <v>1.0353198323015333</v>
      </c>
      <c r="Q65" s="404">
        <v>1.0484842883241938</v>
      </c>
      <c r="R65" s="402">
        <v>0.79037838682385497</v>
      </c>
      <c r="S65" s="400">
        <v>1.6305612399503704</v>
      </c>
      <c r="T65" s="400">
        <v>3.6578839746903258</v>
      </c>
      <c r="U65" s="400">
        <v>6.2806346482299255E-2</v>
      </c>
      <c r="V65" s="403">
        <v>4.5801855331502157</v>
      </c>
      <c r="W65" s="895"/>
      <c r="X65" s="895"/>
      <c r="Y65" s="895"/>
      <c r="Z65" s="895"/>
      <c r="AA65" s="895"/>
      <c r="AB65" s="895"/>
      <c r="AC65" s="895"/>
      <c r="AD65" s="895"/>
      <c r="AE65" s="895"/>
      <c r="AF65" s="895"/>
      <c r="AG65" s="895"/>
      <c r="AH65" s="895"/>
      <c r="AI65" s="895"/>
      <c r="AJ65" s="895"/>
      <c r="AK65" s="895"/>
      <c r="AL65" s="895"/>
      <c r="AM65" s="895"/>
      <c r="AN65" s="895"/>
      <c r="AO65" s="895"/>
      <c r="AP65" s="895"/>
      <c r="AQ65" s="895"/>
      <c r="AR65" s="895"/>
      <c r="AS65" s="895"/>
      <c r="AT65" s="895"/>
      <c r="AU65" s="895"/>
      <c r="AV65" s="895"/>
      <c r="AW65" s="895"/>
      <c r="AX65" s="895"/>
      <c r="AY65" s="895"/>
      <c r="AZ65" s="343"/>
      <c r="BA65" s="1064"/>
      <c r="BB65" s="594" t="s">
        <v>517</v>
      </c>
      <c r="BC65" s="445">
        <v>596.37229861237859</v>
      </c>
      <c r="BD65" s="432">
        <v>79.788994769944097</v>
      </c>
      <c r="BE65" s="432">
        <v>42.967957546042619</v>
      </c>
      <c r="BF65" s="432">
        <v>15.12713094458292</v>
      </c>
      <c r="BG65" s="449">
        <v>0</v>
      </c>
      <c r="BH65" s="445">
        <v>51.14965717098621</v>
      </c>
      <c r="BI65" s="432">
        <v>9.96694845601791</v>
      </c>
      <c r="BJ65" s="432">
        <v>14.004320792608711</v>
      </c>
      <c r="BK65" s="432">
        <v>0</v>
      </c>
      <c r="BL65" s="449">
        <v>0</v>
      </c>
      <c r="BM65" s="445">
        <v>243.57568444780915</v>
      </c>
      <c r="BN65" s="432">
        <v>254.87924329248213</v>
      </c>
      <c r="BO65" s="432">
        <v>92.881394699268611</v>
      </c>
      <c r="BP65" s="432">
        <v>33.675313771776572</v>
      </c>
      <c r="BQ65" s="449">
        <v>34.123819241998923</v>
      </c>
      <c r="BR65" s="445">
        <v>61.614556624861599</v>
      </c>
      <c r="BS65" s="432">
        <v>57.902588349067578</v>
      </c>
      <c r="BT65" s="432">
        <v>323.81323440278095</v>
      </c>
      <c r="BU65" s="432">
        <v>14.968814088080633</v>
      </c>
      <c r="BV65" s="433">
        <v>275.95718840815761</v>
      </c>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row>
    <row r="66" s="306" customFormat="true" ht="15" customHeight="true" x14ac:dyDescent="0.2">
      <c r="A66" s="1057"/>
      <c r="B66" s="376" t="s">
        <v>518</v>
      </c>
      <c r="C66" s="402">
        <v>1.4462120575822239</v>
      </c>
      <c r="D66" s="400">
        <v>0.19543222868010016</v>
      </c>
      <c r="E66" s="400">
        <v>2.0169239157134138E-2</v>
      </c>
      <c r="F66" s="400">
        <v>0</v>
      </c>
      <c r="G66" s="404">
        <v>0</v>
      </c>
      <c r="H66" s="401">
        <v>0.30400570697764001</v>
      </c>
      <c r="I66" s="400">
        <v>2.9874365193387046E-2</v>
      </c>
      <c r="J66" s="400">
        <v>0</v>
      </c>
      <c r="K66" s="400">
        <v>0</v>
      </c>
      <c r="L66" s="403">
        <v>0</v>
      </c>
      <c r="M66" s="402">
        <v>2.0949933629683932</v>
      </c>
      <c r="N66" s="400">
        <v>1.3934074349597461</v>
      </c>
      <c r="O66" s="400">
        <v>0.8673031988415717</v>
      </c>
      <c r="P66" s="400">
        <v>6.0977811418959381E-2</v>
      </c>
      <c r="Q66" s="404">
        <v>0</v>
      </c>
      <c r="R66" s="402">
        <v>6.7314290824178308E-2</v>
      </c>
      <c r="S66" s="400">
        <v>0.1741022530500338</v>
      </c>
      <c r="T66" s="400">
        <v>0.10608449276931532</v>
      </c>
      <c r="U66" s="400">
        <v>7.0632136860471248E-2</v>
      </c>
      <c r="V66" s="403">
        <v>2.1361154268032227</v>
      </c>
      <c r="W66" s="895"/>
      <c r="X66" s="895"/>
      <c r="Y66" s="895"/>
      <c r="Z66" s="895"/>
      <c r="AA66" s="895"/>
      <c r="AB66" s="895"/>
      <c r="AC66" s="895"/>
      <c r="AD66" s="895"/>
      <c r="AE66" s="895"/>
      <c r="AF66" s="895"/>
      <c r="AG66" s="895"/>
      <c r="AH66" s="895"/>
      <c r="AI66" s="895"/>
      <c r="AJ66" s="895"/>
      <c r="AK66" s="895"/>
      <c r="AL66" s="895"/>
      <c r="AM66" s="895"/>
      <c r="AN66" s="895"/>
      <c r="AO66" s="895"/>
      <c r="AP66" s="895"/>
      <c r="AQ66" s="895"/>
      <c r="AR66" s="895"/>
      <c r="AS66" s="895"/>
      <c r="AT66" s="895"/>
      <c r="AU66" s="895"/>
      <c r="AV66" s="895"/>
      <c r="AW66" s="895"/>
      <c r="AX66" s="895"/>
      <c r="AY66" s="895"/>
      <c r="AZ66" s="343"/>
      <c r="BA66" s="1064"/>
      <c r="BB66" s="594" t="s">
        <v>518</v>
      </c>
      <c r="BC66" s="445">
        <v>144.77907040918305</v>
      </c>
      <c r="BD66" s="432">
        <v>19.558086256130544</v>
      </c>
      <c r="BE66" s="432">
        <v>2.0193815543146441</v>
      </c>
      <c r="BF66" s="432">
        <v>0</v>
      </c>
      <c r="BG66" s="449">
        <v>0</v>
      </c>
      <c r="BH66" s="445">
        <v>20.537241601055211</v>
      </c>
      <c r="BI66" s="432">
        <v>2.0193815543146441</v>
      </c>
      <c r="BJ66" s="432">
        <v>0</v>
      </c>
      <c r="BK66" s="432">
        <v>0</v>
      </c>
      <c r="BL66" s="449">
        <v>0</v>
      </c>
      <c r="BM66" s="445">
        <v>68.185088617063101</v>
      </c>
      <c r="BN66" s="432">
        <v>45.364635256819504</v>
      </c>
      <c r="BO66" s="432">
        <v>28.266797394001912</v>
      </c>
      <c r="BP66" s="432">
        <v>1.9833937963738517</v>
      </c>
      <c r="BQ66" s="449">
        <v>0</v>
      </c>
      <c r="BR66" s="445">
        <v>5.2475374488865718</v>
      </c>
      <c r="BS66" s="432">
        <v>6.1825160821976466</v>
      </c>
      <c r="BT66" s="432">
        <v>9.391102331647522</v>
      </c>
      <c r="BU66" s="432">
        <v>16.833956829605345</v>
      </c>
      <c r="BV66" s="433">
        <v>128.70142552729118</v>
      </c>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row>
    <row r="67" s="306" customFormat="true" ht="15" customHeight="true" x14ac:dyDescent="0.2">
      <c r="A67" s="1057"/>
      <c r="B67" s="376" t="s">
        <v>519</v>
      </c>
      <c r="C67" s="402">
        <v>0.81618461453826441</v>
      </c>
      <c r="D67" s="400">
        <v>5.5934482712759399</v>
      </c>
      <c r="E67" s="400">
        <v>5.6337089078835394</v>
      </c>
      <c r="F67" s="400">
        <v>3.2342705858804761</v>
      </c>
      <c r="G67" s="404">
        <v>0.80983968593629596</v>
      </c>
      <c r="H67" s="401">
        <v>6.5187221081756865</v>
      </c>
      <c r="I67" s="400">
        <v>6.8499705171274519</v>
      </c>
      <c r="J67" s="400">
        <v>4.587344686268076</v>
      </c>
      <c r="K67" s="400">
        <v>1.3946742431642385</v>
      </c>
      <c r="L67" s="403">
        <v>0.70732360439270336</v>
      </c>
      <c r="M67" s="402">
        <v>4.7179103581249181E-2</v>
      </c>
      <c r="N67" s="400">
        <v>0.19109415002224697</v>
      </c>
      <c r="O67" s="400">
        <v>1.7698275492203639</v>
      </c>
      <c r="P67" s="400">
        <v>3.7449127218276637</v>
      </c>
      <c r="Q67" s="404">
        <v>2.0933328665416946</v>
      </c>
      <c r="R67" s="402">
        <v>1.3061607933741413</v>
      </c>
      <c r="S67" s="400">
        <v>5.1576028634465851</v>
      </c>
      <c r="T67" s="400">
        <v>2.2419889298149882</v>
      </c>
      <c r="U67" s="400">
        <v>3.9590747620831901</v>
      </c>
      <c r="V67" s="403">
        <v>3.0468130839949281</v>
      </c>
      <c r="W67" s="895"/>
      <c r="X67" s="895"/>
      <c r="Y67" s="895"/>
      <c r="Z67" s="895"/>
      <c r="AA67" s="895"/>
      <c r="AB67" s="895"/>
      <c r="AC67" s="895"/>
      <c r="AD67" s="895"/>
      <c r="AE67" s="895"/>
      <c r="AF67" s="895"/>
      <c r="AG67" s="895"/>
      <c r="AH67" s="895"/>
      <c r="AI67" s="895"/>
      <c r="AJ67" s="895"/>
      <c r="AK67" s="895"/>
      <c r="AL67" s="895"/>
      <c r="AM67" s="895"/>
      <c r="AN67" s="895"/>
      <c r="AO67" s="895"/>
      <c r="AP67" s="895"/>
      <c r="AQ67" s="895"/>
      <c r="AR67" s="895"/>
      <c r="AS67" s="895"/>
      <c r="AT67" s="895"/>
      <c r="AU67" s="895"/>
      <c r="AV67" s="895"/>
      <c r="AW67" s="895"/>
      <c r="AX67" s="895"/>
      <c r="AY67" s="895"/>
      <c r="AZ67" s="343"/>
      <c r="BA67" s="1064"/>
      <c r="BB67" s="594" t="s">
        <v>519</v>
      </c>
      <c r="BC67" s="445">
        <v>81.707553989473638</v>
      </c>
      <c r="BD67" s="432">
        <v>559.7702308245664</v>
      </c>
      <c r="BE67" s="432">
        <v>564.05736291416099</v>
      </c>
      <c r="BF67" s="432">
        <v>324.00203631690658</v>
      </c>
      <c r="BG67" s="449">
        <v>81.056493503278489</v>
      </c>
      <c r="BH67" s="445">
        <v>440.37518965257732</v>
      </c>
      <c r="BI67" s="432">
        <v>463.02922322675198</v>
      </c>
      <c r="BJ67" s="432">
        <v>309.78181517876948</v>
      </c>
      <c r="BK67" s="432">
        <v>94.255622307231008</v>
      </c>
      <c r="BL67" s="449">
        <v>47.775261657240982</v>
      </c>
      <c r="BM67" s="445">
        <v>1.5355234128298318</v>
      </c>
      <c r="BN67" s="432">
        <v>6.2213794744977919</v>
      </c>
      <c r="BO67" s="432">
        <v>57.681508407849606</v>
      </c>
      <c r="BP67" s="432">
        <v>121.80884304622786</v>
      </c>
      <c r="BQ67" s="449">
        <v>68.129311184410554</v>
      </c>
      <c r="BR67" s="445">
        <v>101.82277185985446</v>
      </c>
      <c r="BS67" s="432">
        <v>183.15077542209301</v>
      </c>
      <c r="BT67" s="432">
        <v>198.47149113582321</v>
      </c>
      <c r="BU67" s="432">
        <v>943.5774789278239</v>
      </c>
      <c r="BV67" s="433">
        <v>183.5711602027919</v>
      </c>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row>
    <row r="68" s="306" customFormat="true" ht="15" customHeight="true" x14ac:dyDescent="0.2">
      <c r="A68" s="1057"/>
      <c r="B68" s="376" t="s">
        <v>520</v>
      </c>
      <c r="C68" s="402">
        <v>0.24870363930342737</v>
      </c>
      <c r="D68" s="400">
        <v>0.46205063158493381</v>
      </c>
      <c r="E68" s="400">
        <v>0.46985493303977544</v>
      </c>
      <c r="F68" s="400">
        <v>0.23824623766430653</v>
      </c>
      <c r="G68" s="404">
        <v>4.2047236818236383E-2</v>
      </c>
      <c r="H68" s="401">
        <v>0.61207610334403784</v>
      </c>
      <c r="I68" s="400">
        <v>0.71498560844663073</v>
      </c>
      <c r="J68" s="400">
        <v>0.28618108085435018</v>
      </c>
      <c r="K68" s="400">
        <v>9.8752493287613818E-2</v>
      </c>
      <c r="L68" s="403">
        <v>0</v>
      </c>
      <c r="M68" s="402">
        <v>0</v>
      </c>
      <c r="N68" s="400">
        <v>5.9724992982992713E-2</v>
      </c>
      <c r="O68" s="400">
        <v>0.23881331346670504</v>
      </c>
      <c r="P68" s="400">
        <v>0.56666672622746606</v>
      </c>
      <c r="Q68" s="404">
        <v>7.4287463175643664E-2</v>
      </c>
      <c r="R68" s="402">
        <v>0</v>
      </c>
      <c r="S68" s="400">
        <v>0.57644116394428313</v>
      </c>
      <c r="T68" s="400">
        <v>0.2240831500369253</v>
      </c>
      <c r="U68" s="400">
        <v>0.43925853632312856</v>
      </c>
      <c r="V68" s="403">
        <v>2.0902680809672981E-2</v>
      </c>
      <c r="W68" s="895"/>
      <c r="X68" s="895"/>
      <c r="Y68" s="895"/>
      <c r="Z68" s="895"/>
      <c r="AA68" s="895"/>
      <c r="AB68" s="895"/>
      <c r="AC68" s="895"/>
      <c r="AD68" s="895"/>
      <c r="AE68" s="895"/>
      <c r="AF68" s="895"/>
      <c r="AG68" s="895"/>
      <c r="AH68" s="895"/>
      <c r="AI68" s="895"/>
      <c r="AJ68" s="895"/>
      <c r="AK68" s="895"/>
      <c r="AL68" s="895"/>
      <c r="AM68" s="895"/>
      <c r="AN68" s="895"/>
      <c r="AO68" s="895"/>
      <c r="AP68" s="895"/>
      <c r="AQ68" s="895"/>
      <c r="AR68" s="895"/>
      <c r="AS68" s="895"/>
      <c r="AT68" s="895"/>
      <c r="AU68" s="895"/>
      <c r="AV68" s="895"/>
      <c r="AW68" s="895"/>
      <c r="AX68" s="895"/>
      <c r="AY68" s="895"/>
      <c r="AZ68" s="343"/>
      <c r="BA68" s="1064"/>
      <c r="BB68" s="594" t="s">
        <v>520</v>
      </c>
      <c r="BC68" s="445">
        <v>24.897511756282537</v>
      </c>
      <c r="BD68" s="432">
        <v>46.240203922711054</v>
      </c>
      <c r="BE68" s="432">
        <v>47.042745519166253</v>
      </c>
      <c r="BF68" s="432">
        <v>23.866978379937464</v>
      </c>
      <c r="BG68" s="449">
        <v>4.2084892074013363</v>
      </c>
      <c r="BH68" s="445">
        <v>41.349075113032363</v>
      </c>
      <c r="BI68" s="432">
        <v>48.330022745292112</v>
      </c>
      <c r="BJ68" s="432">
        <v>19.325710353150914</v>
      </c>
      <c r="BK68" s="432">
        <v>6.6739439369703586</v>
      </c>
      <c r="BL68" s="449">
        <v>0</v>
      </c>
      <c r="BM68" s="445">
        <v>0</v>
      </c>
      <c r="BN68" s="432">
        <v>1.9444438535436983</v>
      </c>
      <c r="BO68" s="432">
        <v>7.7833075627646977</v>
      </c>
      <c r="BP68" s="432">
        <v>18.431676100818255</v>
      </c>
      <c r="BQ68" s="449">
        <v>2.417749119926246</v>
      </c>
      <c r="BR68" s="445">
        <v>0</v>
      </c>
      <c r="BS68" s="432">
        <v>20.469906070095909</v>
      </c>
      <c r="BT68" s="432">
        <v>19.836902999298495</v>
      </c>
      <c r="BU68" s="432">
        <v>104.6897285878014</v>
      </c>
      <c r="BV68" s="433">
        <v>1.2593911283028645</v>
      </c>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row>
    <row r="69" s="306" customFormat="true" ht="15" customHeight="true" x14ac:dyDescent="0.2">
      <c r="A69" s="1057"/>
      <c r="B69" s="376" t="s">
        <v>521</v>
      </c>
      <c r="C69" s="402">
        <v>1.6777728744095326</v>
      </c>
      <c r="D69" s="400">
        <v>13.601768418157853</v>
      </c>
      <c r="E69" s="400">
        <v>19.659260023530621</v>
      </c>
      <c r="F69" s="400">
        <v>15.447055372692379</v>
      </c>
      <c r="G69" s="404">
        <v>3.5040985234872783</v>
      </c>
      <c r="H69" s="401">
        <v>18.743951353142489</v>
      </c>
      <c r="I69" s="400">
        <v>26.570018919429739</v>
      </c>
      <c r="J69" s="400">
        <v>22.644547419688358</v>
      </c>
      <c r="K69" s="400">
        <v>7.6270536593679257</v>
      </c>
      <c r="L69" s="403">
        <v>2.4823794390838341</v>
      </c>
      <c r="M69" s="402">
        <v>0</v>
      </c>
      <c r="N69" s="400">
        <v>8.9931824052589329E-3</v>
      </c>
      <c r="O69" s="400">
        <v>1.9080725152956723</v>
      </c>
      <c r="P69" s="400">
        <v>1.280976369377538</v>
      </c>
      <c r="Q69" s="404">
        <v>0.52055933723027303</v>
      </c>
      <c r="R69" s="402">
        <v>4.6775981654296928</v>
      </c>
      <c r="S69" s="400">
        <v>3.1186792628478841</v>
      </c>
      <c r="T69" s="400">
        <v>4.8112968543899033</v>
      </c>
      <c r="U69" s="400">
        <v>18.303663753374579</v>
      </c>
      <c r="V69" s="403">
        <v>2.1907497902338195</v>
      </c>
      <c r="W69" s="895"/>
      <c r="X69" s="895"/>
      <c r="Y69" s="895"/>
      <c r="Z69" s="895"/>
      <c r="AA69" s="895"/>
      <c r="AB69" s="895"/>
      <c r="AC69" s="895"/>
      <c r="AD69" s="895"/>
      <c r="AE69" s="895"/>
      <c r="AF69" s="895"/>
      <c r="AG69" s="895"/>
      <c r="AH69" s="895"/>
      <c r="AI69" s="895"/>
      <c r="AJ69" s="895"/>
      <c r="AK69" s="895"/>
      <c r="AL69" s="895"/>
      <c r="AM69" s="895"/>
      <c r="AN69" s="895"/>
      <c r="AO69" s="895"/>
      <c r="AP69" s="895"/>
      <c r="AQ69" s="895"/>
      <c r="AR69" s="895"/>
      <c r="AS69" s="895"/>
      <c r="AT69" s="895"/>
      <c r="AU69" s="895"/>
      <c r="AV69" s="895"/>
      <c r="AW69" s="895"/>
      <c r="AX69" s="895"/>
      <c r="AY69" s="895"/>
      <c r="AZ69" s="343"/>
      <c r="BA69" s="1064"/>
      <c r="BB69" s="594" t="s">
        <v>521</v>
      </c>
      <c r="BC69" s="445">
        <v>167.96042865307447</v>
      </c>
      <c r="BD69" s="432">
        <v>1361.2113096949577</v>
      </c>
      <c r="BE69" s="432">
        <v>1968.3214995718236</v>
      </c>
      <c r="BF69" s="432">
        <v>1547.451662733979</v>
      </c>
      <c r="BG69" s="449">
        <v>350.72366066564547</v>
      </c>
      <c r="BH69" s="445">
        <v>1266.2560230365232</v>
      </c>
      <c r="BI69" s="432">
        <v>1796.0216311329198</v>
      </c>
      <c r="BJ69" s="432">
        <v>1529.1785299176108</v>
      </c>
      <c r="BK69" s="432">
        <v>515.45562883798789</v>
      </c>
      <c r="BL69" s="449">
        <v>167.66912131627529</v>
      </c>
      <c r="BM69" s="445">
        <v>0</v>
      </c>
      <c r="BN69" s="432">
        <v>0.29278761500537287</v>
      </c>
      <c r="BO69" s="432">
        <v>62.187132798501978</v>
      </c>
      <c r="BP69" s="432">
        <v>41.665657149757152</v>
      </c>
      <c r="BQ69" s="449">
        <v>16.942049514897541</v>
      </c>
      <c r="BR69" s="445">
        <v>364.6457719958467</v>
      </c>
      <c r="BS69" s="432">
        <v>110.74689936512343</v>
      </c>
      <c r="BT69" s="432">
        <v>425.9188117698065</v>
      </c>
      <c r="BU69" s="432">
        <v>4362.3639202165868</v>
      </c>
      <c r="BV69" s="433">
        <v>131.99315797211361</v>
      </c>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row>
    <row r="70" s="306" customFormat="true" ht="15" customHeight="true" x14ac:dyDescent="0.2">
      <c r="A70" s="1057"/>
      <c r="B70" s="376" t="s">
        <v>522</v>
      </c>
      <c r="C70" s="402">
        <v>4.1987466489658152</v>
      </c>
      <c r="D70" s="400">
        <v>26.651777167917341</v>
      </c>
      <c r="E70" s="400">
        <v>26.204508628139738</v>
      </c>
      <c r="F70" s="400">
        <v>14.496246407690162</v>
      </c>
      <c r="G70" s="404">
        <v>1.5833620231511376</v>
      </c>
      <c r="H70" s="401">
        <v>35.091568810914993</v>
      </c>
      <c r="I70" s="400">
        <v>33.422520994387966</v>
      </c>
      <c r="J70" s="400">
        <v>20.384128570358417</v>
      </c>
      <c r="K70" s="400">
        <v>6.0127018295254535</v>
      </c>
      <c r="L70" s="403">
        <v>1.0967131611599936</v>
      </c>
      <c r="M70" s="402">
        <v>0.70017456951164236</v>
      </c>
      <c r="N70" s="400">
        <v>0.84695575007124979</v>
      </c>
      <c r="O70" s="400">
        <v>6.0468323018573811</v>
      </c>
      <c r="P70" s="400">
        <v>8.5869195790497432</v>
      </c>
      <c r="Q70" s="404">
        <v>9.4730694828556423</v>
      </c>
      <c r="R70" s="402">
        <v>13.524290140224645</v>
      </c>
      <c r="S70" s="400">
        <v>9.6692238914884765</v>
      </c>
      <c r="T70" s="400">
        <v>8.413024550418962</v>
      </c>
      <c r="U70" s="400">
        <v>20.859091740101778</v>
      </c>
      <c r="V70" s="403">
        <v>3.4528592341708566</v>
      </c>
      <c r="W70" s="895"/>
      <c r="X70" s="895"/>
      <c r="Y70" s="895"/>
      <c r="Z70" s="895"/>
      <c r="AA70" s="895"/>
      <c r="AB70" s="895"/>
      <c r="AC70" s="895"/>
      <c r="AD70" s="895"/>
      <c r="AE70" s="895"/>
      <c r="AF70" s="895"/>
      <c r="AG70" s="895"/>
      <c r="AH70" s="895"/>
      <c r="AI70" s="895"/>
      <c r="AJ70" s="895"/>
      <c r="AK70" s="895"/>
      <c r="AL70" s="895"/>
      <c r="AM70" s="895"/>
      <c r="AN70" s="895"/>
      <c r="AO70" s="895"/>
      <c r="AP70" s="895"/>
      <c r="AQ70" s="895"/>
      <c r="AR70" s="895"/>
      <c r="AS70" s="895"/>
      <c r="AT70" s="895"/>
      <c r="AU70" s="895"/>
      <c r="AV70" s="895"/>
      <c r="AW70" s="895"/>
      <c r="AX70" s="895"/>
      <c r="AY70" s="895"/>
      <c r="AZ70" s="343"/>
      <c r="BA70" s="1064"/>
      <c r="BB70" s="594" t="s">
        <v>522</v>
      </c>
      <c r="BC70" s="445">
        <v>420.33298888215211</v>
      </c>
      <c r="BD70" s="432">
        <v>2667.2046890614765</v>
      </c>
      <c r="BE70" s="432">
        <v>2623.6439040303057</v>
      </c>
      <c r="BF70" s="432">
        <v>1452.201734619129</v>
      </c>
      <c r="BG70" s="449">
        <v>158.47799974695701</v>
      </c>
      <c r="BH70" s="445">
        <v>2370.6266372256696</v>
      </c>
      <c r="BI70" s="432">
        <v>2259.2219770313691</v>
      </c>
      <c r="BJ70" s="432">
        <v>1376.5332193731801</v>
      </c>
      <c r="BK70" s="432">
        <v>406.35363811118225</v>
      </c>
      <c r="BL70" s="449">
        <v>74.076077642488329</v>
      </c>
      <c r="BM70" s="445">
        <v>22.788361010328224</v>
      </c>
      <c r="BN70" s="432">
        <v>27.574015838201834</v>
      </c>
      <c r="BO70" s="432">
        <v>197.07592890284175</v>
      </c>
      <c r="BP70" s="432">
        <v>279.30230073414913</v>
      </c>
      <c r="BQ70" s="449">
        <v>308.30916047061476</v>
      </c>
      <c r="BR70" s="445">
        <v>1054.2964667904539</v>
      </c>
      <c r="BS70" s="432">
        <v>343.36219758349426</v>
      </c>
      <c r="BT70" s="432">
        <v>744.76082610351227</v>
      </c>
      <c r="BU70" s="432">
        <v>4971.4062955691816</v>
      </c>
      <c r="BV70" s="433">
        <v>208.03553029337155</v>
      </c>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row>
    <row r="71" s="306" customFormat="true" ht="15" customHeight="true" x14ac:dyDescent="0.2">
      <c r="A71" s="1057"/>
      <c r="B71" s="376" t="s">
        <v>523</v>
      </c>
      <c r="C71" s="402">
        <v>28.904935875016065</v>
      </c>
      <c r="D71" s="400">
        <v>3.193833179630194</v>
      </c>
      <c r="E71" s="400">
        <v>1.5948572762083617</v>
      </c>
      <c r="F71" s="400">
        <v>0.50187542820565512</v>
      </c>
      <c r="G71" s="404">
        <v>5.7923961363869257E-2</v>
      </c>
      <c r="H71" s="401">
        <v>1.4121807434148224</v>
      </c>
      <c r="I71" s="400">
        <v>4.8287784395616068E-2</v>
      </c>
      <c r="J71" s="400">
        <v>0.26717616409070954</v>
      </c>
      <c r="K71" s="400">
        <v>0.16927953924443365</v>
      </c>
      <c r="L71" s="403">
        <v>0</v>
      </c>
      <c r="M71" s="402">
        <v>36.002253256296569</v>
      </c>
      <c r="N71" s="400">
        <v>36.126877037982887</v>
      </c>
      <c r="O71" s="400">
        <v>17.712249019300259</v>
      </c>
      <c r="P71" s="400">
        <v>6.4178652506493323</v>
      </c>
      <c r="Q71" s="404">
        <v>5.1293206826388316</v>
      </c>
      <c r="R71" s="402">
        <v>3.3205295079497099</v>
      </c>
      <c r="S71" s="400">
        <v>3.3291942341946554</v>
      </c>
      <c r="T71" s="400">
        <v>20.298348084065484</v>
      </c>
      <c r="U71" s="400">
        <v>9.4018495634740934E-2</v>
      </c>
      <c r="V71" s="403">
        <v>20.458660194828159</v>
      </c>
      <c r="W71" s="895"/>
      <c r="X71" s="895"/>
      <c r="Y71" s="895"/>
      <c r="Z71" s="895"/>
      <c r="AA71" s="895"/>
      <c r="AB71" s="895"/>
      <c r="AC71" s="895"/>
      <c r="AD71" s="895"/>
      <c r="AE71" s="895"/>
      <c r="AF71" s="895"/>
      <c r="AG71" s="895"/>
      <c r="AH71" s="895"/>
      <c r="AI71" s="895"/>
      <c r="AJ71" s="895"/>
      <c r="AK71" s="895"/>
      <c r="AL71" s="895"/>
      <c r="AM71" s="895"/>
      <c r="AN71" s="895"/>
      <c r="AO71" s="895"/>
      <c r="AP71" s="895"/>
      <c r="AQ71" s="895"/>
      <c r="AR71" s="895"/>
      <c r="AS71" s="895"/>
      <c r="AT71" s="895"/>
      <c r="AU71" s="895"/>
      <c r="AV71" s="895"/>
      <c r="AW71" s="895"/>
      <c r="AX71" s="895"/>
      <c r="AY71" s="895"/>
      <c r="AZ71" s="343"/>
      <c r="BA71" s="1064"/>
      <c r="BB71" s="594" t="s">
        <v>523</v>
      </c>
      <c r="BC71" s="445">
        <v>2893.6487732083128</v>
      </c>
      <c r="BD71" s="432">
        <v>319.62622151307187</v>
      </c>
      <c r="BE71" s="432">
        <v>159.68006230916654</v>
      </c>
      <c r="BF71" s="432">
        <v>50.276764543429259</v>
      </c>
      <c r="BG71" s="449">
        <v>5.7975834964748225</v>
      </c>
      <c r="BH71" s="445">
        <v>95.400502182023573</v>
      </c>
      <c r="BI71" s="432">
        <v>3.2640513187813145</v>
      </c>
      <c r="BJ71" s="432">
        <v>18.042314834609325</v>
      </c>
      <c r="BK71" s="432">
        <v>11.440340562370652</v>
      </c>
      <c r="BL71" s="449">
        <v>0</v>
      </c>
      <c r="BM71" s="445">
        <v>1171.7539883831914</v>
      </c>
      <c r="BN71" s="432">
        <v>1176.1689787764101</v>
      </c>
      <c r="BO71" s="432">
        <v>577.27050365938464</v>
      </c>
      <c r="BP71" s="432">
        <v>208.75059022114098</v>
      </c>
      <c r="BQ71" s="449">
        <v>166.93813513254452</v>
      </c>
      <c r="BR71" s="445">
        <v>258.85443833332852</v>
      </c>
      <c r="BS71" s="432">
        <v>118.22246141612548</v>
      </c>
      <c r="BT71" s="432">
        <v>1796.9060231581543</v>
      </c>
      <c r="BU71" s="432">
        <v>22.407693821102782</v>
      </c>
      <c r="BV71" s="433">
        <v>1232.6387883417444</v>
      </c>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row>
    <row r="72" s="306" customFormat="true" ht="15" customHeight="true" x14ac:dyDescent="0.2">
      <c r="A72" s="1057"/>
      <c r="B72" s="376" t="s">
        <v>524</v>
      </c>
      <c r="C72" s="402">
        <v>9.8042342557173048E-2</v>
      </c>
      <c r="D72" s="400">
        <v>0.22814789420935699</v>
      </c>
      <c r="E72" s="400">
        <v>1.0092104101783717</v>
      </c>
      <c r="F72" s="400">
        <v>1.5007996437637017</v>
      </c>
      <c r="G72" s="404">
        <v>1.0026216509471477</v>
      </c>
      <c r="H72" s="401">
        <v>0.19768894279033447</v>
      </c>
      <c r="I72" s="400">
        <v>0.4082357806946213</v>
      </c>
      <c r="J72" s="400">
        <v>0.4719041475406871</v>
      </c>
      <c r="K72" s="400">
        <v>1.8484608507098881</v>
      </c>
      <c r="L72" s="403">
        <v>0.52914425116930697</v>
      </c>
      <c r="M72" s="402">
        <v>6.9075780864061742E-2</v>
      </c>
      <c r="N72" s="400">
        <v>5.2815763514513128E-2</v>
      </c>
      <c r="O72" s="400">
        <v>0.1732940594173045</v>
      </c>
      <c r="P72" s="400">
        <v>0.43763702195683124</v>
      </c>
      <c r="Q72" s="404">
        <v>3.9039639451658918</v>
      </c>
      <c r="R72" s="402">
        <v>2.2373591317608503</v>
      </c>
      <c r="S72" s="400">
        <v>1.3930245485487391</v>
      </c>
      <c r="T72" s="400">
        <v>2.8510914595563784E-2</v>
      </c>
      <c r="U72" s="400">
        <v>0.37675812573813117</v>
      </c>
      <c r="V72" s="403">
        <v>1.1317725894093367</v>
      </c>
      <c r="W72" s="895"/>
      <c r="X72" s="895"/>
      <c r="Y72" s="895"/>
      <c r="Z72" s="895"/>
      <c r="AA72" s="895"/>
      <c r="AB72" s="895"/>
      <c r="AC72" s="895"/>
      <c r="AD72" s="895"/>
      <c r="AE72" s="895"/>
      <c r="AF72" s="895"/>
      <c r="AG72" s="895"/>
      <c r="AH72" s="895"/>
      <c r="AI72" s="895"/>
      <c r="AJ72" s="895"/>
      <c r="AK72" s="895"/>
      <c r="AL72" s="895"/>
      <c r="AM72" s="895"/>
      <c r="AN72" s="895"/>
      <c r="AO72" s="895"/>
      <c r="AP72" s="895"/>
      <c r="AQ72" s="895"/>
      <c r="AR72" s="895"/>
      <c r="AS72" s="895"/>
      <c r="AT72" s="895"/>
      <c r="AU72" s="895"/>
      <c r="AV72" s="895"/>
      <c r="AW72" s="895"/>
      <c r="AX72" s="895"/>
      <c r="AY72" s="895"/>
      <c r="AZ72" s="343"/>
      <c r="BA72" s="1064"/>
      <c r="BB72" s="594" t="s">
        <v>524</v>
      </c>
      <c r="BC72" s="445">
        <v>9.8149362963385318</v>
      </c>
      <c r="BD72" s="432">
        <v>22.832140963838405</v>
      </c>
      <c r="BE72" s="432">
        <v>101.04401414743785</v>
      </c>
      <c r="BF72" s="432">
        <v>150.34677148101093</v>
      </c>
      <c r="BG72" s="449">
        <v>100.35195452577098</v>
      </c>
      <c r="BH72" s="445">
        <v>13.354965011367032</v>
      </c>
      <c r="BI72" s="432">
        <v>27.59502335897136</v>
      </c>
      <c r="BJ72" s="432">
        <v>31.867525423399368</v>
      </c>
      <c r="BK72" s="432">
        <v>124.92367206762623</v>
      </c>
      <c r="BL72" s="449">
        <v>35.740366781260597</v>
      </c>
      <c r="BM72" s="445">
        <v>2.2481876662536897</v>
      </c>
      <c r="BN72" s="432">
        <v>1.7195027007413235</v>
      </c>
      <c r="BO72" s="432">
        <v>5.6479303589284555</v>
      </c>
      <c r="BP72" s="432">
        <v>14.234793512822327</v>
      </c>
      <c r="BQ72" s="449">
        <v>127.05785053302633</v>
      </c>
      <c r="BR72" s="445">
        <v>174.41505639848987</v>
      </c>
      <c r="BS72" s="432">
        <v>49.467462502186294</v>
      </c>
      <c r="BT72" s="432">
        <v>2.5239213531239897</v>
      </c>
      <c r="BU72" s="432">
        <v>89.793829066895469</v>
      </c>
      <c r="BV72" s="433">
        <v>68.18954809370112</v>
      </c>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row>
    <row r="73" s="306" customFormat="true" ht="15" customHeight="true" x14ac:dyDescent="0.2">
      <c r="A73" s="1057"/>
      <c r="B73" s="376" t="s">
        <v>525</v>
      </c>
      <c r="C73" s="402">
        <v>1.9014662972374692</v>
      </c>
      <c r="D73" s="400">
        <v>0.49916161686211552</v>
      </c>
      <c r="E73" s="400">
        <v>8.015112447744914E-2</v>
      </c>
      <c r="F73" s="400">
        <v>5.4932405278849503E-2</v>
      </c>
      <c r="G73" s="404">
        <v>6.483871666456581E-2</v>
      </c>
      <c r="H73" s="401">
        <v>0.55179382252136988</v>
      </c>
      <c r="I73" s="400">
        <v>5.0585366685536393E-3</v>
      </c>
      <c r="J73" s="400">
        <v>4.2213090812150217E-2</v>
      </c>
      <c r="K73" s="400">
        <v>0.12493586691407368</v>
      </c>
      <c r="L73" s="403">
        <v>0</v>
      </c>
      <c r="M73" s="402">
        <v>2.3487375111749285</v>
      </c>
      <c r="N73" s="400">
        <v>2.6541104853008233</v>
      </c>
      <c r="O73" s="400">
        <v>0.96723667513387668</v>
      </c>
      <c r="P73" s="400">
        <v>0.26610198853809774</v>
      </c>
      <c r="Q73" s="404">
        <v>0.25752922815508361</v>
      </c>
      <c r="R73" s="402">
        <v>0.10930896177570729</v>
      </c>
      <c r="S73" s="400">
        <v>0.16865286269834759</v>
      </c>
      <c r="T73" s="400">
        <v>1.8443149226469631</v>
      </c>
      <c r="U73" s="400">
        <v>0.13604708013549449</v>
      </c>
      <c r="V73" s="403">
        <v>0.83192428183967182</v>
      </c>
      <c r="W73" s="895"/>
      <c r="X73" s="895"/>
      <c r="Y73" s="895"/>
      <c r="Z73" s="895"/>
      <c r="AA73" s="895"/>
      <c r="AB73" s="895"/>
      <c r="AC73" s="895"/>
      <c r="AD73" s="895"/>
      <c r="AE73" s="895"/>
      <c r="AF73" s="895"/>
      <c r="AG73" s="895"/>
      <c r="AH73" s="895"/>
      <c r="AI73" s="895"/>
      <c r="AJ73" s="895"/>
      <c r="AK73" s="895"/>
      <c r="AL73" s="895"/>
      <c r="AM73" s="895"/>
      <c r="AN73" s="895"/>
      <c r="AO73" s="895"/>
      <c r="AP73" s="895"/>
      <c r="AQ73" s="895"/>
      <c r="AR73" s="895"/>
      <c r="AS73" s="895"/>
      <c r="AT73" s="895"/>
      <c r="AU73" s="895"/>
      <c r="AV73" s="895"/>
      <c r="AW73" s="895"/>
      <c r="AX73" s="895"/>
      <c r="AY73" s="895"/>
      <c r="AZ73" s="343"/>
      <c r="BA73" s="1064"/>
      <c r="BB73" s="594" t="s">
        <v>525</v>
      </c>
      <c r="BC73" s="445">
        <v>190.35418871328315</v>
      </c>
      <c r="BD73" s="432">
        <v>49.954124886531169</v>
      </c>
      <c r="BE73" s="432">
        <v>8.0248789290639735</v>
      </c>
      <c r="BF73" s="432">
        <v>5.5030062258342438</v>
      </c>
      <c r="BG73" s="449">
        <v>6.4896782750354269</v>
      </c>
      <c r="BH73" s="445">
        <v>37.276678651051313</v>
      </c>
      <c r="BI73" s="432">
        <v>0.34193582270871736</v>
      </c>
      <c r="BJ73" s="432">
        <v>2.8506355616221386</v>
      </c>
      <c r="BK73" s="432">
        <v>8.4434827288143026</v>
      </c>
      <c r="BL73" s="449">
        <v>0</v>
      </c>
      <c r="BM73" s="445">
        <v>76.443619425489729</v>
      </c>
      <c r="BN73" s="432">
        <v>86.408864396830467</v>
      </c>
      <c r="BO73" s="432">
        <v>31.523789102329374</v>
      </c>
      <c r="BP73" s="432">
        <v>8.6553620241133906</v>
      </c>
      <c r="BQ73" s="449">
        <v>8.3815093167884847</v>
      </c>
      <c r="BR73" s="445">
        <v>8.5212644060257272</v>
      </c>
      <c r="BS73" s="432">
        <v>5.9890036899267063</v>
      </c>
      <c r="BT73" s="432">
        <v>163.2675023297281</v>
      </c>
      <c r="BU73" s="432">
        <v>32.424485164860883</v>
      </c>
      <c r="BV73" s="433">
        <v>50.123621439206474</v>
      </c>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row>
    <row r="74" s="306" customFormat="true" ht="15" customHeight="true" x14ac:dyDescent="0.2">
      <c r="A74" s="1058"/>
      <c r="B74" s="376" t="s">
        <v>535</v>
      </c>
      <c r="C74" s="402">
        <v>3.1990932449829139E-2</v>
      </c>
      <c r="D74" s="400">
        <v>0.18554649492858932</v>
      </c>
      <c r="E74" s="400">
        <v>6.4817801718739868E-2</v>
      </c>
      <c r="F74" s="400">
        <v>0</v>
      </c>
      <c r="G74" s="404">
        <v>0</v>
      </c>
      <c r="H74" s="401">
        <v>0.29800416275809416</v>
      </c>
      <c r="I74" s="400">
        <v>9.6007125727063269E-2</v>
      </c>
      <c r="J74" s="400">
        <v>0</v>
      </c>
      <c r="K74" s="400">
        <v>0</v>
      </c>
      <c r="L74" s="403">
        <v>0</v>
      </c>
      <c r="M74" s="402">
        <v>0</v>
      </c>
      <c r="N74" s="400">
        <v>0</v>
      </c>
      <c r="O74" s="400">
        <v>5.0305655942776292E-2</v>
      </c>
      <c r="P74" s="400">
        <v>0</v>
      </c>
      <c r="Q74" s="404">
        <v>0</v>
      </c>
      <c r="R74" s="402">
        <v>0</v>
      </c>
      <c r="S74" s="400">
        <v>0</v>
      </c>
      <c r="T74" s="400">
        <v>6.2662149828784666E-2</v>
      </c>
      <c r="U74" s="400">
        <v>9.5303170288405958E-2</v>
      </c>
      <c r="V74" s="403">
        <v>0</v>
      </c>
      <c r="W74" s="895"/>
      <c r="X74" s="895"/>
      <c r="Y74" s="895"/>
      <c r="Z74" s="895"/>
      <c r="AA74" s="895"/>
      <c r="AB74" s="895"/>
      <c r="AC74" s="895"/>
      <c r="AD74" s="895"/>
      <c r="AE74" s="895"/>
      <c r="AF74" s="895"/>
      <c r="AG74" s="895"/>
      <c r="AH74" s="895"/>
      <c r="AI74" s="895"/>
      <c r="AJ74" s="895"/>
      <c r="AK74" s="895"/>
      <c r="AL74" s="895"/>
      <c r="AM74" s="895"/>
      <c r="AN74" s="895"/>
      <c r="AO74" s="895"/>
      <c r="AP74" s="895"/>
      <c r="AQ74" s="895"/>
      <c r="AR74" s="895"/>
      <c r="AS74" s="895"/>
      <c r="AT74" s="895"/>
      <c r="AU74" s="895"/>
      <c r="AV74" s="895"/>
      <c r="AW74" s="895"/>
      <c r="AX74" s="895"/>
      <c r="AY74" s="895"/>
      <c r="AZ74" s="343"/>
      <c r="BA74" s="1065"/>
      <c r="BB74" s="594" t="s">
        <v>535</v>
      </c>
      <c r="BC74" s="445">
        <v>3.2025852898449525</v>
      </c>
      <c r="BD74" s="432">
        <v>18.568761032123223</v>
      </c>
      <c r="BE74" s="432">
        <v>6.4896782750354287</v>
      </c>
      <c r="BF74" s="432">
        <v>0</v>
      </c>
      <c r="BG74" s="449">
        <v>0</v>
      </c>
      <c r="BH74" s="445">
        <v>20.131804595146324</v>
      </c>
      <c r="BI74" s="432">
        <v>6.4896782750354287</v>
      </c>
      <c r="BJ74" s="432">
        <v>0</v>
      </c>
      <c r="BK74" s="432">
        <v>0</v>
      </c>
      <c r="BL74" s="449">
        <v>0</v>
      </c>
      <c r="BM74" s="445">
        <v>0</v>
      </c>
      <c r="BN74" s="432">
        <v>0</v>
      </c>
      <c r="BO74" s="432">
        <v>1.6395417268218511</v>
      </c>
      <c r="BP74" s="432">
        <v>0</v>
      </c>
      <c r="BQ74" s="449">
        <v>0</v>
      </c>
      <c r="BR74" s="445">
        <v>0</v>
      </c>
      <c r="BS74" s="432">
        <v>0</v>
      </c>
      <c r="BT74" s="432">
        <v>5.5471506343796042</v>
      </c>
      <c r="BU74" s="432">
        <v>22.713873962624</v>
      </c>
      <c r="BV74" s="433">
        <v>0</v>
      </c>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row>
    <row r="75" s="306" customFormat="true" ht="15" customHeight="true" x14ac:dyDescent="0.2">
      <c r="A75" s="588"/>
      <c r="B75" s="376"/>
      <c r="C75" s="402"/>
      <c r="D75" s="400"/>
      <c r="E75" s="400"/>
      <c r="F75" s="400"/>
      <c r="G75" s="404"/>
      <c r="H75" s="401"/>
      <c r="I75" s="400"/>
      <c r="J75" s="400"/>
      <c r="K75" s="400"/>
      <c r="L75" s="403"/>
      <c r="M75" s="402"/>
      <c r="N75" s="400"/>
      <c r="O75" s="400"/>
      <c r="P75" s="400"/>
      <c r="Q75" s="404"/>
      <c r="R75" s="402"/>
      <c r="S75" s="400"/>
      <c r="T75" s="400"/>
      <c r="U75" s="400"/>
      <c r="V75" s="403"/>
      <c r="W75" s="895"/>
      <c r="X75" s="895"/>
      <c r="Y75" s="895"/>
      <c r="Z75" s="895"/>
      <c r="AA75" s="895"/>
      <c r="AB75" s="895"/>
      <c r="AC75" s="895"/>
      <c r="AD75" s="895"/>
      <c r="AE75" s="895"/>
      <c r="AF75" s="895"/>
      <c r="AG75" s="895"/>
      <c r="AH75" s="895"/>
      <c r="AI75" s="895"/>
      <c r="AJ75" s="895"/>
      <c r="AK75" s="895"/>
      <c r="AL75" s="895"/>
      <c r="AM75" s="895"/>
      <c r="AN75" s="895"/>
      <c r="AO75" s="895"/>
      <c r="AP75" s="895"/>
      <c r="AQ75" s="895"/>
      <c r="AR75" s="895"/>
      <c r="AS75" s="895"/>
      <c r="AT75" s="895"/>
      <c r="AU75" s="895"/>
      <c r="AV75" s="895"/>
      <c r="AW75" s="895"/>
      <c r="AX75" s="895"/>
      <c r="AY75" s="895"/>
      <c r="AZ75" s="343"/>
      <c r="BA75" s="830"/>
      <c r="BB75" s="594"/>
      <c r="BC75" s="445"/>
      <c r="BD75" s="432"/>
      <c r="BE75" s="432"/>
      <c r="BF75" s="432"/>
      <c r="BG75" s="449"/>
      <c r="BH75" s="445"/>
      <c r="BI75" s="432"/>
      <c r="BJ75" s="432"/>
      <c r="BK75" s="432"/>
      <c r="BL75" s="449"/>
      <c r="BM75" s="445"/>
      <c r="BN75" s="432"/>
      <c r="BO75" s="432"/>
      <c r="BP75" s="432"/>
      <c r="BQ75" s="449"/>
      <c r="BR75" s="445"/>
      <c r="BS75" s="432"/>
      <c r="BT75" s="432"/>
      <c r="BU75" s="432"/>
      <c r="BV75" s="43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row>
    <row r="76" s="306" customFormat="true" ht="15" customHeight="true" x14ac:dyDescent="0.2">
      <c r="A76" s="588"/>
      <c r="B76" s="376"/>
      <c r="C76" s="402"/>
      <c r="D76" s="400"/>
      <c r="E76" s="400"/>
      <c r="F76" s="400"/>
      <c r="G76" s="404"/>
      <c r="H76" s="401"/>
      <c r="I76" s="400"/>
      <c r="J76" s="400"/>
      <c r="K76" s="400"/>
      <c r="L76" s="403"/>
      <c r="M76" s="402"/>
      <c r="N76" s="400"/>
      <c r="O76" s="400"/>
      <c r="P76" s="400"/>
      <c r="Q76" s="404"/>
      <c r="R76" s="402"/>
      <c r="S76" s="400"/>
      <c r="T76" s="400"/>
      <c r="U76" s="400"/>
      <c r="V76" s="403"/>
      <c r="W76" s="895"/>
      <c r="X76" s="895"/>
      <c r="Y76" s="895"/>
      <c r="Z76" s="895"/>
      <c r="AA76" s="895"/>
      <c r="AB76" s="895"/>
      <c r="AC76" s="895"/>
      <c r="AD76" s="895"/>
      <c r="AE76" s="895"/>
      <c r="AF76" s="895"/>
      <c r="AG76" s="895"/>
      <c r="AH76" s="895"/>
      <c r="AI76" s="895"/>
      <c r="AJ76" s="895"/>
      <c r="AK76" s="895"/>
      <c r="AL76" s="895"/>
      <c r="AM76" s="895"/>
      <c r="AN76" s="895"/>
      <c r="AO76" s="895"/>
      <c r="AP76" s="895"/>
      <c r="AQ76" s="895"/>
      <c r="AR76" s="895"/>
      <c r="AS76" s="895"/>
      <c r="AT76" s="895"/>
      <c r="AU76" s="895"/>
      <c r="AV76" s="895"/>
      <c r="AW76" s="895"/>
      <c r="AX76" s="895"/>
      <c r="AY76" s="895"/>
      <c r="AZ76" s="343"/>
      <c r="BA76" s="830"/>
      <c r="BB76" s="594"/>
      <c r="BC76" s="445"/>
      <c r="BD76" s="432"/>
      <c r="BE76" s="432"/>
      <c r="BF76" s="432"/>
      <c r="BG76" s="449"/>
      <c r="BH76" s="445"/>
      <c r="BI76" s="432"/>
      <c r="BJ76" s="432"/>
      <c r="BK76" s="432"/>
      <c r="BL76" s="449"/>
      <c r="BM76" s="445"/>
      <c r="BN76" s="432"/>
      <c r="BO76" s="432"/>
      <c r="BP76" s="432"/>
      <c r="BQ76" s="449"/>
      <c r="BR76" s="445"/>
      <c r="BS76" s="432"/>
      <c r="BT76" s="432"/>
      <c r="BU76" s="432"/>
      <c r="BV76" s="43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row>
    <row r="77" s="306" customFormat="true" ht="15" customHeight="true" x14ac:dyDescent="0.2">
      <c r="A77" s="588"/>
      <c r="B77" s="376"/>
      <c r="C77" s="402"/>
      <c r="D77" s="400"/>
      <c r="E77" s="400"/>
      <c r="F77" s="400"/>
      <c r="G77" s="404"/>
      <c r="H77" s="401"/>
      <c r="I77" s="400"/>
      <c r="J77" s="400"/>
      <c r="K77" s="400"/>
      <c r="L77" s="403"/>
      <c r="M77" s="402"/>
      <c r="N77" s="400"/>
      <c r="O77" s="400"/>
      <c r="P77" s="400"/>
      <c r="Q77" s="404"/>
      <c r="R77" s="402"/>
      <c r="S77" s="400"/>
      <c r="T77" s="400"/>
      <c r="U77" s="400"/>
      <c r="V77" s="403"/>
      <c r="W77" s="895"/>
      <c r="X77" s="895"/>
      <c r="Y77" s="895"/>
      <c r="Z77" s="895"/>
      <c r="AA77" s="895"/>
      <c r="AB77" s="895"/>
      <c r="AC77" s="895"/>
      <c r="AD77" s="895"/>
      <c r="AE77" s="895"/>
      <c r="AF77" s="895"/>
      <c r="AG77" s="895"/>
      <c r="AH77" s="895"/>
      <c r="AI77" s="895"/>
      <c r="AJ77" s="895"/>
      <c r="AK77" s="895"/>
      <c r="AL77" s="895"/>
      <c r="AM77" s="895"/>
      <c r="AN77" s="895"/>
      <c r="AO77" s="895"/>
      <c r="AP77" s="895"/>
      <c r="AQ77" s="895"/>
      <c r="AR77" s="895"/>
      <c r="AS77" s="895"/>
      <c r="AT77" s="895"/>
      <c r="AU77" s="895"/>
      <c r="AV77" s="895"/>
      <c r="AW77" s="895"/>
      <c r="AX77" s="895"/>
      <c r="AY77" s="895"/>
      <c r="AZ77" s="343"/>
      <c r="BA77" s="830"/>
      <c r="BB77" s="594"/>
      <c r="BC77" s="445"/>
      <c r="BD77" s="432"/>
      <c r="BE77" s="432"/>
      <c r="BF77" s="432"/>
      <c r="BG77" s="449"/>
      <c r="BH77" s="445"/>
      <c r="BI77" s="432"/>
      <c r="BJ77" s="432"/>
      <c r="BK77" s="432"/>
      <c r="BL77" s="449"/>
      <c r="BM77" s="445"/>
      <c r="BN77" s="432"/>
      <c r="BO77" s="432"/>
      <c r="BP77" s="432"/>
      <c r="BQ77" s="449"/>
      <c r="BR77" s="445"/>
      <c r="BS77" s="432"/>
      <c r="BT77" s="432"/>
      <c r="BU77" s="432"/>
      <c r="BV77" s="43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row>
    <row r="78" s="306" customFormat="true" ht="15" customHeight="true" x14ac:dyDescent="0.2">
      <c r="A78" s="588"/>
      <c r="B78" s="376"/>
      <c r="C78" s="402"/>
      <c r="D78" s="400"/>
      <c r="E78" s="400"/>
      <c r="F78" s="400"/>
      <c r="G78" s="404"/>
      <c r="H78" s="401"/>
      <c r="I78" s="400"/>
      <c r="J78" s="400"/>
      <c r="K78" s="400"/>
      <c r="L78" s="403"/>
      <c r="M78" s="402"/>
      <c r="N78" s="400"/>
      <c r="O78" s="400"/>
      <c r="P78" s="400"/>
      <c r="Q78" s="404"/>
      <c r="R78" s="402"/>
      <c r="S78" s="400"/>
      <c r="T78" s="400"/>
      <c r="U78" s="400"/>
      <c r="V78" s="403"/>
      <c r="W78" s="895"/>
      <c r="X78" s="895"/>
      <c r="Y78" s="895"/>
      <c r="Z78" s="895"/>
      <c r="AA78" s="895"/>
      <c r="AB78" s="895"/>
      <c r="AC78" s="895"/>
      <c r="AD78" s="895"/>
      <c r="AE78" s="895"/>
      <c r="AF78" s="895"/>
      <c r="AG78" s="895"/>
      <c r="AH78" s="895"/>
      <c r="AI78" s="895"/>
      <c r="AJ78" s="895"/>
      <c r="AK78" s="895"/>
      <c r="AL78" s="895"/>
      <c r="AM78" s="895"/>
      <c r="AN78" s="895"/>
      <c r="AO78" s="895"/>
      <c r="AP78" s="895"/>
      <c r="AQ78" s="895"/>
      <c r="AR78" s="895"/>
      <c r="AS78" s="895"/>
      <c r="AT78" s="895"/>
      <c r="AU78" s="895"/>
      <c r="AV78" s="895"/>
      <c r="AW78" s="895"/>
      <c r="AX78" s="895"/>
      <c r="AY78" s="895"/>
      <c r="AZ78" s="343"/>
      <c r="BA78" s="830"/>
      <c r="BB78" s="594"/>
      <c r="BC78" s="445"/>
      <c r="BD78" s="432"/>
      <c r="BE78" s="432"/>
      <c r="BF78" s="432"/>
      <c r="BG78" s="449"/>
      <c r="BH78" s="445"/>
      <c r="BI78" s="432"/>
      <c r="BJ78" s="432"/>
      <c r="BK78" s="432"/>
      <c r="BL78" s="449"/>
      <c r="BM78" s="445"/>
      <c r="BN78" s="432"/>
      <c r="BO78" s="432"/>
      <c r="BP78" s="432"/>
      <c r="BQ78" s="449"/>
      <c r="BR78" s="445"/>
      <c r="BS78" s="432"/>
      <c r="BT78" s="432"/>
      <c r="BU78" s="432"/>
      <c r="BV78" s="43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row>
    <row r="79" s="306" customFormat="true" ht="15" customHeight="true" x14ac:dyDescent="0.2">
      <c r="A79" s="588"/>
      <c r="B79" s="376"/>
      <c r="C79" s="402"/>
      <c r="D79" s="400"/>
      <c r="E79" s="400"/>
      <c r="F79" s="400"/>
      <c r="G79" s="404"/>
      <c r="H79" s="401"/>
      <c r="I79" s="400"/>
      <c r="J79" s="400"/>
      <c r="K79" s="400"/>
      <c r="L79" s="403"/>
      <c r="M79" s="402"/>
      <c r="N79" s="400"/>
      <c r="O79" s="400"/>
      <c r="P79" s="400"/>
      <c r="Q79" s="404"/>
      <c r="R79" s="402"/>
      <c r="S79" s="400"/>
      <c r="T79" s="400"/>
      <c r="U79" s="400"/>
      <c r="V79" s="403"/>
      <c r="W79" s="895"/>
      <c r="X79" s="895"/>
      <c r="Y79" s="895"/>
      <c r="Z79" s="895"/>
      <c r="AA79" s="895"/>
      <c r="AB79" s="895"/>
      <c r="AC79" s="895"/>
      <c r="AD79" s="895"/>
      <c r="AE79" s="895"/>
      <c r="AF79" s="895"/>
      <c r="AG79" s="895"/>
      <c r="AH79" s="895"/>
      <c r="AI79" s="895"/>
      <c r="AJ79" s="895"/>
      <c r="AK79" s="895"/>
      <c r="AL79" s="895"/>
      <c r="AM79" s="895"/>
      <c r="AN79" s="895"/>
      <c r="AO79" s="895"/>
      <c r="AP79" s="895"/>
      <c r="AQ79" s="895"/>
      <c r="AR79" s="895"/>
      <c r="AS79" s="895"/>
      <c r="AT79" s="895"/>
      <c r="AU79" s="895"/>
      <c r="AV79" s="895"/>
      <c r="AW79" s="895"/>
      <c r="AX79" s="895"/>
      <c r="AY79" s="895"/>
      <c r="AZ79" s="343"/>
      <c r="BA79" s="830"/>
      <c r="BB79" s="594"/>
      <c r="BC79" s="445"/>
      <c r="BD79" s="432"/>
      <c r="BE79" s="432"/>
      <c r="BF79" s="432"/>
      <c r="BG79" s="449"/>
      <c r="BH79" s="445"/>
      <c r="BI79" s="432"/>
      <c r="BJ79" s="432"/>
      <c r="BK79" s="432"/>
      <c r="BL79" s="449"/>
      <c r="BM79" s="445"/>
      <c r="BN79" s="432"/>
      <c r="BO79" s="432"/>
      <c r="BP79" s="432"/>
      <c r="BQ79" s="449"/>
      <c r="BR79" s="445"/>
      <c r="BS79" s="432"/>
      <c r="BT79" s="432"/>
      <c r="BU79" s="432"/>
      <c r="BV79" s="43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row>
    <row r="80" s="306" customFormat="true" ht="15" customHeight="true" x14ac:dyDescent="0.2">
      <c r="A80" s="588"/>
      <c r="B80" s="376"/>
      <c r="C80" s="402"/>
      <c r="D80" s="400"/>
      <c r="E80" s="400"/>
      <c r="F80" s="400"/>
      <c r="G80" s="404"/>
      <c r="H80" s="401"/>
      <c r="I80" s="400"/>
      <c r="J80" s="400"/>
      <c r="K80" s="400"/>
      <c r="L80" s="403"/>
      <c r="M80" s="402"/>
      <c r="N80" s="400"/>
      <c r="O80" s="400"/>
      <c r="P80" s="400"/>
      <c r="Q80" s="404"/>
      <c r="R80" s="402"/>
      <c r="S80" s="400"/>
      <c r="T80" s="400"/>
      <c r="U80" s="400"/>
      <c r="V80" s="403"/>
      <c r="W80" s="895"/>
      <c r="X80" s="895"/>
      <c r="Y80" s="895"/>
      <c r="Z80" s="895"/>
      <c r="AA80" s="895"/>
      <c r="AB80" s="895"/>
      <c r="AC80" s="895"/>
      <c r="AD80" s="895"/>
      <c r="AE80" s="895"/>
      <c r="AF80" s="895"/>
      <c r="AG80" s="895"/>
      <c r="AH80" s="895"/>
      <c r="AI80" s="895"/>
      <c r="AJ80" s="895"/>
      <c r="AK80" s="895"/>
      <c r="AL80" s="895"/>
      <c r="AM80" s="895"/>
      <c r="AN80" s="895"/>
      <c r="AO80" s="895"/>
      <c r="AP80" s="895"/>
      <c r="AQ80" s="895"/>
      <c r="AR80" s="895"/>
      <c r="AS80" s="895"/>
      <c r="AT80" s="895"/>
      <c r="AU80" s="895"/>
      <c r="AV80" s="895"/>
      <c r="AW80" s="895"/>
      <c r="AX80" s="895"/>
      <c r="AY80" s="895"/>
      <c r="AZ80" s="343"/>
      <c r="BA80" s="830"/>
      <c r="BB80" s="594"/>
      <c r="BC80" s="445"/>
      <c r="BD80" s="432"/>
      <c r="BE80" s="432"/>
      <c r="BF80" s="432"/>
      <c r="BG80" s="449"/>
      <c r="BH80" s="445"/>
      <c r="BI80" s="432"/>
      <c r="BJ80" s="432"/>
      <c r="BK80" s="432"/>
      <c r="BL80" s="449"/>
      <c r="BM80" s="445"/>
      <c r="BN80" s="432"/>
      <c r="BO80" s="432"/>
      <c r="BP80" s="432"/>
      <c r="BQ80" s="449"/>
      <c r="BR80" s="445"/>
      <c r="BS80" s="432"/>
      <c r="BT80" s="432"/>
      <c r="BU80" s="432"/>
      <c r="BV80" s="43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row>
    <row r="81" s="306" customFormat="true" ht="15" customHeight="true" x14ac:dyDescent="0.2">
      <c r="A81" s="588"/>
      <c r="B81" s="376"/>
      <c r="C81" s="402"/>
      <c r="D81" s="400"/>
      <c r="E81" s="400"/>
      <c r="F81" s="400"/>
      <c r="G81" s="404"/>
      <c r="H81" s="401"/>
      <c r="I81" s="400"/>
      <c r="J81" s="400"/>
      <c r="K81" s="400"/>
      <c r="L81" s="403"/>
      <c r="M81" s="402"/>
      <c r="N81" s="400"/>
      <c r="O81" s="400"/>
      <c r="P81" s="400"/>
      <c r="Q81" s="404"/>
      <c r="R81" s="402"/>
      <c r="S81" s="400"/>
      <c r="T81" s="400"/>
      <c r="U81" s="400"/>
      <c r="V81" s="403"/>
      <c r="W81" s="895"/>
      <c r="X81" s="895"/>
      <c r="Y81" s="895"/>
      <c r="Z81" s="895"/>
      <c r="AA81" s="895"/>
      <c r="AB81" s="895"/>
      <c r="AC81" s="895"/>
      <c r="AD81" s="895"/>
      <c r="AE81" s="895"/>
      <c r="AF81" s="895"/>
      <c r="AG81" s="895"/>
      <c r="AH81" s="895"/>
      <c r="AI81" s="895"/>
      <c r="AJ81" s="895"/>
      <c r="AK81" s="895"/>
      <c r="AL81" s="895"/>
      <c r="AM81" s="895"/>
      <c r="AN81" s="895"/>
      <c r="AO81" s="895"/>
      <c r="AP81" s="895"/>
      <c r="AQ81" s="895"/>
      <c r="AR81" s="895"/>
      <c r="AS81" s="895"/>
      <c r="AT81" s="895"/>
      <c r="AU81" s="895"/>
      <c r="AV81" s="895"/>
      <c r="AW81" s="895"/>
      <c r="AX81" s="895"/>
      <c r="AY81" s="895"/>
      <c r="AZ81" s="343"/>
      <c r="BA81" s="830"/>
      <c r="BB81" s="594"/>
      <c r="BC81" s="445"/>
      <c r="BD81" s="432"/>
      <c r="BE81" s="432"/>
      <c r="BF81" s="432"/>
      <c r="BG81" s="449"/>
      <c r="BH81" s="445"/>
      <c r="BI81" s="432"/>
      <c r="BJ81" s="432"/>
      <c r="BK81" s="432"/>
      <c r="BL81" s="449"/>
      <c r="BM81" s="445"/>
      <c r="BN81" s="432"/>
      <c r="BO81" s="432"/>
      <c r="BP81" s="432"/>
      <c r="BQ81" s="449"/>
      <c r="BR81" s="445"/>
      <c r="BS81" s="432"/>
      <c r="BT81" s="432"/>
      <c r="BU81" s="432"/>
      <c r="BV81" s="43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row>
    <row r="82" s="306" customFormat="true" ht="15" customHeight="true" x14ac:dyDescent="0.2">
      <c r="A82" s="588"/>
      <c r="B82" s="376"/>
      <c r="C82" s="402"/>
      <c r="D82" s="400"/>
      <c r="E82" s="400"/>
      <c r="F82" s="400"/>
      <c r="G82" s="404"/>
      <c r="H82" s="401"/>
      <c r="I82" s="400"/>
      <c r="J82" s="400"/>
      <c r="K82" s="400"/>
      <c r="L82" s="403"/>
      <c r="M82" s="402"/>
      <c r="N82" s="400"/>
      <c r="O82" s="400"/>
      <c r="P82" s="400"/>
      <c r="Q82" s="404"/>
      <c r="R82" s="402"/>
      <c r="S82" s="400"/>
      <c r="T82" s="400"/>
      <c r="U82" s="400"/>
      <c r="V82" s="403"/>
      <c r="W82" s="895"/>
      <c r="X82" s="895"/>
      <c r="Y82" s="895"/>
      <c r="Z82" s="895"/>
      <c r="AA82" s="895"/>
      <c r="AB82" s="895"/>
      <c r="AC82" s="895"/>
      <c r="AD82" s="895"/>
      <c r="AE82" s="895"/>
      <c r="AF82" s="895"/>
      <c r="AG82" s="895"/>
      <c r="AH82" s="895"/>
      <c r="AI82" s="895"/>
      <c r="AJ82" s="895"/>
      <c r="AK82" s="895"/>
      <c r="AL82" s="895"/>
      <c r="AM82" s="895"/>
      <c r="AN82" s="895"/>
      <c r="AO82" s="895"/>
      <c r="AP82" s="895"/>
      <c r="AQ82" s="895"/>
      <c r="AR82" s="895"/>
      <c r="AS82" s="895"/>
      <c r="AT82" s="895"/>
      <c r="AU82" s="895"/>
      <c r="AV82" s="895"/>
      <c r="AW82" s="895"/>
      <c r="AX82" s="895"/>
      <c r="AY82" s="895"/>
      <c r="AZ82" s="343"/>
      <c r="BA82" s="830"/>
      <c r="BB82" s="594"/>
      <c r="BC82" s="445"/>
      <c r="BD82" s="432"/>
      <c r="BE82" s="432"/>
      <c r="BF82" s="432"/>
      <c r="BG82" s="449"/>
      <c r="BH82" s="445"/>
      <c r="BI82" s="432"/>
      <c r="BJ82" s="432"/>
      <c r="BK82" s="432"/>
      <c r="BL82" s="449"/>
      <c r="BM82" s="445"/>
      <c r="BN82" s="432"/>
      <c r="BO82" s="432"/>
      <c r="BP82" s="432"/>
      <c r="BQ82" s="449"/>
      <c r="BR82" s="445"/>
      <c r="BS82" s="432"/>
      <c r="BT82" s="432"/>
      <c r="BU82" s="432"/>
      <c r="BV82" s="43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row>
    <row r="83" s="306" customFormat="true" ht="15" customHeight="true" x14ac:dyDescent="0.2">
      <c r="A83" s="588"/>
      <c r="B83" s="376"/>
      <c r="C83" s="402"/>
      <c r="D83" s="400"/>
      <c r="E83" s="400"/>
      <c r="F83" s="400"/>
      <c r="G83" s="404"/>
      <c r="H83" s="401"/>
      <c r="I83" s="400"/>
      <c r="J83" s="400"/>
      <c r="K83" s="400"/>
      <c r="L83" s="403"/>
      <c r="M83" s="402"/>
      <c r="N83" s="400"/>
      <c r="O83" s="400"/>
      <c r="P83" s="400"/>
      <c r="Q83" s="404"/>
      <c r="R83" s="402"/>
      <c r="S83" s="400"/>
      <c r="T83" s="400"/>
      <c r="U83" s="400"/>
      <c r="V83" s="403"/>
      <c r="W83" s="895"/>
      <c r="X83" s="895"/>
      <c r="Y83" s="895"/>
      <c r="Z83" s="895"/>
      <c r="AA83" s="895"/>
      <c r="AB83" s="895"/>
      <c r="AC83" s="895"/>
      <c r="AD83" s="895"/>
      <c r="AE83" s="895"/>
      <c r="AF83" s="895"/>
      <c r="AG83" s="895"/>
      <c r="AH83" s="895"/>
      <c r="AI83" s="895"/>
      <c r="AJ83" s="895"/>
      <c r="AK83" s="895"/>
      <c r="AL83" s="895"/>
      <c r="AM83" s="895"/>
      <c r="AN83" s="895"/>
      <c r="AO83" s="895"/>
      <c r="AP83" s="895"/>
      <c r="AQ83" s="895"/>
      <c r="AR83" s="895"/>
      <c r="AS83" s="895"/>
      <c r="AT83" s="895"/>
      <c r="AU83" s="895"/>
      <c r="AV83" s="895"/>
      <c r="AW83" s="895"/>
      <c r="AX83" s="895"/>
      <c r="AY83" s="895"/>
      <c r="AZ83" s="343"/>
      <c r="BA83" s="830"/>
      <c r="BB83" s="594"/>
      <c r="BC83" s="445"/>
      <c r="BD83" s="432"/>
      <c r="BE83" s="432"/>
      <c r="BF83" s="432"/>
      <c r="BG83" s="449"/>
      <c r="BH83" s="445"/>
      <c r="BI83" s="432"/>
      <c r="BJ83" s="432"/>
      <c r="BK83" s="432"/>
      <c r="BL83" s="449"/>
      <c r="BM83" s="445"/>
      <c r="BN83" s="432"/>
      <c r="BO83" s="432"/>
      <c r="BP83" s="432"/>
      <c r="BQ83" s="449"/>
      <c r="BR83" s="445"/>
      <c r="BS83" s="432"/>
      <c r="BT83" s="432"/>
      <c r="BU83" s="432"/>
      <c r="BV83" s="43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row>
    <row r="84" s="306" customFormat="true" ht="15" customHeight="true" x14ac:dyDescent="0.2">
      <c r="A84" s="588"/>
      <c r="B84" s="376"/>
      <c r="C84" s="402"/>
      <c r="D84" s="400"/>
      <c r="E84" s="400"/>
      <c r="F84" s="400"/>
      <c r="G84" s="404"/>
      <c r="H84" s="401"/>
      <c r="I84" s="400"/>
      <c r="J84" s="400"/>
      <c r="K84" s="400"/>
      <c r="L84" s="403"/>
      <c r="M84" s="402"/>
      <c r="N84" s="400"/>
      <c r="O84" s="400"/>
      <c r="P84" s="400"/>
      <c r="Q84" s="404"/>
      <c r="R84" s="402"/>
      <c r="S84" s="400"/>
      <c r="T84" s="400"/>
      <c r="U84" s="400"/>
      <c r="V84" s="403"/>
      <c r="W84" s="895"/>
      <c r="X84" s="895"/>
      <c r="Y84" s="895"/>
      <c r="Z84" s="895"/>
      <c r="AA84" s="895"/>
      <c r="AB84" s="895"/>
      <c r="AC84" s="895"/>
      <c r="AD84" s="895"/>
      <c r="AE84" s="895"/>
      <c r="AF84" s="895"/>
      <c r="AG84" s="895"/>
      <c r="AH84" s="895"/>
      <c r="AI84" s="895"/>
      <c r="AJ84" s="895"/>
      <c r="AK84" s="895"/>
      <c r="AL84" s="895"/>
      <c r="AM84" s="895"/>
      <c r="AN84" s="895"/>
      <c r="AO84" s="895"/>
      <c r="AP84" s="895"/>
      <c r="AQ84" s="895"/>
      <c r="AR84" s="895"/>
      <c r="AS84" s="895"/>
      <c r="AT84" s="895"/>
      <c r="AU84" s="895"/>
      <c r="AV84" s="895"/>
      <c r="AW84" s="895"/>
      <c r="AX84" s="895"/>
      <c r="AY84" s="895"/>
      <c r="AZ84" s="343"/>
      <c r="BA84" s="830"/>
      <c r="BB84" s="594"/>
      <c r="BC84" s="445"/>
      <c r="BD84" s="432"/>
      <c r="BE84" s="432"/>
      <c r="BF84" s="432"/>
      <c r="BG84" s="449"/>
      <c r="BH84" s="445"/>
      <c r="BI84" s="432"/>
      <c r="BJ84" s="432"/>
      <c r="BK84" s="432"/>
      <c r="BL84" s="449"/>
      <c r="BM84" s="445"/>
      <c r="BN84" s="432"/>
      <c r="BO84" s="432"/>
      <c r="BP84" s="432"/>
      <c r="BQ84" s="449"/>
      <c r="BR84" s="445"/>
      <c r="BS84" s="432"/>
      <c r="BT84" s="432"/>
      <c r="BU84" s="432"/>
      <c r="BV84" s="43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row>
    <row r="85" s="306" customFormat="true" ht="15" customHeight="true" x14ac:dyDescent="0.2">
      <c r="A85" s="588"/>
      <c r="B85" s="376"/>
      <c r="C85" s="402"/>
      <c r="D85" s="400"/>
      <c r="E85" s="400"/>
      <c r="F85" s="400"/>
      <c r="G85" s="404"/>
      <c r="H85" s="401"/>
      <c r="I85" s="400"/>
      <c r="J85" s="400"/>
      <c r="K85" s="400"/>
      <c r="L85" s="403"/>
      <c r="M85" s="402"/>
      <c r="N85" s="400"/>
      <c r="O85" s="400"/>
      <c r="P85" s="400"/>
      <c r="Q85" s="404"/>
      <c r="R85" s="402"/>
      <c r="S85" s="400"/>
      <c r="T85" s="400"/>
      <c r="U85" s="400"/>
      <c r="V85" s="403"/>
      <c r="W85" s="895"/>
      <c r="X85" s="895"/>
      <c r="Y85" s="895"/>
      <c r="Z85" s="895"/>
      <c r="AA85" s="895"/>
      <c r="AB85" s="895"/>
      <c r="AC85" s="895"/>
      <c r="AD85" s="895"/>
      <c r="AE85" s="895"/>
      <c r="AF85" s="895"/>
      <c r="AG85" s="895"/>
      <c r="AH85" s="895"/>
      <c r="AI85" s="895"/>
      <c r="AJ85" s="895"/>
      <c r="AK85" s="895"/>
      <c r="AL85" s="895"/>
      <c r="AM85" s="895"/>
      <c r="AN85" s="895"/>
      <c r="AO85" s="895"/>
      <c r="AP85" s="895"/>
      <c r="AQ85" s="895"/>
      <c r="AR85" s="895"/>
      <c r="AS85" s="895"/>
      <c r="AT85" s="895"/>
      <c r="AU85" s="895"/>
      <c r="AV85" s="895"/>
      <c r="AW85" s="895"/>
      <c r="AX85" s="895"/>
      <c r="AY85" s="895"/>
      <c r="AZ85" s="343"/>
      <c r="BA85" s="830"/>
      <c r="BB85" s="594"/>
      <c r="BC85" s="445"/>
      <c r="BD85" s="432"/>
      <c r="BE85" s="432"/>
      <c r="BF85" s="432"/>
      <c r="BG85" s="449"/>
      <c r="BH85" s="445"/>
      <c r="BI85" s="432"/>
      <c r="BJ85" s="432"/>
      <c r="BK85" s="432"/>
      <c r="BL85" s="449"/>
      <c r="BM85" s="445"/>
      <c r="BN85" s="432"/>
      <c r="BO85" s="432"/>
      <c r="BP85" s="432"/>
      <c r="BQ85" s="449"/>
      <c r="BR85" s="445"/>
      <c r="BS85" s="432"/>
      <c r="BT85" s="432"/>
      <c r="BU85" s="432"/>
      <c r="BV85" s="43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row>
    <row r="86" s="306" customFormat="true" ht="15" customHeight="true" x14ac:dyDescent="0.2">
      <c r="A86" s="588"/>
      <c r="B86" s="376"/>
      <c r="C86" s="402"/>
      <c r="D86" s="400"/>
      <c r="E86" s="400"/>
      <c r="F86" s="400"/>
      <c r="G86" s="404"/>
      <c r="H86" s="401"/>
      <c r="I86" s="400"/>
      <c r="J86" s="400"/>
      <c r="K86" s="400"/>
      <c r="L86" s="403"/>
      <c r="M86" s="402"/>
      <c r="N86" s="400"/>
      <c r="O86" s="400"/>
      <c r="P86" s="400"/>
      <c r="Q86" s="404"/>
      <c r="R86" s="402"/>
      <c r="S86" s="400"/>
      <c r="T86" s="400"/>
      <c r="U86" s="400"/>
      <c r="V86" s="403"/>
      <c r="W86" s="895"/>
      <c r="X86" s="895"/>
      <c r="Y86" s="895"/>
      <c r="Z86" s="895"/>
      <c r="AA86" s="895"/>
      <c r="AB86" s="895"/>
      <c r="AC86" s="895"/>
      <c r="AD86" s="895"/>
      <c r="AE86" s="895"/>
      <c r="AF86" s="895"/>
      <c r="AG86" s="895"/>
      <c r="AH86" s="895"/>
      <c r="AI86" s="895"/>
      <c r="AJ86" s="895"/>
      <c r="AK86" s="895"/>
      <c r="AL86" s="895"/>
      <c r="AM86" s="895"/>
      <c r="AN86" s="895"/>
      <c r="AO86" s="895"/>
      <c r="AP86" s="895"/>
      <c r="AQ86" s="895"/>
      <c r="AR86" s="895"/>
      <c r="AS86" s="895"/>
      <c r="AT86" s="895"/>
      <c r="AU86" s="895"/>
      <c r="AV86" s="895"/>
      <c r="AW86" s="895"/>
      <c r="AX86" s="895"/>
      <c r="AY86" s="895"/>
      <c r="AZ86" s="343"/>
      <c r="BA86" s="830"/>
      <c r="BB86" s="594"/>
      <c r="BC86" s="445"/>
      <c r="BD86" s="432"/>
      <c r="BE86" s="432"/>
      <c r="BF86" s="432"/>
      <c r="BG86" s="449"/>
      <c r="BH86" s="445"/>
      <c r="BI86" s="432"/>
      <c r="BJ86" s="432"/>
      <c r="BK86" s="432"/>
      <c r="BL86" s="449"/>
      <c r="BM86" s="445"/>
      <c r="BN86" s="432"/>
      <c r="BO86" s="432"/>
      <c r="BP86" s="432"/>
      <c r="BQ86" s="449"/>
      <c r="BR86" s="445"/>
      <c r="BS86" s="432"/>
      <c r="BT86" s="432"/>
      <c r="BU86" s="432"/>
      <c r="BV86" s="43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row>
    <row r="87" s="306" customFormat="true" ht="15" customHeight="true" x14ac:dyDescent="0.2">
      <c r="A87" s="588"/>
      <c r="B87" s="376"/>
      <c r="C87" s="402"/>
      <c r="D87" s="400"/>
      <c r="E87" s="400"/>
      <c r="F87" s="400"/>
      <c r="G87" s="404"/>
      <c r="H87" s="401"/>
      <c r="I87" s="400"/>
      <c r="J87" s="400"/>
      <c r="K87" s="400"/>
      <c r="L87" s="403"/>
      <c r="M87" s="402"/>
      <c r="N87" s="400"/>
      <c r="O87" s="400"/>
      <c r="P87" s="400"/>
      <c r="Q87" s="404"/>
      <c r="R87" s="402"/>
      <c r="S87" s="400"/>
      <c r="T87" s="400"/>
      <c r="U87" s="400"/>
      <c r="V87" s="403"/>
      <c r="W87" s="895"/>
      <c r="X87" s="895"/>
      <c r="Y87" s="895"/>
      <c r="Z87" s="895"/>
      <c r="AA87" s="895"/>
      <c r="AB87" s="895"/>
      <c r="AC87" s="895"/>
      <c r="AD87" s="895"/>
      <c r="AE87" s="895"/>
      <c r="AF87" s="895"/>
      <c r="AG87" s="895"/>
      <c r="AH87" s="895"/>
      <c r="AI87" s="895"/>
      <c r="AJ87" s="895"/>
      <c r="AK87" s="895"/>
      <c r="AL87" s="895"/>
      <c r="AM87" s="895"/>
      <c r="AN87" s="895"/>
      <c r="AO87" s="895"/>
      <c r="AP87" s="895"/>
      <c r="AQ87" s="895"/>
      <c r="AR87" s="895"/>
      <c r="AS87" s="895"/>
      <c r="AT87" s="895"/>
      <c r="AU87" s="895"/>
      <c r="AV87" s="895"/>
      <c r="AW87" s="895"/>
      <c r="AX87" s="895"/>
      <c r="AY87" s="895"/>
      <c r="AZ87" s="343"/>
      <c r="BA87" s="830"/>
      <c r="BB87" s="594"/>
      <c r="BC87" s="445"/>
      <c r="BD87" s="432"/>
      <c r="BE87" s="432"/>
      <c r="BF87" s="432"/>
      <c r="BG87" s="449"/>
      <c r="BH87" s="445"/>
      <c r="BI87" s="432"/>
      <c r="BJ87" s="432"/>
      <c r="BK87" s="432"/>
      <c r="BL87" s="449"/>
      <c r="BM87" s="445"/>
      <c r="BN87" s="432"/>
      <c r="BO87" s="432"/>
      <c r="BP87" s="432"/>
      <c r="BQ87" s="449"/>
      <c r="BR87" s="445"/>
      <c r="BS87" s="432"/>
      <c r="BT87" s="432"/>
      <c r="BU87" s="432"/>
      <c r="BV87" s="43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row>
    <row r="88" s="306" customFormat="true" ht="15" customHeight="true" x14ac:dyDescent="0.2">
      <c r="A88" s="588"/>
      <c r="B88" s="376"/>
      <c r="C88" s="402"/>
      <c r="D88" s="400"/>
      <c r="E88" s="400"/>
      <c r="F88" s="400"/>
      <c r="G88" s="404"/>
      <c r="H88" s="401"/>
      <c r="I88" s="400"/>
      <c r="J88" s="400"/>
      <c r="K88" s="400"/>
      <c r="L88" s="403"/>
      <c r="M88" s="402"/>
      <c r="N88" s="400"/>
      <c r="O88" s="400"/>
      <c r="P88" s="400"/>
      <c r="Q88" s="404"/>
      <c r="R88" s="402"/>
      <c r="S88" s="400"/>
      <c r="T88" s="400"/>
      <c r="U88" s="400"/>
      <c r="V88" s="403"/>
      <c r="W88" s="895"/>
      <c r="X88" s="895"/>
      <c r="Y88" s="895"/>
      <c r="Z88" s="895"/>
      <c r="AA88" s="895"/>
      <c r="AB88" s="895"/>
      <c r="AC88" s="895"/>
      <c r="AD88" s="895"/>
      <c r="AE88" s="895"/>
      <c r="AF88" s="895"/>
      <c r="AG88" s="895"/>
      <c r="AH88" s="895"/>
      <c r="AI88" s="895"/>
      <c r="AJ88" s="895"/>
      <c r="AK88" s="895"/>
      <c r="AL88" s="895"/>
      <c r="AM88" s="895"/>
      <c r="AN88" s="895"/>
      <c r="AO88" s="895"/>
      <c r="AP88" s="895"/>
      <c r="AQ88" s="895"/>
      <c r="AR88" s="895"/>
      <c r="AS88" s="895"/>
      <c r="AT88" s="895"/>
      <c r="AU88" s="895"/>
      <c r="AV88" s="895"/>
      <c r="AW88" s="895"/>
      <c r="AX88" s="895"/>
      <c r="AY88" s="895"/>
      <c r="AZ88" s="343"/>
      <c r="BA88" s="830"/>
      <c r="BB88" s="594"/>
      <c r="BC88" s="445"/>
      <c r="BD88" s="432"/>
      <c r="BE88" s="432"/>
      <c r="BF88" s="432"/>
      <c r="BG88" s="449"/>
      <c r="BH88" s="445"/>
      <c r="BI88" s="432"/>
      <c r="BJ88" s="432"/>
      <c r="BK88" s="432"/>
      <c r="BL88" s="449"/>
      <c r="BM88" s="445"/>
      <c r="BN88" s="432"/>
      <c r="BO88" s="432"/>
      <c r="BP88" s="432"/>
      <c r="BQ88" s="449"/>
      <c r="BR88" s="445"/>
      <c r="BS88" s="432"/>
      <c r="BT88" s="432"/>
      <c r="BU88" s="432"/>
      <c r="BV88" s="43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row>
    <row r="89" s="306" customFormat="true" ht="15" customHeight="true" x14ac:dyDescent="0.2">
      <c r="A89" s="588"/>
      <c r="B89" s="376"/>
      <c r="C89" s="402"/>
      <c r="D89" s="400"/>
      <c r="E89" s="400"/>
      <c r="F89" s="400"/>
      <c r="G89" s="404"/>
      <c r="H89" s="401"/>
      <c r="I89" s="400"/>
      <c r="J89" s="400"/>
      <c r="K89" s="400"/>
      <c r="L89" s="403"/>
      <c r="M89" s="402"/>
      <c r="N89" s="400"/>
      <c r="O89" s="400"/>
      <c r="P89" s="400"/>
      <c r="Q89" s="404"/>
      <c r="R89" s="402"/>
      <c r="S89" s="400"/>
      <c r="T89" s="400"/>
      <c r="U89" s="400"/>
      <c r="V89" s="403"/>
      <c r="W89" s="895"/>
      <c r="X89" s="895"/>
      <c r="Y89" s="895"/>
      <c r="Z89" s="895"/>
      <c r="AA89" s="895"/>
      <c r="AB89" s="895"/>
      <c r="AC89" s="895"/>
      <c r="AD89" s="895"/>
      <c r="AE89" s="895"/>
      <c r="AF89" s="895"/>
      <c r="AG89" s="895"/>
      <c r="AH89" s="895"/>
      <c r="AI89" s="895"/>
      <c r="AJ89" s="895"/>
      <c r="AK89" s="895"/>
      <c r="AL89" s="895"/>
      <c r="AM89" s="895"/>
      <c r="AN89" s="895"/>
      <c r="AO89" s="895"/>
      <c r="AP89" s="895"/>
      <c r="AQ89" s="895"/>
      <c r="AR89" s="895"/>
      <c r="AS89" s="895"/>
      <c r="AT89" s="895"/>
      <c r="AU89" s="895"/>
      <c r="AV89" s="895"/>
      <c r="AW89" s="895"/>
      <c r="AX89" s="895"/>
      <c r="AY89" s="895"/>
      <c r="AZ89" s="343"/>
      <c r="BA89" s="830"/>
      <c r="BB89" s="594"/>
      <c r="BC89" s="445"/>
      <c r="BD89" s="432"/>
      <c r="BE89" s="432"/>
      <c r="BF89" s="432"/>
      <c r="BG89" s="449"/>
      <c r="BH89" s="445"/>
      <c r="BI89" s="432"/>
      <c r="BJ89" s="432"/>
      <c r="BK89" s="432"/>
      <c r="BL89" s="449"/>
      <c r="BM89" s="445"/>
      <c r="BN89" s="432"/>
      <c r="BO89" s="432"/>
      <c r="BP89" s="432"/>
      <c r="BQ89" s="449"/>
      <c r="BR89" s="445"/>
      <c r="BS89" s="432"/>
      <c r="BT89" s="432"/>
      <c r="BU89" s="432"/>
      <c r="BV89" s="43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row>
    <row r="90" s="306" customFormat="true" ht="15" customHeight="true" x14ac:dyDescent="0.2">
      <c r="A90" s="588"/>
      <c r="B90" s="376"/>
      <c r="C90" s="402"/>
      <c r="D90" s="400"/>
      <c r="E90" s="400"/>
      <c r="F90" s="400"/>
      <c r="G90" s="404"/>
      <c r="H90" s="401"/>
      <c r="I90" s="400"/>
      <c r="J90" s="400"/>
      <c r="K90" s="400"/>
      <c r="L90" s="403"/>
      <c r="M90" s="402"/>
      <c r="N90" s="400"/>
      <c r="O90" s="400"/>
      <c r="P90" s="400"/>
      <c r="Q90" s="404"/>
      <c r="R90" s="402"/>
      <c r="S90" s="400"/>
      <c r="T90" s="400"/>
      <c r="U90" s="400"/>
      <c r="V90" s="403"/>
      <c r="W90" s="895"/>
      <c r="X90" s="895"/>
      <c r="Y90" s="895"/>
      <c r="Z90" s="895"/>
      <c r="AA90" s="895"/>
      <c r="AB90" s="895"/>
      <c r="AC90" s="895"/>
      <c r="AD90" s="895"/>
      <c r="AE90" s="895"/>
      <c r="AF90" s="895"/>
      <c r="AG90" s="895"/>
      <c r="AH90" s="895"/>
      <c r="AI90" s="895"/>
      <c r="AJ90" s="895"/>
      <c r="AK90" s="895"/>
      <c r="AL90" s="895"/>
      <c r="AM90" s="895"/>
      <c r="AN90" s="895"/>
      <c r="AO90" s="895"/>
      <c r="AP90" s="895"/>
      <c r="AQ90" s="895"/>
      <c r="AR90" s="895"/>
      <c r="AS90" s="895"/>
      <c r="AT90" s="895"/>
      <c r="AU90" s="895"/>
      <c r="AV90" s="895"/>
      <c r="AW90" s="895"/>
      <c r="AX90" s="895"/>
      <c r="AY90" s="895"/>
      <c r="AZ90" s="343"/>
      <c r="BA90" s="830"/>
      <c r="BB90" s="594"/>
      <c r="BC90" s="445"/>
      <c r="BD90" s="432"/>
      <c r="BE90" s="432"/>
      <c r="BF90" s="432"/>
      <c r="BG90" s="449"/>
      <c r="BH90" s="445"/>
      <c r="BI90" s="432"/>
      <c r="BJ90" s="432"/>
      <c r="BK90" s="432"/>
      <c r="BL90" s="449"/>
      <c r="BM90" s="445"/>
      <c r="BN90" s="432"/>
      <c r="BO90" s="432"/>
      <c r="BP90" s="432"/>
      <c r="BQ90" s="449"/>
      <c r="BR90" s="445"/>
      <c r="BS90" s="432"/>
      <c r="BT90" s="432"/>
      <c r="BU90" s="432"/>
      <c r="BV90" s="43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row>
    <row r="91" s="306" customFormat="true" ht="15" customHeight="true" x14ac:dyDescent="0.2">
      <c r="A91" s="588"/>
      <c r="B91" s="376"/>
      <c r="C91" s="402"/>
      <c r="D91" s="400"/>
      <c r="E91" s="400"/>
      <c r="F91" s="400"/>
      <c r="G91" s="404"/>
      <c r="H91" s="401"/>
      <c r="I91" s="400"/>
      <c r="J91" s="400"/>
      <c r="K91" s="400"/>
      <c r="L91" s="403"/>
      <c r="M91" s="402"/>
      <c r="N91" s="400"/>
      <c r="O91" s="400"/>
      <c r="P91" s="400"/>
      <c r="Q91" s="404"/>
      <c r="R91" s="402"/>
      <c r="S91" s="400"/>
      <c r="T91" s="400"/>
      <c r="U91" s="400"/>
      <c r="V91" s="403"/>
      <c r="W91" s="895"/>
      <c r="X91" s="895"/>
      <c r="Y91" s="895"/>
      <c r="Z91" s="895"/>
      <c r="AA91" s="895"/>
      <c r="AB91" s="895"/>
      <c r="AC91" s="895"/>
      <c r="AD91" s="895"/>
      <c r="AE91" s="895"/>
      <c r="AF91" s="895"/>
      <c r="AG91" s="895"/>
      <c r="AH91" s="895"/>
      <c r="AI91" s="895"/>
      <c r="AJ91" s="895"/>
      <c r="AK91" s="895"/>
      <c r="AL91" s="895"/>
      <c r="AM91" s="895"/>
      <c r="AN91" s="895"/>
      <c r="AO91" s="895"/>
      <c r="AP91" s="895"/>
      <c r="AQ91" s="895"/>
      <c r="AR91" s="895"/>
      <c r="AS91" s="895"/>
      <c r="AT91" s="895"/>
      <c r="AU91" s="895"/>
      <c r="AV91" s="895"/>
      <c r="AW91" s="895"/>
      <c r="AX91" s="895"/>
      <c r="AY91" s="895"/>
      <c r="AZ91" s="343"/>
      <c r="BA91" s="830"/>
      <c r="BB91" s="594"/>
      <c r="BC91" s="445"/>
      <c r="BD91" s="432"/>
      <c r="BE91" s="432"/>
      <c r="BF91" s="432"/>
      <c r="BG91" s="449"/>
      <c r="BH91" s="445"/>
      <c r="BI91" s="432"/>
      <c r="BJ91" s="432"/>
      <c r="BK91" s="432"/>
      <c r="BL91" s="449"/>
      <c r="BM91" s="445"/>
      <c r="BN91" s="432"/>
      <c r="BO91" s="432"/>
      <c r="BP91" s="432"/>
      <c r="BQ91" s="449"/>
      <c r="BR91" s="445"/>
      <c r="BS91" s="432"/>
      <c r="BT91" s="432"/>
      <c r="BU91" s="432"/>
      <c r="BV91" s="43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row>
    <row r="92" s="306" customFormat="true" ht="15" customHeight="true" x14ac:dyDescent="0.2">
      <c r="A92" s="588"/>
      <c r="B92" s="376"/>
      <c r="C92" s="402"/>
      <c r="D92" s="400"/>
      <c r="E92" s="400"/>
      <c r="F92" s="400"/>
      <c r="G92" s="404"/>
      <c r="H92" s="401"/>
      <c r="I92" s="400"/>
      <c r="J92" s="400"/>
      <c r="K92" s="400"/>
      <c r="L92" s="403"/>
      <c r="M92" s="402"/>
      <c r="N92" s="400"/>
      <c r="O92" s="400"/>
      <c r="P92" s="400"/>
      <c r="Q92" s="404"/>
      <c r="R92" s="402"/>
      <c r="S92" s="400"/>
      <c r="T92" s="400"/>
      <c r="U92" s="400"/>
      <c r="V92" s="403"/>
      <c r="W92" s="895"/>
      <c r="X92" s="895"/>
      <c r="Y92" s="895"/>
      <c r="Z92" s="895"/>
      <c r="AA92" s="895"/>
      <c r="AB92" s="895"/>
      <c r="AC92" s="895"/>
      <c r="AD92" s="895"/>
      <c r="AE92" s="895"/>
      <c r="AF92" s="895"/>
      <c r="AG92" s="895"/>
      <c r="AH92" s="895"/>
      <c r="AI92" s="895"/>
      <c r="AJ92" s="895"/>
      <c r="AK92" s="895"/>
      <c r="AL92" s="895"/>
      <c r="AM92" s="895"/>
      <c r="AN92" s="895"/>
      <c r="AO92" s="895"/>
      <c r="AP92" s="895"/>
      <c r="AQ92" s="895"/>
      <c r="AR92" s="895"/>
      <c r="AS92" s="895"/>
      <c r="AT92" s="895"/>
      <c r="AU92" s="895"/>
      <c r="AV92" s="895"/>
      <c r="AW92" s="895"/>
      <c r="AX92" s="895"/>
      <c r="AY92" s="895"/>
      <c r="AZ92" s="343"/>
      <c r="BA92" s="830"/>
      <c r="BB92" s="594"/>
      <c r="BC92" s="445"/>
      <c r="BD92" s="432"/>
      <c r="BE92" s="432"/>
      <c r="BF92" s="432"/>
      <c r="BG92" s="449"/>
      <c r="BH92" s="445"/>
      <c r="BI92" s="432"/>
      <c r="BJ92" s="432"/>
      <c r="BK92" s="432"/>
      <c r="BL92" s="449"/>
      <c r="BM92" s="445"/>
      <c r="BN92" s="432"/>
      <c r="BO92" s="432"/>
      <c r="BP92" s="432"/>
      <c r="BQ92" s="449"/>
      <c r="BR92" s="445"/>
      <c r="BS92" s="432"/>
      <c r="BT92" s="432"/>
      <c r="BU92" s="432"/>
      <c r="BV92" s="43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row>
    <row r="93" s="306" customFormat="true" ht="15" customHeight="true" x14ac:dyDescent="0.2">
      <c r="A93" s="588"/>
      <c r="B93" s="376"/>
      <c r="C93" s="402"/>
      <c r="D93" s="400"/>
      <c r="E93" s="400"/>
      <c r="F93" s="400"/>
      <c r="G93" s="404"/>
      <c r="H93" s="401"/>
      <c r="I93" s="400"/>
      <c r="J93" s="400"/>
      <c r="K93" s="400"/>
      <c r="L93" s="403"/>
      <c r="M93" s="402"/>
      <c r="N93" s="400"/>
      <c r="O93" s="400"/>
      <c r="P93" s="400"/>
      <c r="Q93" s="404"/>
      <c r="R93" s="402"/>
      <c r="S93" s="400"/>
      <c r="T93" s="400"/>
      <c r="U93" s="400"/>
      <c r="V93" s="403"/>
      <c r="W93" s="895"/>
      <c r="X93" s="895"/>
      <c r="Y93" s="895"/>
      <c r="Z93" s="895"/>
      <c r="AA93" s="895"/>
      <c r="AB93" s="895"/>
      <c r="AC93" s="895"/>
      <c r="AD93" s="895"/>
      <c r="AE93" s="895"/>
      <c r="AF93" s="895"/>
      <c r="AG93" s="895"/>
      <c r="AH93" s="895"/>
      <c r="AI93" s="895"/>
      <c r="AJ93" s="895"/>
      <c r="AK93" s="895"/>
      <c r="AL93" s="895"/>
      <c r="AM93" s="895"/>
      <c r="AN93" s="895"/>
      <c r="AO93" s="895"/>
      <c r="AP93" s="895"/>
      <c r="AQ93" s="895"/>
      <c r="AR93" s="895"/>
      <c r="AS93" s="895"/>
      <c r="AT93" s="895"/>
      <c r="AU93" s="895"/>
      <c r="AV93" s="895"/>
      <c r="AW93" s="895"/>
      <c r="AX93" s="895"/>
      <c r="AY93" s="895"/>
      <c r="AZ93" s="343"/>
      <c r="BA93" s="830"/>
      <c r="BB93" s="594"/>
      <c r="BC93" s="445"/>
      <c r="BD93" s="432"/>
      <c r="BE93" s="432"/>
      <c r="BF93" s="432"/>
      <c r="BG93" s="449"/>
      <c r="BH93" s="445"/>
      <c r="BI93" s="432"/>
      <c r="BJ93" s="432"/>
      <c r="BK93" s="432"/>
      <c r="BL93" s="449"/>
      <c r="BM93" s="445"/>
      <c r="BN93" s="432"/>
      <c r="BO93" s="432"/>
      <c r="BP93" s="432"/>
      <c r="BQ93" s="449"/>
      <c r="BR93" s="445"/>
      <c r="BS93" s="432"/>
      <c r="BT93" s="432"/>
      <c r="BU93" s="432"/>
      <c r="BV93" s="43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row>
    <row r="94" s="306" customFormat="true" ht="15" customHeight="true" x14ac:dyDescent="0.2">
      <c r="A94" s="588"/>
      <c r="B94" s="376"/>
      <c r="C94" s="402"/>
      <c r="D94" s="400"/>
      <c r="E94" s="400"/>
      <c r="F94" s="400"/>
      <c r="G94" s="404"/>
      <c r="H94" s="401"/>
      <c r="I94" s="400"/>
      <c r="J94" s="400"/>
      <c r="K94" s="400"/>
      <c r="L94" s="403"/>
      <c r="M94" s="402"/>
      <c r="N94" s="400"/>
      <c r="O94" s="400"/>
      <c r="P94" s="400"/>
      <c r="Q94" s="404"/>
      <c r="R94" s="402"/>
      <c r="S94" s="400"/>
      <c r="T94" s="400"/>
      <c r="U94" s="400"/>
      <c r="V94" s="403"/>
      <c r="W94" s="895"/>
      <c r="X94" s="895"/>
      <c r="Y94" s="895"/>
      <c r="Z94" s="895"/>
      <c r="AA94" s="895"/>
      <c r="AB94" s="895"/>
      <c r="AC94" s="895"/>
      <c r="AD94" s="895"/>
      <c r="AE94" s="895"/>
      <c r="AF94" s="895"/>
      <c r="AG94" s="895"/>
      <c r="AH94" s="895"/>
      <c r="AI94" s="895"/>
      <c r="AJ94" s="895"/>
      <c r="AK94" s="895"/>
      <c r="AL94" s="895"/>
      <c r="AM94" s="895"/>
      <c r="AN94" s="895"/>
      <c r="AO94" s="895"/>
      <c r="AP94" s="895"/>
      <c r="AQ94" s="895"/>
      <c r="AR94" s="895"/>
      <c r="AS94" s="895"/>
      <c r="AT94" s="895"/>
      <c r="AU94" s="895"/>
      <c r="AV94" s="895"/>
      <c r="AW94" s="895"/>
      <c r="AX94" s="895"/>
      <c r="AY94" s="895"/>
      <c r="AZ94" s="343"/>
      <c r="BA94" s="830"/>
      <c r="BB94" s="594"/>
      <c r="BC94" s="445"/>
      <c r="BD94" s="432"/>
      <c r="BE94" s="432"/>
      <c r="BF94" s="432"/>
      <c r="BG94" s="449"/>
      <c r="BH94" s="445"/>
      <c r="BI94" s="432"/>
      <c r="BJ94" s="432"/>
      <c r="BK94" s="432"/>
      <c r="BL94" s="449"/>
      <c r="BM94" s="445"/>
      <c r="BN94" s="432"/>
      <c r="BO94" s="432"/>
      <c r="BP94" s="432"/>
      <c r="BQ94" s="449"/>
      <c r="BR94" s="445"/>
      <c r="BS94" s="432"/>
      <c r="BT94" s="432"/>
      <c r="BU94" s="432"/>
      <c r="BV94" s="43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row>
    <row r="95" s="306" customFormat="true" ht="15" customHeight="true" x14ac:dyDescent="0.2">
      <c r="A95" s="588"/>
      <c r="B95" s="376"/>
      <c r="C95" s="402"/>
      <c r="D95" s="400"/>
      <c r="E95" s="400"/>
      <c r="F95" s="400"/>
      <c r="G95" s="404"/>
      <c r="H95" s="401"/>
      <c r="I95" s="400"/>
      <c r="J95" s="400"/>
      <c r="K95" s="400"/>
      <c r="L95" s="403"/>
      <c r="M95" s="402"/>
      <c r="N95" s="400"/>
      <c r="O95" s="400"/>
      <c r="P95" s="400"/>
      <c r="Q95" s="404"/>
      <c r="R95" s="402"/>
      <c r="S95" s="400"/>
      <c r="T95" s="400"/>
      <c r="U95" s="400"/>
      <c r="V95" s="403"/>
      <c r="W95" s="895"/>
      <c r="X95" s="895"/>
      <c r="Y95" s="895"/>
      <c r="Z95" s="895"/>
      <c r="AA95" s="895"/>
      <c r="AB95" s="895"/>
      <c r="AC95" s="895"/>
      <c r="AD95" s="895"/>
      <c r="AE95" s="895"/>
      <c r="AF95" s="895"/>
      <c r="AG95" s="895"/>
      <c r="AH95" s="895"/>
      <c r="AI95" s="895"/>
      <c r="AJ95" s="895"/>
      <c r="AK95" s="895"/>
      <c r="AL95" s="895"/>
      <c r="AM95" s="895"/>
      <c r="AN95" s="895"/>
      <c r="AO95" s="895"/>
      <c r="AP95" s="895"/>
      <c r="AQ95" s="895"/>
      <c r="AR95" s="895"/>
      <c r="AS95" s="895"/>
      <c r="AT95" s="895"/>
      <c r="AU95" s="895"/>
      <c r="AV95" s="895"/>
      <c r="AW95" s="895"/>
      <c r="AX95" s="895"/>
      <c r="AY95" s="895"/>
      <c r="AZ95" s="343"/>
      <c r="BA95" s="830"/>
      <c r="BB95" s="594"/>
      <c r="BC95" s="445"/>
      <c r="BD95" s="432"/>
      <c r="BE95" s="432"/>
      <c r="BF95" s="432"/>
      <c r="BG95" s="449"/>
      <c r="BH95" s="445"/>
      <c r="BI95" s="432"/>
      <c r="BJ95" s="432"/>
      <c r="BK95" s="432"/>
      <c r="BL95" s="449"/>
      <c r="BM95" s="445"/>
      <c r="BN95" s="432"/>
      <c r="BO95" s="432"/>
      <c r="BP95" s="432"/>
      <c r="BQ95" s="449"/>
      <c r="BR95" s="445"/>
      <c r="BS95" s="432"/>
      <c r="BT95" s="432"/>
      <c r="BU95" s="432"/>
      <c r="BV95" s="43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row>
    <row r="96" s="306" customFormat="true" ht="15" customHeight="true" x14ac:dyDescent="0.2">
      <c r="A96" s="588"/>
      <c r="B96" s="376"/>
      <c r="C96" s="402"/>
      <c r="D96" s="400"/>
      <c r="E96" s="400"/>
      <c r="F96" s="400"/>
      <c r="G96" s="404"/>
      <c r="H96" s="401"/>
      <c r="I96" s="400"/>
      <c r="J96" s="400"/>
      <c r="K96" s="400"/>
      <c r="L96" s="403"/>
      <c r="M96" s="402"/>
      <c r="N96" s="400"/>
      <c r="O96" s="400"/>
      <c r="P96" s="400"/>
      <c r="Q96" s="404"/>
      <c r="R96" s="402"/>
      <c r="S96" s="400"/>
      <c r="T96" s="400"/>
      <c r="U96" s="400"/>
      <c r="V96" s="403"/>
      <c r="W96" s="895"/>
      <c r="X96" s="895"/>
      <c r="Y96" s="895"/>
      <c r="Z96" s="895"/>
      <c r="AA96" s="895"/>
      <c r="AB96" s="895"/>
      <c r="AC96" s="895"/>
      <c r="AD96" s="895"/>
      <c r="AE96" s="895"/>
      <c r="AF96" s="895"/>
      <c r="AG96" s="895"/>
      <c r="AH96" s="895"/>
      <c r="AI96" s="895"/>
      <c r="AJ96" s="895"/>
      <c r="AK96" s="895"/>
      <c r="AL96" s="895"/>
      <c r="AM96" s="895"/>
      <c r="AN96" s="895"/>
      <c r="AO96" s="895"/>
      <c r="AP96" s="895"/>
      <c r="AQ96" s="895"/>
      <c r="AR96" s="895"/>
      <c r="AS96" s="895"/>
      <c r="AT96" s="895"/>
      <c r="AU96" s="895"/>
      <c r="AV96" s="895"/>
      <c r="AW96" s="895"/>
      <c r="AX96" s="895"/>
      <c r="AY96" s="895"/>
      <c r="AZ96" s="343"/>
      <c r="BA96" s="830"/>
      <c r="BB96" s="594"/>
      <c r="BC96" s="445"/>
      <c r="BD96" s="432"/>
      <c r="BE96" s="432"/>
      <c r="BF96" s="432"/>
      <c r="BG96" s="449"/>
      <c r="BH96" s="445"/>
      <c r="BI96" s="432"/>
      <c r="BJ96" s="432"/>
      <c r="BK96" s="432"/>
      <c r="BL96" s="449"/>
      <c r="BM96" s="445"/>
      <c r="BN96" s="432"/>
      <c r="BO96" s="432"/>
      <c r="BP96" s="432"/>
      <c r="BQ96" s="449"/>
      <c r="BR96" s="445"/>
      <c r="BS96" s="432"/>
      <c r="BT96" s="432"/>
      <c r="BU96" s="432"/>
      <c r="BV96" s="43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row>
    <row r="97" s="306" customFormat="true" ht="15" customHeight="true" x14ac:dyDescent="0.2">
      <c r="A97" s="588"/>
      <c r="B97" s="376"/>
      <c r="C97" s="402"/>
      <c r="D97" s="400"/>
      <c r="E97" s="400"/>
      <c r="F97" s="400"/>
      <c r="G97" s="404"/>
      <c r="H97" s="401"/>
      <c r="I97" s="400"/>
      <c r="J97" s="400"/>
      <c r="K97" s="400"/>
      <c r="L97" s="403"/>
      <c r="M97" s="402"/>
      <c r="N97" s="400"/>
      <c r="O97" s="400"/>
      <c r="P97" s="400"/>
      <c r="Q97" s="404"/>
      <c r="R97" s="402"/>
      <c r="S97" s="400"/>
      <c r="T97" s="400"/>
      <c r="U97" s="400"/>
      <c r="V97" s="403"/>
      <c r="W97" s="895"/>
      <c r="X97" s="895"/>
      <c r="Y97" s="895"/>
      <c r="Z97" s="895"/>
      <c r="AA97" s="895"/>
      <c r="AB97" s="895"/>
      <c r="AC97" s="895"/>
      <c r="AD97" s="895"/>
      <c r="AE97" s="895"/>
      <c r="AF97" s="895"/>
      <c r="AG97" s="895"/>
      <c r="AH97" s="895"/>
      <c r="AI97" s="895"/>
      <c r="AJ97" s="895"/>
      <c r="AK97" s="895"/>
      <c r="AL97" s="895"/>
      <c r="AM97" s="895"/>
      <c r="AN97" s="895"/>
      <c r="AO97" s="895"/>
      <c r="AP97" s="895"/>
      <c r="AQ97" s="895"/>
      <c r="AR97" s="895"/>
      <c r="AS97" s="895"/>
      <c r="AT97" s="895"/>
      <c r="AU97" s="895"/>
      <c r="AV97" s="895"/>
      <c r="AW97" s="895"/>
      <c r="AX97" s="895"/>
      <c r="AY97" s="895"/>
      <c r="AZ97" s="343"/>
      <c r="BA97" s="830"/>
      <c r="BB97" s="594"/>
      <c r="BC97" s="445"/>
      <c r="BD97" s="432"/>
      <c r="BE97" s="432"/>
      <c r="BF97" s="432"/>
      <c r="BG97" s="449"/>
      <c r="BH97" s="445"/>
      <c r="BI97" s="432"/>
      <c r="BJ97" s="432"/>
      <c r="BK97" s="432"/>
      <c r="BL97" s="449"/>
      <c r="BM97" s="445"/>
      <c r="BN97" s="432"/>
      <c r="BO97" s="432"/>
      <c r="BP97" s="432"/>
      <c r="BQ97" s="449"/>
      <c r="BR97" s="445"/>
      <c r="BS97" s="432"/>
      <c r="BT97" s="432"/>
      <c r="BU97" s="432"/>
      <c r="BV97" s="43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row>
    <row r="98" s="306" customFormat="true" ht="15" customHeight="true" x14ac:dyDescent="0.2">
      <c r="A98" s="588"/>
      <c r="B98" s="376"/>
      <c r="C98" s="402"/>
      <c r="D98" s="400"/>
      <c r="E98" s="400"/>
      <c r="F98" s="400"/>
      <c r="G98" s="404"/>
      <c r="H98" s="401"/>
      <c r="I98" s="400"/>
      <c r="J98" s="400"/>
      <c r="K98" s="400"/>
      <c r="L98" s="403"/>
      <c r="M98" s="402"/>
      <c r="N98" s="400"/>
      <c r="O98" s="400"/>
      <c r="P98" s="400"/>
      <c r="Q98" s="404"/>
      <c r="R98" s="402"/>
      <c r="S98" s="400"/>
      <c r="T98" s="400"/>
      <c r="U98" s="400"/>
      <c r="V98" s="403"/>
      <c r="W98" s="895"/>
      <c r="X98" s="895"/>
      <c r="Y98" s="895"/>
      <c r="Z98" s="895"/>
      <c r="AA98" s="895"/>
      <c r="AB98" s="895"/>
      <c r="AC98" s="895"/>
      <c r="AD98" s="895"/>
      <c r="AE98" s="895"/>
      <c r="AF98" s="895"/>
      <c r="AG98" s="895"/>
      <c r="AH98" s="895"/>
      <c r="AI98" s="895"/>
      <c r="AJ98" s="895"/>
      <c r="AK98" s="895"/>
      <c r="AL98" s="895"/>
      <c r="AM98" s="895"/>
      <c r="AN98" s="895"/>
      <c r="AO98" s="895"/>
      <c r="AP98" s="895"/>
      <c r="AQ98" s="895"/>
      <c r="AR98" s="895"/>
      <c r="AS98" s="895"/>
      <c r="AT98" s="895"/>
      <c r="AU98" s="895"/>
      <c r="AV98" s="895"/>
      <c r="AW98" s="895"/>
      <c r="AX98" s="895"/>
      <c r="AY98" s="895"/>
      <c r="AZ98" s="343"/>
      <c r="BA98" s="830"/>
      <c r="BB98" s="594"/>
      <c r="BC98" s="445"/>
      <c r="BD98" s="432"/>
      <c r="BE98" s="432"/>
      <c r="BF98" s="432"/>
      <c r="BG98" s="449"/>
      <c r="BH98" s="445"/>
      <c r="BI98" s="432"/>
      <c r="BJ98" s="432"/>
      <c r="BK98" s="432"/>
      <c r="BL98" s="449"/>
      <c r="BM98" s="445"/>
      <c r="BN98" s="432"/>
      <c r="BO98" s="432"/>
      <c r="BP98" s="432"/>
      <c r="BQ98" s="449"/>
      <c r="BR98" s="445"/>
      <c r="BS98" s="432"/>
      <c r="BT98" s="432"/>
      <c r="BU98" s="432"/>
      <c r="BV98" s="43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row>
    <row r="99" s="306" customFormat="true" ht="15" customHeight="true" x14ac:dyDescent="0.2">
      <c r="A99" s="588"/>
      <c r="B99" s="376"/>
      <c r="C99" s="402"/>
      <c r="D99" s="400"/>
      <c r="E99" s="400"/>
      <c r="F99" s="400"/>
      <c r="G99" s="404"/>
      <c r="H99" s="401"/>
      <c r="I99" s="400"/>
      <c r="J99" s="400"/>
      <c r="K99" s="400"/>
      <c r="L99" s="403"/>
      <c r="M99" s="402"/>
      <c r="N99" s="400"/>
      <c r="O99" s="400"/>
      <c r="P99" s="400"/>
      <c r="Q99" s="404"/>
      <c r="R99" s="402"/>
      <c r="S99" s="400"/>
      <c r="T99" s="400"/>
      <c r="U99" s="400"/>
      <c r="V99" s="403"/>
      <c r="W99" s="895"/>
      <c r="X99" s="895"/>
      <c r="Y99" s="895"/>
      <c r="Z99" s="895"/>
      <c r="AA99" s="895"/>
      <c r="AB99" s="895"/>
      <c r="AC99" s="895"/>
      <c r="AD99" s="895"/>
      <c r="AE99" s="895"/>
      <c r="AF99" s="895"/>
      <c r="AG99" s="895"/>
      <c r="AH99" s="895"/>
      <c r="AI99" s="895"/>
      <c r="AJ99" s="895"/>
      <c r="AK99" s="895"/>
      <c r="AL99" s="895"/>
      <c r="AM99" s="895"/>
      <c r="AN99" s="895"/>
      <c r="AO99" s="895"/>
      <c r="AP99" s="895"/>
      <c r="AQ99" s="895"/>
      <c r="AR99" s="895"/>
      <c r="AS99" s="895"/>
      <c r="AT99" s="895"/>
      <c r="AU99" s="895"/>
      <c r="AV99" s="895"/>
      <c r="AW99" s="895"/>
      <c r="AX99" s="895"/>
      <c r="AY99" s="895"/>
      <c r="AZ99" s="343"/>
      <c r="BA99" s="830"/>
      <c r="BB99" s="594"/>
      <c r="BC99" s="445"/>
      <c r="BD99" s="432"/>
      <c r="BE99" s="432"/>
      <c r="BF99" s="432"/>
      <c r="BG99" s="449"/>
      <c r="BH99" s="445"/>
      <c r="BI99" s="432"/>
      <c r="BJ99" s="432"/>
      <c r="BK99" s="432"/>
      <c r="BL99" s="449"/>
      <c r="BM99" s="445"/>
      <c r="BN99" s="432"/>
      <c r="BO99" s="432"/>
      <c r="BP99" s="432"/>
      <c r="BQ99" s="449"/>
      <c r="BR99" s="445"/>
      <c r="BS99" s="432"/>
      <c r="BT99" s="432"/>
      <c r="BU99" s="432"/>
      <c r="BV99" s="43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row>
    <row r="100" s="306" customFormat="true" ht="15" customHeight="true" x14ac:dyDescent="0.2">
      <c r="A100" s="588"/>
      <c r="B100" s="376"/>
      <c r="C100" s="402"/>
      <c r="D100" s="400"/>
      <c r="E100" s="400"/>
      <c r="F100" s="400"/>
      <c r="G100" s="404"/>
      <c r="H100" s="401"/>
      <c r="I100" s="400"/>
      <c r="J100" s="400"/>
      <c r="K100" s="400"/>
      <c r="L100" s="403"/>
      <c r="M100" s="402"/>
      <c r="N100" s="400"/>
      <c r="O100" s="400"/>
      <c r="P100" s="400"/>
      <c r="Q100" s="404"/>
      <c r="R100" s="402"/>
      <c r="S100" s="400"/>
      <c r="T100" s="400"/>
      <c r="U100" s="400"/>
      <c r="V100" s="403"/>
      <c r="W100" s="895"/>
      <c r="X100" s="895"/>
      <c r="Y100" s="895"/>
      <c r="Z100" s="895"/>
      <c r="AA100" s="895"/>
      <c r="AB100" s="895"/>
      <c r="AC100" s="895"/>
      <c r="AD100" s="895"/>
      <c r="AE100" s="895"/>
      <c r="AF100" s="895"/>
      <c r="AG100" s="895"/>
      <c r="AH100" s="895"/>
      <c r="AI100" s="895"/>
      <c r="AJ100" s="895"/>
      <c r="AK100" s="895"/>
      <c r="AL100" s="895"/>
      <c r="AM100" s="895"/>
      <c r="AN100" s="895"/>
      <c r="AO100" s="895"/>
      <c r="AP100" s="895"/>
      <c r="AQ100" s="895"/>
      <c r="AR100" s="895"/>
      <c r="AS100" s="895"/>
      <c r="AT100" s="895"/>
      <c r="AU100" s="895"/>
      <c r="AV100" s="895"/>
      <c r="AW100" s="895"/>
      <c r="AX100" s="895"/>
      <c r="AY100" s="895"/>
      <c r="AZ100" s="343"/>
      <c r="BA100" s="830"/>
      <c r="BB100" s="594"/>
      <c r="BC100" s="445"/>
      <c r="BD100" s="432"/>
      <c r="BE100" s="432"/>
      <c r="BF100" s="432"/>
      <c r="BG100" s="449"/>
      <c r="BH100" s="445"/>
      <c r="BI100" s="432"/>
      <c r="BJ100" s="432"/>
      <c r="BK100" s="432"/>
      <c r="BL100" s="449"/>
      <c r="BM100" s="445"/>
      <c r="BN100" s="432"/>
      <c r="BO100" s="432"/>
      <c r="BP100" s="432"/>
      <c r="BQ100" s="449"/>
      <c r="BR100" s="445"/>
      <c r="BS100" s="432"/>
      <c r="BT100" s="432"/>
      <c r="BU100" s="432"/>
      <c r="BV100" s="43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row>
    <row r="101" s="306" customFormat="true" ht="15" customHeight="true" x14ac:dyDescent="0.2">
      <c r="A101" s="588"/>
      <c r="B101" s="376"/>
      <c r="C101" s="402"/>
      <c r="D101" s="400"/>
      <c r="E101" s="400"/>
      <c r="F101" s="400"/>
      <c r="G101" s="404"/>
      <c r="H101" s="401"/>
      <c r="I101" s="400"/>
      <c r="J101" s="400"/>
      <c r="K101" s="400"/>
      <c r="L101" s="403"/>
      <c r="M101" s="402"/>
      <c r="N101" s="400"/>
      <c r="O101" s="400"/>
      <c r="P101" s="400"/>
      <c r="Q101" s="404"/>
      <c r="R101" s="402"/>
      <c r="S101" s="400"/>
      <c r="T101" s="400"/>
      <c r="U101" s="400"/>
      <c r="V101" s="403"/>
      <c r="W101" s="895"/>
      <c r="X101" s="895"/>
      <c r="Y101" s="895"/>
      <c r="Z101" s="895"/>
      <c r="AA101" s="895"/>
      <c r="AB101" s="895"/>
      <c r="AC101" s="895"/>
      <c r="AD101" s="895"/>
      <c r="AE101" s="895"/>
      <c r="AF101" s="895"/>
      <c r="AG101" s="895"/>
      <c r="AH101" s="895"/>
      <c r="AI101" s="895"/>
      <c r="AJ101" s="895"/>
      <c r="AK101" s="895"/>
      <c r="AL101" s="895"/>
      <c r="AM101" s="895"/>
      <c r="AN101" s="895"/>
      <c r="AO101" s="895"/>
      <c r="AP101" s="895"/>
      <c r="AQ101" s="895"/>
      <c r="AR101" s="895"/>
      <c r="AS101" s="895"/>
      <c r="AT101" s="895"/>
      <c r="AU101" s="895"/>
      <c r="AV101" s="895"/>
      <c r="AW101" s="895"/>
      <c r="AX101" s="895"/>
      <c r="AY101" s="895"/>
      <c r="AZ101" s="343"/>
      <c r="BA101" s="830"/>
      <c r="BB101" s="594"/>
      <c r="BC101" s="445"/>
      <c r="BD101" s="432"/>
      <c r="BE101" s="432"/>
      <c r="BF101" s="432"/>
      <c r="BG101" s="449"/>
      <c r="BH101" s="445"/>
      <c r="BI101" s="432"/>
      <c r="BJ101" s="432"/>
      <c r="BK101" s="432"/>
      <c r="BL101" s="449"/>
      <c r="BM101" s="445"/>
      <c r="BN101" s="432"/>
      <c r="BO101" s="432"/>
      <c r="BP101" s="432"/>
      <c r="BQ101" s="449"/>
      <c r="BR101" s="445"/>
      <c r="BS101" s="432"/>
      <c r="BT101" s="432"/>
      <c r="BU101" s="432"/>
      <c r="BV101" s="43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row>
    <row r="102" s="306" customFormat="true" ht="15" customHeight="true" x14ac:dyDescent="0.2">
      <c r="A102" s="588"/>
      <c r="B102" s="376"/>
      <c r="C102" s="402"/>
      <c r="D102" s="400"/>
      <c r="E102" s="400"/>
      <c r="F102" s="400"/>
      <c r="G102" s="404"/>
      <c r="H102" s="401"/>
      <c r="I102" s="400"/>
      <c r="J102" s="400"/>
      <c r="K102" s="400"/>
      <c r="L102" s="403"/>
      <c r="M102" s="402"/>
      <c r="N102" s="400"/>
      <c r="O102" s="400"/>
      <c r="P102" s="400"/>
      <c r="Q102" s="404"/>
      <c r="R102" s="402"/>
      <c r="S102" s="400"/>
      <c r="T102" s="400"/>
      <c r="U102" s="400"/>
      <c r="V102" s="403"/>
      <c r="W102" s="895"/>
      <c r="X102" s="895"/>
      <c r="Y102" s="895"/>
      <c r="Z102" s="895"/>
      <c r="AA102" s="895"/>
      <c r="AB102" s="895"/>
      <c r="AC102" s="895"/>
      <c r="AD102" s="895"/>
      <c r="AE102" s="895"/>
      <c r="AF102" s="895"/>
      <c r="AG102" s="895"/>
      <c r="AH102" s="895"/>
      <c r="AI102" s="895"/>
      <c r="AJ102" s="895"/>
      <c r="AK102" s="895"/>
      <c r="AL102" s="895"/>
      <c r="AM102" s="895"/>
      <c r="AN102" s="895"/>
      <c r="AO102" s="895"/>
      <c r="AP102" s="895"/>
      <c r="AQ102" s="895"/>
      <c r="AR102" s="895"/>
      <c r="AS102" s="895"/>
      <c r="AT102" s="895"/>
      <c r="AU102" s="895"/>
      <c r="AV102" s="895"/>
      <c r="AW102" s="895"/>
      <c r="AX102" s="895"/>
      <c r="AY102" s="895"/>
      <c r="AZ102" s="343"/>
      <c r="BA102" s="830"/>
      <c r="BB102" s="594"/>
      <c r="BC102" s="445"/>
      <c r="BD102" s="432"/>
      <c r="BE102" s="432"/>
      <c r="BF102" s="432"/>
      <c r="BG102" s="449"/>
      <c r="BH102" s="445"/>
      <c r="BI102" s="432"/>
      <c r="BJ102" s="432"/>
      <c r="BK102" s="432"/>
      <c r="BL102" s="449"/>
      <c r="BM102" s="445"/>
      <c r="BN102" s="432"/>
      <c r="BO102" s="432"/>
      <c r="BP102" s="432"/>
      <c r="BQ102" s="449"/>
      <c r="BR102" s="445"/>
      <c r="BS102" s="432"/>
      <c r="BT102" s="432"/>
      <c r="BU102" s="432"/>
      <c r="BV102" s="43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row>
    <row r="103" s="306" customFormat="true" ht="15" customHeight="true" x14ac:dyDescent="0.2">
      <c r="A103" s="588"/>
      <c r="B103" s="376"/>
      <c r="C103" s="402"/>
      <c r="D103" s="400"/>
      <c r="E103" s="400"/>
      <c r="F103" s="400"/>
      <c r="G103" s="404"/>
      <c r="H103" s="401"/>
      <c r="I103" s="400"/>
      <c r="J103" s="400"/>
      <c r="K103" s="400"/>
      <c r="L103" s="403"/>
      <c r="M103" s="402"/>
      <c r="N103" s="400"/>
      <c r="O103" s="400"/>
      <c r="P103" s="400"/>
      <c r="Q103" s="404"/>
      <c r="R103" s="402"/>
      <c r="S103" s="400"/>
      <c r="T103" s="400"/>
      <c r="U103" s="400"/>
      <c r="V103" s="403"/>
      <c r="W103" s="895"/>
      <c r="X103" s="895"/>
      <c r="Y103" s="895"/>
      <c r="Z103" s="895"/>
      <c r="AA103" s="895"/>
      <c r="AB103" s="895"/>
      <c r="AC103" s="895"/>
      <c r="AD103" s="895"/>
      <c r="AE103" s="895"/>
      <c r="AF103" s="895"/>
      <c r="AG103" s="895"/>
      <c r="AH103" s="895"/>
      <c r="AI103" s="895"/>
      <c r="AJ103" s="895"/>
      <c r="AK103" s="895"/>
      <c r="AL103" s="895"/>
      <c r="AM103" s="895"/>
      <c r="AN103" s="895"/>
      <c r="AO103" s="895"/>
      <c r="AP103" s="895"/>
      <c r="AQ103" s="895"/>
      <c r="AR103" s="895"/>
      <c r="AS103" s="895"/>
      <c r="AT103" s="895"/>
      <c r="AU103" s="895"/>
      <c r="AV103" s="895"/>
      <c r="AW103" s="895"/>
      <c r="AX103" s="895"/>
      <c r="AY103" s="895"/>
      <c r="AZ103" s="343"/>
      <c r="BA103" s="830"/>
      <c r="BB103" s="594"/>
      <c r="BC103" s="445"/>
      <c r="BD103" s="432"/>
      <c r="BE103" s="432"/>
      <c r="BF103" s="432"/>
      <c r="BG103" s="449"/>
      <c r="BH103" s="445"/>
      <c r="BI103" s="432"/>
      <c r="BJ103" s="432"/>
      <c r="BK103" s="432"/>
      <c r="BL103" s="449"/>
      <c r="BM103" s="445"/>
      <c r="BN103" s="432"/>
      <c r="BO103" s="432"/>
      <c r="BP103" s="432"/>
      <c r="BQ103" s="449"/>
      <c r="BR103" s="445"/>
      <c r="BS103" s="432"/>
      <c r="BT103" s="432"/>
      <c r="BU103" s="432"/>
      <c r="BV103" s="43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row>
    <row r="104" s="306" customFormat="true" ht="15" customHeight="true" x14ac:dyDescent="0.2">
      <c r="A104" s="588"/>
      <c r="B104" s="376"/>
      <c r="C104" s="402"/>
      <c r="D104" s="400"/>
      <c r="E104" s="400"/>
      <c r="F104" s="400"/>
      <c r="G104" s="404"/>
      <c r="H104" s="401"/>
      <c r="I104" s="400"/>
      <c r="J104" s="400"/>
      <c r="K104" s="400"/>
      <c r="L104" s="403"/>
      <c r="M104" s="402"/>
      <c r="N104" s="400"/>
      <c r="O104" s="400"/>
      <c r="P104" s="400"/>
      <c r="Q104" s="404"/>
      <c r="R104" s="402"/>
      <c r="S104" s="400"/>
      <c r="T104" s="400"/>
      <c r="U104" s="400"/>
      <c r="V104" s="403"/>
      <c r="W104" s="895"/>
      <c r="X104" s="895"/>
      <c r="Y104" s="895"/>
      <c r="Z104" s="895"/>
      <c r="AA104" s="895"/>
      <c r="AB104" s="895"/>
      <c r="AC104" s="895"/>
      <c r="AD104" s="895"/>
      <c r="AE104" s="895"/>
      <c r="AF104" s="895"/>
      <c r="AG104" s="895"/>
      <c r="AH104" s="895"/>
      <c r="AI104" s="895"/>
      <c r="AJ104" s="895"/>
      <c r="AK104" s="895"/>
      <c r="AL104" s="895"/>
      <c r="AM104" s="895"/>
      <c r="AN104" s="895"/>
      <c r="AO104" s="895"/>
      <c r="AP104" s="895"/>
      <c r="AQ104" s="895"/>
      <c r="AR104" s="895"/>
      <c r="AS104" s="895"/>
      <c r="AT104" s="895"/>
      <c r="AU104" s="895"/>
      <c r="AV104" s="895"/>
      <c r="AW104" s="895"/>
      <c r="AX104" s="895"/>
      <c r="AY104" s="895"/>
      <c r="AZ104" s="343"/>
      <c r="BA104" s="830"/>
      <c r="BB104" s="594"/>
      <c r="BC104" s="445"/>
      <c r="BD104" s="432"/>
      <c r="BE104" s="432"/>
      <c r="BF104" s="432"/>
      <c r="BG104" s="449"/>
      <c r="BH104" s="445"/>
      <c r="BI104" s="432"/>
      <c r="BJ104" s="432"/>
      <c r="BK104" s="432"/>
      <c r="BL104" s="449"/>
      <c r="BM104" s="445"/>
      <c r="BN104" s="432"/>
      <c r="BO104" s="432"/>
      <c r="BP104" s="432"/>
      <c r="BQ104" s="449"/>
      <c r="BR104" s="445"/>
      <c r="BS104" s="432"/>
      <c r="BT104" s="432"/>
      <c r="BU104" s="432"/>
      <c r="BV104" s="43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row>
    <row r="105" s="306" customFormat="true" ht="15" customHeight="true" x14ac:dyDescent="0.2">
      <c r="A105" s="584"/>
      <c r="B105" s="377"/>
      <c r="C105" s="407"/>
      <c r="D105" s="405"/>
      <c r="E105" s="405"/>
      <c r="F105" s="405"/>
      <c r="G105" s="409"/>
      <c r="H105" s="406"/>
      <c r="I105" s="405"/>
      <c r="J105" s="405"/>
      <c r="K105" s="405"/>
      <c r="L105" s="408"/>
      <c r="M105" s="407"/>
      <c r="N105" s="405"/>
      <c r="O105" s="405"/>
      <c r="P105" s="405"/>
      <c r="Q105" s="409"/>
      <c r="R105" s="407"/>
      <c r="S105" s="405"/>
      <c r="T105" s="405"/>
      <c r="U105" s="405"/>
      <c r="V105" s="408"/>
      <c r="W105" s="895"/>
      <c r="X105" s="895"/>
      <c r="Y105" s="895"/>
      <c r="Z105" s="895"/>
      <c r="AA105" s="895"/>
      <c r="AB105" s="895"/>
      <c r="AC105" s="895"/>
      <c r="AD105" s="895"/>
      <c r="AE105" s="895"/>
      <c r="AF105" s="895"/>
      <c r="AG105" s="895"/>
      <c r="AH105" s="895"/>
      <c r="AI105" s="895"/>
      <c r="AJ105" s="895"/>
      <c r="AK105" s="895"/>
      <c r="AL105" s="895"/>
      <c r="AM105" s="895"/>
      <c r="AN105" s="895"/>
      <c r="AO105" s="895"/>
      <c r="AP105" s="895"/>
      <c r="AQ105" s="895"/>
      <c r="AR105" s="895"/>
      <c r="AS105" s="895"/>
      <c r="AT105" s="895"/>
      <c r="AU105" s="895"/>
      <c r="AV105" s="895"/>
      <c r="AW105" s="895"/>
      <c r="AX105" s="895"/>
      <c r="AY105" s="895"/>
      <c r="AZ105" s="343"/>
      <c r="BA105" s="830"/>
      <c r="BB105" s="594"/>
      <c r="BC105" s="448"/>
      <c r="BD105" s="447"/>
      <c r="BE105" s="447"/>
      <c r="BF105" s="447"/>
      <c r="BG105" s="451"/>
      <c r="BH105" s="448"/>
      <c r="BI105" s="447"/>
      <c r="BJ105" s="447"/>
      <c r="BK105" s="447"/>
      <c r="BL105" s="451"/>
      <c r="BM105" s="448"/>
      <c r="BN105" s="447"/>
      <c r="BO105" s="447"/>
      <c r="BP105" s="447"/>
      <c r="BQ105" s="451"/>
      <c r="BR105" s="448"/>
      <c r="BS105" s="447"/>
      <c r="BT105" s="447"/>
      <c r="BU105" s="447"/>
      <c r="BV105" s="450"/>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row>
    <row r="106" s="306" customFormat="true" ht="250.15" customHeight="true" x14ac:dyDescent="0.2">
      <c r="A106" s="425"/>
      <c r="B106" s="425"/>
      <c r="C106" s="425"/>
      <c r="D106" s="425"/>
      <c r="E106" s="425"/>
      <c r="F106" s="425"/>
      <c r="G106" s="425"/>
      <c r="H106" s="425"/>
      <c r="I106" s="425"/>
      <c r="J106" s="425"/>
      <c r="K106" s="425"/>
      <c r="L106" s="425"/>
      <c r="M106" s="425"/>
      <c r="N106" s="425"/>
      <c r="O106" s="425"/>
      <c r="P106" s="425"/>
      <c r="Q106" s="425"/>
      <c r="R106" s="425"/>
      <c r="S106" s="425"/>
      <c r="T106" s="425"/>
      <c r="U106" s="425"/>
      <c r="V106" s="425"/>
      <c r="W106" s="343"/>
      <c r="X106" s="343"/>
      <c r="Y106" s="343"/>
      <c r="Z106" s="343"/>
      <c r="AA106" s="343"/>
      <c r="AB106" s="343"/>
      <c r="AC106" s="343"/>
      <c r="AD106" s="343"/>
      <c r="AE106" s="343"/>
      <c r="AF106" s="343"/>
      <c r="AG106" s="343"/>
      <c r="AH106" s="343"/>
      <c r="AI106" s="343"/>
      <c r="AJ106" s="343"/>
      <c r="AK106" s="343"/>
      <c r="AL106" s="343"/>
      <c r="AM106" s="343"/>
      <c r="AN106" s="343"/>
      <c r="AO106" s="343"/>
      <c r="AP106" s="343"/>
      <c r="AQ106" s="343"/>
      <c r="AR106" s="343"/>
      <c r="AS106" s="343"/>
      <c r="AT106" s="343"/>
      <c r="AU106" s="343"/>
      <c r="AV106" s="343"/>
      <c r="AW106" s="343"/>
      <c r="AX106" s="343"/>
      <c r="AY106" s="343"/>
      <c r="AZ106" s="343"/>
      <c r="BA106" s="425"/>
      <c r="BB106" s="426"/>
      <c r="BC106" s="426"/>
      <c r="BD106" s="426"/>
      <c r="BE106" s="426"/>
      <c r="BF106" s="426"/>
      <c r="BG106" s="426"/>
      <c r="BH106" s="426"/>
      <c r="BI106" s="426"/>
      <c r="BJ106" s="426"/>
      <c r="BK106" s="426"/>
      <c r="BL106" s="426"/>
      <c r="BM106" s="426"/>
      <c r="BN106" s="426"/>
      <c r="BO106" s="426"/>
      <c r="BP106" s="426"/>
      <c r="BQ106" s="426"/>
      <c r="BR106" s="426"/>
      <c r="BS106" s="426"/>
      <c r="BT106" s="426"/>
      <c r="BU106" s="426"/>
      <c r="BV106" s="425"/>
      <c r="BW106" s="343"/>
      <c r="BX106" s="343"/>
      <c r="BY106" s="343"/>
      <c r="BZ106" s="343"/>
      <c r="CA106" s="343"/>
      <c r="CB106" s="343"/>
      <c r="CC106" s="343"/>
      <c r="CD106" s="343"/>
      <c r="CE106" s="343"/>
      <c r="CF106" s="343"/>
      <c r="CG106" s="343"/>
      <c r="CH106" s="343"/>
      <c r="CI106" s="343"/>
      <c r="CJ106" s="343"/>
      <c r="CK106" s="343"/>
      <c r="CL106" s="343"/>
      <c r="CM106" s="343"/>
      <c r="CN106" s="343"/>
      <c r="CO106" s="343"/>
      <c r="CP106" s="343"/>
      <c r="CQ106" s="343"/>
      <c r="CR106" s="343"/>
      <c r="CS106" s="343"/>
      <c r="CT106" s="343"/>
      <c r="CU106" s="343"/>
      <c r="CV106" s="343"/>
      <c r="CW106" s="343"/>
      <c r="CX106" s="343"/>
      <c r="CY106" s="343"/>
      <c r="CZ106" s="343"/>
    </row>
    <row r="107" s="299" customFormat="true" ht="18" customHeight="true" x14ac:dyDescent="0.2">
      <c r="A107" s="288"/>
      <c r="B107" s="288"/>
      <c r="C107" s="412"/>
      <c r="D107" s="412"/>
      <c r="E107" s="412"/>
      <c r="F107" s="412"/>
      <c r="G107" s="412"/>
      <c r="H107" s="305"/>
      <c r="I107" s="305"/>
      <c r="J107" s="305"/>
      <c r="K107" s="305"/>
      <c r="L107" s="305"/>
      <c r="M107" s="305"/>
      <c r="N107" s="305"/>
      <c r="O107" s="305"/>
      <c r="P107" s="305"/>
      <c r="Q107" s="305"/>
      <c r="R107" s="305"/>
      <c r="S107" s="305"/>
      <c r="T107" s="305"/>
      <c r="U107" s="305"/>
      <c r="W107" s="339"/>
      <c r="X107" s="339"/>
      <c r="Y107" s="339"/>
      <c r="Z107" s="339"/>
      <c r="AA107" s="339"/>
      <c r="AB107" s="339"/>
      <c r="AC107" s="339"/>
      <c r="AD107" s="339"/>
      <c r="AE107" s="339"/>
      <c r="AF107" s="339"/>
      <c r="AG107" s="339"/>
      <c r="AH107" s="339"/>
      <c r="AI107" s="339"/>
      <c r="AJ107" s="339"/>
      <c r="AK107" s="339"/>
      <c r="AL107" s="339"/>
      <c r="AM107" s="339"/>
      <c r="AN107" s="339"/>
      <c r="AO107" s="339"/>
      <c r="AP107" s="339"/>
      <c r="AQ107" s="339"/>
      <c r="AR107" s="339"/>
      <c r="AS107" s="339"/>
      <c r="AT107" s="339"/>
      <c r="AU107" s="339"/>
      <c r="AV107" s="339"/>
      <c r="AW107" s="339"/>
      <c r="AX107" s="339"/>
      <c r="AY107" s="339"/>
      <c r="AZ107" s="339"/>
      <c r="BB107" s="310"/>
      <c r="BW107" s="339"/>
      <c r="BX107" s="339"/>
      <c r="BY107" s="339"/>
      <c r="BZ107" s="339"/>
      <c r="CA107" s="339"/>
      <c r="CB107" s="339"/>
      <c r="CC107" s="339"/>
      <c r="CD107" s="339"/>
      <c r="CE107" s="339"/>
      <c r="CF107" s="339"/>
      <c r="CG107" s="339"/>
      <c r="CH107" s="339"/>
      <c r="CI107" s="339"/>
      <c r="CJ107" s="339"/>
      <c r="CK107" s="339"/>
      <c r="CL107" s="339"/>
      <c r="CM107" s="339"/>
      <c r="CN107" s="339"/>
      <c r="CO107" s="339"/>
      <c r="CP107" s="339"/>
      <c r="CQ107" s="339"/>
      <c r="CR107" s="339"/>
      <c r="CS107" s="339"/>
      <c r="CT107" s="339"/>
      <c r="CU107" s="339"/>
      <c r="CV107" s="339"/>
      <c r="CW107" s="339"/>
      <c r="CX107" s="339"/>
      <c r="CY107" s="339"/>
      <c r="CZ107" s="339"/>
    </row>
    <row r="108" s="299" customFormat="true" ht="22.5" customHeight="true" x14ac:dyDescent="0.35">
      <c r="A108" s="1002" t="str">
        <f>A1026</f>
        <v>Mongolia</v>
      </c>
      <c r="B108" s="1003"/>
      <c r="C108" s="412"/>
      <c r="D108" s="412"/>
      <c r="E108" s="412"/>
      <c r="F108" s="412"/>
      <c r="G108" s="412"/>
      <c r="H108" s="305"/>
      <c r="I108" s="305"/>
      <c r="J108" s="305"/>
      <c r="K108" s="305"/>
      <c r="L108" s="305"/>
      <c r="M108" s="305"/>
      <c r="N108" s="305"/>
      <c r="O108" s="305"/>
      <c r="P108" s="305"/>
      <c r="Q108" s="305"/>
      <c r="R108" s="305"/>
      <c r="S108" s="305"/>
      <c r="T108" s="305"/>
      <c r="U108" s="305"/>
      <c r="W108" s="339"/>
      <c r="X108" s="339"/>
      <c r="Y108" s="339"/>
      <c r="Z108" s="339"/>
      <c r="AA108" s="339"/>
      <c r="AB108" s="339"/>
      <c r="AC108" s="339"/>
      <c r="AD108" s="339"/>
      <c r="AE108" s="339"/>
      <c r="AF108" s="339"/>
      <c r="AG108" s="339"/>
      <c r="AH108" s="339"/>
      <c r="AI108" s="339"/>
      <c r="AJ108" s="339"/>
      <c r="AK108" s="339"/>
      <c r="AL108" s="339"/>
      <c r="AM108" s="339"/>
      <c r="AN108" s="339"/>
      <c r="AO108" s="339"/>
      <c r="AP108" s="339"/>
      <c r="AQ108" s="339"/>
      <c r="AR108" s="339"/>
      <c r="AS108" s="339"/>
      <c r="AT108" s="339"/>
      <c r="AU108" s="339"/>
      <c r="AV108" s="339"/>
      <c r="AW108" s="339"/>
      <c r="AX108" s="339"/>
      <c r="AY108" s="339"/>
      <c r="AZ108" s="339"/>
      <c r="BB108" s="310"/>
      <c r="BW108" s="339"/>
      <c r="BX108" s="339"/>
      <c r="BY108" s="339"/>
      <c r="BZ108" s="339"/>
      <c r="CA108" s="339"/>
      <c r="CB108" s="339"/>
      <c r="CC108" s="339"/>
      <c r="CD108" s="339"/>
      <c r="CE108" s="339"/>
      <c r="CF108" s="339"/>
      <c r="CG108" s="339"/>
      <c r="CH108" s="339"/>
      <c r="CI108" s="339"/>
      <c r="CJ108" s="339"/>
      <c r="CK108" s="339"/>
      <c r="CL108" s="339"/>
      <c r="CM108" s="339"/>
      <c r="CN108" s="339"/>
      <c r="CO108" s="339"/>
      <c r="CP108" s="339"/>
      <c r="CQ108" s="339"/>
      <c r="CR108" s="339"/>
      <c r="CS108" s="339"/>
      <c r="CT108" s="339"/>
      <c r="CU108" s="339"/>
      <c r="CV108" s="339"/>
      <c r="CW108" s="339"/>
      <c r="CX108" s="339"/>
      <c r="CY108" s="339"/>
      <c r="CZ108" s="339"/>
    </row>
    <row r="109" s="299" customFormat="true" ht="22.5" customHeight="true" x14ac:dyDescent="0.35">
      <c r="A109" s="314" t="str">
        <f>A1034</f>
        <v>2018</v>
      </c>
      <c r="B109" s="315"/>
      <c r="C109" s="412"/>
      <c r="D109" s="412"/>
      <c r="E109" s="412"/>
      <c r="F109" s="412"/>
      <c r="G109" s="412"/>
      <c r="H109" s="305"/>
      <c r="I109" s="305"/>
      <c r="J109" s="305"/>
      <c r="K109" s="305"/>
      <c r="L109" s="305"/>
      <c r="M109" s="305"/>
      <c r="N109" s="305"/>
      <c r="O109" s="305"/>
      <c r="P109" s="305"/>
      <c r="Q109" s="305"/>
      <c r="R109" s="305"/>
      <c r="S109" s="305"/>
      <c r="T109" s="305"/>
      <c r="U109" s="305"/>
      <c r="W109" s="339"/>
      <c r="X109" s="339"/>
      <c r="Y109" s="339"/>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39"/>
      <c r="BB109" s="310"/>
      <c r="BW109" s="339"/>
      <c r="BX109" s="339"/>
      <c r="BY109" s="339"/>
      <c r="BZ109" s="339"/>
      <c r="CA109" s="339"/>
      <c r="CB109" s="339"/>
      <c r="CC109" s="339"/>
      <c r="CD109" s="339"/>
      <c r="CE109" s="339"/>
      <c r="CF109" s="339"/>
      <c r="CG109" s="339"/>
      <c r="CH109" s="339"/>
      <c r="CI109" s="339"/>
      <c r="CJ109" s="339"/>
      <c r="CK109" s="339"/>
      <c r="CL109" s="339"/>
      <c r="CM109" s="339"/>
      <c r="CN109" s="339"/>
      <c r="CO109" s="339"/>
      <c r="CP109" s="339"/>
      <c r="CQ109" s="339"/>
      <c r="CR109" s="339"/>
      <c r="CS109" s="339"/>
      <c r="CT109" s="339"/>
      <c r="CU109" s="339"/>
      <c r="CV109" s="339"/>
      <c r="CW109" s="339"/>
      <c r="CX109" s="339"/>
      <c r="CY109" s="339"/>
      <c r="CZ109" s="339"/>
    </row>
    <row r="110" s="299" customFormat="true" ht="23.85" customHeight="true" x14ac:dyDescent="0.35">
      <c r="A110" s="316" t="s">
        <v>99</v>
      </c>
      <c r="B110" s="317"/>
      <c r="C110" s="412"/>
      <c r="D110" s="412"/>
      <c r="E110" s="412"/>
      <c r="F110" s="412"/>
      <c r="G110" s="412"/>
      <c r="H110" s="305"/>
      <c r="I110" s="305"/>
      <c r="J110" s="305"/>
      <c r="K110" s="305"/>
      <c r="L110" s="305"/>
      <c r="M110" s="305"/>
      <c r="N110" s="305"/>
      <c r="O110" s="305"/>
      <c r="P110" s="305"/>
      <c r="Q110" s="305"/>
      <c r="R110" s="305"/>
      <c r="S110" s="305"/>
      <c r="T110" s="305"/>
      <c r="U110" s="305"/>
      <c r="W110" s="339"/>
      <c r="X110" s="339"/>
      <c r="Y110" s="339"/>
      <c r="Z110" s="339"/>
      <c r="AA110" s="339"/>
      <c r="AB110" s="339"/>
      <c r="AC110" s="339"/>
      <c r="AD110" s="339"/>
      <c r="AE110" s="339"/>
      <c r="AF110" s="339"/>
      <c r="AG110" s="339"/>
      <c r="AH110" s="339"/>
      <c r="AI110" s="339"/>
      <c r="AJ110" s="339"/>
      <c r="AK110" s="339"/>
      <c r="AL110" s="339"/>
      <c r="AM110" s="339"/>
      <c r="AN110" s="339"/>
      <c r="AO110" s="339"/>
      <c r="AP110" s="339"/>
      <c r="AQ110" s="339"/>
      <c r="AR110" s="339"/>
      <c r="AS110" s="339"/>
      <c r="AT110" s="339"/>
      <c r="AU110" s="339"/>
      <c r="AV110" s="339"/>
      <c r="AW110" s="339"/>
      <c r="AX110" s="339"/>
      <c r="AY110" s="339"/>
      <c r="AZ110" s="339"/>
      <c r="BB110" s="310"/>
      <c r="BW110" s="339"/>
      <c r="BX110" s="339"/>
      <c r="BY110" s="339"/>
      <c r="BZ110" s="339"/>
      <c r="CA110" s="339"/>
      <c r="CB110" s="339"/>
      <c r="CC110" s="339"/>
      <c r="CD110" s="339"/>
      <c r="CE110" s="339"/>
      <c r="CF110" s="339"/>
      <c r="CG110" s="339"/>
      <c r="CH110" s="339"/>
      <c r="CI110" s="339"/>
      <c r="CJ110" s="339"/>
      <c r="CK110" s="339"/>
      <c r="CL110" s="339"/>
      <c r="CM110" s="339"/>
      <c r="CN110" s="339"/>
      <c r="CO110" s="339"/>
      <c r="CP110" s="339"/>
      <c r="CQ110" s="339"/>
      <c r="CR110" s="339"/>
      <c r="CS110" s="339"/>
      <c r="CT110" s="339"/>
      <c r="CU110" s="339"/>
      <c r="CV110" s="339"/>
      <c r="CW110" s="339"/>
      <c r="CX110" s="339"/>
      <c r="CY110" s="339"/>
      <c r="CZ110" s="339"/>
    </row>
    <row r="111" s="299" customFormat="true" ht="20.1" customHeight="true" x14ac:dyDescent="0.35">
      <c r="A111" s="318" t="s">
        <v>97</v>
      </c>
      <c r="B111" s="315"/>
      <c r="C111" s="412"/>
      <c r="D111" s="412"/>
      <c r="E111" s="412"/>
      <c r="F111" s="412"/>
      <c r="G111" s="412"/>
      <c r="H111" s="305"/>
      <c r="I111" s="305"/>
      <c r="J111" s="305"/>
      <c r="K111" s="305"/>
      <c r="L111" s="305"/>
      <c r="M111" s="305"/>
      <c r="N111" s="305"/>
      <c r="O111" s="305"/>
      <c r="P111" s="305"/>
      <c r="Q111" s="305"/>
      <c r="R111" s="305"/>
      <c r="S111" s="305"/>
      <c r="T111" s="305"/>
      <c r="U111" s="305"/>
      <c r="W111" s="339"/>
      <c r="X111" s="339"/>
      <c r="Y111" s="339"/>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39"/>
      <c r="BB111" s="310"/>
      <c r="BW111" s="339"/>
      <c r="BX111" s="339"/>
      <c r="BY111" s="339"/>
      <c r="BZ111" s="339"/>
      <c r="CA111" s="339"/>
      <c r="CB111" s="339"/>
      <c r="CC111" s="339"/>
      <c r="CD111" s="339"/>
      <c r="CE111" s="339"/>
      <c r="CF111" s="339"/>
      <c r="CG111" s="339"/>
      <c r="CH111" s="339"/>
      <c r="CI111" s="339"/>
      <c r="CJ111" s="339"/>
      <c r="CK111" s="339"/>
      <c r="CL111" s="339"/>
      <c r="CM111" s="339"/>
      <c r="CN111" s="339"/>
      <c r="CO111" s="339"/>
      <c r="CP111" s="339"/>
      <c r="CQ111" s="339"/>
      <c r="CR111" s="339"/>
      <c r="CS111" s="339"/>
      <c r="CT111" s="339"/>
      <c r="CU111" s="339"/>
      <c r="CV111" s="339"/>
      <c r="CW111" s="339"/>
      <c r="CX111" s="339"/>
      <c r="CY111" s="339"/>
      <c r="CZ111" s="339"/>
    </row>
    <row r="112" s="299" customFormat="true" ht="15" customHeight="true" x14ac:dyDescent="0.2">
      <c r="A112" s="591" t="s">
        <v>98</v>
      </c>
      <c r="B112" s="352"/>
      <c r="C112" s="412"/>
      <c r="D112" s="412"/>
      <c r="E112" s="412"/>
      <c r="F112" s="412"/>
      <c r="G112" s="412"/>
      <c r="H112" s="305"/>
      <c r="I112" s="305"/>
      <c r="J112" s="305"/>
      <c r="K112" s="305"/>
      <c r="L112" s="305"/>
      <c r="M112" s="305"/>
      <c r="N112" s="305"/>
      <c r="O112" s="305"/>
      <c r="P112" s="305"/>
      <c r="Q112" s="305"/>
      <c r="R112" s="305"/>
      <c r="S112" s="305"/>
      <c r="T112" s="305"/>
      <c r="U112" s="305"/>
      <c r="W112" s="339"/>
      <c r="X112" s="339"/>
      <c r="Y112" s="339"/>
      <c r="Z112" s="339"/>
      <c r="AA112" s="339"/>
      <c r="AB112" s="339"/>
      <c r="AC112" s="339"/>
      <c r="AD112" s="339"/>
      <c r="AE112" s="339"/>
      <c r="AF112" s="339"/>
      <c r="AG112" s="339"/>
      <c r="AH112" s="339"/>
      <c r="AI112" s="339"/>
      <c r="AJ112" s="339"/>
      <c r="AK112" s="339"/>
      <c r="AL112" s="339"/>
      <c r="AM112" s="339"/>
      <c r="AN112" s="339"/>
      <c r="AO112" s="339"/>
      <c r="AP112" s="339"/>
      <c r="AQ112" s="339"/>
      <c r="AR112" s="339"/>
      <c r="AS112" s="339"/>
      <c r="AT112" s="339"/>
      <c r="AU112" s="339"/>
      <c r="AV112" s="339"/>
      <c r="AW112" s="339"/>
      <c r="AX112" s="339"/>
      <c r="AY112" s="339"/>
      <c r="AZ112" s="339"/>
      <c r="BB112" s="310"/>
      <c r="BW112" s="339"/>
      <c r="BX112" s="339"/>
      <c r="BY112" s="339"/>
      <c r="BZ112" s="339"/>
      <c r="CA112" s="339"/>
      <c r="CB112" s="339"/>
      <c r="CC112" s="339"/>
      <c r="CD112" s="339"/>
      <c r="CE112" s="339"/>
      <c r="CF112" s="339"/>
      <c r="CG112" s="339"/>
      <c r="CH112" s="339"/>
      <c r="CI112" s="339"/>
      <c r="CJ112" s="339"/>
      <c r="CK112" s="339"/>
      <c r="CL112" s="339"/>
      <c r="CM112" s="339"/>
      <c r="CN112" s="339"/>
      <c r="CO112" s="339"/>
      <c r="CP112" s="339"/>
      <c r="CQ112" s="339"/>
      <c r="CR112" s="339"/>
      <c r="CS112" s="339"/>
      <c r="CT112" s="339"/>
      <c r="CU112" s="339"/>
      <c r="CV112" s="339"/>
      <c r="CW112" s="339"/>
      <c r="CX112" s="339"/>
      <c r="CY112" s="339"/>
      <c r="CZ112" s="339"/>
    </row>
    <row r="113" s="299" customFormat="true" ht="15" customHeight="true" x14ac:dyDescent="0.2">
      <c r="A113" s="328" t="s">
        <v>40</v>
      </c>
      <c r="B113" s="327"/>
      <c r="C113" s="412"/>
      <c r="D113" s="412"/>
      <c r="E113" s="412"/>
      <c r="F113" s="412"/>
      <c r="G113" s="412"/>
      <c r="H113" s="305"/>
      <c r="I113" s="305"/>
      <c r="J113" s="305"/>
      <c r="K113" s="305"/>
      <c r="L113" s="305"/>
      <c r="M113" s="305"/>
      <c r="N113" s="305"/>
      <c r="O113" s="305"/>
      <c r="P113" s="305"/>
      <c r="Q113" s="305"/>
      <c r="R113" s="305"/>
      <c r="S113" s="305"/>
      <c r="T113" s="305"/>
      <c r="U113" s="305"/>
      <c r="W113" s="339"/>
      <c r="X113" s="339"/>
      <c r="Y113" s="339"/>
      <c r="Z113" s="339"/>
      <c r="AA113" s="339"/>
      <c r="AB113" s="339"/>
      <c r="AC113" s="339"/>
      <c r="AD113" s="339"/>
      <c r="AE113" s="339"/>
      <c r="AF113" s="339"/>
      <c r="AG113" s="339"/>
      <c r="AH113" s="339"/>
      <c r="AI113" s="339"/>
      <c r="AJ113" s="339"/>
      <c r="AK113" s="339"/>
      <c r="AL113" s="339"/>
      <c r="AM113" s="339"/>
      <c r="AN113" s="339"/>
      <c r="AO113" s="339"/>
      <c r="AP113" s="339"/>
      <c r="AQ113" s="339"/>
      <c r="AR113" s="339"/>
      <c r="AS113" s="339"/>
      <c r="AT113" s="339"/>
      <c r="AU113" s="339"/>
      <c r="AV113" s="339"/>
      <c r="AW113" s="339"/>
      <c r="AX113" s="339"/>
      <c r="AY113" s="339"/>
      <c r="AZ113" s="339"/>
      <c r="BB113" s="310"/>
      <c r="BW113" s="339"/>
      <c r="BX113" s="339"/>
      <c r="BY113" s="339"/>
      <c r="BZ113" s="339"/>
      <c r="CA113" s="339"/>
      <c r="CB113" s="339"/>
      <c r="CC113" s="339"/>
      <c r="CD113" s="339"/>
      <c r="CE113" s="339"/>
      <c r="CF113" s="339"/>
      <c r="CG113" s="339"/>
      <c r="CH113" s="339"/>
      <c r="CI113" s="339"/>
      <c r="CJ113" s="339"/>
      <c r="CK113" s="339"/>
      <c r="CL113" s="339"/>
      <c r="CM113" s="339"/>
      <c r="CN113" s="339"/>
      <c r="CO113" s="339"/>
      <c r="CP113" s="339"/>
      <c r="CQ113" s="339"/>
      <c r="CR113" s="339"/>
      <c r="CS113" s="339"/>
      <c r="CT113" s="339"/>
      <c r="CU113" s="339"/>
      <c r="CV113" s="339"/>
      <c r="CW113" s="339"/>
      <c r="CX113" s="339"/>
      <c r="CY113" s="339"/>
      <c r="CZ113" s="339"/>
    </row>
    <row r="114" s="299" customFormat="true" ht="15" customHeight="true" x14ac:dyDescent="0.2">
      <c r="A114" s="326" t="s">
        <v>39</v>
      </c>
      <c r="B114" s="327"/>
      <c r="C114" s="412"/>
      <c r="D114" s="412"/>
      <c r="E114" s="412"/>
      <c r="F114" s="412"/>
      <c r="G114" s="412"/>
      <c r="H114" s="305"/>
      <c r="I114" s="305"/>
      <c r="J114" s="305"/>
      <c r="K114" s="305"/>
      <c r="L114" s="305"/>
      <c r="M114" s="305"/>
      <c r="N114" s="305"/>
      <c r="O114" s="305"/>
      <c r="P114" s="305"/>
      <c r="Q114" s="305"/>
      <c r="R114" s="305"/>
      <c r="S114" s="305"/>
      <c r="T114" s="305"/>
      <c r="U114" s="305"/>
      <c r="W114" s="339"/>
      <c r="X114" s="339"/>
      <c r="Y114" s="339"/>
      <c r="Z114" s="339"/>
      <c r="AA114" s="339"/>
      <c r="AB114" s="339"/>
      <c r="AC114" s="339"/>
      <c r="AD114" s="339"/>
      <c r="AE114" s="339"/>
      <c r="AF114" s="339"/>
      <c r="AG114" s="339"/>
      <c r="AH114" s="339"/>
      <c r="AI114" s="339"/>
      <c r="AJ114" s="339"/>
      <c r="AK114" s="339"/>
      <c r="AL114" s="339"/>
      <c r="AM114" s="339"/>
      <c r="AN114" s="339"/>
      <c r="AO114" s="339"/>
      <c r="AP114" s="339"/>
      <c r="AQ114" s="339"/>
      <c r="AR114" s="339"/>
      <c r="AS114" s="339"/>
      <c r="AT114" s="339"/>
      <c r="AU114" s="339"/>
      <c r="AV114" s="339"/>
      <c r="AW114" s="339"/>
      <c r="AX114" s="339"/>
      <c r="AY114" s="339"/>
      <c r="AZ114" s="339"/>
      <c r="BB114" s="310"/>
      <c r="BW114" s="339"/>
      <c r="BX114" s="339"/>
      <c r="BY114" s="339"/>
      <c r="BZ114" s="339"/>
      <c r="CA114" s="339"/>
      <c r="CB114" s="339"/>
      <c r="CC114" s="339"/>
      <c r="CD114" s="339"/>
      <c r="CE114" s="339"/>
      <c r="CF114" s="339"/>
      <c r="CG114" s="339"/>
      <c r="CH114" s="339"/>
      <c r="CI114" s="339"/>
      <c r="CJ114" s="339"/>
      <c r="CK114" s="339"/>
      <c r="CL114" s="339"/>
      <c r="CM114" s="339"/>
      <c r="CN114" s="339"/>
      <c r="CO114" s="339"/>
      <c r="CP114" s="339"/>
      <c r="CQ114" s="339"/>
      <c r="CR114" s="339"/>
      <c r="CS114" s="339"/>
      <c r="CT114" s="339"/>
      <c r="CU114" s="339"/>
      <c r="CV114" s="339"/>
      <c r="CW114" s="339"/>
      <c r="CX114" s="339"/>
      <c r="CY114" s="339"/>
      <c r="CZ114" s="339"/>
    </row>
    <row r="115" s="299" customFormat="true" ht="15" customHeight="true" x14ac:dyDescent="0.2">
      <c r="A115" s="326" t="s">
        <v>136</v>
      </c>
      <c r="B115" s="351" t="str">
        <f>A1025</f>
        <v>MICS18</v>
      </c>
      <c r="C115" s="412"/>
      <c r="D115" s="412"/>
      <c r="E115" s="412"/>
      <c r="F115" s="412"/>
      <c r="G115" s="412"/>
      <c r="H115" s="305"/>
      <c r="I115" s="305"/>
      <c r="J115" s="305"/>
      <c r="K115" s="305"/>
      <c r="L115" s="305"/>
      <c r="M115" s="305"/>
      <c r="N115" s="305"/>
      <c r="O115" s="305"/>
      <c r="P115" s="305"/>
      <c r="Q115" s="305"/>
      <c r="R115" s="305"/>
      <c r="S115" s="305"/>
      <c r="T115" s="305"/>
      <c r="U115" s="305"/>
      <c r="W115" s="339"/>
      <c r="X115" s="339"/>
      <c r="Y115" s="339"/>
      <c r="Z115" s="339"/>
      <c r="AA115" s="339"/>
      <c r="AB115" s="339"/>
      <c r="AC115" s="339"/>
      <c r="AD115" s="339"/>
      <c r="AE115" s="339"/>
      <c r="AF115" s="339"/>
      <c r="AG115" s="339"/>
      <c r="AH115" s="339"/>
      <c r="AI115" s="339"/>
      <c r="AJ115" s="339"/>
      <c r="AK115" s="339"/>
      <c r="AL115" s="339"/>
      <c r="AM115" s="339"/>
      <c r="AN115" s="339"/>
      <c r="AO115" s="339"/>
      <c r="AP115" s="339"/>
      <c r="AQ115" s="339"/>
      <c r="AR115" s="339"/>
      <c r="AS115" s="339"/>
      <c r="AT115" s="339"/>
      <c r="AU115" s="339"/>
      <c r="AV115" s="339"/>
      <c r="AW115" s="339"/>
      <c r="AX115" s="339"/>
      <c r="AY115" s="339"/>
      <c r="AZ115" s="339"/>
      <c r="BB115" s="310"/>
      <c r="BW115" s="339"/>
      <c r="BX115" s="339"/>
      <c r="BY115" s="339"/>
      <c r="BZ115" s="339"/>
      <c r="CA115" s="339"/>
      <c r="CB115" s="339"/>
      <c r="CC115" s="339"/>
      <c r="CD115" s="339"/>
      <c r="CE115" s="339"/>
      <c r="CF115" s="339"/>
      <c r="CG115" s="339"/>
      <c r="CH115" s="339"/>
      <c r="CI115" s="339"/>
      <c r="CJ115" s="339"/>
      <c r="CK115" s="339"/>
      <c r="CL115" s="339"/>
      <c r="CM115" s="339"/>
      <c r="CN115" s="339"/>
      <c r="CO115" s="339"/>
      <c r="CP115" s="339"/>
      <c r="CQ115" s="339"/>
      <c r="CR115" s="339"/>
      <c r="CS115" s="339"/>
      <c r="CT115" s="339"/>
      <c r="CU115" s="339"/>
      <c r="CV115" s="339"/>
      <c r="CW115" s="339"/>
      <c r="CX115" s="339"/>
      <c r="CY115" s="339"/>
      <c r="CZ115" s="339"/>
    </row>
    <row r="116" s="299" customFormat="true" ht="15" customHeight="true" x14ac:dyDescent="0.2">
      <c r="A116" s="410" t="str">
        <f>B1030</f>
        <v/>
      </c>
      <c r="B116" s="352"/>
      <c r="C116" s="412"/>
      <c r="D116" s="412"/>
      <c r="E116" s="412"/>
      <c r="F116" s="412"/>
      <c r="G116" s="412"/>
      <c r="H116" s="305"/>
      <c r="I116" s="305"/>
      <c r="J116" s="305"/>
      <c r="K116" s="305"/>
      <c r="L116" s="305"/>
      <c r="M116" s="305"/>
      <c r="N116" s="305"/>
      <c r="O116" s="305"/>
      <c r="P116" s="305"/>
      <c r="Q116" s="305"/>
      <c r="R116" s="305"/>
      <c r="S116" s="305"/>
      <c r="T116" s="305"/>
      <c r="U116" s="305"/>
      <c r="W116" s="339"/>
      <c r="X116" s="339"/>
      <c r="Y116" s="339"/>
      <c r="Z116" s="339"/>
      <c r="AA116" s="339"/>
      <c r="AB116" s="339"/>
      <c r="AC116" s="339"/>
      <c r="AD116" s="339"/>
      <c r="AE116" s="339"/>
      <c r="AF116" s="339"/>
      <c r="AG116" s="339"/>
      <c r="AH116" s="339"/>
      <c r="AI116" s="339"/>
      <c r="AJ116" s="339"/>
      <c r="AK116" s="339"/>
      <c r="AL116" s="339"/>
      <c r="AM116" s="339"/>
      <c r="AN116" s="339"/>
      <c r="AO116" s="339"/>
      <c r="AP116" s="339"/>
      <c r="AQ116" s="339"/>
      <c r="AR116" s="339"/>
      <c r="AS116" s="339"/>
      <c r="AT116" s="339"/>
      <c r="AU116" s="339"/>
      <c r="AV116" s="339"/>
      <c r="AW116" s="339"/>
      <c r="AX116" s="339"/>
      <c r="AY116" s="339"/>
      <c r="AZ116" s="339"/>
      <c r="BB116" s="310"/>
      <c r="BW116" s="339"/>
      <c r="BX116" s="339"/>
      <c r="BY116" s="339"/>
      <c r="BZ116" s="339"/>
      <c r="CA116" s="339"/>
      <c r="CB116" s="339"/>
      <c r="CC116" s="339"/>
      <c r="CD116" s="339"/>
      <c r="CE116" s="339"/>
      <c r="CF116" s="339"/>
      <c r="CG116" s="339"/>
      <c r="CH116" s="339"/>
      <c r="CI116" s="339"/>
      <c r="CJ116" s="339"/>
      <c r="CK116" s="339"/>
      <c r="CL116" s="339"/>
      <c r="CM116" s="339"/>
      <c r="CN116" s="339"/>
      <c r="CO116" s="339"/>
      <c r="CP116" s="339"/>
      <c r="CQ116" s="339"/>
      <c r="CR116" s="339"/>
      <c r="CS116" s="339"/>
      <c r="CT116" s="339"/>
      <c r="CU116" s="339"/>
      <c r="CV116" s="339"/>
      <c r="CW116" s="339"/>
      <c r="CX116" s="339"/>
      <c r="CY116" s="339"/>
      <c r="CZ116" s="339"/>
    </row>
    <row r="117" s="299" customFormat="true" ht="15" customHeight="true" x14ac:dyDescent="0.2">
      <c r="A117" s="410" t="str">
        <f>B1029</f>
        <v/>
      </c>
      <c r="B117" s="592"/>
      <c r="C117" s="412"/>
      <c r="D117" s="412"/>
      <c r="E117" s="412"/>
      <c r="F117" s="412"/>
      <c r="G117" s="412"/>
      <c r="H117" s="305"/>
      <c r="I117" s="305"/>
      <c r="J117" s="305"/>
      <c r="K117" s="305"/>
      <c r="L117" s="305"/>
      <c r="M117" s="305"/>
      <c r="N117" s="305"/>
      <c r="O117" s="305"/>
      <c r="P117" s="305"/>
      <c r="Q117" s="305"/>
      <c r="R117" s="305"/>
      <c r="S117" s="305"/>
      <c r="T117" s="305"/>
      <c r="U117" s="305"/>
      <c r="W117" s="339"/>
      <c r="X117" s="339"/>
      <c r="Y117" s="339"/>
      <c r="Z117" s="339"/>
      <c r="AA117" s="339"/>
      <c r="AB117" s="339"/>
      <c r="AC117" s="339"/>
      <c r="AD117" s="339"/>
      <c r="AE117" s="339"/>
      <c r="AF117" s="339"/>
      <c r="AG117" s="339"/>
      <c r="AH117" s="339"/>
      <c r="AI117" s="339"/>
      <c r="AJ117" s="339"/>
      <c r="AK117" s="339"/>
      <c r="AL117" s="339"/>
      <c r="AM117" s="339"/>
      <c r="AN117" s="339"/>
      <c r="AO117" s="339"/>
      <c r="AP117" s="339"/>
      <c r="AQ117" s="339"/>
      <c r="AR117" s="339"/>
      <c r="AS117" s="339"/>
      <c r="AT117" s="339"/>
      <c r="AU117" s="339"/>
      <c r="AV117" s="339"/>
      <c r="AW117" s="339"/>
      <c r="AX117" s="339"/>
      <c r="AY117" s="339"/>
      <c r="AZ117" s="339"/>
      <c r="BB117" s="310"/>
      <c r="BW117" s="339"/>
      <c r="BX117" s="339"/>
      <c r="BY117" s="339"/>
      <c r="BZ117" s="339"/>
      <c r="CA117" s="339"/>
      <c r="CB117" s="339"/>
      <c r="CC117" s="339"/>
      <c r="CD117" s="339"/>
      <c r="CE117" s="339"/>
      <c r="CF117" s="339"/>
      <c r="CG117" s="339"/>
      <c r="CH117" s="339"/>
      <c r="CI117" s="339"/>
      <c r="CJ117" s="339"/>
      <c r="CK117" s="339"/>
      <c r="CL117" s="339"/>
      <c r="CM117" s="339"/>
      <c r="CN117" s="339"/>
      <c r="CO117" s="339"/>
      <c r="CP117" s="339"/>
      <c r="CQ117" s="339"/>
      <c r="CR117" s="339"/>
      <c r="CS117" s="339"/>
      <c r="CT117" s="339"/>
      <c r="CU117" s="339"/>
      <c r="CV117" s="339"/>
      <c r="CW117" s="339"/>
      <c r="CX117" s="339"/>
      <c r="CY117" s="339"/>
      <c r="CZ117" s="339"/>
    </row>
    <row r="118" s="299" customFormat="true" ht="21" customHeight="true" x14ac:dyDescent="0.2">
      <c r="A118" s="591"/>
      <c r="B118" s="352"/>
      <c r="C118" s="412"/>
      <c r="D118" s="412"/>
      <c r="E118" s="412"/>
      <c r="F118" s="412"/>
      <c r="G118" s="412"/>
      <c r="H118" s="305"/>
      <c r="I118" s="305"/>
      <c r="J118" s="305"/>
      <c r="K118" s="305"/>
      <c r="L118" s="305"/>
      <c r="M118" s="305"/>
      <c r="N118" s="305"/>
      <c r="O118" s="305"/>
      <c r="P118" s="305"/>
      <c r="Q118" s="305"/>
      <c r="R118" s="305"/>
      <c r="S118" s="305"/>
      <c r="T118" s="305"/>
      <c r="U118" s="305"/>
      <c r="W118" s="339"/>
      <c r="X118" s="339"/>
      <c r="Y118" s="339"/>
      <c r="Z118" s="339"/>
      <c r="AA118" s="339"/>
      <c r="AB118" s="339"/>
      <c r="AC118" s="339"/>
      <c r="AD118" s="339"/>
      <c r="AE118" s="339"/>
      <c r="AF118" s="339"/>
      <c r="AG118" s="339"/>
      <c r="AH118" s="339"/>
      <c r="AI118" s="339"/>
      <c r="AJ118" s="339"/>
      <c r="AK118" s="339"/>
      <c r="AL118" s="339"/>
      <c r="AM118" s="339"/>
      <c r="AN118" s="339"/>
      <c r="AO118" s="339"/>
      <c r="AP118" s="339"/>
      <c r="AQ118" s="339"/>
      <c r="AR118" s="339"/>
      <c r="AS118" s="339"/>
      <c r="AT118" s="339"/>
      <c r="AU118" s="339"/>
      <c r="AV118" s="339"/>
      <c r="AW118" s="339"/>
      <c r="AX118" s="339"/>
      <c r="AY118" s="339"/>
      <c r="AZ118" s="339"/>
      <c r="BB118" s="310"/>
      <c r="BW118" s="339"/>
      <c r="BX118" s="339"/>
      <c r="BY118" s="339"/>
      <c r="BZ118" s="339"/>
      <c r="CA118" s="339"/>
      <c r="CB118" s="339"/>
      <c r="CC118" s="339"/>
      <c r="CD118" s="339"/>
      <c r="CE118" s="339"/>
      <c r="CF118" s="339"/>
      <c r="CG118" s="339"/>
      <c r="CH118" s="339"/>
      <c r="CI118" s="339"/>
      <c r="CJ118" s="339"/>
      <c r="CK118" s="339"/>
      <c r="CL118" s="339"/>
      <c r="CM118" s="339"/>
      <c r="CN118" s="339"/>
      <c r="CO118" s="339"/>
      <c r="CP118" s="339"/>
      <c r="CQ118" s="339"/>
      <c r="CR118" s="339"/>
      <c r="CS118" s="339"/>
      <c r="CT118" s="339"/>
      <c r="CU118" s="339"/>
      <c r="CV118" s="339"/>
      <c r="CW118" s="339"/>
      <c r="CX118" s="339"/>
      <c r="CY118" s="339"/>
      <c r="CZ118" s="339"/>
    </row>
    <row r="119" s="299" customFormat="true" ht="15" customHeight="true" x14ac:dyDescent="0.2">
      <c r="A119" s="411"/>
      <c r="B119" s="353"/>
      <c r="C119" s="412"/>
      <c r="D119" s="412"/>
      <c r="E119" s="412"/>
      <c r="F119" s="412"/>
      <c r="G119" s="412"/>
      <c r="H119" s="305"/>
      <c r="I119" s="305"/>
      <c r="J119" s="305"/>
      <c r="K119" s="305"/>
      <c r="L119" s="305"/>
      <c r="M119" s="305"/>
      <c r="N119" s="305"/>
      <c r="O119" s="305"/>
      <c r="P119" s="305"/>
      <c r="Q119" s="305"/>
      <c r="R119" s="305"/>
      <c r="S119" s="305"/>
      <c r="T119" s="305"/>
      <c r="U119" s="305"/>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39"/>
      <c r="BB119" s="310"/>
      <c r="BW119" s="339"/>
      <c r="BX119" s="339"/>
      <c r="BY119" s="339"/>
      <c r="BZ119" s="339"/>
      <c r="CA119" s="339"/>
      <c r="CB119" s="339"/>
      <c r="CC119" s="339"/>
      <c r="CD119" s="339"/>
      <c r="CE119" s="339"/>
      <c r="CF119" s="339"/>
      <c r="CG119" s="339"/>
      <c r="CH119" s="339"/>
      <c r="CI119" s="339"/>
      <c r="CJ119" s="339"/>
      <c r="CK119" s="339"/>
      <c r="CL119" s="339"/>
      <c r="CM119" s="339"/>
      <c r="CN119" s="339"/>
      <c r="CO119" s="339"/>
      <c r="CP119" s="339"/>
      <c r="CQ119" s="339"/>
      <c r="CR119" s="339"/>
      <c r="CS119" s="339"/>
      <c r="CT119" s="339"/>
      <c r="CU119" s="339"/>
      <c r="CV119" s="339"/>
      <c r="CW119" s="339"/>
      <c r="CX119" s="339"/>
      <c r="CY119" s="339"/>
      <c r="CZ119" s="339"/>
    </row>
    <row r="120" s="306" customFormat="true" ht="15" customHeight="true" x14ac:dyDescent="0.2">
      <c r="A120" s="292" t="s">
        <v>99</v>
      </c>
      <c r="B120" s="335"/>
      <c r="C120" s="1004" t="s">
        <v>115</v>
      </c>
      <c r="D120" s="1005"/>
      <c r="E120" s="1005"/>
      <c r="F120" s="1005"/>
      <c r="G120" s="1006"/>
      <c r="H120" s="993" t="s">
        <v>38</v>
      </c>
      <c r="I120" s="994"/>
      <c r="J120" s="994"/>
      <c r="K120" s="994"/>
      <c r="L120" s="995"/>
      <c r="M120" s="996" t="s">
        <v>37</v>
      </c>
      <c r="N120" s="997"/>
      <c r="O120" s="997"/>
      <c r="P120" s="997"/>
      <c r="Q120" s="998"/>
      <c r="R120" s="500" t="s">
        <v>143</v>
      </c>
      <c r="S120" s="452"/>
      <c r="T120" s="452"/>
      <c r="U120" s="452"/>
      <c r="V120" s="452"/>
      <c r="W120" s="5"/>
      <c r="X120" s="5"/>
      <c r="Y120" s="5"/>
      <c r="Z120" s="893"/>
      <c r="AA120" s="893"/>
      <c r="AB120" s="893"/>
      <c r="AC120" s="893"/>
      <c r="AD120" s="893"/>
      <c r="AE120" s="893"/>
      <c r="AF120" s="893"/>
      <c r="AG120" s="893"/>
      <c r="AH120" s="893"/>
      <c r="AI120" s="893"/>
      <c r="AJ120" s="893"/>
      <c r="AK120" s="893"/>
      <c r="AL120" s="893"/>
      <c r="AM120" s="893"/>
      <c r="AN120" s="893"/>
      <c r="AO120" s="893"/>
      <c r="AP120" s="893"/>
      <c r="AQ120" s="893"/>
      <c r="AR120" s="893"/>
      <c r="AS120" s="893"/>
      <c r="AT120" s="893"/>
      <c r="AU120" s="893"/>
      <c r="AV120" s="893"/>
      <c r="AW120" s="893"/>
      <c r="AX120" s="893"/>
      <c r="AY120" s="893"/>
      <c r="AZ120" s="343"/>
      <c r="BA120" s="345" t="s">
        <v>131</v>
      </c>
      <c r="BB120" s="292" t="s">
        <v>99</v>
      </c>
      <c r="BC120" s="996" t="s">
        <v>115</v>
      </c>
      <c r="BD120" s="997"/>
      <c r="BE120" s="997"/>
      <c r="BF120" s="997"/>
      <c r="BG120" s="1026"/>
      <c r="BH120" s="996" t="s">
        <v>38</v>
      </c>
      <c r="BI120" s="997"/>
      <c r="BJ120" s="997"/>
      <c r="BK120" s="997"/>
      <c r="BL120" s="1026"/>
      <c r="BM120" s="996" t="s">
        <v>37</v>
      </c>
      <c r="BN120" s="997"/>
      <c r="BO120" s="997"/>
      <c r="BP120" s="997"/>
      <c r="BQ120" s="1026"/>
      <c r="BR120" s="500" t="s">
        <v>143</v>
      </c>
      <c r="BS120" s="452"/>
      <c r="BT120" s="452"/>
      <c r="BU120" s="452"/>
      <c r="BV120" s="452"/>
      <c r="BW120" s="5"/>
      <c r="BX120" s="5"/>
      <c r="BY120" s="5"/>
      <c r="BZ120" s="343"/>
      <c r="CA120" s="343"/>
      <c r="CB120" s="343"/>
      <c r="CC120" s="343"/>
      <c r="CD120" s="343"/>
      <c r="CE120" s="343"/>
      <c r="CF120" s="343"/>
      <c r="CG120" s="343"/>
      <c r="CH120" s="343"/>
      <c r="CI120" s="343"/>
      <c r="CJ120" s="343"/>
      <c r="CK120" s="343"/>
      <c r="CL120" s="343"/>
      <c r="CM120" s="343"/>
      <c r="CN120" s="343"/>
      <c r="CO120" s="343"/>
      <c r="CP120" s="343"/>
      <c r="CQ120" s="343"/>
      <c r="CR120" s="343"/>
      <c r="CS120" s="343"/>
      <c r="CT120" s="343"/>
      <c r="CU120" s="343"/>
      <c r="CV120" s="343"/>
      <c r="CW120" s="343"/>
      <c r="CX120" s="343"/>
      <c r="CY120" s="343"/>
      <c r="CZ120" s="343"/>
    </row>
    <row r="121" s="306" customFormat="true" ht="12.75" x14ac:dyDescent="0.2">
      <c r="A121" s="331" t="s">
        <v>87</v>
      </c>
      <c r="B121" s="373"/>
      <c r="C121" s="415" t="s">
        <v>0</v>
      </c>
      <c r="D121" s="585" t="s">
        <v>1</v>
      </c>
      <c r="E121" s="585" t="s">
        <v>2</v>
      </c>
      <c r="F121" s="585" t="s">
        <v>3</v>
      </c>
      <c r="G121" s="586" t="s">
        <v>4</v>
      </c>
      <c r="H121" s="378" t="s">
        <v>0</v>
      </c>
      <c r="I121" s="589" t="s">
        <v>1</v>
      </c>
      <c r="J121" s="589" t="s">
        <v>2</v>
      </c>
      <c r="K121" s="589" t="s">
        <v>3</v>
      </c>
      <c r="L121" s="590" t="s">
        <v>4</v>
      </c>
      <c r="M121" s="379" t="s">
        <v>0</v>
      </c>
      <c r="N121" s="589" t="s">
        <v>1</v>
      </c>
      <c r="O121" s="589" t="s">
        <v>2</v>
      </c>
      <c r="P121" s="589" t="s">
        <v>3</v>
      </c>
      <c r="Q121" s="590" t="s">
        <v>4</v>
      </c>
      <c r="R121" s="379" t="s">
        <v>259</v>
      </c>
      <c r="S121" s="589" t="s">
        <v>160</v>
      </c>
      <c r="T121" s="589" t="s">
        <v>260</v>
      </c>
      <c r="U121" s="589" t="s">
        <v>261</v>
      </c>
      <c r="V121" s="590" t="s">
        <v>163</v>
      </c>
      <c r="W121" s="831"/>
      <c r="X121" s="831"/>
      <c r="Y121" s="831"/>
      <c r="Z121" s="831"/>
      <c r="AA121" s="831"/>
      <c r="AB121" s="831"/>
      <c r="AC121" s="831"/>
      <c r="AD121" s="831"/>
      <c r="AE121" s="831"/>
      <c r="AF121" s="831"/>
      <c r="AG121" s="831"/>
      <c r="AH121" s="831"/>
      <c r="AI121" s="831"/>
      <c r="AJ121" s="831"/>
      <c r="AK121" s="831"/>
      <c r="AL121" s="831"/>
      <c r="AM121" s="831"/>
      <c r="AN121" s="831"/>
      <c r="AO121" s="831"/>
      <c r="AP121" s="831"/>
      <c r="AQ121" s="831"/>
      <c r="AR121" s="831"/>
      <c r="AS121" s="831"/>
      <c r="AT121" s="831"/>
      <c r="AU121" s="831"/>
      <c r="AV121" s="831"/>
      <c r="AW121" s="831"/>
      <c r="AX121" s="831"/>
      <c r="AY121" s="831"/>
      <c r="AZ121" s="343"/>
      <c r="BA121" s="331" t="s">
        <v>117</v>
      </c>
      <c r="BB121" s="330"/>
      <c r="BC121" s="453" t="s">
        <v>0</v>
      </c>
      <c r="BD121" s="559" t="s">
        <v>1</v>
      </c>
      <c r="BE121" s="559" t="s">
        <v>2</v>
      </c>
      <c r="BF121" s="559" t="s">
        <v>3</v>
      </c>
      <c r="BG121" s="454" t="s">
        <v>4</v>
      </c>
      <c r="BH121" s="453" t="s">
        <v>0</v>
      </c>
      <c r="BI121" s="559" t="s">
        <v>1</v>
      </c>
      <c r="BJ121" s="559" t="s">
        <v>2</v>
      </c>
      <c r="BK121" s="559" t="s">
        <v>3</v>
      </c>
      <c r="BL121" s="454" t="s">
        <v>4</v>
      </c>
      <c r="BM121" s="453" t="s">
        <v>0</v>
      </c>
      <c r="BN121" s="559" t="s">
        <v>1</v>
      </c>
      <c r="BO121" s="559" t="s">
        <v>2</v>
      </c>
      <c r="BP121" s="559" t="s">
        <v>3</v>
      </c>
      <c r="BQ121" s="454" t="s">
        <v>4</v>
      </c>
      <c r="BR121" s="453" t="s">
        <v>259</v>
      </c>
      <c r="BS121" s="559" t="s">
        <v>160</v>
      </c>
      <c r="BT121" s="559" t="s">
        <v>260</v>
      </c>
      <c r="BU121" s="559" t="s">
        <v>261</v>
      </c>
      <c r="BV121" s="560" t="s">
        <v>163</v>
      </c>
      <c r="BW121" s="831"/>
      <c r="BX121" s="831"/>
      <c r="BY121" s="831"/>
      <c r="BZ121" s="831"/>
      <c r="CA121" s="831"/>
      <c r="CB121" s="831"/>
      <c r="CC121" s="831"/>
      <c r="CD121" s="831"/>
      <c r="CE121" s="831"/>
      <c r="CF121" s="831"/>
      <c r="CG121" s="831"/>
      <c r="CH121" s="831"/>
      <c r="CI121" s="831"/>
      <c r="CJ121" s="831"/>
      <c r="CK121" s="831"/>
      <c r="CL121" s="831"/>
      <c r="CM121" s="831"/>
      <c r="CN121" s="831"/>
      <c r="CO121" s="831"/>
      <c r="CP121" s="831"/>
      <c r="CQ121" s="831"/>
      <c r="CR121" s="831"/>
      <c r="CS121" s="831"/>
      <c r="CT121" s="831"/>
      <c r="CU121" s="831"/>
      <c r="CV121" s="831"/>
      <c r="CW121" s="831"/>
      <c r="CX121" s="831"/>
      <c r="CY121" s="831"/>
      <c r="CZ121" s="831"/>
    </row>
    <row r="122" s="306" customFormat="true" ht="15" customHeight="true" x14ac:dyDescent="0.2">
      <c r="A122" s="999" t="s">
        <v>18</v>
      </c>
      <c r="B122" s="375" t="s">
        <v>14</v>
      </c>
      <c r="C122" s="465">
        <v>49.618486954433436</v>
      </c>
      <c r="D122" s="455">
        <v>96.938059285347919</v>
      </c>
      <c r="E122" s="455">
        <v>98.259182250607864</v>
      </c>
      <c r="F122" s="455">
        <v>99.198330144162526</v>
      </c>
      <c r="G122" s="472">
        <v>99.829462918614979</v>
      </c>
      <c r="H122" s="461">
        <v>96.3327992260662</v>
      </c>
      <c r="I122" s="455">
        <v>97.991199811364979</v>
      </c>
      <c r="J122" s="455">
        <v>99.30851211502052</v>
      </c>
      <c r="K122" s="455">
        <v>99.368203486797725</v>
      </c>
      <c r="L122" s="468">
        <v>99.865259846951432</v>
      </c>
      <c r="M122" s="465">
        <v>19.060131642006219</v>
      </c>
      <c r="N122" s="455">
        <v>40.905781031370793</v>
      </c>
      <c r="O122" s="455">
        <v>86.28102625980479</v>
      </c>
      <c r="P122" s="455">
        <v>96.978283406822655</v>
      </c>
      <c r="Q122" s="468">
        <v>98.891175746886859</v>
      </c>
      <c r="R122" s="465">
        <v>87.761313623116905</v>
      </c>
      <c r="S122" s="455">
        <v>81.576605090865968</v>
      </c>
      <c r="T122" s="455">
        <v>77.678183460543366</v>
      </c>
      <c r="U122" s="455">
        <v>98.904841360369673</v>
      </c>
      <c r="V122" s="468">
        <v>70.516315375832022</v>
      </c>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343"/>
      <c r="BA122" s="1025" t="s">
        <v>18</v>
      </c>
      <c r="BB122" s="595" t="s">
        <v>14</v>
      </c>
      <c r="BC122" s="481">
        <v>4967.2649171400099</v>
      </c>
      <c r="BD122" s="477">
        <v>9701.1784484540494</v>
      </c>
      <c r="BE122" s="477">
        <v>9837.8911883115579</v>
      </c>
      <c r="BF122" s="477">
        <v>9937.4681593611112</v>
      </c>
      <c r="BG122" s="490">
        <v>9991.8864844751752</v>
      </c>
      <c r="BH122" s="481">
        <v>6507.8053681313968</v>
      </c>
      <c r="BI122" s="477">
        <v>6623.7933460100412</v>
      </c>
      <c r="BJ122" s="477">
        <v>6706.2698030483434</v>
      </c>
      <c r="BK122" s="477">
        <v>6715.5551936988977</v>
      </c>
      <c r="BL122" s="490">
        <v>6745.2703260947246</v>
      </c>
      <c r="BM122" s="481">
        <v>620.34409656632852</v>
      </c>
      <c r="BN122" s="477">
        <v>1331.7539363044023</v>
      </c>
      <c r="BO122" s="477">
        <v>2812.0365421112288</v>
      </c>
      <c r="BP122" s="477">
        <v>3154.3625659262761</v>
      </c>
      <c r="BQ122" s="490">
        <v>3218.498019850249</v>
      </c>
      <c r="BR122" s="481">
        <v>6841.5008783746898</v>
      </c>
      <c r="BS122" s="477">
        <v>2896.8532231482654</v>
      </c>
      <c r="BT122" s="477">
        <v>6876.4411345279505</v>
      </c>
      <c r="BU122" s="477">
        <v>23572.270409833949</v>
      </c>
      <c r="BV122" s="485">
        <v>4248.6235518571784</v>
      </c>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4"/>
    </row>
    <row r="123" s="306" customFormat="true" ht="15" customHeight="true" x14ac:dyDescent="0.2">
      <c r="A123" s="1000"/>
      <c r="B123" s="376" t="s">
        <v>51</v>
      </c>
      <c r="C123" s="466">
        <v>50.38151304556623</v>
      </c>
      <c r="D123" s="458">
        <v>3.0619407146520099</v>
      </c>
      <c r="E123" s="458">
        <v>1.7408177493921793</v>
      </c>
      <c r="F123" s="458">
        <v>0.80166985583745243</v>
      </c>
      <c r="G123" s="474">
        <v>0.17053708138502632</v>
      </c>
      <c r="H123" s="462">
        <v>3.6672007739337884</v>
      </c>
      <c r="I123" s="458">
        <v>2.0088001886349924</v>
      </c>
      <c r="J123" s="458">
        <v>0.691487884979471</v>
      </c>
      <c r="K123" s="458">
        <v>0.6317965132022777</v>
      </c>
      <c r="L123" s="470">
        <v>0.13474015304857651</v>
      </c>
      <c r="M123" s="466">
        <v>80.939868357993845</v>
      </c>
      <c r="N123" s="458">
        <v>59.094218968629278</v>
      </c>
      <c r="O123" s="458">
        <v>13.718973740195237</v>
      </c>
      <c r="P123" s="458">
        <v>3.0217165931773127</v>
      </c>
      <c r="Q123" s="470">
        <v>1.1088242531131314</v>
      </c>
      <c r="R123" s="466">
        <v>12.238686376883033</v>
      </c>
      <c r="S123" s="458">
        <v>18.423394909134004</v>
      </c>
      <c r="T123" s="458">
        <v>22.321816539456606</v>
      </c>
      <c r="U123" s="458">
        <v>1.0951586396302329</v>
      </c>
      <c r="V123" s="470">
        <v>29.483684624168404</v>
      </c>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343"/>
      <c r="BA123" s="1023"/>
      <c r="BB123" s="594" t="s">
        <v>51</v>
      </c>
      <c r="BC123" s="482">
        <v>5043.6508161463025</v>
      </c>
      <c r="BD123" s="478">
        <v>306.42694407557485</v>
      </c>
      <c r="BE123" s="478">
        <v>174.29389503285563</v>
      </c>
      <c r="BF123" s="478">
        <v>80.3095037499792</v>
      </c>
      <c r="BG123" s="491">
        <v>17.068980527142038</v>
      </c>
      <c r="BH123" s="482">
        <v>247.73938964045277</v>
      </c>
      <c r="BI123" s="478">
        <v>135.78645172789248</v>
      </c>
      <c r="BJ123" s="478">
        <v>46.695939989923531</v>
      </c>
      <c r="BK123" s="478">
        <v>42.698410625488734</v>
      </c>
      <c r="BL123" s="491">
        <v>9.1008500602201092</v>
      </c>
      <c r="BM123" s="482">
        <v>2634.3243822135646</v>
      </c>
      <c r="BN123" s="478">
        <v>1923.9079841539217</v>
      </c>
      <c r="BO123" s="478">
        <v>447.12328016971651</v>
      </c>
      <c r="BP123" s="478">
        <v>98.285815870465527</v>
      </c>
      <c r="BQ123" s="491">
        <v>36.087635080209779</v>
      </c>
      <c r="BR123" s="482">
        <v>954.07623405881122</v>
      </c>
      <c r="BS123" s="478">
        <v>654.23010511911991</v>
      </c>
      <c r="BT123" s="478">
        <v>1976.033045717056</v>
      </c>
      <c r="BU123" s="478">
        <v>261.01225420269208</v>
      </c>
      <c r="BV123" s="486">
        <v>1776.3985004341735</v>
      </c>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4"/>
    </row>
    <row r="124" s="306" customFormat="true" ht="15" customHeight="true" x14ac:dyDescent="0.2">
      <c r="A124" s="1000" t="s">
        <v>50</v>
      </c>
      <c r="B124" s="376" t="s">
        <v>15</v>
      </c>
      <c r="C124" s="466">
        <v>33.103364149314494</v>
      </c>
      <c r="D124" s="458">
        <v>60.735369829768381</v>
      </c>
      <c r="E124" s="458">
        <v>67.767587539024333</v>
      </c>
      <c r="F124" s="458">
        <v>85.807622834527152</v>
      </c>
      <c r="G124" s="474">
        <v>97.127521349197366</v>
      </c>
      <c r="H124" s="462">
        <v>56.052123806507581</v>
      </c>
      <c r="I124" s="458">
        <v>65.362941885783997</v>
      </c>
      <c r="J124" s="458">
        <v>77.259155367004865</v>
      </c>
      <c r="K124" s="458">
        <v>94.580744911424873</v>
      </c>
      <c r="L124" s="470">
        <v>97.671851872163444</v>
      </c>
      <c r="M124" s="466">
        <v>14.422692828770383</v>
      </c>
      <c r="N124" s="458">
        <v>28.170347111249932</v>
      </c>
      <c r="O124" s="458">
        <v>53.746163163952353</v>
      </c>
      <c r="P124" s="458">
        <v>71.933370907420851</v>
      </c>
      <c r="Q124" s="470">
        <v>80.029559210743358</v>
      </c>
      <c r="R124" s="466">
        <v>70.554544916477283</v>
      </c>
      <c r="S124" s="458">
        <v>60.358160797624173</v>
      </c>
      <c r="T124" s="458">
        <v>60.344152088266277</v>
      </c>
      <c r="U124" s="458">
        <v>78.07813980612579</v>
      </c>
      <c r="V124" s="470">
        <v>48.087323436523285</v>
      </c>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343"/>
      <c r="BA124" s="1023" t="s">
        <v>50</v>
      </c>
      <c r="BB124" s="594" t="s">
        <v>15</v>
      </c>
      <c r="BC124" s="482">
        <v>3312.766664100925</v>
      </c>
      <c r="BD124" s="478">
        <v>6072.6622854841435</v>
      </c>
      <c r="BE124" s="478">
        <v>6782.8653421060499</v>
      </c>
      <c r="BF124" s="478">
        <v>8575.2488987797933</v>
      </c>
      <c r="BG124" s="491">
        <v>9721.4503561017809</v>
      </c>
      <c r="BH124" s="482">
        <v>3785.4559740265131</v>
      </c>
      <c r="BI124" s="478">
        <v>4417.101395245747</v>
      </c>
      <c r="BJ124" s="478">
        <v>5205.2708041751357</v>
      </c>
      <c r="BK124" s="478">
        <v>6392.0066019732249</v>
      </c>
      <c r="BL124" s="491">
        <v>6597.1194100701623</v>
      </c>
      <c r="BM124" s="482">
        <v>469.41083728923752</v>
      </c>
      <c r="BN124" s="478">
        <v>916.66184438843993</v>
      </c>
      <c r="BO124" s="478">
        <v>1750.6478914199015</v>
      </c>
      <c r="BP124" s="478">
        <v>2334.7347700000578</v>
      </c>
      <c r="BQ124" s="491">
        <v>2596.5840179842589</v>
      </c>
      <c r="BR124" s="482">
        <v>5493.7858496395593</v>
      </c>
      <c r="BS124" s="478">
        <v>2139.2985181191993</v>
      </c>
      <c r="BT124" s="478">
        <v>5339.7534418265186</v>
      </c>
      <c r="BU124" s="478">
        <v>18598.726028554447</v>
      </c>
      <c r="BV124" s="486">
        <v>2893.4297084330351</v>
      </c>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4"/>
    </row>
    <row r="125" s="306" customFormat="true" ht="15" customHeight="true" x14ac:dyDescent="0.2">
      <c r="A125" s="1000"/>
      <c r="B125" s="376" t="s">
        <v>16</v>
      </c>
      <c r="C125" s="466">
        <v>16.497127965576855</v>
      </c>
      <c r="D125" s="458">
        <v>36.199919356537428</v>
      </c>
      <c r="E125" s="458">
        <v>30.491042672040948</v>
      </c>
      <c r="F125" s="458">
        <v>13.388765784724821</v>
      </c>
      <c r="G125" s="474">
        <v>2.7019415694176319</v>
      </c>
      <c r="H125" s="462">
        <v>40.279541642739488</v>
      </c>
      <c r="I125" s="458">
        <v>32.627730919979548</v>
      </c>
      <c r="J125" s="458">
        <v>22.047760830362421</v>
      </c>
      <c r="K125" s="458">
        <v>4.7874585753729164</v>
      </c>
      <c r="L125" s="470">
        <v>2.1934079747880122</v>
      </c>
      <c r="M125" s="466">
        <v>4.6374388132358382</v>
      </c>
      <c r="N125" s="458">
        <v>12.705171974112211</v>
      </c>
      <c r="O125" s="458">
        <v>32.526827031173596</v>
      </c>
      <c r="P125" s="458">
        <v>25.038434995847318</v>
      </c>
      <c r="Q125" s="470">
        <v>18.858180408531766</v>
      </c>
      <c r="R125" s="466">
        <v>17.192626824106327</v>
      </c>
      <c r="S125" s="458">
        <v>21.18339333847495</v>
      </c>
      <c r="T125" s="458">
        <v>17.324847062862553</v>
      </c>
      <c r="U125" s="458">
        <v>20.826121096289292</v>
      </c>
      <c r="V125" s="470">
        <v>22.389841087790277</v>
      </c>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343"/>
      <c r="BA125" s="1023"/>
      <c r="BB125" s="594" t="s">
        <v>16</v>
      </c>
      <c r="BC125" s="482">
        <v>1650.9239161090468</v>
      </c>
      <c r="BD125" s="478">
        <v>3619.4705923444712</v>
      </c>
      <c r="BE125" s="478">
        <v>3051.8518379567031</v>
      </c>
      <c r="BF125" s="478">
        <v>1338.0163120575833</v>
      </c>
      <c r="BG125" s="491">
        <v>270.43612837339543</v>
      </c>
      <c r="BH125" s="482">
        <v>2720.2614493057904</v>
      </c>
      <c r="BI125" s="478">
        <v>2204.9190506477125</v>
      </c>
      <c r="BJ125" s="478">
        <v>1485.4493969362529</v>
      </c>
      <c r="BK125" s="478">
        <v>323.54859172567706</v>
      </c>
      <c r="BL125" s="491">
        <v>148.15091602456542</v>
      </c>
      <c r="BM125" s="482">
        <v>150.93325927709111</v>
      </c>
      <c r="BN125" s="478">
        <v>413.42573199642982</v>
      </c>
      <c r="BO125" s="478">
        <v>1059.4806736808273</v>
      </c>
      <c r="BP125" s="478">
        <v>812.67017009987353</v>
      </c>
      <c r="BQ125" s="491">
        <v>611.85954714697493</v>
      </c>
      <c r="BR125" s="482">
        <v>1338.7175847597371</v>
      </c>
      <c r="BS125" s="478">
        <v>750.81151212810596</v>
      </c>
      <c r="BT125" s="478">
        <v>1533.0468410215133</v>
      </c>
      <c r="BU125" s="478">
        <v>4960.9189136572259</v>
      </c>
      <c r="BV125" s="486">
        <v>1347.2039352746071</v>
      </c>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4"/>
    </row>
    <row r="126" s="306" customFormat="true" ht="15" customHeight="true" x14ac:dyDescent="0.2">
      <c r="A126" s="1000"/>
      <c r="B126" s="376" t="s">
        <v>22</v>
      </c>
      <c r="C126" s="466">
        <v>12.317085872359623</v>
      </c>
      <c r="D126" s="458">
        <v>2.5272451565074014</v>
      </c>
      <c r="E126" s="458">
        <v>1.7107917609283825</v>
      </c>
      <c r="F126" s="458">
        <v>0.7799373270426514</v>
      </c>
      <c r="G126" s="474">
        <v>0.17053708138502632</v>
      </c>
      <c r="H126" s="462">
        <v>2.6441412369670863</v>
      </c>
      <c r="I126" s="458">
        <v>1.9844053715096284</v>
      </c>
      <c r="J126" s="458">
        <v>0.6930838026325391</v>
      </c>
      <c r="K126" s="458">
        <v>0.6317965132022777</v>
      </c>
      <c r="L126" s="470">
        <v>0.13474015304857651</v>
      </c>
      <c r="M126" s="466">
        <v>16.461350687600838</v>
      </c>
      <c r="N126" s="458">
        <v>16.572882086779366</v>
      </c>
      <c r="O126" s="458">
        <v>5.2038784850181115</v>
      </c>
      <c r="P126" s="458">
        <v>1.9560224583651149</v>
      </c>
      <c r="Q126" s="470">
        <v>0.99691940945492752</v>
      </c>
      <c r="R126" s="466">
        <v>1.5911084284274197</v>
      </c>
      <c r="S126" s="458">
        <v>7.6823338043361753</v>
      </c>
      <c r="T126" s="458">
        <v>8.1355054631828949</v>
      </c>
      <c r="U126" s="458">
        <v>1.0799490460389909</v>
      </c>
      <c r="V126" s="470">
        <v>6.2857840072407249</v>
      </c>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343"/>
      <c r="BA126" s="1023"/>
      <c r="BB126" s="594" t="s">
        <v>22</v>
      </c>
      <c r="BC126" s="482">
        <v>1232.6128333293998</v>
      </c>
      <c r="BD126" s="478">
        <v>252.68811881956881</v>
      </c>
      <c r="BE126" s="478">
        <v>171.23333682314478</v>
      </c>
      <c r="BF126" s="478">
        <v>77.943619504962911</v>
      </c>
      <c r="BG126" s="491">
        <v>17.068980527142038</v>
      </c>
      <c r="BH126" s="482">
        <v>178.57093651257591</v>
      </c>
      <c r="BI126" s="478">
        <v>134.10228307264629</v>
      </c>
      <c r="BJ126" s="478">
        <v>46.695939989923531</v>
      </c>
      <c r="BK126" s="478">
        <v>42.698410625488734</v>
      </c>
      <c r="BL126" s="491">
        <v>9.1008500602201092</v>
      </c>
      <c r="BM126" s="482">
        <v>535.76239201076135</v>
      </c>
      <c r="BN126" s="478">
        <v>539.28084735712889</v>
      </c>
      <c r="BO126" s="478">
        <v>169.50342797888402</v>
      </c>
      <c r="BP126" s="478">
        <v>63.486440115861456</v>
      </c>
      <c r="BQ126" s="491">
        <v>32.345361280728788</v>
      </c>
      <c r="BR126" s="482">
        <v>123.8929253910527</v>
      </c>
      <c r="BS126" s="478">
        <v>272.2880403599097</v>
      </c>
      <c r="BT126" s="478">
        <v>719.89731887336245</v>
      </c>
      <c r="BU126" s="478">
        <v>257.2509601528962</v>
      </c>
      <c r="BV126" s="486">
        <v>378.2176442269984</v>
      </c>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4"/>
    </row>
    <row r="127" s="306" customFormat="true" ht="15" customHeight="true" x14ac:dyDescent="0.2">
      <c r="A127" s="1000"/>
      <c r="B127" s="376" t="s">
        <v>19</v>
      </c>
      <c r="C127" s="466">
        <v>38.082422012748509</v>
      </c>
      <c r="D127" s="458">
        <v>0.53746565718673267</v>
      </c>
      <c r="E127" s="458">
        <v>3.0578028006444762E-2</v>
      </c>
      <c r="F127" s="458">
        <v>2.3674053705355996E-2</v>
      </c>
      <c r="G127" s="474">
        <v>0</v>
      </c>
      <c r="H127" s="462">
        <v>1.0241933137857742</v>
      </c>
      <c r="I127" s="458">
        <v>2.4921822726822626E-2</v>
      </c>
      <c r="J127" s="458">
        <v>0</v>
      </c>
      <c r="K127" s="458">
        <v>0</v>
      </c>
      <c r="L127" s="470">
        <v>0</v>
      </c>
      <c r="M127" s="466">
        <v>64.478517670392918</v>
      </c>
      <c r="N127" s="458">
        <v>42.551598827858527</v>
      </c>
      <c r="O127" s="458">
        <v>8.5231313198559846</v>
      </c>
      <c r="P127" s="458">
        <v>1.0721716383666906</v>
      </c>
      <c r="Q127" s="470">
        <v>0.11534097126996692</v>
      </c>
      <c r="R127" s="466">
        <v>10.661719830989052</v>
      </c>
      <c r="S127" s="458">
        <v>10.776112059564612</v>
      </c>
      <c r="T127" s="458">
        <v>14.195495385688147</v>
      </c>
      <c r="U127" s="458">
        <v>1.5790051545521801E-2</v>
      </c>
      <c r="V127" s="470">
        <v>23.237051468446136</v>
      </c>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343"/>
      <c r="BA127" s="1023"/>
      <c r="BB127" s="594" t="s">
        <v>19</v>
      </c>
      <c r="BC127" s="482">
        <v>3811.0379828168911</v>
      </c>
      <c r="BD127" s="478">
        <v>53.738825256005995</v>
      </c>
      <c r="BE127" s="478">
        <v>3.0605582097108899</v>
      </c>
      <c r="BF127" s="478">
        <v>2.3658842450162885</v>
      </c>
      <c r="BG127" s="491">
        <v>0</v>
      </c>
      <c r="BH127" s="482">
        <v>69.168453127876859</v>
      </c>
      <c r="BI127" s="478">
        <v>1.6841686552461852</v>
      </c>
      <c r="BJ127" s="478">
        <v>0</v>
      </c>
      <c r="BK127" s="478">
        <v>0</v>
      </c>
      <c r="BL127" s="491">
        <v>0</v>
      </c>
      <c r="BM127" s="482">
        <v>2098.5619902028006</v>
      </c>
      <c r="BN127" s="478">
        <v>1384.627136796792</v>
      </c>
      <c r="BO127" s="478">
        <v>277.6198521908322</v>
      </c>
      <c r="BP127" s="478">
        <v>34.799375754604043</v>
      </c>
      <c r="BQ127" s="491">
        <v>3.7422737994809934</v>
      </c>
      <c r="BR127" s="482">
        <v>830.18330866775898</v>
      </c>
      <c r="BS127" s="478">
        <v>381.94206475921038</v>
      </c>
      <c r="BT127" s="478">
        <v>1256.1357268436936</v>
      </c>
      <c r="BU127" s="478">
        <v>3.7612940497958913</v>
      </c>
      <c r="BV127" s="486">
        <v>1398.1808562071762</v>
      </c>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4"/>
    </row>
    <row r="128" s="306" customFormat="true" ht="15" customHeight="true" x14ac:dyDescent="0.2">
      <c r="A128" s="1000" t="s">
        <v>109</v>
      </c>
      <c r="B128" s="376" t="s">
        <v>49</v>
      </c>
      <c r="C128" s="466">
        <v>33.26000864540611</v>
      </c>
      <c r="D128" s="458">
        <v>37.344417766127066</v>
      </c>
      <c r="E128" s="458">
        <v>31.03141434655096</v>
      </c>
      <c r="F128" s="458">
        <v>13.497231069686677</v>
      </c>
      <c r="G128" s="474">
        <v>2.706557253163191</v>
      </c>
      <c r="H128" s="462">
        <v>41.813396929134363</v>
      </c>
      <c r="I128" s="458">
        <v>33.296772014877405</v>
      </c>
      <c r="J128" s="458">
        <v>22.201636778795564</v>
      </c>
      <c r="K128" s="458">
        <v>4.8178978862277493</v>
      </c>
      <c r="L128" s="470">
        <v>2.1963673635351486</v>
      </c>
      <c r="M128" s="466">
        <v>24.330570744933816</v>
      </c>
      <c r="N128" s="458">
        <v>31.082594810794784</v>
      </c>
      <c r="O128" s="458">
        <v>37.702213586902225</v>
      </c>
      <c r="P128" s="458">
        <v>25.820324539303506</v>
      </c>
      <c r="Q128" s="470">
        <v>19.070291707685012</v>
      </c>
      <c r="R128" s="466">
        <v>19.593368632934133</v>
      </c>
      <c r="S128" s="458">
        <v>25.978648019288691</v>
      </c>
      <c r="T128" s="458">
        <v>22.306000144474282</v>
      </c>
      <c r="U128" s="458">
        <v>21.056849225977775</v>
      </c>
      <c r="V128" s="470">
        <v>31.768930034161798</v>
      </c>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343"/>
      <c r="BA128" s="1023" t="s">
        <v>109</v>
      </c>
      <c r="BB128" s="594" t="s">
        <v>49</v>
      </c>
      <c r="BC128" s="482">
        <v>1650.9239161090468</v>
      </c>
      <c r="BD128" s="478">
        <v>3619.4705923444712</v>
      </c>
      <c r="BE128" s="478">
        <v>3051.8518379567031</v>
      </c>
      <c r="BF128" s="478">
        <v>1338.0163120575833</v>
      </c>
      <c r="BG128" s="491">
        <v>270.43612837339543</v>
      </c>
      <c r="BH128" s="482">
        <v>2720.2614493057904</v>
      </c>
      <c r="BI128" s="478">
        <v>2204.9190506477125</v>
      </c>
      <c r="BJ128" s="478">
        <v>1485.4493969362529</v>
      </c>
      <c r="BK128" s="478">
        <v>323.54859172567706</v>
      </c>
      <c r="BL128" s="491">
        <v>148.15091602456542</v>
      </c>
      <c r="BM128" s="482">
        <v>150.93325927709111</v>
      </c>
      <c r="BN128" s="478">
        <v>413.42573199642982</v>
      </c>
      <c r="BO128" s="478">
        <v>1059.4806736808273</v>
      </c>
      <c r="BP128" s="478">
        <v>812.67017009987353</v>
      </c>
      <c r="BQ128" s="491">
        <v>611.85954714697493</v>
      </c>
      <c r="BR128" s="482">
        <v>1338.7175847597371</v>
      </c>
      <c r="BS128" s="478">
        <v>750.81151212810596</v>
      </c>
      <c r="BT128" s="478">
        <v>1533.0468410215133</v>
      </c>
      <c r="BU128" s="478">
        <v>4960.9189136572259</v>
      </c>
      <c r="BV128" s="486">
        <v>1347.2039352746071</v>
      </c>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4"/>
    </row>
    <row r="129" s="306" customFormat="true" ht="15" customHeight="true" x14ac:dyDescent="0.2">
      <c r="A129" s="1001"/>
      <c r="B129" s="377" t="s">
        <v>48</v>
      </c>
      <c r="C129" s="464">
        <v>66.739991354593798</v>
      </c>
      <c r="D129" s="459">
        <v>62.655582233872941</v>
      </c>
      <c r="E129" s="459">
        <v>68.968585653449111</v>
      </c>
      <c r="F129" s="459">
        <v>86.502768930313295</v>
      </c>
      <c r="G129" s="475">
        <v>97.293442746836817</v>
      </c>
      <c r="H129" s="460">
        <v>58.186603070865573</v>
      </c>
      <c r="I129" s="459">
        <v>66.703227985122624</v>
      </c>
      <c r="J129" s="459">
        <v>77.798363221204269</v>
      </c>
      <c r="K129" s="459">
        <v>95.182102113772316</v>
      </c>
      <c r="L129" s="471">
        <v>97.803632636464897</v>
      </c>
      <c r="M129" s="464">
        <v>75.669429255066206</v>
      </c>
      <c r="N129" s="459">
        <v>68.917405189205169</v>
      </c>
      <c r="O129" s="459">
        <v>62.297786413097796</v>
      </c>
      <c r="P129" s="459">
        <v>74.179675460696487</v>
      </c>
      <c r="Q129" s="471">
        <v>80.929708292315013</v>
      </c>
      <c r="R129" s="464">
        <v>80.406631367066012</v>
      </c>
      <c r="S129" s="459">
        <v>74.021351980711231</v>
      </c>
      <c r="T129" s="459">
        <v>77.693999855525547</v>
      </c>
      <c r="U129" s="459">
        <v>78.943150774021916</v>
      </c>
      <c r="V129" s="471">
        <v>68.231069965838174</v>
      </c>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343"/>
      <c r="BA129" s="1024"/>
      <c r="BB129" s="596" t="s">
        <v>48</v>
      </c>
      <c r="BC129" s="483">
        <v>3312.766664100925</v>
      </c>
      <c r="BD129" s="479">
        <v>6072.6622854841435</v>
      </c>
      <c r="BE129" s="479">
        <v>6782.8653421060499</v>
      </c>
      <c r="BF129" s="479">
        <v>8575.2488987797933</v>
      </c>
      <c r="BG129" s="492">
        <v>9721.4503561017809</v>
      </c>
      <c r="BH129" s="483">
        <v>3785.4559740265131</v>
      </c>
      <c r="BI129" s="479">
        <v>4417.101395245747</v>
      </c>
      <c r="BJ129" s="479">
        <v>5205.2708041751357</v>
      </c>
      <c r="BK129" s="479">
        <v>6392.0066019732249</v>
      </c>
      <c r="BL129" s="492">
        <v>6597.1194100701623</v>
      </c>
      <c r="BM129" s="483">
        <v>469.41083728923752</v>
      </c>
      <c r="BN129" s="479">
        <v>916.66184438843993</v>
      </c>
      <c r="BO129" s="479">
        <v>1750.6478914199015</v>
      </c>
      <c r="BP129" s="479">
        <v>2334.7347700000578</v>
      </c>
      <c r="BQ129" s="492">
        <v>2596.5840179842589</v>
      </c>
      <c r="BR129" s="483">
        <v>5493.7858496395593</v>
      </c>
      <c r="BS129" s="479">
        <v>2139.2985181191993</v>
      </c>
      <c r="BT129" s="479">
        <v>5339.7534418265186</v>
      </c>
      <c r="BU129" s="479">
        <v>18598.726028554447</v>
      </c>
      <c r="BV129" s="487">
        <v>2893.4297084330351</v>
      </c>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4"/>
    </row>
    <row r="130" s="307" customFormat="true" ht="15" hidden="true" customHeight="true" x14ac:dyDescent="0.2">
      <c r="A130" s="1053" t="s">
        <v>47</v>
      </c>
      <c r="B130" s="374" t="s">
        <v>42</v>
      </c>
      <c r="C130" s="380"/>
      <c r="D130" s="381"/>
      <c r="E130" s="381"/>
      <c r="F130" s="381"/>
      <c r="G130" s="382"/>
      <c r="H130" s="383"/>
      <c r="I130" s="381"/>
      <c r="J130" s="381"/>
      <c r="K130" s="381"/>
      <c r="L130" s="384"/>
      <c r="M130" s="380"/>
      <c r="N130" s="381"/>
      <c r="O130" s="381"/>
      <c r="P130" s="381"/>
      <c r="Q130" s="384"/>
      <c r="R130" s="380"/>
      <c r="S130" s="383"/>
      <c r="T130" s="383"/>
      <c r="U130" s="383"/>
      <c r="V130" s="890"/>
      <c r="W130" s="894"/>
      <c r="X130" s="894"/>
      <c r="Y130" s="894"/>
      <c r="Z130" s="894"/>
      <c r="AA130" s="894"/>
      <c r="AB130" s="894"/>
      <c r="AC130" s="894"/>
      <c r="AD130" s="894"/>
      <c r="AE130" s="894"/>
      <c r="AF130" s="894"/>
      <c r="AG130" s="894"/>
      <c r="AH130" s="894"/>
      <c r="AI130" s="894"/>
      <c r="AJ130" s="894"/>
      <c r="AK130" s="894"/>
      <c r="AL130" s="894"/>
      <c r="AM130" s="894"/>
      <c r="AN130" s="894"/>
      <c r="AO130" s="894"/>
      <c r="AP130" s="894"/>
      <c r="AQ130" s="894"/>
      <c r="AR130" s="894"/>
      <c r="AS130" s="894"/>
      <c r="AT130" s="894"/>
      <c r="AU130" s="894"/>
      <c r="AV130" s="894"/>
      <c r="AW130" s="894"/>
      <c r="AX130" s="894"/>
      <c r="AY130" s="894"/>
      <c r="AZ130" s="344"/>
      <c r="BB130" s="309"/>
      <c r="BW130" s="344"/>
      <c r="BX130" s="344"/>
      <c r="BY130" s="344"/>
      <c r="BZ130" s="344"/>
      <c r="CA130" s="344"/>
      <c r="CB130" s="344"/>
      <c r="CC130" s="344"/>
      <c r="CD130" s="344"/>
      <c r="CE130" s="344"/>
      <c r="CF130" s="344"/>
      <c r="CG130" s="344"/>
      <c r="CH130" s="344"/>
      <c r="CI130" s="344"/>
      <c r="CJ130" s="344"/>
      <c r="CK130" s="344"/>
      <c r="CL130" s="344"/>
      <c r="CM130" s="344"/>
      <c r="CN130" s="344"/>
      <c r="CO130" s="344"/>
      <c r="CP130" s="344"/>
      <c r="CQ130" s="344"/>
      <c r="CR130" s="344"/>
      <c r="CS130" s="344"/>
      <c r="CT130" s="344"/>
      <c r="CU130" s="344"/>
      <c r="CV130" s="344"/>
      <c r="CW130" s="344"/>
      <c r="CX130" s="344"/>
      <c r="CY130" s="344"/>
      <c r="CZ130" s="344"/>
    </row>
    <row r="131" s="307" customFormat="true" ht="15" hidden="true" customHeight="true" x14ac:dyDescent="0.2">
      <c r="A131" s="1054"/>
      <c r="B131" s="371" t="s">
        <v>46</v>
      </c>
      <c r="C131" s="385"/>
      <c r="D131" s="386"/>
      <c r="E131" s="386"/>
      <c r="F131" s="386"/>
      <c r="G131" s="387"/>
      <c r="H131" s="388"/>
      <c r="I131" s="386"/>
      <c r="J131" s="386"/>
      <c r="K131" s="386"/>
      <c r="L131" s="389"/>
      <c r="M131" s="385"/>
      <c r="N131" s="386"/>
      <c r="O131" s="386"/>
      <c r="P131" s="386"/>
      <c r="Q131" s="389"/>
      <c r="R131" s="385"/>
      <c r="S131" s="388"/>
      <c r="T131" s="388"/>
      <c r="U131" s="388"/>
      <c r="V131" s="891"/>
      <c r="W131" s="894"/>
      <c r="X131" s="894"/>
      <c r="Y131" s="894"/>
      <c r="Z131" s="894"/>
      <c r="AA131" s="894"/>
      <c r="AB131" s="894"/>
      <c r="AC131" s="894"/>
      <c r="AD131" s="894"/>
      <c r="AE131" s="894"/>
      <c r="AF131" s="894"/>
      <c r="AG131" s="894"/>
      <c r="AH131" s="894"/>
      <c r="AI131" s="894"/>
      <c r="AJ131" s="894"/>
      <c r="AK131" s="894"/>
      <c r="AL131" s="894"/>
      <c r="AM131" s="894"/>
      <c r="AN131" s="894"/>
      <c r="AO131" s="894"/>
      <c r="AP131" s="894"/>
      <c r="AQ131" s="894"/>
      <c r="AR131" s="894"/>
      <c r="AS131" s="894"/>
      <c r="AT131" s="894"/>
      <c r="AU131" s="894"/>
      <c r="AV131" s="894"/>
      <c r="AW131" s="894"/>
      <c r="AX131" s="894"/>
      <c r="AY131" s="894"/>
      <c r="AZ131" s="344"/>
      <c r="BB131" s="309"/>
      <c r="BW131" s="344"/>
      <c r="BX131" s="344"/>
      <c r="BY131" s="344"/>
      <c r="BZ131" s="344"/>
      <c r="CA131" s="344"/>
      <c r="CB131" s="344"/>
      <c r="CC131" s="344"/>
      <c r="CD131" s="344"/>
      <c r="CE131" s="344"/>
      <c r="CF131" s="344"/>
      <c r="CG131" s="344"/>
      <c r="CH131" s="344"/>
      <c r="CI131" s="344"/>
      <c r="CJ131" s="344"/>
      <c r="CK131" s="344"/>
      <c r="CL131" s="344"/>
      <c r="CM131" s="344"/>
      <c r="CN131" s="344"/>
      <c r="CO131" s="344"/>
      <c r="CP131" s="344"/>
      <c r="CQ131" s="344"/>
      <c r="CR131" s="344"/>
      <c r="CS131" s="344"/>
      <c r="CT131" s="344"/>
      <c r="CU131" s="344"/>
      <c r="CV131" s="344"/>
      <c r="CW131" s="344"/>
      <c r="CX131" s="344"/>
      <c r="CY131" s="344"/>
      <c r="CZ131" s="344"/>
    </row>
    <row r="132" s="307" customFormat="true" ht="15" hidden="true" customHeight="true" x14ac:dyDescent="0.2">
      <c r="A132" s="1055"/>
      <c r="B132" s="372" t="s">
        <v>46</v>
      </c>
      <c r="C132" s="390"/>
      <c r="D132" s="391"/>
      <c r="E132" s="391"/>
      <c r="F132" s="391"/>
      <c r="G132" s="392"/>
      <c r="H132" s="393"/>
      <c r="I132" s="391"/>
      <c r="J132" s="391"/>
      <c r="K132" s="391"/>
      <c r="L132" s="394"/>
      <c r="M132" s="390"/>
      <c r="N132" s="391"/>
      <c r="O132" s="391"/>
      <c r="P132" s="391"/>
      <c r="Q132" s="394"/>
      <c r="R132" s="439"/>
      <c r="S132" s="440"/>
      <c r="T132" s="440"/>
      <c r="U132" s="440"/>
      <c r="V132" s="892"/>
      <c r="W132" s="894"/>
      <c r="X132" s="894"/>
      <c r="Y132" s="894"/>
      <c r="Z132" s="894"/>
      <c r="AA132" s="894"/>
      <c r="AB132" s="894"/>
      <c r="AC132" s="894"/>
      <c r="AD132" s="894"/>
      <c r="AE132" s="894"/>
      <c r="AF132" s="894"/>
      <c r="AG132" s="894"/>
      <c r="AH132" s="894"/>
      <c r="AI132" s="894"/>
      <c r="AJ132" s="894"/>
      <c r="AK132" s="894"/>
      <c r="AL132" s="894"/>
      <c r="AM132" s="894"/>
      <c r="AN132" s="894"/>
      <c r="AO132" s="894"/>
      <c r="AP132" s="894"/>
      <c r="AQ132" s="894"/>
      <c r="AR132" s="894"/>
      <c r="AS132" s="894"/>
      <c r="AT132" s="894"/>
      <c r="AU132" s="894"/>
      <c r="AV132" s="894"/>
      <c r="AW132" s="894"/>
      <c r="AX132" s="894"/>
      <c r="AY132" s="894"/>
      <c r="AZ132" s="344"/>
      <c r="BB132" s="309"/>
      <c r="BW132" s="344"/>
      <c r="BX132" s="344"/>
      <c r="BY132" s="344"/>
      <c r="BZ132" s="344"/>
      <c r="CA132" s="344"/>
      <c r="CB132" s="344"/>
      <c r="CC132" s="344"/>
      <c r="CD132" s="344"/>
      <c r="CE132" s="344"/>
      <c r="CF132" s="344"/>
      <c r="CG132" s="344"/>
      <c r="CH132" s="344"/>
      <c r="CI132" s="344"/>
      <c r="CJ132" s="344"/>
      <c r="CK132" s="344"/>
      <c r="CL132" s="344"/>
      <c r="CM132" s="344"/>
      <c r="CN132" s="344"/>
      <c r="CO132" s="344"/>
      <c r="CP132" s="344"/>
      <c r="CQ132" s="344"/>
      <c r="CR132" s="344"/>
      <c r="CS132" s="344"/>
      <c r="CT132" s="344"/>
      <c r="CU132" s="344"/>
      <c r="CV132" s="344"/>
      <c r="CW132" s="344"/>
      <c r="CX132" s="344"/>
      <c r="CY132" s="344"/>
      <c r="CZ132" s="344"/>
    </row>
    <row r="133" s="306" customFormat="true" ht="15" customHeight="true" x14ac:dyDescent="0.2">
      <c r="B133" s="373"/>
      <c r="C133" s="1019" t="s">
        <v>115</v>
      </c>
      <c r="D133" s="1020"/>
      <c r="E133" s="1020"/>
      <c r="F133" s="1020"/>
      <c r="G133" s="1021"/>
      <c r="H133" s="993" t="s">
        <v>38</v>
      </c>
      <c r="I133" s="994"/>
      <c r="J133" s="994"/>
      <c r="K133" s="994"/>
      <c r="L133" s="995"/>
      <c r="M133" s="996" t="s">
        <v>37</v>
      </c>
      <c r="N133" s="997"/>
      <c r="O133" s="997"/>
      <c r="P133" s="997"/>
      <c r="Q133" s="998"/>
      <c r="R133" s="500" t="s">
        <v>143</v>
      </c>
      <c r="S133" s="452"/>
      <c r="T133" s="452"/>
      <c r="U133" s="452"/>
      <c r="V133" s="452"/>
      <c r="W133" s="5"/>
      <c r="X133" s="5"/>
      <c r="Y133" s="5"/>
      <c r="Z133" s="893"/>
      <c r="AA133" s="893"/>
      <c r="AB133" s="893"/>
      <c r="AC133" s="893"/>
      <c r="AD133" s="893"/>
      <c r="AE133" s="893"/>
      <c r="AF133" s="893"/>
      <c r="AG133" s="893"/>
      <c r="AH133" s="893"/>
      <c r="AI133" s="893"/>
      <c r="AJ133" s="893"/>
      <c r="AK133" s="893"/>
      <c r="AL133" s="893"/>
      <c r="AM133" s="893"/>
      <c r="AN133" s="893"/>
      <c r="AO133" s="893"/>
      <c r="AP133" s="893"/>
      <c r="AQ133" s="893"/>
      <c r="AR133" s="893"/>
      <c r="AS133" s="893"/>
      <c r="AT133" s="893"/>
      <c r="AU133" s="893"/>
      <c r="AV133" s="893"/>
      <c r="AW133" s="893"/>
      <c r="AX133" s="893"/>
      <c r="AY133" s="893"/>
      <c r="AZ133" s="343"/>
      <c r="BA133" s="345" t="s">
        <v>131</v>
      </c>
      <c r="BB133" s="292" t="s">
        <v>99</v>
      </c>
      <c r="BC133" s="996" t="s">
        <v>115</v>
      </c>
      <c r="BD133" s="997"/>
      <c r="BE133" s="997"/>
      <c r="BF133" s="997"/>
      <c r="BG133" s="1026"/>
      <c r="BH133" s="996" t="s">
        <v>38</v>
      </c>
      <c r="BI133" s="997"/>
      <c r="BJ133" s="997"/>
      <c r="BK133" s="997"/>
      <c r="BL133" s="1026"/>
      <c r="BM133" s="996" t="s">
        <v>37</v>
      </c>
      <c r="BN133" s="997"/>
      <c r="BO133" s="997"/>
      <c r="BP133" s="997"/>
      <c r="BQ133" s="1026"/>
      <c r="BR133" s="500" t="s">
        <v>143</v>
      </c>
      <c r="BS133" s="452"/>
      <c r="BT133" s="452"/>
      <c r="BU133" s="452"/>
      <c r="BV133" s="452"/>
      <c r="BW133" s="5"/>
      <c r="BX133" s="5"/>
      <c r="BY133" s="5"/>
      <c r="BZ133" s="343"/>
      <c r="CA133" s="343"/>
      <c r="CB133" s="343"/>
      <c r="CC133" s="343"/>
      <c r="CD133" s="343"/>
      <c r="CE133" s="343"/>
      <c r="CF133" s="343"/>
      <c r="CG133" s="343"/>
      <c r="CH133" s="343"/>
      <c r="CI133" s="343"/>
      <c r="CJ133" s="343"/>
      <c r="CK133" s="343"/>
      <c r="CL133" s="343"/>
      <c r="CM133" s="343"/>
      <c r="CN133" s="343"/>
      <c r="CO133" s="343"/>
      <c r="CP133" s="343"/>
      <c r="CQ133" s="343"/>
      <c r="CR133" s="343"/>
      <c r="CS133" s="343"/>
      <c r="CT133" s="343"/>
      <c r="CU133" s="343"/>
      <c r="CV133" s="343"/>
      <c r="CW133" s="343"/>
      <c r="CX133" s="343"/>
      <c r="CY133" s="343"/>
      <c r="CZ133" s="343"/>
    </row>
    <row r="134" s="306" customFormat="true" ht="12.75" x14ac:dyDescent="0.2">
      <c r="A134" s="331" t="s">
        <v>69</v>
      </c>
      <c r="B134" s="373"/>
      <c r="C134" s="415" t="s">
        <v>0</v>
      </c>
      <c r="D134" s="585" t="s">
        <v>1</v>
      </c>
      <c r="E134" s="585" t="s">
        <v>2</v>
      </c>
      <c r="F134" s="585" t="s">
        <v>3</v>
      </c>
      <c r="G134" s="586" t="s">
        <v>4</v>
      </c>
      <c r="H134" s="378" t="s">
        <v>0</v>
      </c>
      <c r="I134" s="589" t="s">
        <v>1</v>
      </c>
      <c r="J134" s="589" t="s">
        <v>2</v>
      </c>
      <c r="K134" s="589" t="s">
        <v>3</v>
      </c>
      <c r="L134" s="590" t="s">
        <v>4</v>
      </c>
      <c r="M134" s="379" t="s">
        <v>0</v>
      </c>
      <c r="N134" s="589" t="s">
        <v>1</v>
      </c>
      <c r="O134" s="589" t="s">
        <v>2</v>
      </c>
      <c r="P134" s="589" t="s">
        <v>3</v>
      </c>
      <c r="Q134" s="590" t="s">
        <v>4</v>
      </c>
      <c r="R134" s="379" t="s">
        <v>259</v>
      </c>
      <c r="S134" s="589" t="s">
        <v>160</v>
      </c>
      <c r="T134" s="589" t="s">
        <v>260</v>
      </c>
      <c r="U134" s="589" t="s">
        <v>261</v>
      </c>
      <c r="V134" s="590" t="s">
        <v>163</v>
      </c>
      <c r="W134" s="831"/>
      <c r="X134" s="831"/>
      <c r="Y134" s="831"/>
      <c r="Z134" s="831"/>
      <c r="AA134" s="831"/>
      <c r="AB134" s="831"/>
      <c r="AC134" s="831"/>
      <c r="AD134" s="831"/>
      <c r="AE134" s="831"/>
      <c r="AF134" s="831"/>
      <c r="AG134" s="831"/>
      <c r="AH134" s="831"/>
      <c r="AI134" s="831"/>
      <c r="AJ134" s="831"/>
      <c r="AK134" s="831"/>
      <c r="AL134" s="831"/>
      <c r="AM134" s="831"/>
      <c r="AN134" s="831"/>
      <c r="AO134" s="831"/>
      <c r="AP134" s="831"/>
      <c r="AQ134" s="831"/>
      <c r="AR134" s="831"/>
      <c r="AS134" s="831"/>
      <c r="AT134" s="831"/>
      <c r="AU134" s="831"/>
      <c r="AV134" s="831"/>
      <c r="AW134" s="831"/>
      <c r="AX134" s="831"/>
      <c r="AY134" s="831"/>
      <c r="AZ134" s="343"/>
      <c r="BA134" s="331" t="s">
        <v>117</v>
      </c>
      <c r="BB134" s="330"/>
      <c r="BC134" s="453" t="s">
        <v>0</v>
      </c>
      <c r="BD134" s="559" t="s">
        <v>1</v>
      </c>
      <c r="BE134" s="559" t="s">
        <v>2</v>
      </c>
      <c r="BF134" s="559" t="s">
        <v>3</v>
      </c>
      <c r="BG134" s="454" t="s">
        <v>4</v>
      </c>
      <c r="BH134" s="453" t="s">
        <v>0</v>
      </c>
      <c r="BI134" s="559" t="s">
        <v>1</v>
      </c>
      <c r="BJ134" s="559" t="s">
        <v>2</v>
      </c>
      <c r="BK134" s="559" t="s">
        <v>3</v>
      </c>
      <c r="BL134" s="454" t="s">
        <v>4</v>
      </c>
      <c r="BM134" s="453" t="s">
        <v>0</v>
      </c>
      <c r="BN134" s="559" t="s">
        <v>1</v>
      </c>
      <c r="BO134" s="559" t="s">
        <v>2</v>
      </c>
      <c r="BP134" s="559" t="s">
        <v>3</v>
      </c>
      <c r="BQ134" s="454" t="s">
        <v>4</v>
      </c>
      <c r="BR134" s="453" t="s">
        <v>259</v>
      </c>
      <c r="BS134" s="559" t="s">
        <v>160</v>
      </c>
      <c r="BT134" s="559" t="s">
        <v>260</v>
      </c>
      <c r="BU134" s="559" t="s">
        <v>261</v>
      </c>
      <c r="BV134" s="560" t="s">
        <v>163</v>
      </c>
      <c r="BW134" s="831"/>
      <c r="BX134" s="831"/>
      <c r="BY134" s="831"/>
      <c r="BZ134" s="831"/>
      <c r="CA134" s="831"/>
      <c r="CB134" s="831"/>
      <c r="CC134" s="831"/>
      <c r="CD134" s="831"/>
      <c r="CE134" s="831"/>
      <c r="CF134" s="831"/>
      <c r="CG134" s="831"/>
      <c r="CH134" s="831"/>
      <c r="CI134" s="831"/>
      <c r="CJ134" s="831"/>
      <c r="CK134" s="831"/>
      <c r="CL134" s="831"/>
      <c r="CM134" s="831"/>
      <c r="CN134" s="831"/>
      <c r="CO134" s="831"/>
      <c r="CP134" s="831"/>
      <c r="CQ134" s="831"/>
      <c r="CR134" s="831"/>
      <c r="CS134" s="831"/>
      <c r="CT134" s="831"/>
      <c r="CU134" s="831"/>
      <c r="CV134" s="831"/>
      <c r="CW134" s="831"/>
      <c r="CX134" s="831"/>
      <c r="CY134" s="831"/>
      <c r="CZ134" s="831"/>
    </row>
    <row r="135" s="306" customFormat="true" ht="15" customHeight="true" x14ac:dyDescent="0.2">
      <c r="A135" s="999" t="s">
        <v>45</v>
      </c>
      <c r="B135" s="375" t="s">
        <v>44</v>
      </c>
      <c r="C135" s="465">
        <v>0.1222452412879128</v>
      </c>
      <c r="D135" s="455">
        <v>0.35279343474998182</v>
      </c>
      <c r="E135" s="455">
        <v>5.6679624920037757</v>
      </c>
      <c r="F135" s="455">
        <v>47.940511857227833</v>
      </c>
      <c r="G135" s="472">
        <v>91.25239443864659</v>
      </c>
      <c r="H135" s="461">
        <v>0.26122169046477067</v>
      </c>
      <c r="I135" s="455">
        <v>1.6240273528563907</v>
      </c>
      <c r="J135" s="455">
        <v>29.33821684570308</v>
      </c>
      <c r="K135" s="455">
        <v>79.733047750281273</v>
      </c>
      <c r="L135" s="468">
        <v>93.048819022746613</v>
      </c>
      <c r="M135" s="465">
        <v>0</v>
      </c>
      <c r="N135" s="455">
        <v>0.24573358720580687</v>
      </c>
      <c r="O135" s="455">
        <v>0.13002164667960656</v>
      </c>
      <c r="P135" s="455">
        <v>0.98035588373181393</v>
      </c>
      <c r="Q135" s="468">
        <v>22.271426658284518</v>
      </c>
      <c r="R135" s="465">
        <v>28.424084875262245</v>
      </c>
      <c r="S135" s="455">
        <v>18.19847021367551</v>
      </c>
      <c r="T135" s="455">
        <v>15.940231380180578</v>
      </c>
      <c r="U135" s="455">
        <v>41.653995077842914</v>
      </c>
      <c r="V135" s="468">
        <v>5.8146309151058029</v>
      </c>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343"/>
      <c r="BA135" s="1025" t="s">
        <v>45</v>
      </c>
      <c r="BB135" s="595" t="s">
        <v>44</v>
      </c>
      <c r="BC135" s="481">
        <v>12.237868093285519</v>
      </c>
      <c r="BD135" s="477">
        <v>35.306174800529689</v>
      </c>
      <c r="BE135" s="477">
        <v>567.48689515395813</v>
      </c>
      <c r="BF135" s="477">
        <v>4802.5738884144939</v>
      </c>
      <c r="BG135" s="490">
        <v>9133.4115201123877</v>
      </c>
      <c r="BH135" s="481">
        <v>17.646948216355824</v>
      </c>
      <c r="BI135" s="477">
        <v>109.77742485341875</v>
      </c>
      <c r="BJ135" s="477">
        <v>1981.1997332086112</v>
      </c>
      <c r="BK135" s="477">
        <v>5388.5615734210678</v>
      </c>
      <c r="BL135" s="490">
        <v>6284.8626118249758</v>
      </c>
      <c r="BM135" s="481">
        <v>0</v>
      </c>
      <c r="BN135" s="477">
        <v>8.0002548244356966</v>
      </c>
      <c r="BO135" s="477">
        <v>4.237613268849822</v>
      </c>
      <c r="BP135" s="477">
        <v>31.887529788051999</v>
      </c>
      <c r="BQ135" s="490">
        <v>724.84265716888603</v>
      </c>
      <c r="BR135" s="481">
        <v>2215.8214549546174</v>
      </c>
      <c r="BS135" s="477">
        <v>646.24284175753724</v>
      </c>
      <c r="BT135" s="477">
        <v>1411.104867201798</v>
      </c>
      <c r="BU135" s="477">
        <v>9927.5143877662213</v>
      </c>
      <c r="BV135" s="485">
        <v>350.33279489447358</v>
      </c>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4"/>
    </row>
    <row r="136" s="306" customFormat="true" ht="15" customHeight="true" x14ac:dyDescent="0.2">
      <c r="A136" s="1000"/>
      <c r="B136" s="376" t="s">
        <v>43</v>
      </c>
      <c r="C136" s="466">
        <v>0</v>
      </c>
      <c r="D136" s="458">
        <v>0</v>
      </c>
      <c r="E136" s="458">
        <v>0.1573550051914635</v>
      </c>
      <c r="F136" s="458">
        <v>0.78493524370175616</v>
      </c>
      <c r="G136" s="474">
        <v>1.1835816293177883</v>
      </c>
      <c r="H136" s="462">
        <v>0</v>
      </c>
      <c r="I136" s="458">
        <v>0.21262693929024948</v>
      </c>
      <c r="J136" s="458">
        <v>0.53484149966521222</v>
      </c>
      <c r="K136" s="458">
        <v>1.0090566342207552</v>
      </c>
      <c r="L136" s="470">
        <v>1.1895270767478632</v>
      </c>
      <c r="M136" s="466">
        <v>0</v>
      </c>
      <c r="N136" s="458">
        <v>0</v>
      </c>
      <c r="O136" s="458">
        <v>0</v>
      </c>
      <c r="P136" s="458">
        <v>0</v>
      </c>
      <c r="Q136" s="470">
        <v>0.42468904695972393</v>
      </c>
      <c r="R136" s="466">
        <v>0.20261500682136574</v>
      </c>
      <c r="S136" s="458">
        <v>0.20594948961451709</v>
      </c>
      <c r="T136" s="458">
        <v>8.2356917955682014E-3</v>
      </c>
      <c r="U136" s="458">
        <v>0.74810346383411741</v>
      </c>
      <c r="V136" s="470">
        <v>0.17787117151099313</v>
      </c>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343"/>
      <c r="BA136" s="1023"/>
      <c r="BB136" s="594" t="s">
        <v>43</v>
      </c>
      <c r="BC136" s="482">
        <v>0</v>
      </c>
      <c r="BD136" s="478">
        <v>0</v>
      </c>
      <c r="BE136" s="478">
        <v>15.75467435767553</v>
      </c>
      <c r="BF136" s="478">
        <v>78.633067513441148</v>
      </c>
      <c r="BG136" s="491">
        <v>118.46415817036623</v>
      </c>
      <c r="BH136" s="482">
        <v>0</v>
      </c>
      <c r="BI136" s="478">
        <v>14.372687632812209</v>
      </c>
      <c r="BJ136" s="478">
        <v>36.11766325194391</v>
      </c>
      <c r="BK136" s="478">
        <v>68.194606351898528</v>
      </c>
      <c r="BL136" s="491">
        <v>80.345074004416176</v>
      </c>
      <c r="BM136" s="482">
        <v>0</v>
      </c>
      <c r="BN136" s="478">
        <v>0</v>
      </c>
      <c r="BO136" s="478">
        <v>0</v>
      </c>
      <c r="BP136" s="478">
        <v>0</v>
      </c>
      <c r="BQ136" s="491">
        <v>13.821868800412055</v>
      </c>
      <c r="BR136" s="482">
        <v>15.795009098121973</v>
      </c>
      <c r="BS136" s="478">
        <v>7.3134379903528881</v>
      </c>
      <c r="BT136" s="478">
        <v>0.72906248976723154</v>
      </c>
      <c r="BU136" s="478">
        <v>178.29761315503453</v>
      </c>
      <c r="BV136" s="486">
        <v>10.716777308206265</v>
      </c>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4"/>
    </row>
    <row r="137" s="306" customFormat="true" ht="15" customHeight="true" x14ac:dyDescent="0.2">
      <c r="A137" s="1000"/>
      <c r="B137" s="376" t="s">
        <v>42</v>
      </c>
      <c r="C137" s="466">
        <v>49.49624171314553</v>
      </c>
      <c r="D137" s="458">
        <v>96.585265850597906</v>
      </c>
      <c r="E137" s="458">
        <v>92.433864753412664</v>
      </c>
      <c r="F137" s="458">
        <v>50.472883043232819</v>
      </c>
      <c r="G137" s="474">
        <v>7.3934868506505689</v>
      </c>
      <c r="H137" s="462">
        <v>96.071577535601421</v>
      </c>
      <c r="I137" s="458">
        <v>96.154545519218374</v>
      </c>
      <c r="J137" s="458">
        <v>69.435453769652128</v>
      </c>
      <c r="K137" s="458">
        <v>18.626099102295925</v>
      </c>
      <c r="L137" s="470">
        <v>5.6269137474570741</v>
      </c>
      <c r="M137" s="466">
        <v>19.060131642006219</v>
      </c>
      <c r="N137" s="458">
        <v>40.660047444164988</v>
      </c>
      <c r="O137" s="458">
        <v>86.151004613125153</v>
      </c>
      <c r="P137" s="458">
        <v>95.997927523090866</v>
      </c>
      <c r="Q137" s="470">
        <v>76.195060041642648</v>
      </c>
      <c r="R137" s="466">
        <v>59.134613741033426</v>
      </c>
      <c r="S137" s="458">
        <v>63.172185387575908</v>
      </c>
      <c r="T137" s="458">
        <v>61.729716388567169</v>
      </c>
      <c r="U137" s="458">
        <v>56.502742818691921</v>
      </c>
      <c r="V137" s="470">
        <v>64.523813289215198</v>
      </c>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343"/>
      <c r="BA137" s="1023"/>
      <c r="BB137" s="594" t="s">
        <v>42</v>
      </c>
      <c r="BC137" s="482">
        <v>4955.0270490467256</v>
      </c>
      <c r="BD137" s="478">
        <v>9665.8722736535165</v>
      </c>
      <c r="BE137" s="478">
        <v>9254.6496187999292</v>
      </c>
      <c r="BF137" s="478">
        <v>5056.2612034331632</v>
      </c>
      <c r="BG137" s="491">
        <v>740.0108061924177</v>
      </c>
      <c r="BH137" s="482">
        <v>6490.1584199150402</v>
      </c>
      <c r="BI137" s="478">
        <v>6499.6432335238123</v>
      </c>
      <c r="BJ137" s="478">
        <v>4688.9524065877822</v>
      </c>
      <c r="BK137" s="478">
        <v>1258.7990139259464</v>
      </c>
      <c r="BL137" s="491">
        <v>380.06264026534063</v>
      </c>
      <c r="BM137" s="482">
        <v>620.34409656632852</v>
      </c>
      <c r="BN137" s="478">
        <v>1323.7536814799666</v>
      </c>
      <c r="BO137" s="478">
        <v>2807.7989288423782</v>
      </c>
      <c r="BP137" s="478">
        <v>3122.4750361382248</v>
      </c>
      <c r="BQ137" s="491">
        <v>2479.8334938809517</v>
      </c>
      <c r="BR137" s="482">
        <v>4609.8844143219612</v>
      </c>
      <c r="BS137" s="478">
        <v>2243.2969434003739</v>
      </c>
      <c r="BT137" s="478">
        <v>5464.6072048363794</v>
      </c>
      <c r="BU137" s="478">
        <v>13466.458408912524</v>
      </c>
      <c r="BV137" s="486">
        <v>3887.5739796544972</v>
      </c>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4"/>
    </row>
    <row r="138" s="306" customFormat="true" ht="15" customHeight="true" x14ac:dyDescent="0.2">
      <c r="A138" s="1000"/>
      <c r="B138" s="376" t="s">
        <v>41</v>
      </c>
      <c r="C138" s="466">
        <v>12.312688131326045</v>
      </c>
      <c r="D138" s="458">
        <v>2.5249608563522372</v>
      </c>
      <c r="E138" s="458">
        <v>1.7102494150652181</v>
      </c>
      <c r="F138" s="458">
        <v>0.77805299864038868</v>
      </c>
      <c r="G138" s="474">
        <v>0.17053708138502632</v>
      </c>
      <c r="H138" s="462">
        <v>2.6433240088764229</v>
      </c>
      <c r="I138" s="458">
        <v>1.9838849023947176</v>
      </c>
      <c r="J138" s="458">
        <v>0.691487884979471</v>
      </c>
      <c r="K138" s="458">
        <v>0.6317965132022777</v>
      </c>
      <c r="L138" s="470">
        <v>0.13474015304857651</v>
      </c>
      <c r="M138" s="466">
        <v>16.461350687600838</v>
      </c>
      <c r="N138" s="458">
        <v>16.564399514836932</v>
      </c>
      <c r="O138" s="458">
        <v>5.2008320310065654</v>
      </c>
      <c r="P138" s="458">
        <v>1.9518383994765502</v>
      </c>
      <c r="Q138" s="470">
        <v>0.99383960694744455</v>
      </c>
      <c r="R138" s="466">
        <v>1.5892720141713494</v>
      </c>
      <c r="S138" s="458">
        <v>7.6677457324765772</v>
      </c>
      <c r="T138" s="458">
        <v>8.132159486890906</v>
      </c>
      <c r="U138" s="458">
        <v>1.0793769527228247</v>
      </c>
      <c r="V138" s="470">
        <v>6.277448297191901</v>
      </c>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343"/>
      <c r="BA138" s="1023"/>
      <c r="BB138" s="594" t="s">
        <v>41</v>
      </c>
      <c r="BC138" s="482">
        <v>1232.6128333293998</v>
      </c>
      <c r="BD138" s="478">
        <v>252.68811881956881</v>
      </c>
      <c r="BE138" s="478">
        <v>171.23333682314478</v>
      </c>
      <c r="BF138" s="478">
        <v>77.943619504962911</v>
      </c>
      <c r="BG138" s="491">
        <v>17.068980527142038</v>
      </c>
      <c r="BH138" s="482">
        <v>178.57093651257591</v>
      </c>
      <c r="BI138" s="478">
        <v>134.10228307264629</v>
      </c>
      <c r="BJ138" s="478">
        <v>46.695939989923531</v>
      </c>
      <c r="BK138" s="478">
        <v>42.698410625488734</v>
      </c>
      <c r="BL138" s="491">
        <v>9.1008500602201092</v>
      </c>
      <c r="BM138" s="482">
        <v>535.76239201076135</v>
      </c>
      <c r="BN138" s="478">
        <v>539.28084735712889</v>
      </c>
      <c r="BO138" s="478">
        <v>169.50342797888402</v>
      </c>
      <c r="BP138" s="478">
        <v>63.486440115861456</v>
      </c>
      <c r="BQ138" s="491">
        <v>32.345361280728788</v>
      </c>
      <c r="BR138" s="482">
        <v>123.8929253910527</v>
      </c>
      <c r="BS138" s="478">
        <v>272.2880403599097</v>
      </c>
      <c r="BT138" s="478">
        <v>719.89731887336245</v>
      </c>
      <c r="BU138" s="478">
        <v>257.2509601528962</v>
      </c>
      <c r="BV138" s="486">
        <v>378.2176442269984</v>
      </c>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4"/>
    </row>
    <row r="139" s="306" customFormat="true" ht="15" customHeight="true" x14ac:dyDescent="0.2">
      <c r="A139" s="1000"/>
      <c r="B139" s="376" t="s">
        <v>19</v>
      </c>
      <c r="C139" s="466">
        <v>38.068824914240061</v>
      </c>
      <c r="D139" s="458">
        <v>0.53697985829977246</v>
      </c>
      <c r="E139" s="458">
        <v>3.0568334326961516E-2</v>
      </c>
      <c r="F139" s="458">
        <v>2.3616857197063669E-2</v>
      </c>
      <c r="G139" s="474">
        <v>0</v>
      </c>
      <c r="H139" s="462">
        <v>1.0238767650573655</v>
      </c>
      <c r="I139" s="458">
        <v>2.4915286240274653E-2</v>
      </c>
      <c r="J139" s="458">
        <v>0</v>
      </c>
      <c r="K139" s="458">
        <v>0</v>
      </c>
      <c r="L139" s="470">
        <v>0</v>
      </c>
      <c r="M139" s="466">
        <v>64.478517670392918</v>
      </c>
      <c r="N139" s="458">
        <v>42.529819453792321</v>
      </c>
      <c r="O139" s="458">
        <v>8.5181417091886615</v>
      </c>
      <c r="P139" s="458">
        <v>1.0698781937007618</v>
      </c>
      <c r="Q139" s="470">
        <v>0.11498464616568693</v>
      </c>
      <c r="R139" s="466">
        <v>10.64941436271169</v>
      </c>
      <c r="S139" s="458">
        <v>10.75564917665743</v>
      </c>
      <c r="T139" s="458">
        <v>14.189657052565702</v>
      </c>
      <c r="U139" s="458">
        <v>1.5781686907408322E-2</v>
      </c>
      <c r="V139" s="470">
        <v>23.206236326976519</v>
      </c>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343"/>
      <c r="BA139" s="1023"/>
      <c r="BB139" s="594" t="s">
        <v>19</v>
      </c>
      <c r="BC139" s="482">
        <v>3811.0379828168911</v>
      </c>
      <c r="BD139" s="478">
        <v>53.738825256005995</v>
      </c>
      <c r="BE139" s="478">
        <v>3.0605582097108899</v>
      </c>
      <c r="BF139" s="478">
        <v>2.3658842450162885</v>
      </c>
      <c r="BG139" s="491">
        <v>0</v>
      </c>
      <c r="BH139" s="482">
        <v>69.168453127876859</v>
      </c>
      <c r="BI139" s="478">
        <v>1.6841686552461852</v>
      </c>
      <c r="BJ139" s="478">
        <v>0</v>
      </c>
      <c r="BK139" s="478">
        <v>0</v>
      </c>
      <c r="BL139" s="491">
        <v>0</v>
      </c>
      <c r="BM139" s="482">
        <v>2098.5619902028006</v>
      </c>
      <c r="BN139" s="478">
        <v>1384.627136796792</v>
      </c>
      <c r="BO139" s="478">
        <v>277.6198521908322</v>
      </c>
      <c r="BP139" s="478">
        <v>34.799375754604043</v>
      </c>
      <c r="BQ139" s="491">
        <v>3.7422737994809934</v>
      </c>
      <c r="BR139" s="482">
        <v>830.18330866775898</v>
      </c>
      <c r="BS139" s="478">
        <v>381.94206475921038</v>
      </c>
      <c r="BT139" s="478">
        <v>1256.1357268436936</v>
      </c>
      <c r="BU139" s="478">
        <v>3.7612940497958913</v>
      </c>
      <c r="BV139" s="486">
        <v>1398.1808562071762</v>
      </c>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4"/>
    </row>
    <row r="140" s="306" customFormat="true" ht="15" customHeight="true" x14ac:dyDescent="0.2">
      <c r="A140" s="1000" t="s">
        <v>107</v>
      </c>
      <c r="B140" s="376" t="s">
        <v>64</v>
      </c>
      <c r="C140" s="466">
        <v>0</v>
      </c>
      <c r="D140" s="458">
        <v>0</v>
      </c>
      <c r="E140" s="458">
        <v>73.287361503914553</v>
      </c>
      <c r="F140" s="458">
        <v>18.611778718894513</v>
      </c>
      <c r="G140" s="474">
        <v>43.180119824733772</v>
      </c>
      <c r="H140" s="462">
        <v>0</v>
      </c>
      <c r="I140" s="458">
        <v>70.718843163379248</v>
      </c>
      <c r="J140" s="458">
        <v>4.4158727125725115</v>
      </c>
      <c r="K140" s="458">
        <v>28.401050128490553</v>
      </c>
      <c r="L140" s="470">
        <v>42.381805163475015</v>
      </c>
      <c r="M140" s="466">
        <v>0</v>
      </c>
      <c r="N140" s="458">
        <v>0</v>
      </c>
      <c r="O140" s="458">
        <v>0</v>
      </c>
      <c r="P140" s="458">
        <v>0</v>
      </c>
      <c r="Q140" s="470">
        <v>87.943083379690478</v>
      </c>
      <c r="R140" s="466">
        <v>58.79216610153447</v>
      </c>
      <c r="S140" s="458">
        <v>100</v>
      </c>
      <c r="T140" s="458">
        <v>100</v>
      </c>
      <c r="U140" s="458">
        <v>29.379258974244365</v>
      </c>
      <c r="V140" s="470">
        <v>71.130685329156194</v>
      </c>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343"/>
      <c r="BA140" s="1023" t="s">
        <v>107</v>
      </c>
      <c r="BB140" s="594" t="s">
        <v>64</v>
      </c>
      <c r="BC140" s="482">
        <v>0</v>
      </c>
      <c r="BD140" s="478">
        <v>0</v>
      </c>
      <c r="BE140" s="478">
        <v>11.546185150274193</v>
      </c>
      <c r="BF140" s="478">
        <v>14.635012525480596</v>
      </c>
      <c r="BG140" s="491">
        <v>51.152965447326281</v>
      </c>
      <c r="BH140" s="482">
        <v>0</v>
      </c>
      <c r="BI140" s="478">
        <v>10.164198425410872</v>
      </c>
      <c r="BJ140" s="478">
        <v>1.5949100359614206</v>
      </c>
      <c r="BK140" s="478">
        <v>19.367984334929503</v>
      </c>
      <c r="BL140" s="491">
        <v>34.05169272300148</v>
      </c>
      <c r="BM140" s="482">
        <v>0</v>
      </c>
      <c r="BN140" s="478">
        <v>0</v>
      </c>
      <c r="BO140" s="478">
        <v>0</v>
      </c>
      <c r="BP140" s="478">
        <v>0</v>
      </c>
      <c r="BQ140" s="491">
        <v>12.155377603777797</v>
      </c>
      <c r="BR140" s="482">
        <v>9.2862279847203517</v>
      </c>
      <c r="BS140" s="478">
        <v>7.3134379903528881</v>
      </c>
      <c r="BT140" s="478">
        <v>0.72906248976723154</v>
      </c>
      <c r="BU140" s="478">
        <v>52.382517513713985</v>
      </c>
      <c r="BV140" s="486">
        <v>7.622917144526614</v>
      </c>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4"/>
    </row>
    <row r="141" s="306" customFormat="true" ht="15" customHeight="true" x14ac:dyDescent="0.2">
      <c r="A141" s="1000"/>
      <c r="B141" s="376" t="s">
        <v>65</v>
      </c>
      <c r="C141" s="880" t="s">
        <v>35</v>
      </c>
      <c r="D141" s="882" t="s">
        <v>35</v>
      </c>
      <c r="E141" s="882" t="s">
        <v>35</v>
      </c>
      <c r="F141" s="882" t="s">
        <v>35</v>
      </c>
      <c r="G141" s="884" t="s">
        <v>35</v>
      </c>
      <c r="H141" s="886" t="s">
        <v>35</v>
      </c>
      <c r="I141" s="882" t="s">
        <v>35</v>
      </c>
      <c r="J141" s="882" t="s">
        <v>35</v>
      </c>
      <c r="K141" s="882" t="s">
        <v>35</v>
      </c>
      <c r="L141" s="887" t="s">
        <v>35</v>
      </c>
      <c r="M141" s="880" t="s">
        <v>35</v>
      </c>
      <c r="N141" s="882" t="s">
        <v>35</v>
      </c>
      <c r="O141" s="882" t="s">
        <v>35</v>
      </c>
      <c r="P141" s="882" t="s">
        <v>35</v>
      </c>
      <c r="Q141" s="887" t="s">
        <v>35</v>
      </c>
      <c r="R141" s="880" t="s">
        <v>35</v>
      </c>
      <c r="S141" s="882" t="s">
        <v>35</v>
      </c>
      <c r="T141" s="882" t="s">
        <v>35</v>
      </c>
      <c r="U141" s="882" t="s">
        <v>35</v>
      </c>
      <c r="V141" s="887" t="s">
        <v>35</v>
      </c>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3"/>
      <c r="BA141" s="1023"/>
      <c r="BB141" s="594" t="s">
        <v>65</v>
      </c>
      <c r="BC141" s="47" t="s">
        <v>35</v>
      </c>
      <c r="BD141" s="43" t="s">
        <v>35</v>
      </c>
      <c r="BE141" s="43" t="s">
        <v>35</v>
      </c>
      <c r="BF141" s="43" t="s">
        <v>35</v>
      </c>
      <c r="BG141" s="38" t="s">
        <v>35</v>
      </c>
      <c r="BH141" s="47" t="s">
        <v>35</v>
      </c>
      <c r="BI141" s="43" t="s">
        <v>35</v>
      </c>
      <c r="BJ141" s="43" t="s">
        <v>35</v>
      </c>
      <c r="BK141" s="43" t="s">
        <v>35</v>
      </c>
      <c r="BL141" s="38" t="s">
        <v>35</v>
      </c>
      <c r="BM141" s="47" t="s">
        <v>35</v>
      </c>
      <c r="BN141" s="43" t="s">
        <v>35</v>
      </c>
      <c r="BO141" s="43" t="s">
        <v>35</v>
      </c>
      <c r="BP141" s="43" t="s">
        <v>35</v>
      </c>
      <c r="BQ141" s="38" t="s">
        <v>35</v>
      </c>
      <c r="BR141" s="47" t="s">
        <v>35</v>
      </c>
      <c r="BS141" s="43" t="s">
        <v>35</v>
      </c>
      <c r="BT141" s="43" t="s">
        <v>35</v>
      </c>
      <c r="BU141" s="43" t="s">
        <v>35</v>
      </c>
      <c r="BV141" s="33" t="s">
        <v>35</v>
      </c>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row>
    <row r="142" s="306" customFormat="true" ht="15" customHeight="true" x14ac:dyDescent="0.2">
      <c r="A142" s="1000"/>
      <c r="B142" s="376" t="s">
        <v>66</v>
      </c>
      <c r="C142" s="466">
        <v>0</v>
      </c>
      <c r="D142" s="458">
        <v>0</v>
      </c>
      <c r="E142" s="458">
        <v>0</v>
      </c>
      <c r="F142" s="458">
        <v>13.466798770777755</v>
      </c>
      <c r="G142" s="474">
        <v>1.3695446739473853</v>
      </c>
      <c r="H142" s="462">
        <v>0</v>
      </c>
      <c r="I142" s="458">
        <v>0</v>
      </c>
      <c r="J142" s="458">
        <v>2.3668185585782178</v>
      </c>
      <c r="K142" s="458">
        <v>16.65371733756745</v>
      </c>
      <c r="L142" s="470">
        <v>0</v>
      </c>
      <c r="M142" s="466">
        <v>0</v>
      </c>
      <c r="N142" s="458">
        <v>0</v>
      </c>
      <c r="O142" s="458">
        <v>0</v>
      </c>
      <c r="P142" s="458">
        <v>0</v>
      </c>
      <c r="Q142" s="470">
        <v>0</v>
      </c>
      <c r="R142" s="466">
        <v>0</v>
      </c>
      <c r="S142" s="458">
        <v>0</v>
      </c>
      <c r="T142" s="458">
        <v>0</v>
      </c>
      <c r="U142" s="458">
        <v>6.8490970361253956</v>
      </c>
      <c r="V142" s="470">
        <v>0</v>
      </c>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343"/>
      <c r="BA142" s="1023"/>
      <c r="BB142" s="594" t="s">
        <v>66</v>
      </c>
      <c r="BC142" s="482">
        <v>0</v>
      </c>
      <c r="BD142" s="478">
        <v>0</v>
      </c>
      <c r="BE142" s="478">
        <v>0</v>
      </c>
      <c r="BF142" s="478">
        <v>10.589356969324935</v>
      </c>
      <c r="BG142" s="491">
        <v>1.6224195687588572</v>
      </c>
      <c r="BH142" s="482">
        <v>0</v>
      </c>
      <c r="BI142" s="478">
        <v>0</v>
      </c>
      <c r="BJ142" s="478">
        <v>0.85483955677179346</v>
      </c>
      <c r="BK142" s="478">
        <v>11.356936981312</v>
      </c>
      <c r="BL142" s="491">
        <v>0</v>
      </c>
      <c r="BM142" s="482">
        <v>0</v>
      </c>
      <c r="BN142" s="478">
        <v>0</v>
      </c>
      <c r="BO142" s="478">
        <v>0</v>
      </c>
      <c r="BP142" s="478">
        <v>0</v>
      </c>
      <c r="BQ142" s="491">
        <v>0</v>
      </c>
      <c r="BR142" s="482">
        <v>0</v>
      </c>
      <c r="BS142" s="478">
        <v>0</v>
      </c>
      <c r="BT142" s="478">
        <v>0</v>
      </c>
      <c r="BU142" s="478">
        <v>12.211776538083793</v>
      </c>
      <c r="BV142" s="486">
        <v>0</v>
      </c>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4"/>
    </row>
    <row r="143" s="306" customFormat="true" ht="15" customHeight="true" x14ac:dyDescent="0.2">
      <c r="A143" s="1000"/>
      <c r="B143" s="376" t="s">
        <v>67</v>
      </c>
      <c r="C143" s="466">
        <v>0</v>
      </c>
      <c r="D143" s="458">
        <v>0</v>
      </c>
      <c r="E143" s="458">
        <v>26.712638496085457</v>
      </c>
      <c r="F143" s="458">
        <v>67.92142251032773</v>
      </c>
      <c r="G143" s="474">
        <v>55.450335501318825</v>
      </c>
      <c r="H143" s="462">
        <v>0</v>
      </c>
      <c r="I143" s="458">
        <v>29.281156836620749</v>
      </c>
      <c r="J143" s="458">
        <v>93.217308728849275</v>
      </c>
      <c r="K143" s="458">
        <v>54.945232533942004</v>
      </c>
      <c r="L143" s="470">
        <v>57.618194836524992</v>
      </c>
      <c r="M143" s="466">
        <v>0</v>
      </c>
      <c r="N143" s="458">
        <v>0</v>
      </c>
      <c r="O143" s="458">
        <v>0</v>
      </c>
      <c r="P143" s="458">
        <v>0</v>
      </c>
      <c r="Q143" s="470">
        <v>12.056916620309527</v>
      </c>
      <c r="R143" s="466">
        <v>41.207833898465537</v>
      </c>
      <c r="S143" s="458">
        <v>0</v>
      </c>
      <c r="T143" s="458">
        <v>0</v>
      </c>
      <c r="U143" s="458">
        <v>63.771643989630242</v>
      </c>
      <c r="V143" s="470">
        <v>28.869314670843789</v>
      </c>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343"/>
      <c r="BA143" s="1023"/>
      <c r="BB143" s="594" t="s">
        <v>67</v>
      </c>
      <c r="BC143" s="482">
        <v>0</v>
      </c>
      <c r="BD143" s="478">
        <v>0</v>
      </c>
      <c r="BE143" s="478">
        <v>4.2084892074013371</v>
      </c>
      <c r="BF143" s="478">
        <v>53.408698018635619</v>
      </c>
      <c r="BG143" s="491">
        <v>65.68877315428108</v>
      </c>
      <c r="BH143" s="482">
        <v>0</v>
      </c>
      <c r="BI143" s="478">
        <v>4.2084892074013371</v>
      </c>
      <c r="BJ143" s="478">
        <v>33.667913659210697</v>
      </c>
      <c r="BK143" s="478">
        <v>37.469685035657029</v>
      </c>
      <c r="BL143" s="491">
        <v>46.29338128141471</v>
      </c>
      <c r="BM143" s="482">
        <v>0</v>
      </c>
      <c r="BN143" s="478">
        <v>0</v>
      </c>
      <c r="BO143" s="478">
        <v>0</v>
      </c>
      <c r="BP143" s="478">
        <v>0</v>
      </c>
      <c r="BQ143" s="491">
        <v>1.6664911966342584</v>
      </c>
      <c r="BR143" s="482">
        <v>6.5087811134016214</v>
      </c>
      <c r="BS143" s="478">
        <v>0</v>
      </c>
      <c r="BT143" s="478">
        <v>0</v>
      </c>
      <c r="BU143" s="478">
        <v>113.70331910323677</v>
      </c>
      <c r="BV143" s="486">
        <v>3.0938601636796488</v>
      </c>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4"/>
    </row>
    <row r="144" s="306" customFormat="true" ht="15" customHeight="true" x14ac:dyDescent="0.2">
      <c r="A144" s="1000" t="s">
        <v>108</v>
      </c>
      <c r="B144" s="376" t="s">
        <v>64</v>
      </c>
      <c r="C144" s="466">
        <v>96.455177308998842</v>
      </c>
      <c r="D144" s="458">
        <v>96.354743758277692</v>
      </c>
      <c r="E144" s="458">
        <v>93.2929157441813</v>
      </c>
      <c r="F144" s="458">
        <v>88.761111928865716</v>
      </c>
      <c r="G144" s="474">
        <v>70.390001090384374</v>
      </c>
      <c r="H144" s="462">
        <v>96.176770237435377</v>
      </c>
      <c r="I144" s="458">
        <v>92.351396737966056</v>
      </c>
      <c r="J144" s="458">
        <v>88.887422183291804</v>
      </c>
      <c r="K144" s="458">
        <v>85.797828236668337</v>
      </c>
      <c r="L144" s="470">
        <v>62.363350200607449</v>
      </c>
      <c r="M144" s="466">
        <v>96.570406962539451</v>
      </c>
      <c r="N144" s="458">
        <v>97.148690402617206</v>
      </c>
      <c r="O144" s="458">
        <v>96.587468542382666</v>
      </c>
      <c r="P144" s="458">
        <v>97.086442156859903</v>
      </c>
      <c r="Q144" s="470">
        <v>95.842194376674826</v>
      </c>
      <c r="R144" s="466">
        <v>97.399375122044944</v>
      </c>
      <c r="S144" s="458">
        <v>93.833136006608214</v>
      </c>
      <c r="T144" s="458">
        <v>97.10506319399741</v>
      </c>
      <c r="U144" s="458">
        <v>89.939656913650182</v>
      </c>
      <c r="V144" s="470">
        <v>95.795687582822666</v>
      </c>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343"/>
      <c r="BA144" s="1023" t="s">
        <v>108</v>
      </c>
      <c r="BB144" s="594" t="s">
        <v>64</v>
      </c>
      <c r="BC144" s="482">
        <v>4779.0028529449564</v>
      </c>
      <c r="BD144" s="478">
        <v>9308.8013843007284</v>
      </c>
      <c r="BE144" s="478">
        <v>8629.6579748965269</v>
      </c>
      <c r="BF144" s="478">
        <v>4454.996134919631</v>
      </c>
      <c r="BG144" s="491">
        <v>518.60957224352501</v>
      </c>
      <c r="BH144" s="482">
        <v>6237.3084021132991</v>
      </c>
      <c r="BI144" s="478">
        <v>6000.216665223682</v>
      </c>
      <c r="BJ144" s="478">
        <v>4157.8749023097107</v>
      </c>
      <c r="BK144" s="478">
        <v>1057.7922518407879</v>
      </c>
      <c r="BL144" s="491">
        <v>234.99620493557273</v>
      </c>
      <c r="BM144" s="482">
        <v>599.06881862219211</v>
      </c>
      <c r="BN144" s="478">
        <v>1286.0093657142202</v>
      </c>
      <c r="BO144" s="478">
        <v>2711.604116765694</v>
      </c>
      <c r="BP144" s="478">
        <v>3029.9670141096349</v>
      </c>
      <c r="BQ144" s="491">
        <v>2376.2301776705945</v>
      </c>
      <c r="BR144" s="482">
        <v>4486.9267736894553</v>
      </c>
      <c r="BS144" s="478">
        <v>2102.9880842377743</v>
      </c>
      <c r="BT144" s="478">
        <v>5298.8558355922196</v>
      </c>
      <c r="BU144" s="478">
        <v>12078.169001684977</v>
      </c>
      <c r="BV144" s="486">
        <v>3724.128224100928</v>
      </c>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4"/>
    </row>
    <row r="145" s="306" customFormat="true" ht="15" customHeight="true" x14ac:dyDescent="0.2">
      <c r="A145" s="1000"/>
      <c r="B145" s="376" t="s">
        <v>65</v>
      </c>
      <c r="C145" s="466">
        <v>2.6388691568703999</v>
      </c>
      <c r="D145" s="458">
        <v>2.1002545010227607</v>
      </c>
      <c r="E145" s="458">
        <v>1.5590971686852302</v>
      </c>
      <c r="F145" s="458">
        <v>2.1319210896229559</v>
      </c>
      <c r="G145" s="474">
        <v>0.99685899732390137</v>
      </c>
      <c r="H145" s="462">
        <v>1.7730764509215526</v>
      </c>
      <c r="I145" s="458">
        <v>1.569316893003132</v>
      </c>
      <c r="J145" s="458">
        <v>1.6280256695935611</v>
      </c>
      <c r="K145" s="458">
        <v>0.95005830548274361</v>
      </c>
      <c r="L145" s="470">
        <v>1.7222324039925123</v>
      </c>
      <c r="M145" s="466">
        <v>3.4295930374605592</v>
      </c>
      <c r="N145" s="458">
        <v>2.8110708629673824</v>
      </c>
      <c r="O145" s="458">
        <v>2.5683272244030566</v>
      </c>
      <c r="P145" s="458">
        <v>2.7381780265264566</v>
      </c>
      <c r="Q145" s="470">
        <v>2.6162036505303141</v>
      </c>
      <c r="R145" s="466">
        <v>0.72738004619844598</v>
      </c>
      <c r="S145" s="458">
        <v>5.871695402005658</v>
      </c>
      <c r="T145" s="458">
        <v>1.74273767685721</v>
      </c>
      <c r="U145" s="458">
        <v>1.3390379890097321</v>
      </c>
      <c r="V145" s="470">
        <v>3.9148130804561712</v>
      </c>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343"/>
      <c r="BA145" s="1023"/>
      <c r="BB145" s="594" t="s">
        <v>65</v>
      </c>
      <c r="BC145" s="482">
        <v>130.74635888990821</v>
      </c>
      <c r="BD145" s="478">
        <v>202.90492448977039</v>
      </c>
      <c r="BE145" s="478">
        <v>144.21754543803345</v>
      </c>
      <c r="BF145" s="478">
        <v>107.00294315640724</v>
      </c>
      <c r="BG145" s="491">
        <v>7.344517831807222</v>
      </c>
      <c r="BH145" s="482">
        <v>114.98852183973204</v>
      </c>
      <c r="BI145" s="478">
        <v>101.96100662269014</v>
      </c>
      <c r="BJ145" s="478">
        <v>76.153936132388196</v>
      </c>
      <c r="BK145" s="478">
        <v>11.713167279298711</v>
      </c>
      <c r="BL145" s="491">
        <v>6.4896782750354287</v>
      </c>
      <c r="BM145" s="482">
        <v>21.275277944136413</v>
      </c>
      <c r="BN145" s="478">
        <v>37.211654037541393</v>
      </c>
      <c r="BO145" s="478">
        <v>72.103418590340226</v>
      </c>
      <c r="BP145" s="478">
        <v>85.455692008266283</v>
      </c>
      <c r="BQ145" s="491">
        <v>64.863937076497791</v>
      </c>
      <c r="BR145" s="482">
        <v>33.50843883593447</v>
      </c>
      <c r="BS145" s="478">
        <v>131.59642734121141</v>
      </c>
      <c r="BT145" s="478">
        <v>95.098189581242053</v>
      </c>
      <c r="BU145" s="478">
        <v>179.82197937961374</v>
      </c>
      <c r="BV145" s="486">
        <v>152.1912546679248</v>
      </c>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4"/>
    </row>
    <row r="146" s="306" customFormat="true" ht="15" customHeight="true" x14ac:dyDescent="0.2">
      <c r="A146" s="1000"/>
      <c r="B146" s="376" t="s">
        <v>66</v>
      </c>
      <c r="C146" s="466">
        <v>0.23721085655629856</v>
      </c>
      <c r="D146" s="458">
        <v>0.37485498972522713</v>
      </c>
      <c r="E146" s="458">
        <v>0.84719240557586706</v>
      </c>
      <c r="F146" s="458">
        <v>0.34608836314683289</v>
      </c>
      <c r="G146" s="474">
        <v>0</v>
      </c>
      <c r="H146" s="462">
        <v>0.18634970510647325</v>
      </c>
      <c r="I146" s="458">
        <v>1.50674919982671</v>
      </c>
      <c r="J146" s="458">
        <v>0.28760477403615026</v>
      </c>
      <c r="K146" s="458">
        <v>0.26318981869255265</v>
      </c>
      <c r="L146" s="470">
        <v>0</v>
      </c>
      <c r="M146" s="466">
        <v>0</v>
      </c>
      <c r="N146" s="458">
        <v>0</v>
      </c>
      <c r="O146" s="458">
        <v>0.41060595312128573</v>
      </c>
      <c r="P146" s="458">
        <v>6.3921870666963157E-2</v>
      </c>
      <c r="Q146" s="470">
        <v>0.1412629940568525</v>
      </c>
      <c r="R146" s="466">
        <v>0.40004538128503186</v>
      </c>
      <c r="S146" s="458">
        <v>8.2092104707407437E-2</v>
      </c>
      <c r="T146" s="458">
        <v>0</v>
      </c>
      <c r="U146" s="458">
        <v>0.87639668409347171</v>
      </c>
      <c r="V146" s="470">
        <v>0.14770258636678582</v>
      </c>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343"/>
      <c r="BA146" s="1023"/>
      <c r="BB146" s="594" t="s">
        <v>66</v>
      </c>
      <c r="BC146" s="482">
        <v>11.752934283666544</v>
      </c>
      <c r="BD146" s="478">
        <v>36.214622250671042</v>
      </c>
      <c r="BE146" s="478">
        <v>78.365872057177526</v>
      </c>
      <c r="BF146" s="478">
        <v>17.370470994047917</v>
      </c>
      <c r="BG146" s="491">
        <v>0</v>
      </c>
      <c r="BH146" s="482">
        <v>12.085252795685221</v>
      </c>
      <c r="BI146" s="478">
        <v>97.895884398637932</v>
      </c>
      <c r="BJ146" s="478">
        <v>13.453249541689873</v>
      </c>
      <c r="BK146" s="478">
        <v>3.2448391375177148</v>
      </c>
      <c r="BL146" s="491">
        <v>0</v>
      </c>
      <c r="BM146" s="482">
        <v>0</v>
      </c>
      <c r="BN146" s="478">
        <v>0</v>
      </c>
      <c r="BO146" s="478">
        <v>11.527383517289497</v>
      </c>
      <c r="BP146" s="478">
        <v>1.9949351866057181</v>
      </c>
      <c r="BQ146" s="491">
        <v>3.5023550081370818</v>
      </c>
      <c r="BR146" s="482">
        <v>18.429012811729525</v>
      </c>
      <c r="BS146" s="478">
        <v>1.8398481107731435</v>
      </c>
      <c r="BT146" s="478">
        <v>0</v>
      </c>
      <c r="BU146" s="478">
        <v>117.6929913481885</v>
      </c>
      <c r="BV146" s="486">
        <v>5.7420473148718765</v>
      </c>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4"/>
    </row>
    <row r="147" s="306" customFormat="true" ht="15" customHeight="true" x14ac:dyDescent="0.2">
      <c r="A147" s="1000"/>
      <c r="B147" s="376" t="s">
        <v>67</v>
      </c>
      <c r="C147" s="466">
        <v>0.66874267757439987</v>
      </c>
      <c r="D147" s="458">
        <v>1.1701467509743086</v>
      </c>
      <c r="E147" s="458">
        <v>4.3007946815575977</v>
      </c>
      <c r="F147" s="458">
        <v>8.7608786183644547</v>
      </c>
      <c r="G147" s="474">
        <v>28.613139912291739</v>
      </c>
      <c r="H147" s="462">
        <v>1.8638036065366064</v>
      </c>
      <c r="I147" s="458">
        <v>4.5725371692040211</v>
      </c>
      <c r="J147" s="458">
        <v>9.1969473730784159</v>
      </c>
      <c r="K147" s="458">
        <v>12.988923639156363</v>
      </c>
      <c r="L147" s="470">
        <v>35.914417395400051</v>
      </c>
      <c r="M147" s="466">
        <v>0</v>
      </c>
      <c r="N147" s="458">
        <v>4.0238734415421126E-2</v>
      </c>
      <c r="O147" s="458">
        <v>0.43359828009305945</v>
      </c>
      <c r="P147" s="458">
        <v>0.11145794594667233</v>
      </c>
      <c r="Q147" s="470">
        <v>1.4003389787379426</v>
      </c>
      <c r="R147" s="466">
        <v>1.473199450471669</v>
      </c>
      <c r="S147" s="458">
        <v>0.21307648667873649</v>
      </c>
      <c r="T147" s="458">
        <v>1.1521991291453819</v>
      </c>
      <c r="U147" s="458">
        <v>7.8449084132465776</v>
      </c>
      <c r="V147" s="470">
        <v>0.14179675035437042</v>
      </c>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343"/>
      <c r="BA147" s="1023"/>
      <c r="BB147" s="594" t="s">
        <v>67</v>
      </c>
      <c r="BC147" s="482">
        <v>33.133764855107898</v>
      </c>
      <c r="BD147" s="478">
        <v>113.04750830567043</v>
      </c>
      <c r="BE147" s="478">
        <v>397.82642471875926</v>
      </c>
      <c r="BF147" s="478">
        <v>439.71599200551447</v>
      </c>
      <c r="BG147" s="491">
        <v>210.81187697956781</v>
      </c>
      <c r="BH147" s="482">
        <v>120.87240885964934</v>
      </c>
      <c r="BI147" s="478">
        <v>297.08498944373343</v>
      </c>
      <c r="BJ147" s="478">
        <v>430.20436098971396</v>
      </c>
      <c r="BK147" s="478">
        <v>160.13905092505848</v>
      </c>
      <c r="BL147" s="491">
        <v>135.33191791721481</v>
      </c>
      <c r="BM147" s="482">
        <v>0</v>
      </c>
      <c r="BN147" s="478">
        <v>0.53266172820508351</v>
      </c>
      <c r="BO147" s="478">
        <v>12.172871895974225</v>
      </c>
      <c r="BP147" s="478">
        <v>3.4784867194247031</v>
      </c>
      <c r="BQ147" s="491">
        <v>34.718818385645626</v>
      </c>
      <c r="BR147" s="482">
        <v>67.86632921436285</v>
      </c>
      <c r="BS147" s="478">
        <v>4.7754698562464579</v>
      </c>
      <c r="BT147" s="478">
        <v>62.87351944809491</v>
      </c>
      <c r="BU147" s="478">
        <v>1053.5077947751424</v>
      </c>
      <c r="BV147" s="486">
        <v>5.5124535707721503</v>
      </c>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4"/>
    </row>
    <row r="148" s="306" customFormat="true" ht="15" customHeight="true" x14ac:dyDescent="0.2">
      <c r="A148" s="1000" t="s">
        <v>109</v>
      </c>
      <c r="B148" s="376" t="s">
        <v>49</v>
      </c>
      <c r="C148" s="466">
        <v>16.491237765789162</v>
      </c>
      <c r="D148" s="458">
        <v>36.167199348670309</v>
      </c>
      <c r="E148" s="458">
        <v>30.481376568173481</v>
      </c>
      <c r="F148" s="458">
        <v>13.3564185296767</v>
      </c>
      <c r="G148" s="474">
        <v>2.7019415694176319</v>
      </c>
      <c r="H148" s="462">
        <v>40.26709239364142</v>
      </c>
      <c r="I148" s="458">
        <v>32.619173330649623</v>
      </c>
      <c r="J148" s="458">
        <v>21.996992928146046</v>
      </c>
      <c r="K148" s="458">
        <v>4.7874585753729164</v>
      </c>
      <c r="L148" s="470">
        <v>2.1934079747880122</v>
      </c>
      <c r="M148" s="466">
        <v>4.6374388132358382</v>
      </c>
      <c r="N148" s="458">
        <v>12.698669029437463</v>
      </c>
      <c r="O148" s="458">
        <v>32.507785179412977</v>
      </c>
      <c r="P148" s="458">
        <v>24.984876159622257</v>
      </c>
      <c r="Q148" s="470">
        <v>18.799921465273236</v>
      </c>
      <c r="R148" s="466">
        <v>17.172783559854192</v>
      </c>
      <c r="S148" s="458">
        <v>21.143167949664406</v>
      </c>
      <c r="T148" s="458">
        <v>17.3177216878263</v>
      </c>
      <c r="U148" s="458">
        <v>20.8150886455227</v>
      </c>
      <c r="V148" s="470">
        <v>22.360149449781069</v>
      </c>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343"/>
      <c r="BA148" s="1023" t="s">
        <v>109</v>
      </c>
      <c r="BB148" s="594" t="s">
        <v>49</v>
      </c>
      <c r="BC148" s="482">
        <v>1650.9239161090468</v>
      </c>
      <c r="BD148" s="478">
        <v>3619.4705923444712</v>
      </c>
      <c r="BE148" s="478">
        <v>3051.8518379567031</v>
      </c>
      <c r="BF148" s="478">
        <v>1338.0163120575833</v>
      </c>
      <c r="BG148" s="491">
        <v>270.43612837339543</v>
      </c>
      <c r="BH148" s="482">
        <v>2720.2614493057904</v>
      </c>
      <c r="BI148" s="478">
        <v>2204.9190506477125</v>
      </c>
      <c r="BJ148" s="478">
        <v>1485.4493969362529</v>
      </c>
      <c r="BK148" s="478">
        <v>323.54859172567706</v>
      </c>
      <c r="BL148" s="491">
        <v>148.15091602456542</v>
      </c>
      <c r="BM148" s="482">
        <v>150.93325927709111</v>
      </c>
      <c r="BN148" s="478">
        <v>413.42573199642982</v>
      </c>
      <c r="BO148" s="478">
        <v>1059.4806736808273</v>
      </c>
      <c r="BP148" s="478">
        <v>812.67017009987353</v>
      </c>
      <c r="BQ148" s="491">
        <v>611.85954714697493</v>
      </c>
      <c r="BR148" s="482">
        <v>1338.7175847597371</v>
      </c>
      <c r="BS148" s="478">
        <v>750.81151212810596</v>
      </c>
      <c r="BT148" s="478">
        <v>1533.0468410215133</v>
      </c>
      <c r="BU148" s="478">
        <v>4960.9189136572259</v>
      </c>
      <c r="BV148" s="486">
        <v>1347.2039352746071</v>
      </c>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4"/>
    </row>
    <row r="149" s="306" customFormat="true" ht="15" customHeight="true" x14ac:dyDescent="0.2">
      <c r="A149" s="1000"/>
      <c r="B149" s="376" t="s">
        <v>48</v>
      </c>
      <c r="C149" s="466">
        <v>33.091544793309552</v>
      </c>
      <c r="D149" s="458">
        <v>60.680472973256904</v>
      </c>
      <c r="E149" s="458">
        <v>67.746104228432245</v>
      </c>
      <c r="F149" s="458">
        <v>85.600311637548259</v>
      </c>
      <c r="G149" s="474">
        <v>97.127521349197366</v>
      </c>
      <c r="H149" s="462">
        <v>56.034799705406023</v>
      </c>
      <c r="I149" s="458">
        <v>65.345798517297055</v>
      </c>
      <c r="J149" s="458">
        <v>77.081255884369412</v>
      </c>
      <c r="K149" s="458">
        <v>94.580744911424873</v>
      </c>
      <c r="L149" s="470">
        <v>97.671851872163444</v>
      </c>
      <c r="M149" s="466">
        <v>14.422692828770383</v>
      </c>
      <c r="N149" s="458">
        <v>28.155928557207044</v>
      </c>
      <c r="O149" s="458">
        <v>53.714699090598728</v>
      </c>
      <c r="P149" s="458">
        <v>71.779500762094813</v>
      </c>
      <c r="Q149" s="470">
        <v>79.782322338040927</v>
      </c>
      <c r="R149" s="466">
        <v>70.4731127715648</v>
      </c>
      <c r="S149" s="458">
        <v>60.243545993131832</v>
      </c>
      <c r="T149" s="458">
        <v>60.31933370382032</v>
      </c>
      <c r="U149" s="458">
        <v>78.036778612201303</v>
      </c>
      <c r="V149" s="470">
        <v>48.023553828033847</v>
      </c>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343"/>
      <c r="BA149" s="1023"/>
      <c r="BB149" s="594" t="s">
        <v>48</v>
      </c>
      <c r="BC149" s="482">
        <v>3312.766664100925</v>
      </c>
      <c r="BD149" s="478">
        <v>6072.6622854841435</v>
      </c>
      <c r="BE149" s="478">
        <v>6782.8653421060499</v>
      </c>
      <c r="BF149" s="478">
        <v>8575.2488987797933</v>
      </c>
      <c r="BG149" s="491">
        <v>9721.4503561017809</v>
      </c>
      <c r="BH149" s="482">
        <v>3785.4559740265131</v>
      </c>
      <c r="BI149" s="478">
        <v>4417.101395245747</v>
      </c>
      <c r="BJ149" s="478">
        <v>5205.2708041751357</v>
      </c>
      <c r="BK149" s="478">
        <v>6392.0066019732249</v>
      </c>
      <c r="BL149" s="491">
        <v>6597.1194100701623</v>
      </c>
      <c r="BM149" s="482">
        <v>469.41083728923752</v>
      </c>
      <c r="BN149" s="478">
        <v>916.66184438843993</v>
      </c>
      <c r="BO149" s="478">
        <v>1750.6478914199015</v>
      </c>
      <c r="BP149" s="478">
        <v>2334.7347700000578</v>
      </c>
      <c r="BQ149" s="491">
        <v>2596.5840179842589</v>
      </c>
      <c r="BR149" s="482">
        <v>5493.7858496395593</v>
      </c>
      <c r="BS149" s="478">
        <v>2139.2985181191993</v>
      </c>
      <c r="BT149" s="478">
        <v>5339.7534418265186</v>
      </c>
      <c r="BU149" s="478">
        <v>18598.726028554447</v>
      </c>
      <c r="BV149" s="486">
        <v>2893.4297084330351</v>
      </c>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4"/>
    </row>
    <row r="150" s="306" customFormat="true" ht="15" customHeight="true" x14ac:dyDescent="0.2">
      <c r="A150" s="1000"/>
      <c r="B150" s="376" t="s">
        <v>111</v>
      </c>
      <c r="C150" s="466">
        <v>50.417217440900899</v>
      </c>
      <c r="D150" s="458">
        <v>3.1523276780727167</v>
      </c>
      <c r="E150" s="458">
        <v>1.7725192033943842</v>
      </c>
      <c r="F150" s="458">
        <v>1.043269832775007</v>
      </c>
      <c r="G150" s="474">
        <v>0.17053708138502632</v>
      </c>
      <c r="H150" s="462">
        <v>3.698107900952488</v>
      </c>
      <c r="I150" s="458">
        <v>2.0350281520533255</v>
      </c>
      <c r="J150" s="458">
        <v>0.92175118748435825</v>
      </c>
      <c r="K150" s="458">
        <v>0.6317965132022777</v>
      </c>
      <c r="L150" s="470">
        <v>0.13474015304857651</v>
      </c>
      <c r="M150" s="466">
        <v>80.939868357993845</v>
      </c>
      <c r="N150" s="458">
        <v>59.145402413355541</v>
      </c>
      <c r="O150" s="458">
        <v>13.777515729988341</v>
      </c>
      <c r="P150" s="458">
        <v>3.2356230782828899</v>
      </c>
      <c r="Q150" s="470">
        <v>1.4177561966858792</v>
      </c>
      <c r="R150" s="466">
        <v>12.354103668581091</v>
      </c>
      <c r="S150" s="458">
        <v>18.613286057203684</v>
      </c>
      <c r="T150" s="458">
        <v>22.362944608353256</v>
      </c>
      <c r="U150" s="458">
        <v>1.1481327422755863</v>
      </c>
      <c r="V150" s="470">
        <v>29.616296722185492</v>
      </c>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343"/>
      <c r="BA150" s="1023"/>
      <c r="BB150" s="594" t="s">
        <v>111</v>
      </c>
      <c r="BC150" s="482">
        <v>5047.225153076336</v>
      </c>
      <c r="BD150" s="478">
        <v>315.47251470100929</v>
      </c>
      <c r="BE150" s="478">
        <v>177.4679032816677</v>
      </c>
      <c r="BF150" s="478">
        <v>104.51245227371108</v>
      </c>
      <c r="BG150" s="491">
        <v>17.068980527142038</v>
      </c>
      <c r="BH150" s="482">
        <v>249.82733443954243</v>
      </c>
      <c r="BI150" s="478">
        <v>137.55935184447623</v>
      </c>
      <c r="BJ150" s="478">
        <v>62.245541926867148</v>
      </c>
      <c r="BK150" s="478">
        <v>42.698410625488734</v>
      </c>
      <c r="BL150" s="491">
        <v>9.1008500602201092</v>
      </c>
      <c r="BM150" s="482">
        <v>2634.3243822135646</v>
      </c>
      <c r="BN150" s="478">
        <v>1925.5743440734534</v>
      </c>
      <c r="BO150" s="478">
        <v>449.03125718021715</v>
      </c>
      <c r="BP150" s="478">
        <v>105.24344169681036</v>
      </c>
      <c r="BQ150" s="491">
        <v>46.142089799226284</v>
      </c>
      <c r="BR150" s="482">
        <v>963.07367803421573</v>
      </c>
      <c r="BS150" s="478">
        <v>660.97329802007789</v>
      </c>
      <c r="BT150" s="478">
        <v>1979.6738973969652</v>
      </c>
      <c r="BU150" s="478">
        <v>273.63772182489606</v>
      </c>
      <c r="BV150" s="486">
        <v>1784.3884085837094</v>
      </c>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4"/>
    </row>
    <row r="151" s="306" customFormat="true" ht="15" customHeight="true" x14ac:dyDescent="0.2">
      <c r="A151" s="1000" t="s">
        <v>110</v>
      </c>
      <c r="B151" s="376" t="s">
        <v>49</v>
      </c>
      <c r="C151" s="466">
        <v>31.7860169089642</v>
      </c>
      <c r="D151" s="458">
        <v>37.034708225166519</v>
      </c>
      <c r="E151" s="458">
        <v>30.605787019591457</v>
      </c>
      <c r="F151" s="458">
        <v>13.571476030433594</v>
      </c>
      <c r="G151" s="474">
        <v>2.7667802860821977</v>
      </c>
      <c r="H151" s="462">
        <v>41.652006227199863</v>
      </c>
      <c r="I151" s="458">
        <v>32.682505838020916</v>
      </c>
      <c r="J151" s="458">
        <v>22.300900369870156</v>
      </c>
      <c r="K151" s="458">
        <v>4.9123944422869901</v>
      </c>
      <c r="L151" s="470">
        <v>2.1934079747880122</v>
      </c>
      <c r="M151" s="466">
        <v>23.265989840366856</v>
      </c>
      <c r="N151" s="458">
        <v>30.891856802774925</v>
      </c>
      <c r="O151" s="458">
        <v>36.739922997061377</v>
      </c>
      <c r="P151" s="458">
        <v>25.340080789536756</v>
      </c>
      <c r="Q151" s="470">
        <v>19.075163606622709</v>
      </c>
      <c r="R151" s="466">
        <v>19.534639816308946</v>
      </c>
      <c r="S151" s="458">
        <v>25.14051058278266</v>
      </c>
      <c r="T151" s="458">
        <v>23.223947867070205</v>
      </c>
      <c r="U151" s="458">
        <v>21.071531558002292</v>
      </c>
      <c r="V151" s="470">
        <v>30.558385947528066</v>
      </c>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343"/>
      <c r="BA151" s="1023" t="s">
        <v>110</v>
      </c>
      <c r="BB151" s="594" t="s">
        <v>49</v>
      </c>
      <c r="BC151" s="482">
        <v>1969.5580507583518</v>
      </c>
      <c r="BD151" s="478">
        <v>3679.7847904168007</v>
      </c>
      <c r="BE151" s="478">
        <v>3062.3999044838051</v>
      </c>
      <c r="BF151" s="478">
        <v>1355.9545115604753</v>
      </c>
      <c r="BG151" s="491">
        <v>276.92580664843086</v>
      </c>
      <c r="BH151" s="482">
        <v>2781.5468615533655</v>
      </c>
      <c r="BI151" s="478">
        <v>2208.0702053182054</v>
      </c>
      <c r="BJ151" s="478">
        <v>1502.5044611305568</v>
      </c>
      <c r="BK151" s="478">
        <v>331.99207445449133</v>
      </c>
      <c r="BL151" s="491">
        <v>148.15091602456542</v>
      </c>
      <c r="BM151" s="482">
        <v>268.97961817616761</v>
      </c>
      <c r="BN151" s="478">
        <v>577.48261657866851</v>
      </c>
      <c r="BO151" s="478">
        <v>1094.7144998532549</v>
      </c>
      <c r="BP151" s="478">
        <v>812.99602092019222</v>
      </c>
      <c r="BQ151" s="491">
        <v>618.18578985839338</v>
      </c>
      <c r="BR151" s="482">
        <v>1358.9069730798694</v>
      </c>
      <c r="BS151" s="478">
        <v>795.04302161072337</v>
      </c>
      <c r="BT151" s="478">
        <v>1763.3241327280687</v>
      </c>
      <c r="BU151" s="478">
        <v>5018.5847362033246</v>
      </c>
      <c r="BV151" s="486">
        <v>1408.7642002458672</v>
      </c>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4"/>
    </row>
    <row r="152" s="306" customFormat="true" ht="15" customHeight="true" x14ac:dyDescent="0.2">
      <c r="A152" s="1000"/>
      <c r="B152" s="376" t="s">
        <v>48</v>
      </c>
      <c r="C152" s="466">
        <v>68.213983091035701</v>
      </c>
      <c r="D152" s="458">
        <v>62.965291774833474</v>
      </c>
      <c r="E152" s="458">
        <v>69.394212980408668</v>
      </c>
      <c r="F152" s="458">
        <v>86.428523969566356</v>
      </c>
      <c r="G152" s="474">
        <v>97.233219713917819</v>
      </c>
      <c r="H152" s="462">
        <v>58.347993772800081</v>
      </c>
      <c r="I152" s="458">
        <v>67.317494161979113</v>
      </c>
      <c r="J152" s="458">
        <v>77.69909963012968</v>
      </c>
      <c r="K152" s="458">
        <v>95.087605557713061</v>
      </c>
      <c r="L152" s="470">
        <v>97.806592025212041</v>
      </c>
      <c r="M152" s="466">
        <v>76.734010159633144</v>
      </c>
      <c r="N152" s="458">
        <v>69.108143197225218</v>
      </c>
      <c r="O152" s="458">
        <v>63.260077002938608</v>
      </c>
      <c r="P152" s="458">
        <v>74.659919210463244</v>
      </c>
      <c r="Q152" s="470">
        <v>80.924836393377305</v>
      </c>
      <c r="R152" s="466">
        <v>80.465360183691246</v>
      </c>
      <c r="S152" s="458">
        <v>74.859489417217105</v>
      </c>
      <c r="T152" s="458">
        <v>76.776052132929735</v>
      </c>
      <c r="U152" s="458">
        <v>78.928468441997353</v>
      </c>
      <c r="V152" s="470">
        <v>69.441614052472005</v>
      </c>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343"/>
      <c r="BA152" s="1023"/>
      <c r="BB152" s="594" t="s">
        <v>48</v>
      </c>
      <c r="BC152" s="482">
        <v>4226.7453627810173</v>
      </c>
      <c r="BD152" s="478">
        <v>6256.2589014739442</v>
      </c>
      <c r="BE152" s="478">
        <v>6943.550612402094</v>
      </c>
      <c r="BF152" s="478">
        <v>8635.254318781861</v>
      </c>
      <c r="BG152" s="491">
        <v>9732.0296583538875</v>
      </c>
      <c r="BH152" s="482">
        <v>3896.5152859955806</v>
      </c>
      <c r="BI152" s="478">
        <v>4548.0525236479016</v>
      </c>
      <c r="BJ152" s="478">
        <v>5234.9116799707554</v>
      </c>
      <c r="BK152" s="478">
        <v>6426.2615298698984</v>
      </c>
      <c r="BL152" s="491">
        <v>6606.2202601303834</v>
      </c>
      <c r="BM152" s="482">
        <v>887.12687040092169</v>
      </c>
      <c r="BN152" s="478">
        <v>1291.885807163331</v>
      </c>
      <c r="BO152" s="478">
        <v>1884.9174932263572</v>
      </c>
      <c r="BP152" s="478">
        <v>2395.344266834094</v>
      </c>
      <c r="BQ152" s="491">
        <v>2622.6031365535691</v>
      </c>
      <c r="BR152" s="482">
        <v>5597.489386710482</v>
      </c>
      <c r="BS152" s="478">
        <v>2367.3550489964919</v>
      </c>
      <c r="BT152" s="478">
        <v>5829.3734689933317</v>
      </c>
      <c r="BU152" s="478">
        <v>18798.311166161257</v>
      </c>
      <c r="BV152" s="486">
        <v>3201.3097829313306</v>
      </c>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4"/>
    </row>
    <row r="153" s="306" customFormat="true" ht="15" customHeight="true" x14ac:dyDescent="0.2">
      <c r="A153" s="1059" t="s">
        <v>62</v>
      </c>
      <c r="B153" s="376" t="s">
        <v>526</v>
      </c>
      <c r="C153" s="496">
        <v>0.1222452412879128</v>
      </c>
      <c r="D153" s="494">
        <v>0.35279343474998182</v>
      </c>
      <c r="E153" s="494">
        <v>5.6679624920037757</v>
      </c>
      <c r="F153" s="494">
        <v>47.940511857227833</v>
      </c>
      <c r="G153" s="498">
        <v>91.25239443864659</v>
      </c>
      <c r="H153" s="495">
        <v>0.26122169046477067</v>
      </c>
      <c r="I153" s="494">
        <v>1.6240273528563907</v>
      </c>
      <c r="J153" s="494">
        <v>29.33821684570308</v>
      </c>
      <c r="K153" s="494">
        <v>79.733047750281273</v>
      </c>
      <c r="L153" s="497">
        <v>93.048819022746613</v>
      </c>
      <c r="M153" s="496">
        <v>0</v>
      </c>
      <c r="N153" s="494">
        <v>0.24573358720580687</v>
      </c>
      <c r="O153" s="494">
        <v>0.13002164667960656</v>
      </c>
      <c r="P153" s="494">
        <v>0.98035588373181393</v>
      </c>
      <c r="Q153" s="497">
        <v>22.271426658284518</v>
      </c>
      <c r="R153" s="496">
        <v>28.424084875262245</v>
      </c>
      <c r="S153" s="494">
        <v>18.19847021367551</v>
      </c>
      <c r="T153" s="494">
        <v>15.940231380180578</v>
      </c>
      <c r="U153" s="494">
        <v>41.653995077842914</v>
      </c>
      <c r="V153" s="497">
        <v>5.8146309151058029</v>
      </c>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343"/>
      <c r="BA153" s="1066" t="s">
        <v>62</v>
      </c>
      <c r="BB153" s="365" t="s">
        <v>526</v>
      </c>
      <c r="BC153" s="444">
        <v>12.237868093285519</v>
      </c>
      <c r="BD153" s="430">
        <v>35.306174800529689</v>
      </c>
      <c r="BE153" s="430">
        <v>567.48689515395813</v>
      </c>
      <c r="BF153" s="430">
        <v>4802.5738884144939</v>
      </c>
      <c r="BG153" s="446">
        <v>9133.4115201123877</v>
      </c>
      <c r="BH153" s="444">
        <v>17.646948216355824</v>
      </c>
      <c r="BI153" s="430">
        <v>109.77742485341875</v>
      </c>
      <c r="BJ153" s="430">
        <v>1981.1997332086112</v>
      </c>
      <c r="BK153" s="430">
        <v>5388.5615734210678</v>
      </c>
      <c r="BL153" s="446">
        <v>6284.8626118249758</v>
      </c>
      <c r="BM153" s="444">
        <v>0</v>
      </c>
      <c r="BN153" s="430">
        <v>8.0002548244356966</v>
      </c>
      <c r="BO153" s="430">
        <v>4.237613268849822</v>
      </c>
      <c r="BP153" s="430">
        <v>31.887529788051999</v>
      </c>
      <c r="BQ153" s="446">
        <v>724.84265716888603</v>
      </c>
      <c r="BR153" s="444">
        <v>2215.8214549546174</v>
      </c>
      <c r="BS153" s="430">
        <v>646.24284175753724</v>
      </c>
      <c r="BT153" s="430">
        <v>1411.104867201798</v>
      </c>
      <c r="BU153" s="430">
        <v>9927.5143877662213</v>
      </c>
      <c r="BV153" s="431">
        <v>350.33279489447358</v>
      </c>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row>
    <row r="154" s="306" customFormat="true" ht="15" customHeight="true" x14ac:dyDescent="0.2">
      <c r="A154" s="1059"/>
      <c r="B154" s="376" t="s">
        <v>527</v>
      </c>
      <c r="C154" s="402">
        <v>0</v>
      </c>
      <c r="D154" s="400">
        <v>0</v>
      </c>
      <c r="E154" s="400">
        <v>0.1573550051914635</v>
      </c>
      <c r="F154" s="400">
        <v>0.78493524370175616</v>
      </c>
      <c r="G154" s="404">
        <v>1.1835816293177883</v>
      </c>
      <c r="H154" s="401">
        <v>0</v>
      </c>
      <c r="I154" s="400">
        <v>0.21262693929024948</v>
      </c>
      <c r="J154" s="400">
        <v>0.53484149966521222</v>
      </c>
      <c r="K154" s="400">
        <v>1.0090566342207552</v>
      </c>
      <c r="L154" s="403">
        <v>1.1895270767478632</v>
      </c>
      <c r="M154" s="402">
        <v>0</v>
      </c>
      <c r="N154" s="400">
        <v>0</v>
      </c>
      <c r="O154" s="400">
        <v>0</v>
      </c>
      <c r="P154" s="400">
        <v>0</v>
      </c>
      <c r="Q154" s="403">
        <v>0.42468904695972393</v>
      </c>
      <c r="R154" s="402">
        <v>0.20261500682136574</v>
      </c>
      <c r="S154" s="400">
        <v>0.20594948961451709</v>
      </c>
      <c r="T154" s="400">
        <v>8.2356917955682014E-3</v>
      </c>
      <c r="U154" s="400">
        <v>0.74810346383411741</v>
      </c>
      <c r="V154" s="403">
        <v>0.17787117151099313</v>
      </c>
      <c r="W154" s="895"/>
      <c r="X154" s="895"/>
      <c r="Y154" s="895"/>
      <c r="Z154" s="895"/>
      <c r="AA154" s="895"/>
      <c r="AB154" s="895"/>
      <c r="AC154" s="895"/>
      <c r="AD154" s="895"/>
      <c r="AE154" s="895"/>
      <c r="AF154" s="895"/>
      <c r="AG154" s="895"/>
      <c r="AH154" s="895"/>
      <c r="AI154" s="895"/>
      <c r="AJ154" s="895"/>
      <c r="AK154" s="895"/>
      <c r="AL154" s="895"/>
      <c r="AM154" s="895"/>
      <c r="AN154" s="895"/>
      <c r="AO154" s="895"/>
      <c r="AP154" s="895"/>
      <c r="AQ154" s="895"/>
      <c r="AR154" s="895"/>
      <c r="AS154" s="895"/>
      <c r="AT154" s="895"/>
      <c r="AU154" s="895"/>
      <c r="AV154" s="895"/>
      <c r="AW154" s="895"/>
      <c r="AX154" s="895"/>
      <c r="AY154" s="895"/>
      <c r="AZ154" s="343"/>
      <c r="BA154" s="1066"/>
      <c r="BB154" s="594" t="s">
        <v>527</v>
      </c>
      <c r="BC154" s="445">
        <v>0</v>
      </c>
      <c r="BD154" s="432">
        <v>0</v>
      </c>
      <c r="BE154" s="432">
        <v>15.75467435767553</v>
      </c>
      <c r="BF154" s="432">
        <v>78.633067513441148</v>
      </c>
      <c r="BG154" s="449">
        <v>118.46415817036623</v>
      </c>
      <c r="BH154" s="445">
        <v>0</v>
      </c>
      <c r="BI154" s="432">
        <v>14.372687632812209</v>
      </c>
      <c r="BJ154" s="432">
        <v>36.11766325194391</v>
      </c>
      <c r="BK154" s="432">
        <v>68.194606351898528</v>
      </c>
      <c r="BL154" s="449">
        <v>80.345074004416176</v>
      </c>
      <c r="BM154" s="445">
        <v>0</v>
      </c>
      <c r="BN154" s="432">
        <v>0</v>
      </c>
      <c r="BO154" s="432">
        <v>0</v>
      </c>
      <c r="BP154" s="432">
        <v>0</v>
      </c>
      <c r="BQ154" s="449">
        <v>13.821868800412055</v>
      </c>
      <c r="BR154" s="445">
        <v>15.795009098121973</v>
      </c>
      <c r="BS154" s="432">
        <v>7.3134379903528881</v>
      </c>
      <c r="BT154" s="432">
        <v>0.72906248976723154</v>
      </c>
      <c r="BU154" s="432">
        <v>178.29761315503453</v>
      </c>
      <c r="BV154" s="433">
        <v>10.716777308206265</v>
      </c>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row>
    <row r="155" s="306" customFormat="true" ht="15" customHeight="true" x14ac:dyDescent="0.2">
      <c r="A155" s="1059"/>
      <c r="B155" s="376" t="s">
        <v>528</v>
      </c>
      <c r="C155" s="402">
        <v>0</v>
      </c>
      <c r="D155" s="400">
        <v>8.7892848930450851E-2</v>
      </c>
      <c r="E155" s="400">
        <v>0.31009116676778664</v>
      </c>
      <c r="F155" s="400">
        <v>0.15355533218152911</v>
      </c>
      <c r="G155" s="404">
        <v>0.3205225095252856</v>
      </c>
      <c r="H155" s="401">
        <v>0.13020370384035254</v>
      </c>
      <c r="I155" s="400">
        <v>0.35279213649134095</v>
      </c>
      <c r="J155" s="400">
        <v>0.1595755746508645</v>
      </c>
      <c r="K155" s="400">
        <v>1.5842393728841067E-2</v>
      </c>
      <c r="L155" s="403">
        <v>0.47496583171131468</v>
      </c>
      <c r="M155" s="402">
        <v>0</v>
      </c>
      <c r="N155" s="400">
        <v>0</v>
      </c>
      <c r="O155" s="400">
        <v>0</v>
      </c>
      <c r="P155" s="400">
        <v>0</v>
      </c>
      <c r="Q155" s="403">
        <v>0.32986424165944705</v>
      </c>
      <c r="R155" s="402">
        <v>0.29304940868630264</v>
      </c>
      <c r="S155" s="400">
        <v>0</v>
      </c>
      <c r="T155" s="400">
        <v>0</v>
      </c>
      <c r="U155" s="400">
        <v>0.25985894954782141</v>
      </c>
      <c r="V155" s="403">
        <v>4.1972417817691531E-2</v>
      </c>
      <c r="W155" s="895"/>
      <c r="X155" s="895"/>
      <c r="Y155" s="895"/>
      <c r="Z155" s="895"/>
      <c r="AA155" s="895"/>
      <c r="AB155" s="895"/>
      <c r="AC155" s="895"/>
      <c r="AD155" s="895"/>
      <c r="AE155" s="895"/>
      <c r="AF155" s="895"/>
      <c r="AG155" s="895"/>
      <c r="AH155" s="895"/>
      <c r="AI155" s="895"/>
      <c r="AJ155" s="895"/>
      <c r="AK155" s="895"/>
      <c r="AL155" s="895"/>
      <c r="AM155" s="895"/>
      <c r="AN155" s="895"/>
      <c r="AO155" s="895"/>
      <c r="AP155" s="895"/>
      <c r="AQ155" s="895"/>
      <c r="AR155" s="895"/>
      <c r="AS155" s="895"/>
      <c r="AT155" s="895"/>
      <c r="AU155" s="895"/>
      <c r="AV155" s="895"/>
      <c r="AW155" s="895"/>
      <c r="AX155" s="895"/>
      <c r="AY155" s="895"/>
      <c r="AZ155" s="343"/>
      <c r="BA155" s="1066"/>
      <c r="BB155" s="594" t="s">
        <v>528</v>
      </c>
      <c r="BC155" s="445">
        <v>0</v>
      </c>
      <c r="BD155" s="432">
        <v>8.7959694892117213</v>
      </c>
      <c r="BE155" s="432">
        <v>31.046901543892968</v>
      </c>
      <c r="BF155" s="432">
        <v>15.382831767797263</v>
      </c>
      <c r="BG155" s="449">
        <v>32.080955233693643</v>
      </c>
      <c r="BH155" s="445">
        <v>8.7959694892117213</v>
      </c>
      <c r="BI155" s="432">
        <v>23.847265986276724</v>
      </c>
      <c r="BJ155" s="432">
        <v>10.776083890429337</v>
      </c>
      <c r="BK155" s="432">
        <v>1.0706691451906618</v>
      </c>
      <c r="BL155" s="449">
        <v>32.080955233693643</v>
      </c>
      <c r="BM155" s="445">
        <v>0</v>
      </c>
      <c r="BN155" s="432">
        <v>0</v>
      </c>
      <c r="BO155" s="432">
        <v>0</v>
      </c>
      <c r="BP155" s="432">
        <v>0</v>
      </c>
      <c r="BQ155" s="449">
        <v>10.735714289793508</v>
      </c>
      <c r="BR155" s="445">
        <v>22.844892631671136</v>
      </c>
      <c r="BS155" s="432">
        <v>0</v>
      </c>
      <c r="BT155" s="432">
        <v>0</v>
      </c>
      <c r="BU155" s="432">
        <v>61.932917973528703</v>
      </c>
      <c r="BV155" s="433">
        <v>2.5288474293957686</v>
      </c>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row>
    <row r="156" s="306" customFormat="true" ht="15" customHeight="true" x14ac:dyDescent="0.2">
      <c r="A156" s="1059"/>
      <c r="B156" s="376" t="s">
        <v>529</v>
      </c>
      <c r="C156" s="402">
        <v>3.9071158273985222E-3</v>
      </c>
      <c r="D156" s="400">
        <v>4.9001075825157323E-2</v>
      </c>
      <c r="E156" s="400">
        <v>2.0945616135858942E-2</v>
      </c>
      <c r="F156" s="400">
        <v>0.3710969000086029</v>
      </c>
      <c r="G156" s="404">
        <v>3.2419358332282919E-2</v>
      </c>
      <c r="H156" s="401">
        <v>7.258976859022967E-2</v>
      </c>
      <c r="I156" s="400">
        <v>0</v>
      </c>
      <c r="J156" s="400">
        <v>0.16682977587870212</v>
      </c>
      <c r="K156" s="400">
        <v>0.38337869899857668</v>
      </c>
      <c r="L156" s="403">
        <v>4.8040580727529716E-2</v>
      </c>
      <c r="M156" s="402">
        <v>0</v>
      </c>
      <c r="N156" s="400">
        <v>0</v>
      </c>
      <c r="O156" s="400">
        <v>1.2001193387595798E-2</v>
      </c>
      <c r="P156" s="400">
        <v>4.8542231712765706E-2</v>
      </c>
      <c r="Q156" s="403">
        <v>1.5922326066014136E-2</v>
      </c>
      <c r="R156" s="402">
        <v>4.045704025493841E-2</v>
      </c>
      <c r="S156" s="400">
        <v>5.9055608120360675E-2</v>
      </c>
      <c r="T156" s="400">
        <v>5.98134744247533E-2</v>
      </c>
      <c r="U156" s="400">
        <v>0.15636386413873615</v>
      </c>
      <c r="V156" s="403">
        <v>0</v>
      </c>
      <c r="W156" s="895"/>
      <c r="X156" s="895"/>
      <c r="Y156" s="895"/>
      <c r="Z156" s="895"/>
      <c r="AA156" s="895"/>
      <c r="AB156" s="895"/>
      <c r="AC156" s="895"/>
      <c r="AD156" s="895"/>
      <c r="AE156" s="895"/>
      <c r="AF156" s="895"/>
      <c r="AG156" s="895"/>
      <c r="AH156" s="895"/>
      <c r="AI156" s="895"/>
      <c r="AJ156" s="895"/>
      <c r="AK156" s="895"/>
      <c r="AL156" s="895"/>
      <c r="AM156" s="895"/>
      <c r="AN156" s="895"/>
      <c r="AO156" s="895"/>
      <c r="AP156" s="895"/>
      <c r="AQ156" s="895"/>
      <c r="AR156" s="895"/>
      <c r="AS156" s="895"/>
      <c r="AT156" s="895"/>
      <c r="AU156" s="895"/>
      <c r="AV156" s="895"/>
      <c r="AW156" s="895"/>
      <c r="AX156" s="895"/>
      <c r="AY156" s="895"/>
      <c r="AZ156" s="343"/>
      <c r="BA156" s="1066"/>
      <c r="BB156" s="594" t="s">
        <v>529</v>
      </c>
      <c r="BC156" s="445">
        <v>0.39113807308275966</v>
      </c>
      <c r="BD156" s="432">
        <v>4.9038343066759777</v>
      </c>
      <c r="BE156" s="432">
        <v>2.0971138543690486</v>
      </c>
      <c r="BF156" s="432">
        <v>37.175662357559524</v>
      </c>
      <c r="BG156" s="449">
        <v>3.2448391375177148</v>
      </c>
      <c r="BH156" s="445">
        <v>4.9038343066759777</v>
      </c>
      <c r="BI156" s="432">
        <v>0</v>
      </c>
      <c r="BJ156" s="432">
        <v>11.265957614276275</v>
      </c>
      <c r="BK156" s="432">
        <v>25.90970474328325</v>
      </c>
      <c r="BL156" s="449">
        <v>3.2448391375177148</v>
      </c>
      <c r="BM156" s="445">
        <v>0</v>
      </c>
      <c r="BN156" s="432">
        <v>0</v>
      </c>
      <c r="BO156" s="432">
        <v>0.39113807308275966</v>
      </c>
      <c r="BP156" s="432">
        <v>1.578908114293299</v>
      </c>
      <c r="BQ156" s="449">
        <v>0.51820574007574938</v>
      </c>
      <c r="BR156" s="445">
        <v>3.1538597704819891</v>
      </c>
      <c r="BS156" s="432">
        <v>2.0971138543690486</v>
      </c>
      <c r="BT156" s="432">
        <v>5.2949723797587378</v>
      </c>
      <c r="BU156" s="432">
        <v>37.266641724595253</v>
      </c>
      <c r="BV156" s="433">
        <v>0</v>
      </c>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row>
    <row r="157" s="306" customFormat="true" ht="15" customHeight="true" x14ac:dyDescent="0.2">
      <c r="A157" s="1059"/>
      <c r="B157" s="376" t="s">
        <v>530</v>
      </c>
      <c r="C157" s="402">
        <v>1.1471631245885403</v>
      </c>
      <c r="D157" s="400">
        <v>4.915592621688476</v>
      </c>
      <c r="E157" s="400">
        <v>4.7626075848859486</v>
      </c>
      <c r="F157" s="400">
        <v>6.1556468606873809</v>
      </c>
      <c r="G157" s="404">
        <v>0.74598881934033001</v>
      </c>
      <c r="H157" s="401">
        <v>5.0857734172610414</v>
      </c>
      <c r="I157" s="400">
        <v>4.6398830892104099</v>
      </c>
      <c r="J157" s="400">
        <v>6.0989350080832248</v>
      </c>
      <c r="K157" s="400">
        <v>2.3342339913413634</v>
      </c>
      <c r="L157" s="403">
        <v>0.55476611124083108</v>
      </c>
      <c r="M157" s="402">
        <v>0.12548983452444562</v>
      </c>
      <c r="N157" s="400">
        <v>0.57185833674012909</v>
      </c>
      <c r="O157" s="400">
        <v>3.2576843842840075</v>
      </c>
      <c r="P157" s="400">
        <v>4.1464354302804667</v>
      </c>
      <c r="Q157" s="403">
        <v>7.5863596546182954</v>
      </c>
      <c r="R157" s="402">
        <v>2.414848322623361</v>
      </c>
      <c r="S157" s="400">
        <v>3.9345947360501858</v>
      </c>
      <c r="T157" s="400">
        <v>4.6790492693114141</v>
      </c>
      <c r="U157" s="400">
        <v>3.5898508023813869</v>
      </c>
      <c r="V157" s="403">
        <v>2.9406932846749112</v>
      </c>
      <c r="W157" s="895"/>
      <c r="X157" s="895"/>
      <c r="Y157" s="895"/>
      <c r="Z157" s="895"/>
      <c r="AA157" s="895"/>
      <c r="AB157" s="895"/>
      <c r="AC157" s="895"/>
      <c r="AD157" s="895"/>
      <c r="AE157" s="895"/>
      <c r="AF157" s="895"/>
      <c r="AG157" s="895"/>
      <c r="AH157" s="895"/>
      <c r="AI157" s="895"/>
      <c r="AJ157" s="895"/>
      <c r="AK157" s="895"/>
      <c r="AL157" s="895"/>
      <c r="AM157" s="895"/>
      <c r="AN157" s="895"/>
      <c r="AO157" s="895"/>
      <c r="AP157" s="895"/>
      <c r="AQ157" s="895"/>
      <c r="AR157" s="895"/>
      <c r="AS157" s="895"/>
      <c r="AT157" s="895"/>
      <c r="AU157" s="895"/>
      <c r="AV157" s="895"/>
      <c r="AW157" s="895"/>
      <c r="AX157" s="895"/>
      <c r="AY157" s="895"/>
      <c r="AZ157" s="343"/>
      <c r="BA157" s="1066"/>
      <c r="BB157" s="594" t="s">
        <v>530</v>
      </c>
      <c r="BC157" s="445">
        <v>114.84153372589344</v>
      </c>
      <c r="BD157" s="432">
        <v>491.93311228288457</v>
      </c>
      <c r="BE157" s="432">
        <v>476.8410861921804</v>
      </c>
      <c r="BF157" s="432">
        <v>616.65901622993965</v>
      </c>
      <c r="BG157" s="449">
        <v>74.66568870167022</v>
      </c>
      <c r="BH157" s="445">
        <v>343.57169948193257</v>
      </c>
      <c r="BI157" s="432">
        <v>313.63659993692568</v>
      </c>
      <c r="BJ157" s="432">
        <v>411.85899178602835</v>
      </c>
      <c r="BK157" s="432">
        <v>157.7534528531927</v>
      </c>
      <c r="BL157" s="449">
        <v>37.470962312726371</v>
      </c>
      <c r="BM157" s="445">
        <v>4.0842780883401772</v>
      </c>
      <c r="BN157" s="432">
        <v>18.617774108214704</v>
      </c>
      <c r="BO157" s="432">
        <v>106.17314058930474</v>
      </c>
      <c r="BP157" s="432">
        <v>134.86896492526441</v>
      </c>
      <c r="BQ157" s="449">
        <v>246.90457305063893</v>
      </c>
      <c r="BR157" s="445">
        <v>188.25136313841116</v>
      </c>
      <c r="BS157" s="432">
        <v>139.72073770676431</v>
      </c>
      <c r="BT157" s="432">
        <v>414.21162844673563</v>
      </c>
      <c r="BU157" s="432">
        <v>855.57928894874419</v>
      </c>
      <c r="BV157" s="433">
        <v>177.17741889191356</v>
      </c>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row>
    <row r="158" s="306" customFormat="true" ht="15" customHeight="true" x14ac:dyDescent="0.2">
      <c r="A158" s="1059"/>
      <c r="B158" s="376" t="s">
        <v>531</v>
      </c>
      <c r="C158" s="402">
        <v>48.213847332910689</v>
      </c>
      <c r="D158" s="400">
        <v>91.235293804127352</v>
      </c>
      <c r="E158" s="400">
        <v>87.309750217278321</v>
      </c>
      <c r="F158" s="400">
        <v>43.782344079770958</v>
      </c>
      <c r="G158" s="404">
        <v>5.6719329731508461</v>
      </c>
      <c r="H158" s="401">
        <v>90.346932942214323</v>
      </c>
      <c r="I158" s="400">
        <v>91.129993332331708</v>
      </c>
      <c r="J158" s="400">
        <v>63.002518174315455</v>
      </c>
      <c r="K158" s="400">
        <v>15.336582518882173</v>
      </c>
      <c r="L158" s="403">
        <v>4.1752953899335052</v>
      </c>
      <c r="M158" s="402">
        <v>18.591110863579662</v>
      </c>
      <c r="N158" s="400">
        <v>40.08818910742486</v>
      </c>
      <c r="O158" s="400">
        <v>82.811432738256428</v>
      </c>
      <c r="P158" s="400">
        <v>91.802949861097645</v>
      </c>
      <c r="Q158" s="403">
        <v>68.23538401623027</v>
      </c>
      <c r="R158" s="402">
        <v>56.241687215977819</v>
      </c>
      <c r="S158" s="400">
        <v>58.892988360081297</v>
      </c>
      <c r="T158" s="400">
        <v>56.983746445503094</v>
      </c>
      <c r="U158" s="400">
        <v>52.137769723082613</v>
      </c>
      <c r="V158" s="403">
        <v>61.512340302102295</v>
      </c>
      <c r="W158" s="895"/>
      <c r="X158" s="895"/>
      <c r="Y158" s="895"/>
      <c r="Z158" s="895"/>
      <c r="AA158" s="895"/>
      <c r="AB158" s="895"/>
      <c r="AC158" s="895"/>
      <c r="AD158" s="895"/>
      <c r="AE158" s="895"/>
      <c r="AF158" s="895"/>
      <c r="AG158" s="895"/>
      <c r="AH158" s="895"/>
      <c r="AI158" s="895"/>
      <c r="AJ158" s="895"/>
      <c r="AK158" s="895"/>
      <c r="AL158" s="895"/>
      <c r="AM158" s="895"/>
      <c r="AN158" s="895"/>
      <c r="AO158" s="895"/>
      <c r="AP158" s="895"/>
      <c r="AQ158" s="895"/>
      <c r="AR158" s="895"/>
      <c r="AS158" s="895"/>
      <c r="AT158" s="895"/>
      <c r="AU158" s="895"/>
      <c r="AV158" s="895"/>
      <c r="AW158" s="895"/>
      <c r="AX158" s="895"/>
      <c r="AY158" s="895"/>
      <c r="AZ158" s="343"/>
      <c r="BA158" s="1066"/>
      <c r="BB158" s="594" t="s">
        <v>531</v>
      </c>
      <c r="BC158" s="445">
        <v>4826.6476282730164</v>
      </c>
      <c r="BD158" s="432">
        <v>9130.4681826321012</v>
      </c>
      <c r="BE158" s="432">
        <v>8741.6137875596032</v>
      </c>
      <c r="BF158" s="432">
        <v>4386.0178856097364</v>
      </c>
      <c r="BG158" s="449">
        <v>567.70124528744998</v>
      </c>
      <c r="BH158" s="445">
        <v>6103.4274921854085</v>
      </c>
      <c r="BI158" s="432">
        <v>6160.0046189722216</v>
      </c>
      <c r="BJ158" s="432">
        <v>4254.5384695629818</v>
      </c>
      <c r="BK158" s="432">
        <v>1036.4851408625382</v>
      </c>
      <c r="BL158" s="449">
        <v>282.01494833699491</v>
      </c>
      <c r="BM158" s="445">
        <v>605.07902513195131</v>
      </c>
      <c r="BN158" s="432">
        <v>1305.135907371752</v>
      </c>
      <c r="BO158" s="432">
        <v>2698.9569440604619</v>
      </c>
      <c r="BP158" s="432">
        <v>2986.0271630986676</v>
      </c>
      <c r="BQ158" s="449">
        <v>2220.7790197789418</v>
      </c>
      <c r="BR158" s="445">
        <v>4384.3640962552081</v>
      </c>
      <c r="BS158" s="432">
        <v>2091.3390911732995</v>
      </c>
      <c r="BT158" s="432">
        <v>5044.4714410244433</v>
      </c>
      <c r="BU158" s="432">
        <v>12426.142032826807</v>
      </c>
      <c r="BV158" s="433">
        <v>3706.1320680821491</v>
      </c>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row>
    <row r="159" s="306" customFormat="true" ht="15" customHeight="true" x14ac:dyDescent="0.2">
      <c r="A159" s="1059"/>
      <c r="B159" s="376" t="s">
        <v>532</v>
      </c>
      <c r="C159" s="402">
        <v>12.08837623207722</v>
      </c>
      <c r="D159" s="400">
        <v>2.1227707460873044</v>
      </c>
      <c r="E159" s="400">
        <v>1.0344816361535667</v>
      </c>
      <c r="F159" s="400">
        <v>0.41900199030719382</v>
      </c>
      <c r="G159" s="404">
        <v>0.10569836472046046</v>
      </c>
      <c r="H159" s="401">
        <v>2.2755674528429295</v>
      </c>
      <c r="I159" s="400">
        <v>1.0499904888374523</v>
      </c>
      <c r="J159" s="400">
        <v>0.45478603193672817</v>
      </c>
      <c r="K159" s="400">
        <v>0.24006491377013789</v>
      </c>
      <c r="L159" s="403">
        <v>0.13474015304857651</v>
      </c>
      <c r="M159" s="402">
        <v>16.293781682309689</v>
      </c>
      <c r="N159" s="400">
        <v>16.394668201220156</v>
      </c>
      <c r="O159" s="400">
        <v>4.5751073999450824</v>
      </c>
      <c r="P159" s="400">
        <v>1.7523622877377645</v>
      </c>
      <c r="Q159" s="403">
        <v>0.8545966086765342</v>
      </c>
      <c r="R159" s="402">
        <v>1.3930581342577921</v>
      </c>
      <c r="S159" s="400">
        <v>7.6084621104252488</v>
      </c>
      <c r="T159" s="400">
        <v>8.0036133060885248</v>
      </c>
      <c r="U159" s="400">
        <v>0.58585520970045102</v>
      </c>
      <c r="V159" s="403">
        <v>5.8389463253925973</v>
      </c>
      <c r="W159" s="895"/>
      <c r="X159" s="895"/>
      <c r="Y159" s="895"/>
      <c r="Z159" s="895"/>
      <c r="AA159" s="895"/>
      <c r="AB159" s="895"/>
      <c r="AC159" s="895"/>
      <c r="AD159" s="895"/>
      <c r="AE159" s="895"/>
      <c r="AF159" s="895"/>
      <c r="AG159" s="895"/>
      <c r="AH159" s="895"/>
      <c r="AI159" s="895"/>
      <c r="AJ159" s="895"/>
      <c r="AK159" s="895"/>
      <c r="AL159" s="895"/>
      <c r="AM159" s="895"/>
      <c r="AN159" s="895"/>
      <c r="AO159" s="895"/>
      <c r="AP159" s="895"/>
      <c r="AQ159" s="895"/>
      <c r="AR159" s="895"/>
      <c r="AS159" s="895"/>
      <c r="AT159" s="895"/>
      <c r="AU159" s="895"/>
      <c r="AV159" s="895"/>
      <c r="AW159" s="895"/>
      <c r="AX159" s="895"/>
      <c r="AY159" s="895"/>
      <c r="AZ159" s="343"/>
      <c r="BA159" s="1066"/>
      <c r="BB159" s="594" t="s">
        <v>532</v>
      </c>
      <c r="BC159" s="445">
        <v>1210.1571581158657</v>
      </c>
      <c r="BD159" s="432">
        <v>212.43851965647454</v>
      </c>
      <c r="BE159" s="432">
        <v>103.5742160649046</v>
      </c>
      <c r="BF159" s="432">
        <v>41.974687792984966</v>
      </c>
      <c r="BG159" s="449">
        <v>10.579302252106608</v>
      </c>
      <c r="BH159" s="445">
        <v>153.72697777009296</v>
      </c>
      <c r="BI159" s="432">
        <v>70.974944961626207</v>
      </c>
      <c r="BJ159" s="432">
        <v>30.711544940810327</v>
      </c>
      <c r="BK159" s="432">
        <v>16.224195687588573</v>
      </c>
      <c r="BL159" s="449">
        <v>9.1008500602201092</v>
      </c>
      <c r="BM159" s="445">
        <v>530.30857641534533</v>
      </c>
      <c r="BN159" s="432">
        <v>533.75496961261388</v>
      </c>
      <c r="BO159" s="432">
        <v>149.11006220521247</v>
      </c>
      <c r="BP159" s="432">
        <v>56.998183595318778</v>
      </c>
      <c r="BQ159" s="449">
        <v>27.813578633508669</v>
      </c>
      <c r="BR159" s="445">
        <v>108.59692107709367</v>
      </c>
      <c r="BS159" s="432">
        <v>270.18282954085191</v>
      </c>
      <c r="BT159" s="432">
        <v>708.5178014081406</v>
      </c>
      <c r="BU159" s="432">
        <v>139.62852812989325</v>
      </c>
      <c r="BV159" s="433">
        <v>351.7978037263581</v>
      </c>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row>
    <row r="160" s="306" customFormat="true" ht="15" customHeight="true" x14ac:dyDescent="0.2">
      <c r="A160" s="1059"/>
      <c r="B160" s="376" t="s">
        <v>533</v>
      </c>
      <c r="C160" s="402">
        <v>0.13132413981885926</v>
      </c>
      <c r="D160" s="400">
        <v>0.29748550002653878</v>
      </c>
      <c r="E160" s="400">
        <v>3.0470168344772224E-2</v>
      </c>
      <c r="F160" s="400">
        <v>1.0239870584306624E-2</v>
      </c>
      <c r="G160" s="404">
        <v>0.62262319030182411</v>
      </c>
      <c r="H160" s="401">
        <v>0.43607770369544296</v>
      </c>
      <c r="I160" s="400">
        <v>3.1876961184845148E-2</v>
      </c>
      <c r="J160" s="400">
        <v>7.5952367238325772E-3</v>
      </c>
      <c r="K160" s="400">
        <v>0.55606149934496407</v>
      </c>
      <c r="L160" s="403">
        <v>0.37384583384389308</v>
      </c>
      <c r="M160" s="402">
        <v>0.34353094390211286</v>
      </c>
      <c r="N160" s="400">
        <v>0</v>
      </c>
      <c r="O160" s="400">
        <v>6.9886297197240405E-2</v>
      </c>
      <c r="P160" s="400">
        <v>0</v>
      </c>
      <c r="Q160" s="403">
        <v>2.7529803068612243E-2</v>
      </c>
      <c r="R160" s="402">
        <v>0.14457175349105675</v>
      </c>
      <c r="S160" s="400">
        <v>0.28554668332409039</v>
      </c>
      <c r="T160" s="400">
        <v>7.1071993278783493E-3</v>
      </c>
      <c r="U160" s="400">
        <v>0.35889947954141388</v>
      </c>
      <c r="V160" s="403">
        <v>2.8807284620324995E-2</v>
      </c>
      <c r="W160" s="895"/>
      <c r="X160" s="895"/>
      <c r="Y160" s="895"/>
      <c r="Z160" s="895"/>
      <c r="AA160" s="895"/>
      <c r="AB160" s="895"/>
      <c r="AC160" s="895"/>
      <c r="AD160" s="895"/>
      <c r="AE160" s="895"/>
      <c r="AF160" s="895"/>
      <c r="AG160" s="895"/>
      <c r="AH160" s="895"/>
      <c r="AI160" s="895"/>
      <c r="AJ160" s="895"/>
      <c r="AK160" s="895"/>
      <c r="AL160" s="895"/>
      <c r="AM160" s="895"/>
      <c r="AN160" s="895"/>
      <c r="AO160" s="895"/>
      <c r="AP160" s="895"/>
      <c r="AQ160" s="895"/>
      <c r="AR160" s="895"/>
      <c r="AS160" s="895"/>
      <c r="AT160" s="895"/>
      <c r="AU160" s="895"/>
      <c r="AV160" s="895"/>
      <c r="AW160" s="895"/>
      <c r="AX160" s="895"/>
      <c r="AY160" s="895"/>
      <c r="AZ160" s="343"/>
      <c r="BA160" s="1066"/>
      <c r="BB160" s="594" t="s">
        <v>533</v>
      </c>
      <c r="BC160" s="445">
        <v>13.146748974729144</v>
      </c>
      <c r="BD160" s="432">
        <v>29.77117494264963</v>
      </c>
      <c r="BE160" s="432">
        <v>3.0507296498852146</v>
      </c>
      <c r="BF160" s="432">
        <v>1.0258074681261522</v>
      </c>
      <c r="BG160" s="449">
        <v>62.318077832086203</v>
      </c>
      <c r="BH160" s="445">
        <v>29.459424451809362</v>
      </c>
      <c r="BI160" s="432">
        <v>2.1547486283835555</v>
      </c>
      <c r="BJ160" s="432">
        <v>0.51290373406307599</v>
      </c>
      <c r="BK160" s="432">
        <v>37.580046321741257</v>
      </c>
      <c r="BL160" s="449">
        <v>25.250935244408019</v>
      </c>
      <c r="BM160" s="445">
        <v>11.180793346037099</v>
      </c>
      <c r="BN160" s="432">
        <v>0</v>
      </c>
      <c r="BO160" s="432">
        <v>2.2777061195323127</v>
      </c>
      <c r="BP160" s="432">
        <v>0</v>
      </c>
      <c r="BQ160" s="449">
        <v>0.89598102150165926</v>
      </c>
      <c r="BR160" s="445">
        <v>11.270202526192607</v>
      </c>
      <c r="BS160" s="432">
        <v>10.140000665942242</v>
      </c>
      <c r="BT160" s="432">
        <v>0.62916298543897764</v>
      </c>
      <c r="BU160" s="432">
        <v>85.537527438861616</v>
      </c>
      <c r="BV160" s="433">
        <v>1.7356452510409088</v>
      </c>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row>
    <row r="161" s="306" customFormat="true" ht="15" customHeight="true" x14ac:dyDescent="0.2">
      <c r="A161" s="1059"/>
      <c r="B161" s="376" t="s">
        <v>534</v>
      </c>
      <c r="C161" s="402">
        <v>38.068824914240061</v>
      </c>
      <c r="D161" s="400">
        <v>0.53697985829977246</v>
      </c>
      <c r="E161" s="400">
        <v>3.0568334326961516E-2</v>
      </c>
      <c r="F161" s="400">
        <v>2.3616857197063669E-2</v>
      </c>
      <c r="G161" s="404">
        <v>0</v>
      </c>
      <c r="H161" s="401">
        <v>1.0238767650573655</v>
      </c>
      <c r="I161" s="400">
        <v>2.4915286240274653E-2</v>
      </c>
      <c r="J161" s="400">
        <v>0</v>
      </c>
      <c r="K161" s="400">
        <v>0</v>
      </c>
      <c r="L161" s="403">
        <v>0</v>
      </c>
      <c r="M161" s="402">
        <v>64.478517670392918</v>
      </c>
      <c r="N161" s="400">
        <v>42.529819453792321</v>
      </c>
      <c r="O161" s="400">
        <v>8.5181417091886615</v>
      </c>
      <c r="P161" s="400">
        <v>1.0698781937007618</v>
      </c>
      <c r="Q161" s="403">
        <v>0.11498464616568693</v>
      </c>
      <c r="R161" s="402">
        <v>10.64941436271169</v>
      </c>
      <c r="S161" s="400">
        <v>10.75564917665743</v>
      </c>
      <c r="T161" s="400">
        <v>14.189657052565702</v>
      </c>
      <c r="U161" s="400">
        <v>1.5781686907408322E-2</v>
      </c>
      <c r="V161" s="403">
        <v>23.206236326976519</v>
      </c>
      <c r="W161" s="895"/>
      <c r="X161" s="895"/>
      <c r="Y161" s="895"/>
      <c r="Z161" s="895"/>
      <c r="AA161" s="895"/>
      <c r="AB161" s="895"/>
      <c r="AC161" s="895"/>
      <c r="AD161" s="895"/>
      <c r="AE161" s="895"/>
      <c r="AF161" s="895"/>
      <c r="AG161" s="895"/>
      <c r="AH161" s="895"/>
      <c r="AI161" s="895"/>
      <c r="AJ161" s="895"/>
      <c r="AK161" s="895"/>
      <c r="AL161" s="895"/>
      <c r="AM161" s="895"/>
      <c r="AN161" s="895"/>
      <c r="AO161" s="895"/>
      <c r="AP161" s="895"/>
      <c r="AQ161" s="895"/>
      <c r="AR161" s="895"/>
      <c r="AS161" s="895"/>
      <c r="AT161" s="895"/>
      <c r="AU161" s="895"/>
      <c r="AV161" s="895"/>
      <c r="AW161" s="895"/>
      <c r="AX161" s="895"/>
      <c r="AY161" s="895"/>
      <c r="AZ161" s="343"/>
      <c r="BA161" s="1066"/>
      <c r="BB161" s="594" t="s">
        <v>534</v>
      </c>
      <c r="BC161" s="445">
        <v>3811.0379828168911</v>
      </c>
      <c r="BD161" s="432">
        <v>53.738825256005995</v>
      </c>
      <c r="BE161" s="432">
        <v>3.0605582097108899</v>
      </c>
      <c r="BF161" s="432">
        <v>2.3658842450162885</v>
      </c>
      <c r="BG161" s="449">
        <v>0</v>
      </c>
      <c r="BH161" s="445">
        <v>69.168453127876859</v>
      </c>
      <c r="BI161" s="432">
        <v>1.6841686552461852</v>
      </c>
      <c r="BJ161" s="432">
        <v>0</v>
      </c>
      <c r="BK161" s="432">
        <v>0</v>
      </c>
      <c r="BL161" s="449">
        <v>0</v>
      </c>
      <c r="BM161" s="445">
        <v>2098.5619902028006</v>
      </c>
      <c r="BN161" s="432">
        <v>1384.627136796792</v>
      </c>
      <c r="BO161" s="432">
        <v>277.6198521908322</v>
      </c>
      <c r="BP161" s="432">
        <v>34.799375754604043</v>
      </c>
      <c r="BQ161" s="449">
        <v>3.7422737994809934</v>
      </c>
      <c r="BR161" s="445">
        <v>830.18330866775898</v>
      </c>
      <c r="BS161" s="432">
        <v>381.94206475921038</v>
      </c>
      <c r="BT161" s="432">
        <v>1256.1357268436936</v>
      </c>
      <c r="BU161" s="432">
        <v>3.7612940497958913</v>
      </c>
      <c r="BV161" s="433">
        <v>1398.1808562071762</v>
      </c>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row>
    <row r="162" s="306" customFormat="true" ht="15" customHeight="true" x14ac:dyDescent="0.2">
      <c r="A162" s="1059"/>
      <c r="B162" s="376" t="s">
        <v>525</v>
      </c>
      <c r="C162" s="402">
        <v>0.22431189924882575</v>
      </c>
      <c r="D162" s="400">
        <v>0.24007145099306143</v>
      </c>
      <c r="E162" s="400">
        <v>0.67576777891165107</v>
      </c>
      <c r="F162" s="400">
        <v>0.33954763623327838</v>
      </c>
      <c r="G162" s="404">
        <v>6.4838716664565824E-2</v>
      </c>
      <c r="H162" s="401">
        <v>0.12759538074228358</v>
      </c>
      <c r="I162" s="400">
        <v>0.93389441355726499</v>
      </c>
      <c r="J162" s="400">
        <v>0.23670185304274288</v>
      </c>
      <c r="K162" s="400">
        <v>0.36282169802612135</v>
      </c>
      <c r="L162" s="403">
        <v>0</v>
      </c>
      <c r="M162" s="402">
        <v>0.16756900529115426</v>
      </c>
      <c r="N162" s="400">
        <v>0.16973131361677538</v>
      </c>
      <c r="O162" s="400">
        <v>0.62572463106148379</v>
      </c>
      <c r="P162" s="400">
        <v>0.19947611173878596</v>
      </c>
      <c r="Q162" s="403">
        <v>0.1392429982709103</v>
      </c>
      <c r="R162" s="402">
        <v>0.19621387991355738</v>
      </c>
      <c r="S162" s="400">
        <v>5.9283622051327312E-2</v>
      </c>
      <c r="T162" s="400">
        <v>0.10647546459358506</v>
      </c>
      <c r="U162" s="400">
        <v>0.42544804995922642</v>
      </c>
      <c r="V162" s="403">
        <v>0.43850197179930389</v>
      </c>
      <c r="W162" s="895"/>
      <c r="X162" s="895"/>
      <c r="Y162" s="895"/>
      <c r="Z162" s="895"/>
      <c r="AA162" s="895"/>
      <c r="AB162" s="895"/>
      <c r="AC162" s="895"/>
      <c r="AD162" s="895"/>
      <c r="AE162" s="895"/>
      <c r="AF162" s="895"/>
      <c r="AG162" s="895"/>
      <c r="AH162" s="895"/>
      <c r="AI162" s="895"/>
      <c r="AJ162" s="895"/>
      <c r="AK162" s="895"/>
      <c r="AL162" s="895"/>
      <c r="AM162" s="895"/>
      <c r="AN162" s="895"/>
      <c r="AO162" s="895"/>
      <c r="AP162" s="895"/>
      <c r="AQ162" s="895"/>
      <c r="AR162" s="895"/>
      <c r="AS162" s="895"/>
      <c r="AT162" s="895"/>
      <c r="AU162" s="895"/>
      <c r="AV162" s="895"/>
      <c r="AW162" s="895"/>
      <c r="AX162" s="895"/>
      <c r="AY162" s="895"/>
      <c r="AZ162" s="343"/>
      <c r="BA162" s="1066"/>
      <c r="BB162" s="594" t="s">
        <v>525</v>
      </c>
      <c r="BC162" s="445">
        <v>22.455675213534118</v>
      </c>
      <c r="BD162" s="432">
        <v>24.025403475505744</v>
      </c>
      <c r="BE162" s="432">
        <v>67.659120758240164</v>
      </c>
      <c r="BF162" s="432">
        <v>34.015127258199065</v>
      </c>
      <c r="BG162" s="449">
        <v>6.4896782750354287</v>
      </c>
      <c r="BH162" s="445">
        <v>8.6197630548943707</v>
      </c>
      <c r="BI162" s="432">
        <v>63.127338111020052</v>
      </c>
      <c r="BJ162" s="432">
        <v>15.984395049113209</v>
      </c>
      <c r="BK162" s="432">
        <v>24.520410484121285</v>
      </c>
      <c r="BL162" s="449">
        <v>0</v>
      </c>
      <c r="BM162" s="445">
        <v>5.4538155954162058</v>
      </c>
      <c r="BN162" s="432">
        <v>5.5258777445150455</v>
      </c>
      <c r="BO162" s="432">
        <v>20.393365773671551</v>
      </c>
      <c r="BP162" s="432">
        <v>6.4882565205426843</v>
      </c>
      <c r="BQ162" s="449">
        <v>4.5317826472201137</v>
      </c>
      <c r="BR162" s="445">
        <v>15.296004313959042</v>
      </c>
      <c r="BS162" s="432">
        <v>2.1052108190577319</v>
      </c>
      <c r="BT162" s="432">
        <v>9.4257130114430332</v>
      </c>
      <c r="BU162" s="432">
        <v>101.39823633541435</v>
      </c>
      <c r="BV162" s="433">
        <v>26.419840500640351</v>
      </c>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row>
    <row r="163" s="306" customFormat="true" ht="15" customHeight="true" x14ac:dyDescent="0.2">
      <c r="A163" s="1060"/>
      <c r="B163" s="376" t="s">
        <v>535</v>
      </c>
      <c r="C163" s="402">
        <v>0</v>
      </c>
      <c r="D163" s="400">
        <v>0.16211865927187172</v>
      </c>
      <c r="E163" s="400">
        <v>0</v>
      </c>
      <c r="F163" s="400">
        <v>1.9503372099916507E-2</v>
      </c>
      <c r="G163" s="404">
        <v>0</v>
      </c>
      <c r="H163" s="401">
        <v>0.24016117529120956</v>
      </c>
      <c r="I163" s="400">
        <v>0</v>
      </c>
      <c r="J163" s="400">
        <v>0</v>
      </c>
      <c r="K163" s="400">
        <v>2.8909901406018571E-2</v>
      </c>
      <c r="L163" s="403">
        <v>0</v>
      </c>
      <c r="M163" s="402">
        <v>0</v>
      </c>
      <c r="N163" s="400">
        <v>0</v>
      </c>
      <c r="O163" s="400">
        <v>0</v>
      </c>
      <c r="P163" s="400">
        <v>0</v>
      </c>
      <c r="Q163" s="403">
        <v>0</v>
      </c>
      <c r="R163" s="402">
        <v>0</v>
      </c>
      <c r="S163" s="400">
        <v>0</v>
      </c>
      <c r="T163" s="400">
        <v>2.2070716208796685E-2</v>
      </c>
      <c r="U163" s="400">
        <v>6.8073693063147117E-2</v>
      </c>
      <c r="V163" s="403">
        <v>0</v>
      </c>
      <c r="W163" s="895"/>
      <c r="X163" s="895"/>
      <c r="Y163" s="895"/>
      <c r="Z163" s="895"/>
      <c r="AA163" s="895"/>
      <c r="AB163" s="895"/>
      <c r="AC163" s="895"/>
      <c r="AD163" s="895"/>
      <c r="AE163" s="895"/>
      <c r="AF163" s="895"/>
      <c r="AG163" s="895"/>
      <c r="AH163" s="895"/>
      <c r="AI163" s="895"/>
      <c r="AJ163" s="895"/>
      <c r="AK163" s="895"/>
      <c r="AL163" s="895"/>
      <c r="AM163" s="895"/>
      <c r="AN163" s="895"/>
      <c r="AO163" s="895"/>
      <c r="AP163" s="895"/>
      <c r="AQ163" s="895"/>
      <c r="AR163" s="895"/>
      <c r="AS163" s="895"/>
      <c r="AT163" s="895"/>
      <c r="AU163" s="895"/>
      <c r="AV163" s="895"/>
      <c r="AW163" s="895"/>
      <c r="AX163" s="895"/>
      <c r="AY163" s="895"/>
      <c r="AZ163" s="343"/>
      <c r="BA163" s="1067"/>
      <c r="BB163" s="594" t="s">
        <v>535</v>
      </c>
      <c r="BC163" s="445">
        <v>0</v>
      </c>
      <c r="BD163" s="432">
        <v>16.224195687588573</v>
      </c>
      <c r="BE163" s="432">
        <v>0</v>
      </c>
      <c r="BF163" s="432">
        <v>1.9538044537788766</v>
      </c>
      <c r="BG163" s="449">
        <v>0</v>
      </c>
      <c r="BH163" s="445">
        <v>16.224195687588573</v>
      </c>
      <c r="BI163" s="432">
        <v>0</v>
      </c>
      <c r="BJ163" s="432">
        <v>0</v>
      </c>
      <c r="BK163" s="432">
        <v>1.9538044537788766</v>
      </c>
      <c r="BL163" s="449">
        <v>0</v>
      </c>
      <c r="BM163" s="445">
        <v>0</v>
      </c>
      <c r="BN163" s="432">
        <v>0</v>
      </c>
      <c r="BO163" s="432">
        <v>0</v>
      </c>
      <c r="BP163" s="432">
        <v>0</v>
      </c>
      <c r="BQ163" s="449">
        <v>0</v>
      </c>
      <c r="BR163" s="445">
        <v>0</v>
      </c>
      <c r="BS163" s="432">
        <v>0</v>
      </c>
      <c r="BT163" s="432">
        <v>1.9538044537788766</v>
      </c>
      <c r="BU163" s="432">
        <v>16.224195687588573</v>
      </c>
      <c r="BV163" s="433">
        <v>0</v>
      </c>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row>
    <row r="164" s="306" customFormat="true" ht="15" customHeight="true" x14ac:dyDescent="0.2">
      <c r="A164" s="588"/>
      <c r="B164" s="376"/>
      <c r="C164" s="402"/>
      <c r="D164" s="400"/>
      <c r="E164" s="400"/>
      <c r="F164" s="400"/>
      <c r="G164" s="404"/>
      <c r="H164" s="401"/>
      <c r="I164" s="400"/>
      <c r="J164" s="400"/>
      <c r="K164" s="400"/>
      <c r="L164" s="403"/>
      <c r="M164" s="402"/>
      <c r="N164" s="400"/>
      <c r="O164" s="400"/>
      <c r="P164" s="400"/>
      <c r="Q164" s="403"/>
      <c r="R164" s="402"/>
      <c r="S164" s="400"/>
      <c r="T164" s="400"/>
      <c r="U164" s="400"/>
      <c r="V164" s="403"/>
      <c r="W164" s="895"/>
      <c r="X164" s="895"/>
      <c r="Y164" s="895"/>
      <c r="Z164" s="895"/>
      <c r="AA164" s="895"/>
      <c r="AB164" s="895"/>
      <c r="AC164" s="895"/>
      <c r="AD164" s="895"/>
      <c r="AE164" s="895"/>
      <c r="AF164" s="895"/>
      <c r="AG164" s="895"/>
      <c r="AH164" s="895"/>
      <c r="AI164" s="895"/>
      <c r="AJ164" s="895"/>
      <c r="AK164" s="895"/>
      <c r="AL164" s="895"/>
      <c r="AM164" s="895"/>
      <c r="AN164" s="895"/>
      <c r="AO164" s="895"/>
      <c r="AP164" s="895"/>
      <c r="AQ164" s="895"/>
      <c r="AR164" s="895"/>
      <c r="AS164" s="895"/>
      <c r="AT164" s="895"/>
      <c r="AU164" s="895"/>
      <c r="AV164" s="895"/>
      <c r="AW164" s="895"/>
      <c r="AX164" s="895"/>
      <c r="AY164" s="895"/>
      <c r="AZ164" s="343"/>
      <c r="BA164" s="830"/>
      <c r="BB164" s="594"/>
      <c r="BC164" s="445"/>
      <c r="BD164" s="432"/>
      <c r="BE164" s="432"/>
      <c r="BF164" s="432"/>
      <c r="BG164" s="449"/>
      <c r="BH164" s="445"/>
      <c r="BI164" s="432"/>
      <c r="BJ164" s="432"/>
      <c r="BK164" s="432"/>
      <c r="BL164" s="449"/>
      <c r="BM164" s="445"/>
      <c r="BN164" s="432"/>
      <c r="BO164" s="432"/>
      <c r="BP164" s="432"/>
      <c r="BQ164" s="449"/>
      <c r="BR164" s="445"/>
      <c r="BS164" s="432"/>
      <c r="BT164" s="432"/>
      <c r="BU164" s="432"/>
      <c r="BV164" s="43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row>
    <row r="165" s="306" customFormat="true" ht="15" customHeight="true" x14ac:dyDescent="0.2">
      <c r="A165" s="588"/>
      <c r="B165" s="376"/>
      <c r="C165" s="402"/>
      <c r="D165" s="400"/>
      <c r="E165" s="400"/>
      <c r="F165" s="400"/>
      <c r="G165" s="404"/>
      <c r="H165" s="401"/>
      <c r="I165" s="400"/>
      <c r="J165" s="400"/>
      <c r="K165" s="400"/>
      <c r="L165" s="403"/>
      <c r="M165" s="402"/>
      <c r="N165" s="400"/>
      <c r="O165" s="400"/>
      <c r="P165" s="400"/>
      <c r="Q165" s="403"/>
      <c r="R165" s="402"/>
      <c r="S165" s="400"/>
      <c r="T165" s="400"/>
      <c r="U165" s="400"/>
      <c r="V165" s="403"/>
      <c r="W165" s="895"/>
      <c r="X165" s="895"/>
      <c r="Y165" s="895"/>
      <c r="Z165" s="895"/>
      <c r="AA165" s="895"/>
      <c r="AB165" s="895"/>
      <c r="AC165" s="895"/>
      <c r="AD165" s="895"/>
      <c r="AE165" s="895"/>
      <c r="AF165" s="895"/>
      <c r="AG165" s="895"/>
      <c r="AH165" s="895"/>
      <c r="AI165" s="895"/>
      <c r="AJ165" s="895"/>
      <c r="AK165" s="895"/>
      <c r="AL165" s="895"/>
      <c r="AM165" s="895"/>
      <c r="AN165" s="895"/>
      <c r="AO165" s="895"/>
      <c r="AP165" s="895"/>
      <c r="AQ165" s="895"/>
      <c r="AR165" s="895"/>
      <c r="AS165" s="895"/>
      <c r="AT165" s="895"/>
      <c r="AU165" s="895"/>
      <c r="AV165" s="895"/>
      <c r="AW165" s="895"/>
      <c r="AX165" s="895"/>
      <c r="AY165" s="895"/>
      <c r="AZ165" s="343"/>
      <c r="BA165" s="830"/>
      <c r="BB165" s="594"/>
      <c r="BC165" s="445"/>
      <c r="BD165" s="432"/>
      <c r="BE165" s="432"/>
      <c r="BF165" s="432"/>
      <c r="BG165" s="449"/>
      <c r="BH165" s="445"/>
      <c r="BI165" s="432"/>
      <c r="BJ165" s="432"/>
      <c r="BK165" s="432"/>
      <c r="BL165" s="449"/>
      <c r="BM165" s="445"/>
      <c r="BN165" s="432"/>
      <c r="BO165" s="432"/>
      <c r="BP165" s="432"/>
      <c r="BQ165" s="449"/>
      <c r="BR165" s="445"/>
      <c r="BS165" s="432"/>
      <c r="BT165" s="432"/>
      <c r="BU165" s="432"/>
      <c r="BV165" s="43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row>
    <row r="166" s="306" customFormat="true" ht="15" customHeight="true" x14ac:dyDescent="0.2">
      <c r="A166" s="588"/>
      <c r="B166" s="376"/>
      <c r="C166" s="402"/>
      <c r="D166" s="400"/>
      <c r="E166" s="400"/>
      <c r="F166" s="400"/>
      <c r="G166" s="404"/>
      <c r="H166" s="401"/>
      <c r="I166" s="400"/>
      <c r="J166" s="400"/>
      <c r="K166" s="400"/>
      <c r="L166" s="403"/>
      <c r="M166" s="402"/>
      <c r="N166" s="400"/>
      <c r="O166" s="400"/>
      <c r="P166" s="400"/>
      <c r="Q166" s="403"/>
      <c r="R166" s="402"/>
      <c r="S166" s="400"/>
      <c r="T166" s="400"/>
      <c r="U166" s="400"/>
      <c r="V166" s="403"/>
      <c r="W166" s="895"/>
      <c r="X166" s="895"/>
      <c r="Y166" s="895"/>
      <c r="Z166" s="895"/>
      <c r="AA166" s="895"/>
      <c r="AB166" s="895"/>
      <c r="AC166" s="895"/>
      <c r="AD166" s="895"/>
      <c r="AE166" s="895"/>
      <c r="AF166" s="895"/>
      <c r="AG166" s="895"/>
      <c r="AH166" s="895"/>
      <c r="AI166" s="895"/>
      <c r="AJ166" s="895"/>
      <c r="AK166" s="895"/>
      <c r="AL166" s="895"/>
      <c r="AM166" s="895"/>
      <c r="AN166" s="895"/>
      <c r="AO166" s="895"/>
      <c r="AP166" s="895"/>
      <c r="AQ166" s="895"/>
      <c r="AR166" s="895"/>
      <c r="AS166" s="895"/>
      <c r="AT166" s="895"/>
      <c r="AU166" s="895"/>
      <c r="AV166" s="895"/>
      <c r="AW166" s="895"/>
      <c r="AX166" s="895"/>
      <c r="AY166" s="895"/>
      <c r="AZ166" s="343"/>
      <c r="BA166" s="830"/>
      <c r="BB166" s="594"/>
      <c r="BC166" s="445"/>
      <c r="BD166" s="432"/>
      <c r="BE166" s="432"/>
      <c r="BF166" s="432"/>
      <c r="BG166" s="449"/>
      <c r="BH166" s="445"/>
      <c r="BI166" s="432"/>
      <c r="BJ166" s="432"/>
      <c r="BK166" s="432"/>
      <c r="BL166" s="449"/>
      <c r="BM166" s="445"/>
      <c r="BN166" s="432"/>
      <c r="BO166" s="432"/>
      <c r="BP166" s="432"/>
      <c r="BQ166" s="449"/>
      <c r="BR166" s="445"/>
      <c r="BS166" s="432"/>
      <c r="BT166" s="432"/>
      <c r="BU166" s="432"/>
      <c r="BV166" s="43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row>
    <row r="167" s="306" customFormat="true" ht="15" customHeight="true" x14ac:dyDescent="0.2">
      <c r="A167" s="588"/>
      <c r="B167" s="376"/>
      <c r="C167" s="402"/>
      <c r="D167" s="400"/>
      <c r="E167" s="400"/>
      <c r="F167" s="400"/>
      <c r="G167" s="404"/>
      <c r="H167" s="401"/>
      <c r="I167" s="400"/>
      <c r="J167" s="400"/>
      <c r="K167" s="400"/>
      <c r="L167" s="403"/>
      <c r="M167" s="402"/>
      <c r="N167" s="400"/>
      <c r="O167" s="400"/>
      <c r="P167" s="400"/>
      <c r="Q167" s="403"/>
      <c r="R167" s="402"/>
      <c r="S167" s="400"/>
      <c r="T167" s="400"/>
      <c r="U167" s="400"/>
      <c r="V167" s="403"/>
      <c r="W167" s="895"/>
      <c r="X167" s="895"/>
      <c r="Y167" s="895"/>
      <c r="Z167" s="895"/>
      <c r="AA167" s="895"/>
      <c r="AB167" s="895"/>
      <c r="AC167" s="895"/>
      <c r="AD167" s="895"/>
      <c r="AE167" s="895"/>
      <c r="AF167" s="895"/>
      <c r="AG167" s="895"/>
      <c r="AH167" s="895"/>
      <c r="AI167" s="895"/>
      <c r="AJ167" s="895"/>
      <c r="AK167" s="895"/>
      <c r="AL167" s="895"/>
      <c r="AM167" s="895"/>
      <c r="AN167" s="895"/>
      <c r="AO167" s="895"/>
      <c r="AP167" s="895"/>
      <c r="AQ167" s="895"/>
      <c r="AR167" s="895"/>
      <c r="AS167" s="895"/>
      <c r="AT167" s="895"/>
      <c r="AU167" s="895"/>
      <c r="AV167" s="895"/>
      <c r="AW167" s="895"/>
      <c r="AX167" s="895"/>
      <c r="AY167" s="895"/>
      <c r="AZ167" s="343"/>
      <c r="BA167" s="830"/>
      <c r="BB167" s="594"/>
      <c r="BC167" s="445"/>
      <c r="BD167" s="432"/>
      <c r="BE167" s="432"/>
      <c r="BF167" s="432"/>
      <c r="BG167" s="449"/>
      <c r="BH167" s="445"/>
      <c r="BI167" s="432"/>
      <c r="BJ167" s="432"/>
      <c r="BK167" s="432"/>
      <c r="BL167" s="449"/>
      <c r="BM167" s="445"/>
      <c r="BN167" s="432"/>
      <c r="BO167" s="432"/>
      <c r="BP167" s="432"/>
      <c r="BQ167" s="449"/>
      <c r="BR167" s="445"/>
      <c r="BS167" s="432"/>
      <c r="BT167" s="432"/>
      <c r="BU167" s="432"/>
      <c r="BV167" s="43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row>
    <row r="168" s="306" customFormat="true" ht="15" customHeight="true" x14ac:dyDescent="0.2">
      <c r="A168" s="588"/>
      <c r="B168" s="376"/>
      <c r="C168" s="402"/>
      <c r="D168" s="400"/>
      <c r="E168" s="400"/>
      <c r="F168" s="400"/>
      <c r="G168" s="404"/>
      <c r="H168" s="401"/>
      <c r="I168" s="400"/>
      <c r="J168" s="400"/>
      <c r="K168" s="400"/>
      <c r="L168" s="403"/>
      <c r="M168" s="402"/>
      <c r="N168" s="400"/>
      <c r="O168" s="400"/>
      <c r="P168" s="400"/>
      <c r="Q168" s="403"/>
      <c r="R168" s="402"/>
      <c r="S168" s="400"/>
      <c r="T168" s="400"/>
      <c r="U168" s="400"/>
      <c r="V168" s="403"/>
      <c r="W168" s="895"/>
      <c r="X168" s="895"/>
      <c r="Y168" s="895"/>
      <c r="Z168" s="895"/>
      <c r="AA168" s="895"/>
      <c r="AB168" s="895"/>
      <c r="AC168" s="895"/>
      <c r="AD168" s="895"/>
      <c r="AE168" s="895"/>
      <c r="AF168" s="895"/>
      <c r="AG168" s="895"/>
      <c r="AH168" s="895"/>
      <c r="AI168" s="895"/>
      <c r="AJ168" s="895"/>
      <c r="AK168" s="895"/>
      <c r="AL168" s="895"/>
      <c r="AM168" s="895"/>
      <c r="AN168" s="895"/>
      <c r="AO168" s="895"/>
      <c r="AP168" s="895"/>
      <c r="AQ168" s="895"/>
      <c r="AR168" s="895"/>
      <c r="AS168" s="895"/>
      <c r="AT168" s="895"/>
      <c r="AU168" s="895"/>
      <c r="AV168" s="895"/>
      <c r="AW168" s="895"/>
      <c r="AX168" s="895"/>
      <c r="AY168" s="895"/>
      <c r="AZ168" s="343"/>
      <c r="BA168" s="830"/>
      <c r="BB168" s="594"/>
      <c r="BC168" s="445"/>
      <c r="BD168" s="432"/>
      <c r="BE168" s="432"/>
      <c r="BF168" s="432"/>
      <c r="BG168" s="449"/>
      <c r="BH168" s="445"/>
      <c r="BI168" s="432"/>
      <c r="BJ168" s="432"/>
      <c r="BK168" s="432"/>
      <c r="BL168" s="449"/>
      <c r="BM168" s="445"/>
      <c r="BN168" s="432"/>
      <c r="BO168" s="432"/>
      <c r="BP168" s="432"/>
      <c r="BQ168" s="449"/>
      <c r="BR168" s="445"/>
      <c r="BS168" s="432"/>
      <c r="BT168" s="432"/>
      <c r="BU168" s="432"/>
      <c r="BV168" s="43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row>
    <row r="169" s="306" customFormat="true" ht="15" customHeight="true" x14ac:dyDescent="0.2">
      <c r="A169" s="588"/>
      <c r="B169" s="376"/>
      <c r="C169" s="402"/>
      <c r="D169" s="400"/>
      <c r="E169" s="400"/>
      <c r="F169" s="400"/>
      <c r="G169" s="404"/>
      <c r="H169" s="401"/>
      <c r="I169" s="400"/>
      <c r="J169" s="400"/>
      <c r="K169" s="400"/>
      <c r="L169" s="403"/>
      <c r="M169" s="402"/>
      <c r="N169" s="400"/>
      <c r="O169" s="400"/>
      <c r="P169" s="400"/>
      <c r="Q169" s="403"/>
      <c r="R169" s="402"/>
      <c r="S169" s="400"/>
      <c r="T169" s="400"/>
      <c r="U169" s="400"/>
      <c r="V169" s="403"/>
      <c r="W169" s="895"/>
      <c r="X169" s="895"/>
      <c r="Y169" s="895"/>
      <c r="Z169" s="895"/>
      <c r="AA169" s="895"/>
      <c r="AB169" s="895"/>
      <c r="AC169" s="895"/>
      <c r="AD169" s="895"/>
      <c r="AE169" s="895"/>
      <c r="AF169" s="895"/>
      <c r="AG169" s="895"/>
      <c r="AH169" s="895"/>
      <c r="AI169" s="895"/>
      <c r="AJ169" s="895"/>
      <c r="AK169" s="895"/>
      <c r="AL169" s="895"/>
      <c r="AM169" s="895"/>
      <c r="AN169" s="895"/>
      <c r="AO169" s="895"/>
      <c r="AP169" s="895"/>
      <c r="AQ169" s="895"/>
      <c r="AR169" s="895"/>
      <c r="AS169" s="895"/>
      <c r="AT169" s="895"/>
      <c r="AU169" s="895"/>
      <c r="AV169" s="895"/>
      <c r="AW169" s="895"/>
      <c r="AX169" s="895"/>
      <c r="AY169" s="895"/>
      <c r="AZ169" s="343"/>
      <c r="BA169" s="830"/>
      <c r="BB169" s="594"/>
      <c r="BC169" s="445"/>
      <c r="BD169" s="432"/>
      <c r="BE169" s="432"/>
      <c r="BF169" s="432"/>
      <c r="BG169" s="449"/>
      <c r="BH169" s="445"/>
      <c r="BI169" s="432"/>
      <c r="BJ169" s="432"/>
      <c r="BK169" s="432"/>
      <c r="BL169" s="449"/>
      <c r="BM169" s="445"/>
      <c r="BN169" s="432"/>
      <c r="BO169" s="432"/>
      <c r="BP169" s="432"/>
      <c r="BQ169" s="449"/>
      <c r="BR169" s="445"/>
      <c r="BS169" s="432"/>
      <c r="BT169" s="432"/>
      <c r="BU169" s="432"/>
      <c r="BV169" s="43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row>
    <row r="170" s="306" customFormat="true" ht="15" customHeight="true" x14ac:dyDescent="0.2">
      <c r="A170" s="588"/>
      <c r="B170" s="376"/>
      <c r="C170" s="402"/>
      <c r="D170" s="400"/>
      <c r="E170" s="400"/>
      <c r="F170" s="400"/>
      <c r="G170" s="404"/>
      <c r="H170" s="401"/>
      <c r="I170" s="400"/>
      <c r="J170" s="400"/>
      <c r="K170" s="400"/>
      <c r="L170" s="403"/>
      <c r="M170" s="402"/>
      <c r="N170" s="400"/>
      <c r="O170" s="400"/>
      <c r="P170" s="400"/>
      <c r="Q170" s="403"/>
      <c r="R170" s="402"/>
      <c r="S170" s="400"/>
      <c r="T170" s="400"/>
      <c r="U170" s="400"/>
      <c r="V170" s="403"/>
      <c r="W170" s="895"/>
      <c r="X170" s="895"/>
      <c r="Y170" s="895"/>
      <c r="Z170" s="895"/>
      <c r="AA170" s="895"/>
      <c r="AB170" s="895"/>
      <c r="AC170" s="895"/>
      <c r="AD170" s="895"/>
      <c r="AE170" s="895"/>
      <c r="AF170" s="895"/>
      <c r="AG170" s="895"/>
      <c r="AH170" s="895"/>
      <c r="AI170" s="895"/>
      <c r="AJ170" s="895"/>
      <c r="AK170" s="895"/>
      <c r="AL170" s="895"/>
      <c r="AM170" s="895"/>
      <c r="AN170" s="895"/>
      <c r="AO170" s="895"/>
      <c r="AP170" s="895"/>
      <c r="AQ170" s="895"/>
      <c r="AR170" s="895"/>
      <c r="AS170" s="895"/>
      <c r="AT170" s="895"/>
      <c r="AU170" s="895"/>
      <c r="AV170" s="895"/>
      <c r="AW170" s="895"/>
      <c r="AX170" s="895"/>
      <c r="AY170" s="895"/>
      <c r="AZ170" s="343"/>
      <c r="BA170" s="830"/>
      <c r="BB170" s="594"/>
      <c r="BC170" s="445"/>
      <c r="BD170" s="432"/>
      <c r="BE170" s="432"/>
      <c r="BF170" s="432"/>
      <c r="BG170" s="449"/>
      <c r="BH170" s="445"/>
      <c r="BI170" s="432"/>
      <c r="BJ170" s="432"/>
      <c r="BK170" s="432"/>
      <c r="BL170" s="449"/>
      <c r="BM170" s="445"/>
      <c r="BN170" s="432"/>
      <c r="BO170" s="432"/>
      <c r="BP170" s="432"/>
      <c r="BQ170" s="449"/>
      <c r="BR170" s="445"/>
      <c r="BS170" s="432"/>
      <c r="BT170" s="432"/>
      <c r="BU170" s="432"/>
      <c r="BV170" s="43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row>
    <row r="171" s="306" customFormat="true" ht="15" customHeight="true" x14ac:dyDescent="0.2">
      <c r="A171" s="588"/>
      <c r="B171" s="376"/>
      <c r="C171" s="402"/>
      <c r="D171" s="400"/>
      <c r="E171" s="400"/>
      <c r="F171" s="400"/>
      <c r="G171" s="404"/>
      <c r="H171" s="401"/>
      <c r="I171" s="400"/>
      <c r="J171" s="400"/>
      <c r="K171" s="400"/>
      <c r="L171" s="403"/>
      <c r="M171" s="402"/>
      <c r="N171" s="400"/>
      <c r="O171" s="400"/>
      <c r="P171" s="400"/>
      <c r="Q171" s="403"/>
      <c r="R171" s="402"/>
      <c r="S171" s="400"/>
      <c r="T171" s="400"/>
      <c r="U171" s="400"/>
      <c r="V171" s="403"/>
      <c r="W171" s="895"/>
      <c r="X171" s="895"/>
      <c r="Y171" s="895"/>
      <c r="Z171" s="895"/>
      <c r="AA171" s="895"/>
      <c r="AB171" s="895"/>
      <c r="AC171" s="895"/>
      <c r="AD171" s="895"/>
      <c r="AE171" s="895"/>
      <c r="AF171" s="895"/>
      <c r="AG171" s="895"/>
      <c r="AH171" s="895"/>
      <c r="AI171" s="895"/>
      <c r="AJ171" s="895"/>
      <c r="AK171" s="895"/>
      <c r="AL171" s="895"/>
      <c r="AM171" s="895"/>
      <c r="AN171" s="895"/>
      <c r="AO171" s="895"/>
      <c r="AP171" s="895"/>
      <c r="AQ171" s="895"/>
      <c r="AR171" s="895"/>
      <c r="AS171" s="895"/>
      <c r="AT171" s="895"/>
      <c r="AU171" s="895"/>
      <c r="AV171" s="895"/>
      <c r="AW171" s="895"/>
      <c r="AX171" s="895"/>
      <c r="AY171" s="895"/>
      <c r="AZ171" s="343"/>
      <c r="BA171" s="830"/>
      <c r="BB171" s="594"/>
      <c r="BC171" s="445"/>
      <c r="BD171" s="432"/>
      <c r="BE171" s="432"/>
      <c r="BF171" s="432"/>
      <c r="BG171" s="449"/>
      <c r="BH171" s="445"/>
      <c r="BI171" s="432"/>
      <c r="BJ171" s="432"/>
      <c r="BK171" s="432"/>
      <c r="BL171" s="449"/>
      <c r="BM171" s="445"/>
      <c r="BN171" s="432"/>
      <c r="BO171" s="432"/>
      <c r="BP171" s="432"/>
      <c r="BQ171" s="449"/>
      <c r="BR171" s="445"/>
      <c r="BS171" s="432"/>
      <c r="BT171" s="432"/>
      <c r="BU171" s="432"/>
      <c r="BV171" s="43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row>
    <row r="172" s="306" customFormat="true" ht="15" customHeight="true" x14ac:dyDescent="0.2">
      <c r="A172" s="588"/>
      <c r="B172" s="376"/>
      <c r="C172" s="402"/>
      <c r="D172" s="400"/>
      <c r="E172" s="400"/>
      <c r="F172" s="400"/>
      <c r="G172" s="404"/>
      <c r="H172" s="401"/>
      <c r="I172" s="400"/>
      <c r="J172" s="400"/>
      <c r="K172" s="400"/>
      <c r="L172" s="403"/>
      <c r="M172" s="402"/>
      <c r="N172" s="400"/>
      <c r="O172" s="400"/>
      <c r="P172" s="400"/>
      <c r="Q172" s="403"/>
      <c r="R172" s="402"/>
      <c r="S172" s="400"/>
      <c r="T172" s="400"/>
      <c r="U172" s="400"/>
      <c r="V172" s="403"/>
      <c r="W172" s="895"/>
      <c r="X172" s="895"/>
      <c r="Y172" s="895"/>
      <c r="Z172" s="895"/>
      <c r="AA172" s="895"/>
      <c r="AB172" s="895"/>
      <c r="AC172" s="895"/>
      <c r="AD172" s="895"/>
      <c r="AE172" s="895"/>
      <c r="AF172" s="895"/>
      <c r="AG172" s="895"/>
      <c r="AH172" s="895"/>
      <c r="AI172" s="895"/>
      <c r="AJ172" s="895"/>
      <c r="AK172" s="895"/>
      <c r="AL172" s="895"/>
      <c r="AM172" s="895"/>
      <c r="AN172" s="895"/>
      <c r="AO172" s="895"/>
      <c r="AP172" s="895"/>
      <c r="AQ172" s="895"/>
      <c r="AR172" s="895"/>
      <c r="AS172" s="895"/>
      <c r="AT172" s="895"/>
      <c r="AU172" s="895"/>
      <c r="AV172" s="895"/>
      <c r="AW172" s="895"/>
      <c r="AX172" s="895"/>
      <c r="AY172" s="895"/>
      <c r="AZ172" s="343"/>
      <c r="BA172" s="830"/>
      <c r="BB172" s="594"/>
      <c r="BC172" s="445"/>
      <c r="BD172" s="432"/>
      <c r="BE172" s="432"/>
      <c r="BF172" s="432"/>
      <c r="BG172" s="449"/>
      <c r="BH172" s="445"/>
      <c r="BI172" s="432"/>
      <c r="BJ172" s="432"/>
      <c r="BK172" s="432"/>
      <c r="BL172" s="449"/>
      <c r="BM172" s="445"/>
      <c r="BN172" s="432"/>
      <c r="BO172" s="432"/>
      <c r="BP172" s="432"/>
      <c r="BQ172" s="449"/>
      <c r="BR172" s="445"/>
      <c r="BS172" s="432"/>
      <c r="BT172" s="432"/>
      <c r="BU172" s="432"/>
      <c r="BV172" s="43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row>
    <row r="173" s="306" customFormat="true" ht="15" customHeight="true" x14ac:dyDescent="0.2">
      <c r="A173" s="588"/>
      <c r="B173" s="376"/>
      <c r="C173" s="402"/>
      <c r="D173" s="400"/>
      <c r="E173" s="400"/>
      <c r="F173" s="400"/>
      <c r="G173" s="404"/>
      <c r="H173" s="401"/>
      <c r="I173" s="400"/>
      <c r="J173" s="400"/>
      <c r="K173" s="400"/>
      <c r="L173" s="403"/>
      <c r="M173" s="402"/>
      <c r="N173" s="400"/>
      <c r="O173" s="400"/>
      <c r="P173" s="400"/>
      <c r="Q173" s="403"/>
      <c r="R173" s="402"/>
      <c r="S173" s="400"/>
      <c r="T173" s="400"/>
      <c r="U173" s="400"/>
      <c r="V173" s="403"/>
      <c r="W173" s="895"/>
      <c r="X173" s="895"/>
      <c r="Y173" s="895"/>
      <c r="Z173" s="895"/>
      <c r="AA173" s="895"/>
      <c r="AB173" s="895"/>
      <c r="AC173" s="895"/>
      <c r="AD173" s="895"/>
      <c r="AE173" s="895"/>
      <c r="AF173" s="895"/>
      <c r="AG173" s="895"/>
      <c r="AH173" s="895"/>
      <c r="AI173" s="895"/>
      <c r="AJ173" s="895"/>
      <c r="AK173" s="895"/>
      <c r="AL173" s="895"/>
      <c r="AM173" s="895"/>
      <c r="AN173" s="895"/>
      <c r="AO173" s="895"/>
      <c r="AP173" s="895"/>
      <c r="AQ173" s="895"/>
      <c r="AR173" s="895"/>
      <c r="AS173" s="895"/>
      <c r="AT173" s="895"/>
      <c r="AU173" s="895"/>
      <c r="AV173" s="895"/>
      <c r="AW173" s="895"/>
      <c r="AX173" s="895"/>
      <c r="AY173" s="895"/>
      <c r="AZ173" s="343"/>
      <c r="BA173" s="830"/>
      <c r="BB173" s="594"/>
      <c r="BC173" s="445"/>
      <c r="BD173" s="432"/>
      <c r="BE173" s="432"/>
      <c r="BF173" s="432"/>
      <c r="BG173" s="449"/>
      <c r="BH173" s="445"/>
      <c r="BI173" s="432"/>
      <c r="BJ173" s="432"/>
      <c r="BK173" s="432"/>
      <c r="BL173" s="449"/>
      <c r="BM173" s="445"/>
      <c r="BN173" s="432"/>
      <c r="BO173" s="432"/>
      <c r="BP173" s="432"/>
      <c r="BQ173" s="449"/>
      <c r="BR173" s="445"/>
      <c r="BS173" s="432"/>
      <c r="BT173" s="432"/>
      <c r="BU173" s="432"/>
      <c r="BV173" s="43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row>
    <row r="174" s="306" customFormat="true" ht="15" customHeight="true" x14ac:dyDescent="0.2">
      <c r="A174" s="588"/>
      <c r="B174" s="376"/>
      <c r="C174" s="402"/>
      <c r="D174" s="400"/>
      <c r="E174" s="400"/>
      <c r="F174" s="400"/>
      <c r="G174" s="404"/>
      <c r="H174" s="401"/>
      <c r="I174" s="400"/>
      <c r="J174" s="400"/>
      <c r="K174" s="400"/>
      <c r="L174" s="403"/>
      <c r="M174" s="402"/>
      <c r="N174" s="400"/>
      <c r="O174" s="400"/>
      <c r="P174" s="400"/>
      <c r="Q174" s="403"/>
      <c r="R174" s="402"/>
      <c r="S174" s="400"/>
      <c r="T174" s="400"/>
      <c r="U174" s="400"/>
      <c r="V174" s="403"/>
      <c r="W174" s="895"/>
      <c r="X174" s="895"/>
      <c r="Y174" s="895"/>
      <c r="Z174" s="895"/>
      <c r="AA174" s="895"/>
      <c r="AB174" s="895"/>
      <c r="AC174" s="895"/>
      <c r="AD174" s="895"/>
      <c r="AE174" s="895"/>
      <c r="AF174" s="895"/>
      <c r="AG174" s="895"/>
      <c r="AH174" s="895"/>
      <c r="AI174" s="895"/>
      <c r="AJ174" s="895"/>
      <c r="AK174" s="895"/>
      <c r="AL174" s="895"/>
      <c r="AM174" s="895"/>
      <c r="AN174" s="895"/>
      <c r="AO174" s="895"/>
      <c r="AP174" s="895"/>
      <c r="AQ174" s="895"/>
      <c r="AR174" s="895"/>
      <c r="AS174" s="895"/>
      <c r="AT174" s="895"/>
      <c r="AU174" s="895"/>
      <c r="AV174" s="895"/>
      <c r="AW174" s="895"/>
      <c r="AX174" s="895"/>
      <c r="AY174" s="895"/>
      <c r="AZ174" s="343"/>
      <c r="BA174" s="830"/>
      <c r="BB174" s="594"/>
      <c r="BC174" s="445"/>
      <c r="BD174" s="432"/>
      <c r="BE174" s="432"/>
      <c r="BF174" s="432"/>
      <c r="BG174" s="449"/>
      <c r="BH174" s="445"/>
      <c r="BI174" s="432"/>
      <c r="BJ174" s="432"/>
      <c r="BK174" s="432"/>
      <c r="BL174" s="449"/>
      <c r="BM174" s="445"/>
      <c r="BN174" s="432"/>
      <c r="BO174" s="432"/>
      <c r="BP174" s="432"/>
      <c r="BQ174" s="449"/>
      <c r="BR174" s="445"/>
      <c r="BS174" s="432"/>
      <c r="BT174" s="432"/>
      <c r="BU174" s="432"/>
      <c r="BV174" s="43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row>
    <row r="175" s="306" customFormat="true" ht="15" customHeight="true" x14ac:dyDescent="0.2">
      <c r="A175" s="588"/>
      <c r="B175" s="376"/>
      <c r="C175" s="402"/>
      <c r="D175" s="400"/>
      <c r="E175" s="400"/>
      <c r="F175" s="400"/>
      <c r="G175" s="404"/>
      <c r="H175" s="401"/>
      <c r="I175" s="400"/>
      <c r="J175" s="400"/>
      <c r="K175" s="400"/>
      <c r="L175" s="403"/>
      <c r="M175" s="402"/>
      <c r="N175" s="400"/>
      <c r="O175" s="400"/>
      <c r="P175" s="400"/>
      <c r="Q175" s="403"/>
      <c r="R175" s="402"/>
      <c r="S175" s="400"/>
      <c r="T175" s="400"/>
      <c r="U175" s="400"/>
      <c r="V175" s="403"/>
      <c r="W175" s="895"/>
      <c r="X175" s="895"/>
      <c r="Y175" s="895"/>
      <c r="Z175" s="895"/>
      <c r="AA175" s="895"/>
      <c r="AB175" s="895"/>
      <c r="AC175" s="895"/>
      <c r="AD175" s="895"/>
      <c r="AE175" s="895"/>
      <c r="AF175" s="895"/>
      <c r="AG175" s="895"/>
      <c r="AH175" s="895"/>
      <c r="AI175" s="895"/>
      <c r="AJ175" s="895"/>
      <c r="AK175" s="895"/>
      <c r="AL175" s="895"/>
      <c r="AM175" s="895"/>
      <c r="AN175" s="895"/>
      <c r="AO175" s="895"/>
      <c r="AP175" s="895"/>
      <c r="AQ175" s="895"/>
      <c r="AR175" s="895"/>
      <c r="AS175" s="895"/>
      <c r="AT175" s="895"/>
      <c r="AU175" s="895"/>
      <c r="AV175" s="895"/>
      <c r="AW175" s="895"/>
      <c r="AX175" s="895"/>
      <c r="AY175" s="895"/>
      <c r="AZ175" s="343"/>
      <c r="BA175" s="830"/>
      <c r="BB175" s="594"/>
      <c r="BC175" s="445"/>
      <c r="BD175" s="432"/>
      <c r="BE175" s="432"/>
      <c r="BF175" s="432"/>
      <c r="BG175" s="449"/>
      <c r="BH175" s="445"/>
      <c r="BI175" s="432"/>
      <c r="BJ175" s="432"/>
      <c r="BK175" s="432"/>
      <c r="BL175" s="449"/>
      <c r="BM175" s="445"/>
      <c r="BN175" s="432"/>
      <c r="BO175" s="432"/>
      <c r="BP175" s="432"/>
      <c r="BQ175" s="449"/>
      <c r="BR175" s="445"/>
      <c r="BS175" s="432"/>
      <c r="BT175" s="432"/>
      <c r="BU175" s="432"/>
      <c r="BV175" s="43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row>
    <row r="176" s="306" customFormat="true" ht="15" customHeight="true" x14ac:dyDescent="0.2">
      <c r="A176" s="588"/>
      <c r="B176" s="376"/>
      <c r="C176" s="402"/>
      <c r="D176" s="400"/>
      <c r="E176" s="400"/>
      <c r="F176" s="400"/>
      <c r="G176" s="404"/>
      <c r="H176" s="401"/>
      <c r="I176" s="400"/>
      <c r="J176" s="400"/>
      <c r="K176" s="400"/>
      <c r="L176" s="403"/>
      <c r="M176" s="402"/>
      <c r="N176" s="400"/>
      <c r="O176" s="400"/>
      <c r="P176" s="400"/>
      <c r="Q176" s="403"/>
      <c r="R176" s="402"/>
      <c r="S176" s="400"/>
      <c r="T176" s="400"/>
      <c r="U176" s="400"/>
      <c r="V176" s="403"/>
      <c r="W176" s="895"/>
      <c r="X176" s="895"/>
      <c r="Y176" s="895"/>
      <c r="Z176" s="895"/>
      <c r="AA176" s="895"/>
      <c r="AB176" s="895"/>
      <c r="AC176" s="895"/>
      <c r="AD176" s="895"/>
      <c r="AE176" s="895"/>
      <c r="AF176" s="895"/>
      <c r="AG176" s="895"/>
      <c r="AH176" s="895"/>
      <c r="AI176" s="895"/>
      <c r="AJ176" s="895"/>
      <c r="AK176" s="895"/>
      <c r="AL176" s="895"/>
      <c r="AM176" s="895"/>
      <c r="AN176" s="895"/>
      <c r="AO176" s="895"/>
      <c r="AP176" s="895"/>
      <c r="AQ176" s="895"/>
      <c r="AR176" s="895"/>
      <c r="AS176" s="895"/>
      <c r="AT176" s="895"/>
      <c r="AU176" s="895"/>
      <c r="AV176" s="895"/>
      <c r="AW176" s="895"/>
      <c r="AX176" s="895"/>
      <c r="AY176" s="895"/>
      <c r="AZ176" s="343"/>
      <c r="BA176" s="830"/>
      <c r="BB176" s="594"/>
      <c r="BC176" s="445"/>
      <c r="BD176" s="432"/>
      <c r="BE176" s="432"/>
      <c r="BF176" s="432"/>
      <c r="BG176" s="449"/>
      <c r="BH176" s="445"/>
      <c r="BI176" s="432"/>
      <c r="BJ176" s="432"/>
      <c r="BK176" s="432"/>
      <c r="BL176" s="449"/>
      <c r="BM176" s="445"/>
      <c r="BN176" s="432"/>
      <c r="BO176" s="432"/>
      <c r="BP176" s="432"/>
      <c r="BQ176" s="449"/>
      <c r="BR176" s="445"/>
      <c r="BS176" s="432"/>
      <c r="BT176" s="432"/>
      <c r="BU176" s="432"/>
      <c r="BV176" s="43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row>
    <row r="177" s="306" customFormat="true" ht="15" customHeight="true" x14ac:dyDescent="0.2">
      <c r="A177" s="588"/>
      <c r="B177" s="376"/>
      <c r="C177" s="402"/>
      <c r="D177" s="400"/>
      <c r="E177" s="400"/>
      <c r="F177" s="400"/>
      <c r="G177" s="404"/>
      <c r="H177" s="401"/>
      <c r="I177" s="400"/>
      <c r="J177" s="400"/>
      <c r="K177" s="400"/>
      <c r="L177" s="403"/>
      <c r="M177" s="402"/>
      <c r="N177" s="400"/>
      <c r="O177" s="400"/>
      <c r="P177" s="400"/>
      <c r="Q177" s="403"/>
      <c r="R177" s="402"/>
      <c r="S177" s="400"/>
      <c r="T177" s="400"/>
      <c r="U177" s="400"/>
      <c r="V177" s="403"/>
      <c r="W177" s="895"/>
      <c r="X177" s="895"/>
      <c r="Y177" s="895"/>
      <c r="Z177" s="895"/>
      <c r="AA177" s="895"/>
      <c r="AB177" s="895"/>
      <c r="AC177" s="895"/>
      <c r="AD177" s="895"/>
      <c r="AE177" s="895"/>
      <c r="AF177" s="895"/>
      <c r="AG177" s="895"/>
      <c r="AH177" s="895"/>
      <c r="AI177" s="895"/>
      <c r="AJ177" s="895"/>
      <c r="AK177" s="895"/>
      <c r="AL177" s="895"/>
      <c r="AM177" s="895"/>
      <c r="AN177" s="895"/>
      <c r="AO177" s="895"/>
      <c r="AP177" s="895"/>
      <c r="AQ177" s="895"/>
      <c r="AR177" s="895"/>
      <c r="AS177" s="895"/>
      <c r="AT177" s="895"/>
      <c r="AU177" s="895"/>
      <c r="AV177" s="895"/>
      <c r="AW177" s="895"/>
      <c r="AX177" s="895"/>
      <c r="AY177" s="895"/>
      <c r="AZ177" s="343"/>
      <c r="BA177" s="830"/>
      <c r="BB177" s="594"/>
      <c r="BC177" s="445"/>
      <c r="BD177" s="432"/>
      <c r="BE177" s="432"/>
      <c r="BF177" s="432"/>
      <c r="BG177" s="449"/>
      <c r="BH177" s="445"/>
      <c r="BI177" s="432"/>
      <c r="BJ177" s="432"/>
      <c r="BK177" s="432"/>
      <c r="BL177" s="449"/>
      <c r="BM177" s="445"/>
      <c r="BN177" s="432"/>
      <c r="BO177" s="432"/>
      <c r="BP177" s="432"/>
      <c r="BQ177" s="449"/>
      <c r="BR177" s="445"/>
      <c r="BS177" s="432"/>
      <c r="BT177" s="432"/>
      <c r="BU177" s="432"/>
      <c r="BV177" s="43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row>
    <row r="178" s="306" customFormat="true" ht="15" customHeight="true" x14ac:dyDescent="0.2">
      <c r="A178" s="588"/>
      <c r="B178" s="376"/>
      <c r="C178" s="402"/>
      <c r="D178" s="400"/>
      <c r="E178" s="400"/>
      <c r="F178" s="400"/>
      <c r="G178" s="404"/>
      <c r="H178" s="401"/>
      <c r="I178" s="400"/>
      <c r="J178" s="400"/>
      <c r="K178" s="400"/>
      <c r="L178" s="403"/>
      <c r="M178" s="402"/>
      <c r="N178" s="400"/>
      <c r="O178" s="400"/>
      <c r="P178" s="400"/>
      <c r="Q178" s="403"/>
      <c r="R178" s="402"/>
      <c r="S178" s="400"/>
      <c r="T178" s="400"/>
      <c r="U178" s="400"/>
      <c r="V178" s="403"/>
      <c r="W178" s="895"/>
      <c r="X178" s="895"/>
      <c r="Y178" s="895"/>
      <c r="Z178" s="895"/>
      <c r="AA178" s="895"/>
      <c r="AB178" s="895"/>
      <c r="AC178" s="895"/>
      <c r="AD178" s="895"/>
      <c r="AE178" s="895"/>
      <c r="AF178" s="895"/>
      <c r="AG178" s="895"/>
      <c r="AH178" s="895"/>
      <c r="AI178" s="895"/>
      <c r="AJ178" s="895"/>
      <c r="AK178" s="895"/>
      <c r="AL178" s="895"/>
      <c r="AM178" s="895"/>
      <c r="AN178" s="895"/>
      <c r="AO178" s="895"/>
      <c r="AP178" s="895"/>
      <c r="AQ178" s="895"/>
      <c r="AR178" s="895"/>
      <c r="AS178" s="895"/>
      <c r="AT178" s="895"/>
      <c r="AU178" s="895"/>
      <c r="AV178" s="895"/>
      <c r="AW178" s="895"/>
      <c r="AX178" s="895"/>
      <c r="AY178" s="895"/>
      <c r="AZ178" s="343"/>
      <c r="BA178" s="830"/>
      <c r="BB178" s="594"/>
      <c r="BC178" s="445"/>
      <c r="BD178" s="432"/>
      <c r="BE178" s="432"/>
      <c r="BF178" s="432"/>
      <c r="BG178" s="449"/>
      <c r="BH178" s="445"/>
      <c r="BI178" s="432"/>
      <c r="BJ178" s="432"/>
      <c r="BK178" s="432"/>
      <c r="BL178" s="449"/>
      <c r="BM178" s="445"/>
      <c r="BN178" s="432"/>
      <c r="BO178" s="432"/>
      <c r="BP178" s="432"/>
      <c r="BQ178" s="449"/>
      <c r="BR178" s="445"/>
      <c r="BS178" s="432"/>
      <c r="BT178" s="432"/>
      <c r="BU178" s="432"/>
      <c r="BV178" s="43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row>
    <row r="179" s="306" customFormat="true" ht="15" customHeight="true" x14ac:dyDescent="0.2">
      <c r="A179" s="588"/>
      <c r="B179" s="376"/>
      <c r="C179" s="402"/>
      <c r="D179" s="400"/>
      <c r="E179" s="400"/>
      <c r="F179" s="400"/>
      <c r="G179" s="404"/>
      <c r="H179" s="401"/>
      <c r="I179" s="400"/>
      <c r="J179" s="400"/>
      <c r="K179" s="400"/>
      <c r="L179" s="403"/>
      <c r="M179" s="402"/>
      <c r="N179" s="400"/>
      <c r="O179" s="400"/>
      <c r="P179" s="400"/>
      <c r="Q179" s="403"/>
      <c r="R179" s="402"/>
      <c r="S179" s="400"/>
      <c r="T179" s="400"/>
      <c r="U179" s="400"/>
      <c r="V179" s="403"/>
      <c r="W179" s="895"/>
      <c r="X179" s="895"/>
      <c r="Y179" s="895"/>
      <c r="Z179" s="895"/>
      <c r="AA179" s="895"/>
      <c r="AB179" s="895"/>
      <c r="AC179" s="895"/>
      <c r="AD179" s="895"/>
      <c r="AE179" s="895"/>
      <c r="AF179" s="895"/>
      <c r="AG179" s="895"/>
      <c r="AH179" s="895"/>
      <c r="AI179" s="895"/>
      <c r="AJ179" s="895"/>
      <c r="AK179" s="895"/>
      <c r="AL179" s="895"/>
      <c r="AM179" s="895"/>
      <c r="AN179" s="895"/>
      <c r="AO179" s="895"/>
      <c r="AP179" s="895"/>
      <c r="AQ179" s="895"/>
      <c r="AR179" s="895"/>
      <c r="AS179" s="895"/>
      <c r="AT179" s="895"/>
      <c r="AU179" s="895"/>
      <c r="AV179" s="895"/>
      <c r="AW179" s="895"/>
      <c r="AX179" s="895"/>
      <c r="AY179" s="895"/>
      <c r="AZ179" s="343"/>
      <c r="BA179" s="830"/>
      <c r="BB179" s="594"/>
      <c r="BC179" s="445"/>
      <c r="BD179" s="432"/>
      <c r="BE179" s="432"/>
      <c r="BF179" s="432"/>
      <c r="BG179" s="449"/>
      <c r="BH179" s="445"/>
      <c r="BI179" s="432"/>
      <c r="BJ179" s="432"/>
      <c r="BK179" s="432"/>
      <c r="BL179" s="449"/>
      <c r="BM179" s="445"/>
      <c r="BN179" s="432"/>
      <c r="BO179" s="432"/>
      <c r="BP179" s="432"/>
      <c r="BQ179" s="449"/>
      <c r="BR179" s="445"/>
      <c r="BS179" s="432"/>
      <c r="BT179" s="432"/>
      <c r="BU179" s="432"/>
      <c r="BV179" s="43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row>
    <row r="180" s="306" customFormat="true" ht="15" customHeight="true" x14ac:dyDescent="0.2">
      <c r="A180" s="588"/>
      <c r="B180" s="376"/>
      <c r="C180" s="402"/>
      <c r="D180" s="400"/>
      <c r="E180" s="400"/>
      <c r="F180" s="400"/>
      <c r="G180" s="404"/>
      <c r="H180" s="401"/>
      <c r="I180" s="400"/>
      <c r="J180" s="400"/>
      <c r="K180" s="400"/>
      <c r="L180" s="403"/>
      <c r="M180" s="402"/>
      <c r="N180" s="400"/>
      <c r="O180" s="400"/>
      <c r="P180" s="400"/>
      <c r="Q180" s="403"/>
      <c r="R180" s="402"/>
      <c r="S180" s="400"/>
      <c r="T180" s="400"/>
      <c r="U180" s="400"/>
      <c r="V180" s="403"/>
      <c r="W180" s="895"/>
      <c r="X180" s="895"/>
      <c r="Y180" s="895"/>
      <c r="Z180" s="895"/>
      <c r="AA180" s="895"/>
      <c r="AB180" s="895"/>
      <c r="AC180" s="895"/>
      <c r="AD180" s="895"/>
      <c r="AE180" s="895"/>
      <c r="AF180" s="895"/>
      <c r="AG180" s="895"/>
      <c r="AH180" s="895"/>
      <c r="AI180" s="895"/>
      <c r="AJ180" s="895"/>
      <c r="AK180" s="895"/>
      <c r="AL180" s="895"/>
      <c r="AM180" s="895"/>
      <c r="AN180" s="895"/>
      <c r="AO180" s="895"/>
      <c r="AP180" s="895"/>
      <c r="AQ180" s="895"/>
      <c r="AR180" s="895"/>
      <c r="AS180" s="895"/>
      <c r="AT180" s="895"/>
      <c r="AU180" s="895"/>
      <c r="AV180" s="895"/>
      <c r="AW180" s="895"/>
      <c r="AX180" s="895"/>
      <c r="AY180" s="895"/>
      <c r="AZ180" s="343"/>
      <c r="BA180" s="830"/>
      <c r="BB180" s="594"/>
      <c r="BC180" s="445"/>
      <c r="BD180" s="432"/>
      <c r="BE180" s="432"/>
      <c r="BF180" s="432"/>
      <c r="BG180" s="449"/>
      <c r="BH180" s="445"/>
      <c r="BI180" s="432"/>
      <c r="BJ180" s="432"/>
      <c r="BK180" s="432"/>
      <c r="BL180" s="449"/>
      <c r="BM180" s="445"/>
      <c r="BN180" s="432"/>
      <c r="BO180" s="432"/>
      <c r="BP180" s="432"/>
      <c r="BQ180" s="449"/>
      <c r="BR180" s="445"/>
      <c r="BS180" s="432"/>
      <c r="BT180" s="432"/>
      <c r="BU180" s="432"/>
      <c r="BV180" s="43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row>
    <row r="181" s="306" customFormat="true" ht="15" customHeight="true" x14ac:dyDescent="0.2">
      <c r="A181" s="588"/>
      <c r="B181" s="376"/>
      <c r="C181" s="402"/>
      <c r="D181" s="400"/>
      <c r="E181" s="400"/>
      <c r="F181" s="400"/>
      <c r="G181" s="404"/>
      <c r="H181" s="401"/>
      <c r="I181" s="400"/>
      <c r="J181" s="400"/>
      <c r="K181" s="400"/>
      <c r="L181" s="403"/>
      <c r="M181" s="402"/>
      <c r="N181" s="400"/>
      <c r="O181" s="400"/>
      <c r="P181" s="400"/>
      <c r="Q181" s="403"/>
      <c r="R181" s="402"/>
      <c r="S181" s="400"/>
      <c r="T181" s="400"/>
      <c r="U181" s="400"/>
      <c r="V181" s="403"/>
      <c r="W181" s="895"/>
      <c r="X181" s="895"/>
      <c r="Y181" s="895"/>
      <c r="Z181" s="895"/>
      <c r="AA181" s="895"/>
      <c r="AB181" s="895"/>
      <c r="AC181" s="895"/>
      <c r="AD181" s="895"/>
      <c r="AE181" s="895"/>
      <c r="AF181" s="895"/>
      <c r="AG181" s="895"/>
      <c r="AH181" s="895"/>
      <c r="AI181" s="895"/>
      <c r="AJ181" s="895"/>
      <c r="AK181" s="895"/>
      <c r="AL181" s="895"/>
      <c r="AM181" s="895"/>
      <c r="AN181" s="895"/>
      <c r="AO181" s="895"/>
      <c r="AP181" s="895"/>
      <c r="AQ181" s="895"/>
      <c r="AR181" s="895"/>
      <c r="AS181" s="895"/>
      <c r="AT181" s="895"/>
      <c r="AU181" s="895"/>
      <c r="AV181" s="895"/>
      <c r="AW181" s="895"/>
      <c r="AX181" s="895"/>
      <c r="AY181" s="895"/>
      <c r="AZ181" s="343"/>
      <c r="BA181" s="830"/>
      <c r="BB181" s="594"/>
      <c r="BC181" s="445"/>
      <c r="BD181" s="432"/>
      <c r="BE181" s="432"/>
      <c r="BF181" s="432"/>
      <c r="BG181" s="449"/>
      <c r="BH181" s="445"/>
      <c r="BI181" s="432"/>
      <c r="BJ181" s="432"/>
      <c r="BK181" s="432"/>
      <c r="BL181" s="449"/>
      <c r="BM181" s="445"/>
      <c r="BN181" s="432"/>
      <c r="BO181" s="432"/>
      <c r="BP181" s="432"/>
      <c r="BQ181" s="449"/>
      <c r="BR181" s="445"/>
      <c r="BS181" s="432"/>
      <c r="BT181" s="432"/>
      <c r="BU181" s="432"/>
      <c r="BV181" s="43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row>
    <row r="182" s="306" customFormat="true" ht="15" customHeight="true" x14ac:dyDescent="0.2">
      <c r="A182" s="588"/>
      <c r="B182" s="376"/>
      <c r="C182" s="402"/>
      <c r="D182" s="400"/>
      <c r="E182" s="400"/>
      <c r="F182" s="400"/>
      <c r="G182" s="404"/>
      <c r="H182" s="401"/>
      <c r="I182" s="400"/>
      <c r="J182" s="400"/>
      <c r="K182" s="400"/>
      <c r="L182" s="403"/>
      <c r="M182" s="402"/>
      <c r="N182" s="400"/>
      <c r="O182" s="400"/>
      <c r="P182" s="400"/>
      <c r="Q182" s="403"/>
      <c r="R182" s="402"/>
      <c r="S182" s="400"/>
      <c r="T182" s="400"/>
      <c r="U182" s="400"/>
      <c r="V182" s="403"/>
      <c r="W182" s="895"/>
      <c r="X182" s="895"/>
      <c r="Y182" s="895"/>
      <c r="Z182" s="895"/>
      <c r="AA182" s="895"/>
      <c r="AB182" s="895"/>
      <c r="AC182" s="895"/>
      <c r="AD182" s="895"/>
      <c r="AE182" s="895"/>
      <c r="AF182" s="895"/>
      <c r="AG182" s="895"/>
      <c r="AH182" s="895"/>
      <c r="AI182" s="895"/>
      <c r="AJ182" s="895"/>
      <c r="AK182" s="895"/>
      <c r="AL182" s="895"/>
      <c r="AM182" s="895"/>
      <c r="AN182" s="895"/>
      <c r="AO182" s="895"/>
      <c r="AP182" s="895"/>
      <c r="AQ182" s="895"/>
      <c r="AR182" s="895"/>
      <c r="AS182" s="895"/>
      <c r="AT182" s="895"/>
      <c r="AU182" s="895"/>
      <c r="AV182" s="895"/>
      <c r="AW182" s="895"/>
      <c r="AX182" s="895"/>
      <c r="AY182" s="895"/>
      <c r="AZ182" s="343"/>
      <c r="BA182" s="830"/>
      <c r="BB182" s="594"/>
      <c r="BC182" s="445"/>
      <c r="BD182" s="432"/>
      <c r="BE182" s="432"/>
      <c r="BF182" s="432"/>
      <c r="BG182" s="449"/>
      <c r="BH182" s="445"/>
      <c r="BI182" s="432"/>
      <c r="BJ182" s="432"/>
      <c r="BK182" s="432"/>
      <c r="BL182" s="449"/>
      <c r="BM182" s="445"/>
      <c r="BN182" s="432"/>
      <c r="BO182" s="432"/>
      <c r="BP182" s="432"/>
      <c r="BQ182" s="449"/>
      <c r="BR182" s="445"/>
      <c r="BS182" s="432"/>
      <c r="BT182" s="432"/>
      <c r="BU182" s="432"/>
      <c r="BV182" s="43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row>
    <row r="183" s="306" customFormat="true" ht="15" customHeight="true" x14ac:dyDescent="0.2">
      <c r="A183" s="588"/>
      <c r="B183" s="376"/>
      <c r="C183" s="402"/>
      <c r="D183" s="400"/>
      <c r="E183" s="400"/>
      <c r="F183" s="400"/>
      <c r="G183" s="404"/>
      <c r="H183" s="401"/>
      <c r="I183" s="400"/>
      <c r="J183" s="400"/>
      <c r="K183" s="400"/>
      <c r="L183" s="403"/>
      <c r="M183" s="402"/>
      <c r="N183" s="400"/>
      <c r="O183" s="400"/>
      <c r="P183" s="400"/>
      <c r="Q183" s="403"/>
      <c r="R183" s="402"/>
      <c r="S183" s="400"/>
      <c r="T183" s="400"/>
      <c r="U183" s="400"/>
      <c r="V183" s="403"/>
      <c r="W183" s="895"/>
      <c r="X183" s="895"/>
      <c r="Y183" s="895"/>
      <c r="Z183" s="895"/>
      <c r="AA183" s="895"/>
      <c r="AB183" s="895"/>
      <c r="AC183" s="895"/>
      <c r="AD183" s="895"/>
      <c r="AE183" s="895"/>
      <c r="AF183" s="895"/>
      <c r="AG183" s="895"/>
      <c r="AH183" s="895"/>
      <c r="AI183" s="895"/>
      <c r="AJ183" s="895"/>
      <c r="AK183" s="895"/>
      <c r="AL183" s="895"/>
      <c r="AM183" s="895"/>
      <c r="AN183" s="895"/>
      <c r="AO183" s="895"/>
      <c r="AP183" s="895"/>
      <c r="AQ183" s="895"/>
      <c r="AR183" s="895"/>
      <c r="AS183" s="895"/>
      <c r="AT183" s="895"/>
      <c r="AU183" s="895"/>
      <c r="AV183" s="895"/>
      <c r="AW183" s="895"/>
      <c r="AX183" s="895"/>
      <c r="AY183" s="895"/>
      <c r="AZ183" s="343"/>
      <c r="BA183" s="830"/>
      <c r="BB183" s="594"/>
      <c r="BC183" s="445"/>
      <c r="BD183" s="432"/>
      <c r="BE183" s="432"/>
      <c r="BF183" s="432"/>
      <c r="BG183" s="449"/>
      <c r="BH183" s="445"/>
      <c r="BI183" s="432"/>
      <c r="BJ183" s="432"/>
      <c r="BK183" s="432"/>
      <c r="BL183" s="449"/>
      <c r="BM183" s="445"/>
      <c r="BN183" s="432"/>
      <c r="BO183" s="432"/>
      <c r="BP183" s="432"/>
      <c r="BQ183" s="449"/>
      <c r="BR183" s="445"/>
      <c r="BS183" s="432"/>
      <c r="BT183" s="432"/>
      <c r="BU183" s="432"/>
      <c r="BV183" s="43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row>
    <row r="184" s="306" customFormat="true" ht="15" customHeight="true" x14ac:dyDescent="0.2">
      <c r="A184" s="588"/>
      <c r="B184" s="376"/>
      <c r="C184" s="402"/>
      <c r="D184" s="400"/>
      <c r="E184" s="400"/>
      <c r="F184" s="400"/>
      <c r="G184" s="404"/>
      <c r="H184" s="401"/>
      <c r="I184" s="400"/>
      <c r="J184" s="400"/>
      <c r="K184" s="400"/>
      <c r="L184" s="403"/>
      <c r="M184" s="402"/>
      <c r="N184" s="400"/>
      <c r="O184" s="400"/>
      <c r="P184" s="400"/>
      <c r="Q184" s="403"/>
      <c r="R184" s="402"/>
      <c r="S184" s="400"/>
      <c r="T184" s="400"/>
      <c r="U184" s="400"/>
      <c r="V184" s="403"/>
      <c r="W184" s="895"/>
      <c r="X184" s="895"/>
      <c r="Y184" s="895"/>
      <c r="Z184" s="895"/>
      <c r="AA184" s="895"/>
      <c r="AB184" s="895"/>
      <c r="AC184" s="895"/>
      <c r="AD184" s="895"/>
      <c r="AE184" s="895"/>
      <c r="AF184" s="895"/>
      <c r="AG184" s="895"/>
      <c r="AH184" s="895"/>
      <c r="AI184" s="895"/>
      <c r="AJ184" s="895"/>
      <c r="AK184" s="895"/>
      <c r="AL184" s="895"/>
      <c r="AM184" s="895"/>
      <c r="AN184" s="895"/>
      <c r="AO184" s="895"/>
      <c r="AP184" s="895"/>
      <c r="AQ184" s="895"/>
      <c r="AR184" s="895"/>
      <c r="AS184" s="895"/>
      <c r="AT184" s="895"/>
      <c r="AU184" s="895"/>
      <c r="AV184" s="895"/>
      <c r="AW184" s="895"/>
      <c r="AX184" s="895"/>
      <c r="AY184" s="895"/>
      <c r="AZ184" s="343"/>
      <c r="BA184" s="830"/>
      <c r="BB184" s="594"/>
      <c r="BC184" s="445"/>
      <c r="BD184" s="432"/>
      <c r="BE184" s="432"/>
      <c r="BF184" s="432"/>
      <c r="BG184" s="449"/>
      <c r="BH184" s="445"/>
      <c r="BI184" s="432"/>
      <c r="BJ184" s="432"/>
      <c r="BK184" s="432"/>
      <c r="BL184" s="449"/>
      <c r="BM184" s="445"/>
      <c r="BN184" s="432"/>
      <c r="BO184" s="432"/>
      <c r="BP184" s="432"/>
      <c r="BQ184" s="449"/>
      <c r="BR184" s="445"/>
      <c r="BS184" s="432"/>
      <c r="BT184" s="432"/>
      <c r="BU184" s="432"/>
      <c r="BV184" s="43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row>
    <row r="185" s="306" customFormat="true" ht="15" customHeight="true" x14ac:dyDescent="0.2">
      <c r="A185" s="588"/>
      <c r="B185" s="376"/>
      <c r="C185" s="402"/>
      <c r="D185" s="400"/>
      <c r="E185" s="400"/>
      <c r="F185" s="400"/>
      <c r="G185" s="404"/>
      <c r="H185" s="401"/>
      <c r="I185" s="400"/>
      <c r="J185" s="400"/>
      <c r="K185" s="400"/>
      <c r="L185" s="403"/>
      <c r="M185" s="402"/>
      <c r="N185" s="400"/>
      <c r="O185" s="400"/>
      <c r="P185" s="400"/>
      <c r="Q185" s="403"/>
      <c r="R185" s="402"/>
      <c r="S185" s="400"/>
      <c r="T185" s="400"/>
      <c r="U185" s="400"/>
      <c r="V185" s="403"/>
      <c r="W185" s="895"/>
      <c r="X185" s="895"/>
      <c r="Y185" s="895"/>
      <c r="Z185" s="895"/>
      <c r="AA185" s="895"/>
      <c r="AB185" s="895"/>
      <c r="AC185" s="895"/>
      <c r="AD185" s="895"/>
      <c r="AE185" s="895"/>
      <c r="AF185" s="895"/>
      <c r="AG185" s="895"/>
      <c r="AH185" s="895"/>
      <c r="AI185" s="895"/>
      <c r="AJ185" s="895"/>
      <c r="AK185" s="895"/>
      <c r="AL185" s="895"/>
      <c r="AM185" s="895"/>
      <c r="AN185" s="895"/>
      <c r="AO185" s="895"/>
      <c r="AP185" s="895"/>
      <c r="AQ185" s="895"/>
      <c r="AR185" s="895"/>
      <c r="AS185" s="895"/>
      <c r="AT185" s="895"/>
      <c r="AU185" s="895"/>
      <c r="AV185" s="895"/>
      <c r="AW185" s="895"/>
      <c r="AX185" s="895"/>
      <c r="AY185" s="895"/>
      <c r="AZ185" s="343"/>
      <c r="BA185" s="830"/>
      <c r="BB185" s="594"/>
      <c r="BC185" s="445"/>
      <c r="BD185" s="432"/>
      <c r="BE185" s="432"/>
      <c r="BF185" s="432"/>
      <c r="BG185" s="449"/>
      <c r="BH185" s="445"/>
      <c r="BI185" s="432"/>
      <c r="BJ185" s="432"/>
      <c r="BK185" s="432"/>
      <c r="BL185" s="449"/>
      <c r="BM185" s="445"/>
      <c r="BN185" s="432"/>
      <c r="BO185" s="432"/>
      <c r="BP185" s="432"/>
      <c r="BQ185" s="449"/>
      <c r="BR185" s="445"/>
      <c r="BS185" s="432"/>
      <c r="BT185" s="432"/>
      <c r="BU185" s="432"/>
      <c r="BV185" s="43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row>
    <row r="186" s="306" customFormat="true" ht="15" customHeight="true" x14ac:dyDescent="0.2">
      <c r="A186" s="588"/>
      <c r="B186" s="376"/>
      <c r="C186" s="402"/>
      <c r="D186" s="400"/>
      <c r="E186" s="400"/>
      <c r="F186" s="400"/>
      <c r="G186" s="404"/>
      <c r="H186" s="401"/>
      <c r="I186" s="400"/>
      <c r="J186" s="400"/>
      <c r="K186" s="400"/>
      <c r="L186" s="403"/>
      <c r="M186" s="402"/>
      <c r="N186" s="400"/>
      <c r="O186" s="400"/>
      <c r="P186" s="400"/>
      <c r="Q186" s="403"/>
      <c r="R186" s="402"/>
      <c r="S186" s="400"/>
      <c r="T186" s="400"/>
      <c r="U186" s="400"/>
      <c r="V186" s="403"/>
      <c r="W186" s="895"/>
      <c r="X186" s="895"/>
      <c r="Y186" s="895"/>
      <c r="Z186" s="895"/>
      <c r="AA186" s="895"/>
      <c r="AB186" s="895"/>
      <c r="AC186" s="895"/>
      <c r="AD186" s="895"/>
      <c r="AE186" s="895"/>
      <c r="AF186" s="895"/>
      <c r="AG186" s="895"/>
      <c r="AH186" s="895"/>
      <c r="AI186" s="895"/>
      <c r="AJ186" s="895"/>
      <c r="AK186" s="895"/>
      <c r="AL186" s="895"/>
      <c r="AM186" s="895"/>
      <c r="AN186" s="895"/>
      <c r="AO186" s="895"/>
      <c r="AP186" s="895"/>
      <c r="AQ186" s="895"/>
      <c r="AR186" s="895"/>
      <c r="AS186" s="895"/>
      <c r="AT186" s="895"/>
      <c r="AU186" s="895"/>
      <c r="AV186" s="895"/>
      <c r="AW186" s="895"/>
      <c r="AX186" s="895"/>
      <c r="AY186" s="895"/>
      <c r="AZ186" s="343"/>
      <c r="BA186" s="830"/>
      <c r="BB186" s="594"/>
      <c r="BC186" s="445"/>
      <c r="BD186" s="432"/>
      <c r="BE186" s="432"/>
      <c r="BF186" s="432"/>
      <c r="BG186" s="449"/>
      <c r="BH186" s="445"/>
      <c r="BI186" s="432"/>
      <c r="BJ186" s="432"/>
      <c r="BK186" s="432"/>
      <c r="BL186" s="449"/>
      <c r="BM186" s="445"/>
      <c r="BN186" s="432"/>
      <c r="BO186" s="432"/>
      <c r="BP186" s="432"/>
      <c r="BQ186" s="449"/>
      <c r="BR186" s="445"/>
      <c r="BS186" s="432"/>
      <c r="BT186" s="432"/>
      <c r="BU186" s="432"/>
      <c r="BV186" s="43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row>
    <row r="187" s="306" customFormat="true" ht="15" customHeight="true" x14ac:dyDescent="0.2">
      <c r="A187" s="588"/>
      <c r="B187" s="376"/>
      <c r="C187" s="402"/>
      <c r="D187" s="400"/>
      <c r="E187" s="400"/>
      <c r="F187" s="400"/>
      <c r="G187" s="404"/>
      <c r="H187" s="401"/>
      <c r="I187" s="400"/>
      <c r="J187" s="400"/>
      <c r="K187" s="400"/>
      <c r="L187" s="403"/>
      <c r="M187" s="402"/>
      <c r="N187" s="400"/>
      <c r="O187" s="400"/>
      <c r="P187" s="400"/>
      <c r="Q187" s="403"/>
      <c r="R187" s="402"/>
      <c r="S187" s="400"/>
      <c r="T187" s="400"/>
      <c r="U187" s="400"/>
      <c r="V187" s="403"/>
      <c r="W187" s="895"/>
      <c r="X187" s="895"/>
      <c r="Y187" s="895"/>
      <c r="Z187" s="895"/>
      <c r="AA187" s="895"/>
      <c r="AB187" s="895"/>
      <c r="AC187" s="895"/>
      <c r="AD187" s="895"/>
      <c r="AE187" s="895"/>
      <c r="AF187" s="895"/>
      <c r="AG187" s="895"/>
      <c r="AH187" s="895"/>
      <c r="AI187" s="895"/>
      <c r="AJ187" s="895"/>
      <c r="AK187" s="895"/>
      <c r="AL187" s="895"/>
      <c r="AM187" s="895"/>
      <c r="AN187" s="895"/>
      <c r="AO187" s="895"/>
      <c r="AP187" s="895"/>
      <c r="AQ187" s="895"/>
      <c r="AR187" s="895"/>
      <c r="AS187" s="895"/>
      <c r="AT187" s="895"/>
      <c r="AU187" s="895"/>
      <c r="AV187" s="895"/>
      <c r="AW187" s="895"/>
      <c r="AX187" s="895"/>
      <c r="AY187" s="895"/>
      <c r="AZ187" s="343"/>
      <c r="BA187" s="830"/>
      <c r="BB187" s="594"/>
      <c r="BC187" s="445"/>
      <c r="BD187" s="432"/>
      <c r="BE187" s="432"/>
      <c r="BF187" s="432"/>
      <c r="BG187" s="449"/>
      <c r="BH187" s="445"/>
      <c r="BI187" s="432"/>
      <c r="BJ187" s="432"/>
      <c r="BK187" s="432"/>
      <c r="BL187" s="449"/>
      <c r="BM187" s="445"/>
      <c r="BN187" s="432"/>
      <c r="BO187" s="432"/>
      <c r="BP187" s="432"/>
      <c r="BQ187" s="449"/>
      <c r="BR187" s="445"/>
      <c r="BS187" s="432"/>
      <c r="BT187" s="432"/>
      <c r="BU187" s="432"/>
      <c r="BV187" s="43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row>
    <row r="188" s="306" customFormat="true" ht="15" customHeight="true" x14ac:dyDescent="0.2">
      <c r="A188" s="588"/>
      <c r="B188" s="376"/>
      <c r="C188" s="402"/>
      <c r="D188" s="400"/>
      <c r="E188" s="400"/>
      <c r="F188" s="400"/>
      <c r="G188" s="404"/>
      <c r="H188" s="401"/>
      <c r="I188" s="400"/>
      <c r="J188" s="400"/>
      <c r="K188" s="400"/>
      <c r="L188" s="403"/>
      <c r="M188" s="402"/>
      <c r="N188" s="400"/>
      <c r="O188" s="400"/>
      <c r="P188" s="400"/>
      <c r="Q188" s="403"/>
      <c r="R188" s="402"/>
      <c r="S188" s="400"/>
      <c r="T188" s="400"/>
      <c r="U188" s="400"/>
      <c r="V188" s="403"/>
      <c r="W188" s="895"/>
      <c r="X188" s="895"/>
      <c r="Y188" s="895"/>
      <c r="Z188" s="895"/>
      <c r="AA188" s="895"/>
      <c r="AB188" s="895"/>
      <c r="AC188" s="895"/>
      <c r="AD188" s="895"/>
      <c r="AE188" s="895"/>
      <c r="AF188" s="895"/>
      <c r="AG188" s="895"/>
      <c r="AH188" s="895"/>
      <c r="AI188" s="895"/>
      <c r="AJ188" s="895"/>
      <c r="AK188" s="895"/>
      <c r="AL188" s="895"/>
      <c r="AM188" s="895"/>
      <c r="AN188" s="895"/>
      <c r="AO188" s="895"/>
      <c r="AP188" s="895"/>
      <c r="AQ188" s="895"/>
      <c r="AR188" s="895"/>
      <c r="AS188" s="895"/>
      <c r="AT188" s="895"/>
      <c r="AU188" s="895"/>
      <c r="AV188" s="895"/>
      <c r="AW188" s="895"/>
      <c r="AX188" s="895"/>
      <c r="AY188" s="895"/>
      <c r="AZ188" s="343"/>
      <c r="BA188" s="830"/>
      <c r="BB188" s="594"/>
      <c r="BC188" s="445"/>
      <c r="BD188" s="432"/>
      <c r="BE188" s="432"/>
      <c r="BF188" s="432"/>
      <c r="BG188" s="449"/>
      <c r="BH188" s="445"/>
      <c r="BI188" s="432"/>
      <c r="BJ188" s="432"/>
      <c r="BK188" s="432"/>
      <c r="BL188" s="449"/>
      <c r="BM188" s="445"/>
      <c r="BN188" s="432"/>
      <c r="BO188" s="432"/>
      <c r="BP188" s="432"/>
      <c r="BQ188" s="449"/>
      <c r="BR188" s="445"/>
      <c r="BS188" s="432"/>
      <c r="BT188" s="432"/>
      <c r="BU188" s="432"/>
      <c r="BV188" s="43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row>
    <row r="189" s="306" customFormat="true" ht="15" customHeight="true" x14ac:dyDescent="0.2">
      <c r="A189" s="588"/>
      <c r="B189" s="376"/>
      <c r="C189" s="402"/>
      <c r="D189" s="400"/>
      <c r="E189" s="400"/>
      <c r="F189" s="400"/>
      <c r="G189" s="404"/>
      <c r="H189" s="401"/>
      <c r="I189" s="400"/>
      <c r="J189" s="400"/>
      <c r="K189" s="400"/>
      <c r="L189" s="403"/>
      <c r="M189" s="402"/>
      <c r="N189" s="400"/>
      <c r="O189" s="400"/>
      <c r="P189" s="400"/>
      <c r="Q189" s="403"/>
      <c r="R189" s="402"/>
      <c r="S189" s="400"/>
      <c r="T189" s="400"/>
      <c r="U189" s="400"/>
      <c r="V189" s="403"/>
      <c r="W189" s="895"/>
      <c r="X189" s="895"/>
      <c r="Y189" s="895"/>
      <c r="Z189" s="895"/>
      <c r="AA189" s="895"/>
      <c r="AB189" s="895"/>
      <c r="AC189" s="895"/>
      <c r="AD189" s="895"/>
      <c r="AE189" s="895"/>
      <c r="AF189" s="895"/>
      <c r="AG189" s="895"/>
      <c r="AH189" s="895"/>
      <c r="AI189" s="895"/>
      <c r="AJ189" s="895"/>
      <c r="AK189" s="895"/>
      <c r="AL189" s="895"/>
      <c r="AM189" s="895"/>
      <c r="AN189" s="895"/>
      <c r="AO189" s="895"/>
      <c r="AP189" s="895"/>
      <c r="AQ189" s="895"/>
      <c r="AR189" s="895"/>
      <c r="AS189" s="895"/>
      <c r="AT189" s="895"/>
      <c r="AU189" s="895"/>
      <c r="AV189" s="895"/>
      <c r="AW189" s="895"/>
      <c r="AX189" s="895"/>
      <c r="AY189" s="895"/>
      <c r="AZ189" s="343"/>
      <c r="BA189" s="830"/>
      <c r="BB189" s="594"/>
      <c r="BC189" s="445"/>
      <c r="BD189" s="432"/>
      <c r="BE189" s="432"/>
      <c r="BF189" s="432"/>
      <c r="BG189" s="449"/>
      <c r="BH189" s="445"/>
      <c r="BI189" s="432"/>
      <c r="BJ189" s="432"/>
      <c r="BK189" s="432"/>
      <c r="BL189" s="449"/>
      <c r="BM189" s="445"/>
      <c r="BN189" s="432"/>
      <c r="BO189" s="432"/>
      <c r="BP189" s="432"/>
      <c r="BQ189" s="449"/>
      <c r="BR189" s="445"/>
      <c r="BS189" s="432"/>
      <c r="BT189" s="432"/>
      <c r="BU189" s="432"/>
      <c r="BV189" s="43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row>
    <row r="190" s="306" customFormat="true" ht="15" customHeight="true" x14ac:dyDescent="0.2">
      <c r="A190" s="588"/>
      <c r="B190" s="376"/>
      <c r="C190" s="402"/>
      <c r="D190" s="400"/>
      <c r="E190" s="400"/>
      <c r="F190" s="400"/>
      <c r="G190" s="404"/>
      <c r="H190" s="401"/>
      <c r="I190" s="400"/>
      <c r="J190" s="400"/>
      <c r="K190" s="400"/>
      <c r="L190" s="403"/>
      <c r="M190" s="402"/>
      <c r="N190" s="400"/>
      <c r="O190" s="400"/>
      <c r="P190" s="400"/>
      <c r="Q190" s="403"/>
      <c r="R190" s="402"/>
      <c r="S190" s="400"/>
      <c r="T190" s="400"/>
      <c r="U190" s="400"/>
      <c r="V190" s="403"/>
      <c r="W190" s="895"/>
      <c r="X190" s="895"/>
      <c r="Y190" s="895"/>
      <c r="Z190" s="895"/>
      <c r="AA190" s="895"/>
      <c r="AB190" s="895"/>
      <c r="AC190" s="895"/>
      <c r="AD190" s="895"/>
      <c r="AE190" s="895"/>
      <c r="AF190" s="895"/>
      <c r="AG190" s="895"/>
      <c r="AH190" s="895"/>
      <c r="AI190" s="895"/>
      <c r="AJ190" s="895"/>
      <c r="AK190" s="895"/>
      <c r="AL190" s="895"/>
      <c r="AM190" s="895"/>
      <c r="AN190" s="895"/>
      <c r="AO190" s="895"/>
      <c r="AP190" s="895"/>
      <c r="AQ190" s="895"/>
      <c r="AR190" s="895"/>
      <c r="AS190" s="895"/>
      <c r="AT190" s="895"/>
      <c r="AU190" s="895"/>
      <c r="AV190" s="895"/>
      <c r="AW190" s="895"/>
      <c r="AX190" s="895"/>
      <c r="AY190" s="895"/>
      <c r="AZ190" s="343"/>
      <c r="BA190" s="830"/>
      <c r="BB190" s="594"/>
      <c r="BC190" s="445"/>
      <c r="BD190" s="432"/>
      <c r="BE190" s="432"/>
      <c r="BF190" s="432"/>
      <c r="BG190" s="449"/>
      <c r="BH190" s="445"/>
      <c r="BI190" s="432"/>
      <c r="BJ190" s="432"/>
      <c r="BK190" s="432"/>
      <c r="BL190" s="449"/>
      <c r="BM190" s="445"/>
      <c r="BN190" s="432"/>
      <c r="BO190" s="432"/>
      <c r="BP190" s="432"/>
      <c r="BQ190" s="449"/>
      <c r="BR190" s="445"/>
      <c r="BS190" s="432"/>
      <c r="BT190" s="432"/>
      <c r="BU190" s="432"/>
      <c r="BV190" s="43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row>
    <row r="191" s="306" customFormat="true" ht="15" customHeight="true" x14ac:dyDescent="0.2">
      <c r="A191" s="588"/>
      <c r="B191" s="376"/>
      <c r="C191" s="402"/>
      <c r="D191" s="400"/>
      <c r="E191" s="400"/>
      <c r="F191" s="400"/>
      <c r="G191" s="404"/>
      <c r="H191" s="401"/>
      <c r="I191" s="400"/>
      <c r="J191" s="400"/>
      <c r="K191" s="400"/>
      <c r="L191" s="403"/>
      <c r="M191" s="402"/>
      <c r="N191" s="400"/>
      <c r="O191" s="400"/>
      <c r="P191" s="400"/>
      <c r="Q191" s="403"/>
      <c r="R191" s="402"/>
      <c r="S191" s="400"/>
      <c r="T191" s="400"/>
      <c r="U191" s="400"/>
      <c r="V191" s="403"/>
      <c r="W191" s="895"/>
      <c r="X191" s="895"/>
      <c r="Y191" s="895"/>
      <c r="Z191" s="895"/>
      <c r="AA191" s="895"/>
      <c r="AB191" s="895"/>
      <c r="AC191" s="895"/>
      <c r="AD191" s="895"/>
      <c r="AE191" s="895"/>
      <c r="AF191" s="895"/>
      <c r="AG191" s="895"/>
      <c r="AH191" s="895"/>
      <c r="AI191" s="895"/>
      <c r="AJ191" s="895"/>
      <c r="AK191" s="895"/>
      <c r="AL191" s="895"/>
      <c r="AM191" s="895"/>
      <c r="AN191" s="895"/>
      <c r="AO191" s="895"/>
      <c r="AP191" s="895"/>
      <c r="AQ191" s="895"/>
      <c r="AR191" s="895"/>
      <c r="AS191" s="895"/>
      <c r="AT191" s="895"/>
      <c r="AU191" s="895"/>
      <c r="AV191" s="895"/>
      <c r="AW191" s="895"/>
      <c r="AX191" s="895"/>
      <c r="AY191" s="895"/>
      <c r="AZ191" s="343"/>
      <c r="BA191" s="830"/>
      <c r="BB191" s="594"/>
      <c r="BC191" s="445"/>
      <c r="BD191" s="432"/>
      <c r="BE191" s="432"/>
      <c r="BF191" s="432"/>
      <c r="BG191" s="449"/>
      <c r="BH191" s="445"/>
      <c r="BI191" s="432"/>
      <c r="BJ191" s="432"/>
      <c r="BK191" s="432"/>
      <c r="BL191" s="449"/>
      <c r="BM191" s="445"/>
      <c r="BN191" s="432"/>
      <c r="BO191" s="432"/>
      <c r="BP191" s="432"/>
      <c r="BQ191" s="449"/>
      <c r="BR191" s="445"/>
      <c r="BS191" s="432"/>
      <c r="BT191" s="432"/>
      <c r="BU191" s="432"/>
      <c r="BV191" s="43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row>
    <row r="192" s="306" customFormat="true" ht="15" customHeight="true" x14ac:dyDescent="0.2">
      <c r="A192" s="588"/>
      <c r="B192" s="376"/>
      <c r="C192" s="402"/>
      <c r="D192" s="400"/>
      <c r="E192" s="400"/>
      <c r="F192" s="400"/>
      <c r="G192" s="404"/>
      <c r="H192" s="401"/>
      <c r="I192" s="400"/>
      <c r="J192" s="400"/>
      <c r="K192" s="400"/>
      <c r="L192" s="403"/>
      <c r="M192" s="402"/>
      <c r="N192" s="400"/>
      <c r="O192" s="400"/>
      <c r="P192" s="400"/>
      <c r="Q192" s="403"/>
      <c r="R192" s="402"/>
      <c r="S192" s="400"/>
      <c r="T192" s="400"/>
      <c r="U192" s="400"/>
      <c r="V192" s="403"/>
      <c r="W192" s="895"/>
      <c r="X192" s="895"/>
      <c r="Y192" s="895"/>
      <c r="Z192" s="895"/>
      <c r="AA192" s="895"/>
      <c r="AB192" s="895"/>
      <c r="AC192" s="895"/>
      <c r="AD192" s="895"/>
      <c r="AE192" s="895"/>
      <c r="AF192" s="895"/>
      <c r="AG192" s="895"/>
      <c r="AH192" s="895"/>
      <c r="AI192" s="895"/>
      <c r="AJ192" s="895"/>
      <c r="AK192" s="895"/>
      <c r="AL192" s="895"/>
      <c r="AM192" s="895"/>
      <c r="AN192" s="895"/>
      <c r="AO192" s="895"/>
      <c r="AP192" s="895"/>
      <c r="AQ192" s="895"/>
      <c r="AR192" s="895"/>
      <c r="AS192" s="895"/>
      <c r="AT192" s="895"/>
      <c r="AU192" s="895"/>
      <c r="AV192" s="895"/>
      <c r="AW192" s="895"/>
      <c r="AX192" s="895"/>
      <c r="AY192" s="895"/>
      <c r="AZ192" s="343"/>
      <c r="BA192" s="830"/>
      <c r="BB192" s="594"/>
      <c r="BC192" s="445"/>
      <c r="BD192" s="432"/>
      <c r="BE192" s="432"/>
      <c r="BF192" s="432"/>
      <c r="BG192" s="449"/>
      <c r="BH192" s="445"/>
      <c r="BI192" s="432"/>
      <c r="BJ192" s="432"/>
      <c r="BK192" s="432"/>
      <c r="BL192" s="449"/>
      <c r="BM192" s="445"/>
      <c r="BN192" s="432"/>
      <c r="BO192" s="432"/>
      <c r="BP192" s="432"/>
      <c r="BQ192" s="449"/>
      <c r="BR192" s="445"/>
      <c r="BS192" s="432"/>
      <c r="BT192" s="432"/>
      <c r="BU192" s="432"/>
      <c r="BV192" s="43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row>
    <row r="193" s="306" customFormat="true" ht="15" customHeight="true" x14ac:dyDescent="0.2">
      <c r="A193" s="588"/>
      <c r="B193" s="376"/>
      <c r="C193" s="402"/>
      <c r="D193" s="400"/>
      <c r="E193" s="400"/>
      <c r="F193" s="400"/>
      <c r="G193" s="404"/>
      <c r="H193" s="401"/>
      <c r="I193" s="400"/>
      <c r="J193" s="400"/>
      <c r="K193" s="400"/>
      <c r="L193" s="403"/>
      <c r="M193" s="402"/>
      <c r="N193" s="400"/>
      <c r="O193" s="400"/>
      <c r="P193" s="400"/>
      <c r="Q193" s="403"/>
      <c r="R193" s="402"/>
      <c r="S193" s="400"/>
      <c r="T193" s="400"/>
      <c r="U193" s="400"/>
      <c r="V193" s="403"/>
      <c r="W193" s="895"/>
      <c r="X193" s="895"/>
      <c r="Y193" s="895"/>
      <c r="Z193" s="895"/>
      <c r="AA193" s="895"/>
      <c r="AB193" s="895"/>
      <c r="AC193" s="895"/>
      <c r="AD193" s="895"/>
      <c r="AE193" s="895"/>
      <c r="AF193" s="895"/>
      <c r="AG193" s="895"/>
      <c r="AH193" s="895"/>
      <c r="AI193" s="895"/>
      <c r="AJ193" s="895"/>
      <c r="AK193" s="895"/>
      <c r="AL193" s="895"/>
      <c r="AM193" s="895"/>
      <c r="AN193" s="895"/>
      <c r="AO193" s="895"/>
      <c r="AP193" s="895"/>
      <c r="AQ193" s="895"/>
      <c r="AR193" s="895"/>
      <c r="AS193" s="895"/>
      <c r="AT193" s="895"/>
      <c r="AU193" s="895"/>
      <c r="AV193" s="895"/>
      <c r="AW193" s="895"/>
      <c r="AX193" s="895"/>
      <c r="AY193" s="895"/>
      <c r="AZ193" s="343"/>
      <c r="BA193" s="830"/>
      <c r="BB193" s="594"/>
      <c r="BC193" s="445"/>
      <c r="BD193" s="432"/>
      <c r="BE193" s="432"/>
      <c r="BF193" s="432"/>
      <c r="BG193" s="449"/>
      <c r="BH193" s="445"/>
      <c r="BI193" s="432"/>
      <c r="BJ193" s="432"/>
      <c r="BK193" s="432"/>
      <c r="BL193" s="449"/>
      <c r="BM193" s="445"/>
      <c r="BN193" s="432"/>
      <c r="BO193" s="432"/>
      <c r="BP193" s="432"/>
      <c r="BQ193" s="449"/>
      <c r="BR193" s="445"/>
      <c r="BS193" s="432"/>
      <c r="BT193" s="432"/>
      <c r="BU193" s="432"/>
      <c r="BV193" s="43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row>
    <row r="194" s="306" customFormat="true" ht="15" customHeight="true" x14ac:dyDescent="0.2">
      <c r="A194" s="588"/>
      <c r="B194" s="376"/>
      <c r="C194" s="402"/>
      <c r="D194" s="400"/>
      <c r="E194" s="400"/>
      <c r="F194" s="400"/>
      <c r="G194" s="404"/>
      <c r="H194" s="401"/>
      <c r="I194" s="400"/>
      <c r="J194" s="400"/>
      <c r="K194" s="400"/>
      <c r="L194" s="403"/>
      <c r="M194" s="402"/>
      <c r="N194" s="400"/>
      <c r="O194" s="400"/>
      <c r="P194" s="400"/>
      <c r="Q194" s="403"/>
      <c r="R194" s="402"/>
      <c r="S194" s="400"/>
      <c r="T194" s="400"/>
      <c r="U194" s="400"/>
      <c r="V194" s="403"/>
      <c r="W194" s="895"/>
      <c r="X194" s="895"/>
      <c r="Y194" s="895"/>
      <c r="Z194" s="895"/>
      <c r="AA194" s="895"/>
      <c r="AB194" s="895"/>
      <c r="AC194" s="895"/>
      <c r="AD194" s="895"/>
      <c r="AE194" s="895"/>
      <c r="AF194" s="895"/>
      <c r="AG194" s="895"/>
      <c r="AH194" s="895"/>
      <c r="AI194" s="895"/>
      <c r="AJ194" s="895"/>
      <c r="AK194" s="895"/>
      <c r="AL194" s="895"/>
      <c r="AM194" s="895"/>
      <c r="AN194" s="895"/>
      <c r="AO194" s="895"/>
      <c r="AP194" s="895"/>
      <c r="AQ194" s="895"/>
      <c r="AR194" s="895"/>
      <c r="AS194" s="895"/>
      <c r="AT194" s="895"/>
      <c r="AU194" s="895"/>
      <c r="AV194" s="895"/>
      <c r="AW194" s="895"/>
      <c r="AX194" s="895"/>
      <c r="AY194" s="895"/>
      <c r="AZ194" s="343"/>
      <c r="BA194" s="830"/>
      <c r="BB194" s="594"/>
      <c r="BC194" s="445"/>
      <c r="BD194" s="432"/>
      <c r="BE194" s="432"/>
      <c r="BF194" s="432"/>
      <c r="BG194" s="449"/>
      <c r="BH194" s="445"/>
      <c r="BI194" s="432"/>
      <c r="BJ194" s="432"/>
      <c r="BK194" s="432"/>
      <c r="BL194" s="449"/>
      <c r="BM194" s="445"/>
      <c r="BN194" s="432"/>
      <c r="BO194" s="432"/>
      <c r="BP194" s="432"/>
      <c r="BQ194" s="449"/>
      <c r="BR194" s="445"/>
      <c r="BS194" s="432"/>
      <c r="BT194" s="432"/>
      <c r="BU194" s="432"/>
      <c r="BV194" s="43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row>
    <row r="195" s="306" customFormat="true" ht="15" customHeight="true" x14ac:dyDescent="0.2">
      <c r="A195" s="588"/>
      <c r="B195" s="376"/>
      <c r="C195" s="402"/>
      <c r="D195" s="400"/>
      <c r="E195" s="400"/>
      <c r="F195" s="400"/>
      <c r="G195" s="404"/>
      <c r="H195" s="401"/>
      <c r="I195" s="400"/>
      <c r="J195" s="400"/>
      <c r="K195" s="400"/>
      <c r="L195" s="403"/>
      <c r="M195" s="402"/>
      <c r="N195" s="400"/>
      <c r="O195" s="400"/>
      <c r="P195" s="400"/>
      <c r="Q195" s="403"/>
      <c r="R195" s="402"/>
      <c r="S195" s="400"/>
      <c r="T195" s="400"/>
      <c r="U195" s="400"/>
      <c r="V195" s="403"/>
      <c r="W195" s="895"/>
      <c r="X195" s="895"/>
      <c r="Y195" s="895"/>
      <c r="Z195" s="895"/>
      <c r="AA195" s="895"/>
      <c r="AB195" s="895"/>
      <c r="AC195" s="895"/>
      <c r="AD195" s="895"/>
      <c r="AE195" s="895"/>
      <c r="AF195" s="895"/>
      <c r="AG195" s="895"/>
      <c r="AH195" s="895"/>
      <c r="AI195" s="895"/>
      <c r="AJ195" s="895"/>
      <c r="AK195" s="895"/>
      <c r="AL195" s="895"/>
      <c r="AM195" s="895"/>
      <c r="AN195" s="895"/>
      <c r="AO195" s="895"/>
      <c r="AP195" s="895"/>
      <c r="AQ195" s="895"/>
      <c r="AR195" s="895"/>
      <c r="AS195" s="895"/>
      <c r="AT195" s="895"/>
      <c r="AU195" s="895"/>
      <c r="AV195" s="895"/>
      <c r="AW195" s="895"/>
      <c r="AX195" s="895"/>
      <c r="AY195" s="895"/>
      <c r="AZ195" s="343"/>
      <c r="BA195" s="830"/>
      <c r="BB195" s="594"/>
      <c r="BC195" s="445"/>
      <c r="BD195" s="432"/>
      <c r="BE195" s="432"/>
      <c r="BF195" s="432"/>
      <c r="BG195" s="449"/>
      <c r="BH195" s="445"/>
      <c r="BI195" s="432"/>
      <c r="BJ195" s="432"/>
      <c r="BK195" s="432"/>
      <c r="BL195" s="449"/>
      <c r="BM195" s="445"/>
      <c r="BN195" s="432"/>
      <c r="BO195" s="432"/>
      <c r="BP195" s="432"/>
      <c r="BQ195" s="449"/>
      <c r="BR195" s="445"/>
      <c r="BS195" s="432"/>
      <c r="BT195" s="432"/>
      <c r="BU195" s="432"/>
      <c r="BV195" s="43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row>
    <row r="196" s="306" customFormat="true" ht="15" customHeight="true" x14ac:dyDescent="0.2">
      <c r="A196" s="588"/>
      <c r="B196" s="376"/>
      <c r="C196" s="402"/>
      <c r="D196" s="400"/>
      <c r="E196" s="400"/>
      <c r="F196" s="400"/>
      <c r="G196" s="404"/>
      <c r="H196" s="401"/>
      <c r="I196" s="400"/>
      <c r="J196" s="400"/>
      <c r="K196" s="400"/>
      <c r="L196" s="403"/>
      <c r="M196" s="402"/>
      <c r="N196" s="400"/>
      <c r="O196" s="400"/>
      <c r="P196" s="400"/>
      <c r="Q196" s="403"/>
      <c r="R196" s="402"/>
      <c r="S196" s="400"/>
      <c r="T196" s="400"/>
      <c r="U196" s="400"/>
      <c r="V196" s="403"/>
      <c r="W196" s="895"/>
      <c r="X196" s="895"/>
      <c r="Y196" s="895"/>
      <c r="Z196" s="895"/>
      <c r="AA196" s="895"/>
      <c r="AB196" s="895"/>
      <c r="AC196" s="895"/>
      <c r="AD196" s="895"/>
      <c r="AE196" s="895"/>
      <c r="AF196" s="895"/>
      <c r="AG196" s="895"/>
      <c r="AH196" s="895"/>
      <c r="AI196" s="895"/>
      <c r="AJ196" s="895"/>
      <c r="AK196" s="895"/>
      <c r="AL196" s="895"/>
      <c r="AM196" s="895"/>
      <c r="AN196" s="895"/>
      <c r="AO196" s="895"/>
      <c r="AP196" s="895"/>
      <c r="AQ196" s="895"/>
      <c r="AR196" s="895"/>
      <c r="AS196" s="895"/>
      <c r="AT196" s="895"/>
      <c r="AU196" s="895"/>
      <c r="AV196" s="895"/>
      <c r="AW196" s="895"/>
      <c r="AX196" s="895"/>
      <c r="AY196" s="895"/>
      <c r="AZ196" s="343"/>
      <c r="BA196" s="830"/>
      <c r="BB196" s="594"/>
      <c r="BC196" s="445"/>
      <c r="BD196" s="432"/>
      <c r="BE196" s="432"/>
      <c r="BF196" s="432"/>
      <c r="BG196" s="449"/>
      <c r="BH196" s="445"/>
      <c r="BI196" s="432"/>
      <c r="BJ196" s="432"/>
      <c r="BK196" s="432"/>
      <c r="BL196" s="449"/>
      <c r="BM196" s="445"/>
      <c r="BN196" s="432"/>
      <c r="BO196" s="432"/>
      <c r="BP196" s="432"/>
      <c r="BQ196" s="449"/>
      <c r="BR196" s="445"/>
      <c r="BS196" s="432"/>
      <c r="BT196" s="432"/>
      <c r="BU196" s="432"/>
      <c r="BV196" s="43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row>
    <row r="197" s="306" customFormat="true" ht="15" customHeight="true" x14ac:dyDescent="0.2">
      <c r="A197" s="588"/>
      <c r="B197" s="376"/>
      <c r="C197" s="402"/>
      <c r="D197" s="400"/>
      <c r="E197" s="400"/>
      <c r="F197" s="400"/>
      <c r="G197" s="404"/>
      <c r="H197" s="401"/>
      <c r="I197" s="400"/>
      <c r="J197" s="400"/>
      <c r="K197" s="400"/>
      <c r="L197" s="403"/>
      <c r="M197" s="402"/>
      <c r="N197" s="400"/>
      <c r="O197" s="400"/>
      <c r="P197" s="400"/>
      <c r="Q197" s="403"/>
      <c r="R197" s="402"/>
      <c r="S197" s="400"/>
      <c r="T197" s="400"/>
      <c r="U197" s="400"/>
      <c r="V197" s="403"/>
      <c r="W197" s="895"/>
      <c r="X197" s="895"/>
      <c r="Y197" s="895"/>
      <c r="Z197" s="895"/>
      <c r="AA197" s="895"/>
      <c r="AB197" s="895"/>
      <c r="AC197" s="895"/>
      <c r="AD197" s="895"/>
      <c r="AE197" s="895"/>
      <c r="AF197" s="895"/>
      <c r="AG197" s="895"/>
      <c r="AH197" s="895"/>
      <c r="AI197" s="895"/>
      <c r="AJ197" s="895"/>
      <c r="AK197" s="895"/>
      <c r="AL197" s="895"/>
      <c r="AM197" s="895"/>
      <c r="AN197" s="895"/>
      <c r="AO197" s="895"/>
      <c r="AP197" s="895"/>
      <c r="AQ197" s="895"/>
      <c r="AR197" s="895"/>
      <c r="AS197" s="895"/>
      <c r="AT197" s="895"/>
      <c r="AU197" s="895"/>
      <c r="AV197" s="895"/>
      <c r="AW197" s="895"/>
      <c r="AX197" s="895"/>
      <c r="AY197" s="895"/>
      <c r="AZ197" s="343"/>
      <c r="BA197" s="830"/>
      <c r="BB197" s="594"/>
      <c r="BC197" s="445"/>
      <c r="BD197" s="432"/>
      <c r="BE197" s="432"/>
      <c r="BF197" s="432"/>
      <c r="BG197" s="449"/>
      <c r="BH197" s="445"/>
      <c r="BI197" s="432"/>
      <c r="BJ197" s="432"/>
      <c r="BK197" s="432"/>
      <c r="BL197" s="449"/>
      <c r="BM197" s="445"/>
      <c r="BN197" s="432"/>
      <c r="BO197" s="432"/>
      <c r="BP197" s="432"/>
      <c r="BQ197" s="449"/>
      <c r="BR197" s="445"/>
      <c r="BS197" s="432"/>
      <c r="BT197" s="432"/>
      <c r="BU197" s="432"/>
      <c r="BV197" s="43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row>
    <row r="198" s="306" customFormat="true" ht="15" customHeight="true" x14ac:dyDescent="0.2">
      <c r="A198" s="588"/>
      <c r="B198" s="376"/>
      <c r="C198" s="402"/>
      <c r="D198" s="400"/>
      <c r="E198" s="400"/>
      <c r="F198" s="400"/>
      <c r="G198" s="404"/>
      <c r="H198" s="401"/>
      <c r="I198" s="400"/>
      <c r="J198" s="400"/>
      <c r="K198" s="400"/>
      <c r="L198" s="403"/>
      <c r="M198" s="402"/>
      <c r="N198" s="400"/>
      <c r="O198" s="400"/>
      <c r="P198" s="400"/>
      <c r="Q198" s="403"/>
      <c r="R198" s="402"/>
      <c r="S198" s="400"/>
      <c r="T198" s="400"/>
      <c r="U198" s="400"/>
      <c r="V198" s="403"/>
      <c r="W198" s="895"/>
      <c r="X198" s="895"/>
      <c r="Y198" s="895"/>
      <c r="Z198" s="895"/>
      <c r="AA198" s="895"/>
      <c r="AB198" s="895"/>
      <c r="AC198" s="895"/>
      <c r="AD198" s="895"/>
      <c r="AE198" s="895"/>
      <c r="AF198" s="895"/>
      <c r="AG198" s="895"/>
      <c r="AH198" s="895"/>
      <c r="AI198" s="895"/>
      <c r="AJ198" s="895"/>
      <c r="AK198" s="895"/>
      <c r="AL198" s="895"/>
      <c r="AM198" s="895"/>
      <c r="AN198" s="895"/>
      <c r="AO198" s="895"/>
      <c r="AP198" s="895"/>
      <c r="AQ198" s="895"/>
      <c r="AR198" s="895"/>
      <c r="AS198" s="895"/>
      <c r="AT198" s="895"/>
      <c r="AU198" s="895"/>
      <c r="AV198" s="895"/>
      <c r="AW198" s="895"/>
      <c r="AX198" s="895"/>
      <c r="AY198" s="895"/>
      <c r="AZ198" s="343"/>
      <c r="BA198" s="830"/>
      <c r="BB198" s="594"/>
      <c r="BC198" s="445"/>
      <c r="BD198" s="432"/>
      <c r="BE198" s="432"/>
      <c r="BF198" s="432"/>
      <c r="BG198" s="449"/>
      <c r="BH198" s="445"/>
      <c r="BI198" s="432"/>
      <c r="BJ198" s="432"/>
      <c r="BK198" s="432"/>
      <c r="BL198" s="449"/>
      <c r="BM198" s="445"/>
      <c r="BN198" s="432"/>
      <c r="BO198" s="432"/>
      <c r="BP198" s="432"/>
      <c r="BQ198" s="449"/>
      <c r="BR198" s="445"/>
      <c r="BS198" s="432"/>
      <c r="BT198" s="432"/>
      <c r="BU198" s="432"/>
      <c r="BV198" s="43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row>
    <row r="199" s="306" customFormat="true" ht="15" customHeight="true" x14ac:dyDescent="0.2">
      <c r="A199" s="588"/>
      <c r="B199" s="376"/>
      <c r="C199" s="402"/>
      <c r="D199" s="400"/>
      <c r="E199" s="400"/>
      <c r="F199" s="400"/>
      <c r="G199" s="404"/>
      <c r="H199" s="401"/>
      <c r="I199" s="400"/>
      <c r="J199" s="400"/>
      <c r="K199" s="400"/>
      <c r="L199" s="403"/>
      <c r="M199" s="402"/>
      <c r="N199" s="400"/>
      <c r="O199" s="400"/>
      <c r="P199" s="400"/>
      <c r="Q199" s="403"/>
      <c r="R199" s="402"/>
      <c r="S199" s="400"/>
      <c r="T199" s="400"/>
      <c r="U199" s="400"/>
      <c r="V199" s="403"/>
      <c r="W199" s="895"/>
      <c r="X199" s="895"/>
      <c r="Y199" s="895"/>
      <c r="Z199" s="895"/>
      <c r="AA199" s="895"/>
      <c r="AB199" s="895"/>
      <c r="AC199" s="895"/>
      <c r="AD199" s="895"/>
      <c r="AE199" s="895"/>
      <c r="AF199" s="895"/>
      <c r="AG199" s="895"/>
      <c r="AH199" s="895"/>
      <c r="AI199" s="895"/>
      <c r="AJ199" s="895"/>
      <c r="AK199" s="895"/>
      <c r="AL199" s="895"/>
      <c r="AM199" s="895"/>
      <c r="AN199" s="895"/>
      <c r="AO199" s="895"/>
      <c r="AP199" s="895"/>
      <c r="AQ199" s="895"/>
      <c r="AR199" s="895"/>
      <c r="AS199" s="895"/>
      <c r="AT199" s="895"/>
      <c r="AU199" s="895"/>
      <c r="AV199" s="895"/>
      <c r="AW199" s="895"/>
      <c r="AX199" s="895"/>
      <c r="AY199" s="895"/>
      <c r="AZ199" s="343"/>
      <c r="BA199" s="830"/>
      <c r="BB199" s="594"/>
      <c r="BC199" s="445"/>
      <c r="BD199" s="432"/>
      <c r="BE199" s="432"/>
      <c r="BF199" s="432"/>
      <c r="BG199" s="449"/>
      <c r="BH199" s="445"/>
      <c r="BI199" s="432"/>
      <c r="BJ199" s="432"/>
      <c r="BK199" s="432"/>
      <c r="BL199" s="449"/>
      <c r="BM199" s="445"/>
      <c r="BN199" s="432"/>
      <c r="BO199" s="432"/>
      <c r="BP199" s="432"/>
      <c r="BQ199" s="449"/>
      <c r="BR199" s="445"/>
      <c r="BS199" s="432"/>
      <c r="BT199" s="432"/>
      <c r="BU199" s="432"/>
      <c r="BV199" s="43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row>
    <row r="200" s="306" customFormat="true" ht="15" customHeight="true" x14ac:dyDescent="0.2">
      <c r="A200" s="588"/>
      <c r="B200" s="376"/>
      <c r="C200" s="402"/>
      <c r="D200" s="400"/>
      <c r="E200" s="400"/>
      <c r="F200" s="400"/>
      <c r="G200" s="404"/>
      <c r="H200" s="401"/>
      <c r="I200" s="400"/>
      <c r="J200" s="400"/>
      <c r="K200" s="400"/>
      <c r="L200" s="403"/>
      <c r="M200" s="402"/>
      <c r="N200" s="400"/>
      <c r="O200" s="400"/>
      <c r="P200" s="400"/>
      <c r="Q200" s="403"/>
      <c r="R200" s="402"/>
      <c r="S200" s="400"/>
      <c r="T200" s="400"/>
      <c r="U200" s="400"/>
      <c r="V200" s="403"/>
      <c r="W200" s="895"/>
      <c r="X200" s="895"/>
      <c r="Y200" s="895"/>
      <c r="Z200" s="895"/>
      <c r="AA200" s="895"/>
      <c r="AB200" s="895"/>
      <c r="AC200" s="895"/>
      <c r="AD200" s="895"/>
      <c r="AE200" s="895"/>
      <c r="AF200" s="895"/>
      <c r="AG200" s="895"/>
      <c r="AH200" s="895"/>
      <c r="AI200" s="895"/>
      <c r="AJ200" s="895"/>
      <c r="AK200" s="895"/>
      <c r="AL200" s="895"/>
      <c r="AM200" s="895"/>
      <c r="AN200" s="895"/>
      <c r="AO200" s="895"/>
      <c r="AP200" s="895"/>
      <c r="AQ200" s="895"/>
      <c r="AR200" s="895"/>
      <c r="AS200" s="895"/>
      <c r="AT200" s="895"/>
      <c r="AU200" s="895"/>
      <c r="AV200" s="895"/>
      <c r="AW200" s="895"/>
      <c r="AX200" s="895"/>
      <c r="AY200" s="895"/>
      <c r="AZ200" s="343"/>
      <c r="BA200" s="830"/>
      <c r="BB200" s="594"/>
      <c r="BC200" s="445"/>
      <c r="BD200" s="432"/>
      <c r="BE200" s="432"/>
      <c r="BF200" s="432"/>
      <c r="BG200" s="449"/>
      <c r="BH200" s="445"/>
      <c r="BI200" s="432"/>
      <c r="BJ200" s="432"/>
      <c r="BK200" s="432"/>
      <c r="BL200" s="449"/>
      <c r="BM200" s="445"/>
      <c r="BN200" s="432"/>
      <c r="BO200" s="432"/>
      <c r="BP200" s="432"/>
      <c r="BQ200" s="449"/>
      <c r="BR200" s="445"/>
      <c r="BS200" s="432"/>
      <c r="BT200" s="432"/>
      <c r="BU200" s="432"/>
      <c r="BV200" s="43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row>
    <row r="201" s="306" customFormat="true" ht="15" customHeight="true" x14ac:dyDescent="0.2">
      <c r="A201" s="588"/>
      <c r="B201" s="376"/>
      <c r="C201" s="402"/>
      <c r="D201" s="400"/>
      <c r="E201" s="400"/>
      <c r="F201" s="400"/>
      <c r="G201" s="404"/>
      <c r="H201" s="401"/>
      <c r="I201" s="400"/>
      <c r="J201" s="400"/>
      <c r="K201" s="400"/>
      <c r="L201" s="403"/>
      <c r="M201" s="402"/>
      <c r="N201" s="400"/>
      <c r="O201" s="400"/>
      <c r="P201" s="400"/>
      <c r="Q201" s="403"/>
      <c r="R201" s="402"/>
      <c r="S201" s="400"/>
      <c r="T201" s="400"/>
      <c r="U201" s="400"/>
      <c r="V201" s="403"/>
      <c r="W201" s="895"/>
      <c r="X201" s="895"/>
      <c r="Y201" s="895"/>
      <c r="Z201" s="895"/>
      <c r="AA201" s="895"/>
      <c r="AB201" s="895"/>
      <c r="AC201" s="895"/>
      <c r="AD201" s="895"/>
      <c r="AE201" s="895"/>
      <c r="AF201" s="895"/>
      <c r="AG201" s="895"/>
      <c r="AH201" s="895"/>
      <c r="AI201" s="895"/>
      <c r="AJ201" s="895"/>
      <c r="AK201" s="895"/>
      <c r="AL201" s="895"/>
      <c r="AM201" s="895"/>
      <c r="AN201" s="895"/>
      <c r="AO201" s="895"/>
      <c r="AP201" s="895"/>
      <c r="AQ201" s="895"/>
      <c r="AR201" s="895"/>
      <c r="AS201" s="895"/>
      <c r="AT201" s="895"/>
      <c r="AU201" s="895"/>
      <c r="AV201" s="895"/>
      <c r="AW201" s="895"/>
      <c r="AX201" s="895"/>
      <c r="AY201" s="895"/>
      <c r="AZ201" s="343"/>
      <c r="BA201" s="830"/>
      <c r="BB201" s="594"/>
      <c r="BC201" s="445"/>
      <c r="BD201" s="432"/>
      <c r="BE201" s="432"/>
      <c r="BF201" s="432"/>
      <c r="BG201" s="449"/>
      <c r="BH201" s="445"/>
      <c r="BI201" s="432"/>
      <c r="BJ201" s="432"/>
      <c r="BK201" s="432"/>
      <c r="BL201" s="449"/>
      <c r="BM201" s="445"/>
      <c r="BN201" s="432"/>
      <c r="BO201" s="432"/>
      <c r="BP201" s="432"/>
      <c r="BQ201" s="449"/>
      <c r="BR201" s="445"/>
      <c r="BS201" s="432"/>
      <c r="BT201" s="432"/>
      <c r="BU201" s="432"/>
      <c r="BV201" s="43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row>
    <row r="202" s="306" customFormat="true" ht="15" customHeight="true" x14ac:dyDescent="0.2">
      <c r="A202" s="588"/>
      <c r="B202" s="376"/>
      <c r="C202" s="402"/>
      <c r="D202" s="400"/>
      <c r="E202" s="400"/>
      <c r="F202" s="400"/>
      <c r="G202" s="404"/>
      <c r="H202" s="401"/>
      <c r="I202" s="400"/>
      <c r="J202" s="400"/>
      <c r="K202" s="400"/>
      <c r="L202" s="403"/>
      <c r="M202" s="402"/>
      <c r="N202" s="400"/>
      <c r="O202" s="400"/>
      <c r="P202" s="400"/>
      <c r="Q202" s="403"/>
      <c r="R202" s="402"/>
      <c r="S202" s="400"/>
      <c r="T202" s="400"/>
      <c r="U202" s="400"/>
      <c r="V202" s="403"/>
      <c r="W202" s="895"/>
      <c r="X202" s="895"/>
      <c r="Y202" s="895"/>
      <c r="Z202" s="895"/>
      <c r="AA202" s="895"/>
      <c r="AB202" s="895"/>
      <c r="AC202" s="895"/>
      <c r="AD202" s="895"/>
      <c r="AE202" s="895"/>
      <c r="AF202" s="895"/>
      <c r="AG202" s="895"/>
      <c r="AH202" s="895"/>
      <c r="AI202" s="895"/>
      <c r="AJ202" s="895"/>
      <c r="AK202" s="895"/>
      <c r="AL202" s="895"/>
      <c r="AM202" s="895"/>
      <c r="AN202" s="895"/>
      <c r="AO202" s="895"/>
      <c r="AP202" s="895"/>
      <c r="AQ202" s="895"/>
      <c r="AR202" s="895"/>
      <c r="AS202" s="895"/>
      <c r="AT202" s="895"/>
      <c r="AU202" s="895"/>
      <c r="AV202" s="895"/>
      <c r="AW202" s="895"/>
      <c r="AX202" s="895"/>
      <c r="AY202" s="895"/>
      <c r="AZ202" s="343"/>
      <c r="BA202" s="830"/>
      <c r="BB202" s="594"/>
      <c r="BC202" s="445"/>
      <c r="BD202" s="432"/>
      <c r="BE202" s="432"/>
      <c r="BF202" s="432"/>
      <c r="BG202" s="449"/>
      <c r="BH202" s="445"/>
      <c r="BI202" s="432"/>
      <c r="BJ202" s="432"/>
      <c r="BK202" s="432"/>
      <c r="BL202" s="449"/>
      <c r="BM202" s="445"/>
      <c r="BN202" s="432"/>
      <c r="BO202" s="432"/>
      <c r="BP202" s="432"/>
      <c r="BQ202" s="449"/>
      <c r="BR202" s="445"/>
      <c r="BS202" s="432"/>
      <c r="BT202" s="432"/>
      <c r="BU202" s="432"/>
      <c r="BV202" s="43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row>
    <row r="203" s="306" customFormat="true" ht="15" customHeight="true" x14ac:dyDescent="0.2">
      <c r="A203" s="588"/>
      <c r="B203" s="376"/>
      <c r="C203" s="402"/>
      <c r="D203" s="400"/>
      <c r="E203" s="400"/>
      <c r="F203" s="400"/>
      <c r="G203" s="404"/>
      <c r="H203" s="401"/>
      <c r="I203" s="400"/>
      <c r="J203" s="400"/>
      <c r="K203" s="400"/>
      <c r="L203" s="403"/>
      <c r="M203" s="402"/>
      <c r="N203" s="400"/>
      <c r="O203" s="400"/>
      <c r="P203" s="400"/>
      <c r="Q203" s="403"/>
      <c r="R203" s="402"/>
      <c r="S203" s="400"/>
      <c r="T203" s="400"/>
      <c r="U203" s="400"/>
      <c r="V203" s="403"/>
      <c r="W203" s="895"/>
      <c r="X203" s="895"/>
      <c r="Y203" s="895"/>
      <c r="Z203" s="895"/>
      <c r="AA203" s="895"/>
      <c r="AB203" s="895"/>
      <c r="AC203" s="895"/>
      <c r="AD203" s="895"/>
      <c r="AE203" s="895"/>
      <c r="AF203" s="895"/>
      <c r="AG203" s="895"/>
      <c r="AH203" s="895"/>
      <c r="AI203" s="895"/>
      <c r="AJ203" s="895"/>
      <c r="AK203" s="895"/>
      <c r="AL203" s="895"/>
      <c r="AM203" s="895"/>
      <c r="AN203" s="895"/>
      <c r="AO203" s="895"/>
      <c r="AP203" s="895"/>
      <c r="AQ203" s="895"/>
      <c r="AR203" s="895"/>
      <c r="AS203" s="895"/>
      <c r="AT203" s="895"/>
      <c r="AU203" s="895"/>
      <c r="AV203" s="895"/>
      <c r="AW203" s="895"/>
      <c r="AX203" s="895"/>
      <c r="AY203" s="895"/>
      <c r="AZ203" s="343"/>
      <c r="BA203" s="830"/>
      <c r="BB203" s="594"/>
      <c r="BC203" s="445"/>
      <c r="BD203" s="432"/>
      <c r="BE203" s="432"/>
      <c r="BF203" s="432"/>
      <c r="BG203" s="449"/>
      <c r="BH203" s="445"/>
      <c r="BI203" s="432"/>
      <c r="BJ203" s="432"/>
      <c r="BK203" s="432"/>
      <c r="BL203" s="449"/>
      <c r="BM203" s="445"/>
      <c r="BN203" s="432"/>
      <c r="BO203" s="432"/>
      <c r="BP203" s="432"/>
      <c r="BQ203" s="449"/>
      <c r="BR203" s="445"/>
      <c r="BS203" s="432"/>
      <c r="BT203" s="432"/>
      <c r="BU203" s="432"/>
      <c r="BV203" s="43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row>
    <row r="204" s="306" customFormat="true" ht="15" customHeight="true" x14ac:dyDescent="0.2">
      <c r="A204" s="588"/>
      <c r="B204" s="376"/>
      <c r="C204" s="402"/>
      <c r="D204" s="400"/>
      <c r="E204" s="400"/>
      <c r="F204" s="400"/>
      <c r="G204" s="404"/>
      <c r="H204" s="401"/>
      <c r="I204" s="400"/>
      <c r="J204" s="400"/>
      <c r="K204" s="400"/>
      <c r="L204" s="403"/>
      <c r="M204" s="402"/>
      <c r="N204" s="400"/>
      <c r="O204" s="400"/>
      <c r="P204" s="400"/>
      <c r="Q204" s="403"/>
      <c r="R204" s="402"/>
      <c r="S204" s="400"/>
      <c r="T204" s="400"/>
      <c r="U204" s="400"/>
      <c r="V204" s="403"/>
      <c r="W204" s="895"/>
      <c r="X204" s="895"/>
      <c r="Y204" s="895"/>
      <c r="Z204" s="895"/>
      <c r="AA204" s="895"/>
      <c r="AB204" s="895"/>
      <c r="AC204" s="895"/>
      <c r="AD204" s="895"/>
      <c r="AE204" s="895"/>
      <c r="AF204" s="895"/>
      <c r="AG204" s="895"/>
      <c r="AH204" s="895"/>
      <c r="AI204" s="895"/>
      <c r="AJ204" s="895"/>
      <c r="AK204" s="895"/>
      <c r="AL204" s="895"/>
      <c r="AM204" s="895"/>
      <c r="AN204" s="895"/>
      <c r="AO204" s="895"/>
      <c r="AP204" s="895"/>
      <c r="AQ204" s="895"/>
      <c r="AR204" s="895"/>
      <c r="AS204" s="895"/>
      <c r="AT204" s="895"/>
      <c r="AU204" s="895"/>
      <c r="AV204" s="895"/>
      <c r="AW204" s="895"/>
      <c r="AX204" s="895"/>
      <c r="AY204" s="895"/>
      <c r="AZ204" s="343"/>
      <c r="BA204" s="830"/>
      <c r="BB204" s="594"/>
      <c r="BC204" s="445"/>
      <c r="BD204" s="432"/>
      <c r="BE204" s="432"/>
      <c r="BF204" s="432"/>
      <c r="BG204" s="449"/>
      <c r="BH204" s="445"/>
      <c r="BI204" s="432"/>
      <c r="BJ204" s="432"/>
      <c r="BK204" s="432"/>
      <c r="BL204" s="449"/>
      <c r="BM204" s="445"/>
      <c r="BN204" s="432"/>
      <c r="BO204" s="432"/>
      <c r="BP204" s="432"/>
      <c r="BQ204" s="449"/>
      <c r="BR204" s="445"/>
      <c r="BS204" s="432"/>
      <c r="BT204" s="432"/>
      <c r="BU204" s="432"/>
      <c r="BV204" s="43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row>
    <row r="205" s="306" customFormat="true" ht="15" customHeight="true" x14ac:dyDescent="0.2">
      <c r="A205" s="584"/>
      <c r="B205" s="377"/>
      <c r="C205" s="407"/>
      <c r="D205" s="405"/>
      <c r="E205" s="405"/>
      <c r="F205" s="405"/>
      <c r="G205" s="409"/>
      <c r="H205" s="406"/>
      <c r="I205" s="405"/>
      <c r="J205" s="405"/>
      <c r="K205" s="405"/>
      <c r="L205" s="408"/>
      <c r="M205" s="407"/>
      <c r="N205" s="405"/>
      <c r="O205" s="405"/>
      <c r="P205" s="405"/>
      <c r="Q205" s="408"/>
      <c r="R205" s="407"/>
      <c r="S205" s="405"/>
      <c r="T205" s="405"/>
      <c r="U205" s="405"/>
      <c r="V205" s="408"/>
      <c r="W205" s="895"/>
      <c r="X205" s="895"/>
      <c r="Y205" s="895"/>
      <c r="Z205" s="895"/>
      <c r="AA205" s="895"/>
      <c r="AB205" s="895"/>
      <c r="AC205" s="895"/>
      <c r="AD205" s="895"/>
      <c r="AE205" s="895"/>
      <c r="AF205" s="895"/>
      <c r="AG205" s="895"/>
      <c r="AH205" s="895"/>
      <c r="AI205" s="895"/>
      <c r="AJ205" s="895"/>
      <c r="AK205" s="895"/>
      <c r="AL205" s="895"/>
      <c r="AM205" s="895"/>
      <c r="AN205" s="895"/>
      <c r="AO205" s="895"/>
      <c r="AP205" s="895"/>
      <c r="AQ205" s="895"/>
      <c r="AR205" s="895"/>
      <c r="AS205" s="895"/>
      <c r="AT205" s="895"/>
      <c r="AU205" s="895"/>
      <c r="AV205" s="895"/>
      <c r="AW205" s="895"/>
      <c r="AX205" s="895"/>
      <c r="AY205" s="895"/>
      <c r="AZ205" s="343"/>
      <c r="BA205" s="830"/>
      <c r="BB205" s="594"/>
      <c r="BC205" s="448"/>
      <c r="BD205" s="447"/>
      <c r="BE205" s="447"/>
      <c r="BF205" s="447"/>
      <c r="BG205" s="451"/>
      <c r="BH205" s="448"/>
      <c r="BI205" s="447"/>
      <c r="BJ205" s="447"/>
      <c r="BK205" s="447"/>
      <c r="BL205" s="451"/>
      <c r="BM205" s="448"/>
      <c r="BN205" s="447"/>
      <c r="BO205" s="447"/>
      <c r="BP205" s="447"/>
      <c r="BQ205" s="451"/>
      <c r="BR205" s="448"/>
      <c r="BS205" s="447"/>
      <c r="BT205" s="447"/>
      <c r="BU205" s="447"/>
      <c r="BV205" s="450"/>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row>
    <row r="206" s="306" customFormat="true" ht="250.15" customHeight="true" x14ac:dyDescent="0.2">
      <c r="A206" s="308"/>
      <c r="B206" s="308"/>
      <c r="C206" s="308"/>
      <c r="D206" s="308"/>
      <c r="E206" s="308"/>
      <c r="F206" s="308"/>
      <c r="G206" s="308"/>
      <c r="H206" s="308"/>
      <c r="I206" s="308"/>
      <c r="J206" s="308"/>
      <c r="K206" s="308"/>
      <c r="L206" s="308"/>
      <c r="M206" s="308"/>
      <c r="N206" s="308"/>
      <c r="O206" s="308"/>
      <c r="P206" s="308"/>
      <c r="Q206" s="308"/>
      <c r="R206" s="493"/>
      <c r="S206" s="308"/>
      <c r="T206" s="308"/>
      <c r="U206" s="308"/>
      <c r="V206" s="308"/>
      <c r="W206" s="343"/>
      <c r="X206" s="343"/>
      <c r="Y206" s="343"/>
      <c r="Z206" s="343"/>
      <c r="AA206" s="343"/>
      <c r="AB206" s="343"/>
      <c r="AC206" s="343"/>
      <c r="AD206" s="343"/>
      <c r="AE206" s="343"/>
      <c r="AF206" s="343"/>
      <c r="AG206" s="343"/>
      <c r="AH206" s="343"/>
      <c r="AI206" s="343"/>
      <c r="AJ206" s="343"/>
      <c r="AK206" s="343"/>
      <c r="AL206" s="343"/>
      <c r="AM206" s="343"/>
      <c r="AN206" s="343"/>
      <c r="AO206" s="343"/>
      <c r="AP206" s="343"/>
      <c r="AQ206" s="343"/>
      <c r="AR206" s="343"/>
      <c r="AS206" s="343"/>
      <c r="AT206" s="343"/>
      <c r="AU206" s="343"/>
      <c r="AV206" s="343"/>
      <c r="AW206" s="343"/>
      <c r="AX206" s="343"/>
      <c r="AY206" s="343"/>
      <c r="AZ206" s="343"/>
      <c r="BA206" s="308"/>
      <c r="BV206" s="308"/>
      <c r="BW206" s="343"/>
      <c r="BX206" s="343"/>
      <c r="BY206" s="343"/>
      <c r="BZ206" s="343"/>
      <c r="CA206" s="343"/>
      <c r="CB206" s="343"/>
      <c r="CC206" s="343"/>
      <c r="CD206" s="343"/>
      <c r="CE206" s="343"/>
      <c r="CF206" s="343"/>
      <c r="CG206" s="343"/>
      <c r="CH206" s="343"/>
      <c r="CI206" s="343"/>
      <c r="CJ206" s="343"/>
      <c r="CK206" s="343"/>
      <c r="CL206" s="343"/>
      <c r="CM206" s="343"/>
      <c r="CN206" s="343"/>
      <c r="CO206" s="343"/>
      <c r="CP206" s="343"/>
      <c r="CQ206" s="343"/>
      <c r="CR206" s="343"/>
      <c r="CS206" s="343"/>
      <c r="CT206" s="343"/>
      <c r="CU206" s="343"/>
      <c r="CV206" s="343"/>
      <c r="CW206" s="343"/>
      <c r="CX206" s="343"/>
      <c r="CY206" s="343"/>
      <c r="CZ206" s="343"/>
    </row>
    <row r="207" s="299" customFormat="true" ht="18" customHeight="true" x14ac:dyDescent="0.2">
      <c r="A207" s="310"/>
      <c r="B207" s="310"/>
      <c r="C207" s="310"/>
      <c r="D207" s="310"/>
      <c r="E207" s="310"/>
      <c r="F207" s="310"/>
      <c r="G207" s="310"/>
      <c r="W207" s="339"/>
      <c r="X207" s="339"/>
      <c r="Y207" s="339"/>
      <c r="Z207" s="339"/>
      <c r="AA207" s="339"/>
      <c r="AB207" s="339"/>
      <c r="AC207" s="339"/>
      <c r="AD207" s="339"/>
      <c r="AE207" s="339"/>
      <c r="AF207" s="339"/>
      <c r="AG207" s="339"/>
      <c r="AH207" s="339"/>
      <c r="AI207" s="339"/>
      <c r="AJ207" s="339"/>
      <c r="AK207" s="339"/>
      <c r="AL207" s="339"/>
      <c r="AM207" s="339"/>
      <c r="AN207" s="339"/>
      <c r="AO207" s="339"/>
      <c r="AP207" s="339"/>
      <c r="AQ207" s="339"/>
      <c r="AR207" s="339"/>
      <c r="AS207" s="339"/>
      <c r="AT207" s="339"/>
      <c r="AU207" s="339"/>
      <c r="AV207" s="339"/>
      <c r="AW207" s="339"/>
      <c r="AX207" s="339"/>
      <c r="AY207" s="339"/>
      <c r="AZ207" s="339"/>
      <c r="BB207" s="310"/>
      <c r="BW207" s="339"/>
      <c r="BX207" s="339"/>
      <c r="BY207" s="339"/>
      <c r="BZ207" s="339"/>
      <c r="CA207" s="339"/>
      <c r="CB207" s="339"/>
      <c r="CC207" s="339"/>
      <c r="CD207" s="339"/>
      <c r="CE207" s="339"/>
      <c r="CF207" s="339"/>
      <c r="CG207" s="339"/>
      <c r="CH207" s="339"/>
      <c r="CI207" s="339"/>
      <c r="CJ207" s="339"/>
      <c r="CK207" s="339"/>
      <c r="CL207" s="339"/>
      <c r="CM207" s="339"/>
      <c r="CN207" s="339"/>
      <c r="CO207" s="339"/>
      <c r="CP207" s="339"/>
      <c r="CQ207" s="339"/>
      <c r="CR207" s="339"/>
      <c r="CS207" s="339"/>
      <c r="CT207" s="339"/>
      <c r="CU207" s="339"/>
      <c r="CV207" s="339"/>
      <c r="CW207" s="339"/>
      <c r="CX207" s="339"/>
      <c r="CY207" s="339"/>
      <c r="CZ207" s="339"/>
    </row>
    <row r="208" s="299" customFormat="true" ht="22.5" customHeight="true" x14ac:dyDescent="0.35">
      <c r="A208" s="1002" t="str">
        <f>A1026</f>
        <v>Mongolia</v>
      </c>
      <c r="B208" s="1003"/>
      <c r="C208" s="310"/>
      <c r="D208" s="310"/>
      <c r="E208" s="310"/>
      <c r="F208" s="310"/>
      <c r="G208" s="310"/>
      <c r="R208" s="438"/>
      <c r="W208" s="339"/>
      <c r="X208" s="339"/>
      <c r="Y208" s="339"/>
      <c r="Z208" s="339"/>
      <c r="AA208" s="339"/>
      <c r="AB208" s="339"/>
      <c r="AC208" s="339"/>
      <c r="AD208" s="339"/>
      <c r="AE208" s="339"/>
      <c r="AF208" s="339"/>
      <c r="AG208" s="339"/>
      <c r="AH208" s="339"/>
      <c r="AI208" s="339"/>
      <c r="AJ208" s="339"/>
      <c r="AK208" s="339"/>
      <c r="AL208" s="339"/>
      <c r="AM208" s="339"/>
      <c r="AN208" s="339"/>
      <c r="AO208" s="339"/>
      <c r="AP208" s="339"/>
      <c r="AQ208" s="339"/>
      <c r="AR208" s="339"/>
      <c r="AS208" s="339"/>
      <c r="AT208" s="339"/>
      <c r="AU208" s="339"/>
      <c r="AV208" s="339"/>
      <c r="AW208" s="339"/>
      <c r="AX208" s="339"/>
      <c r="AY208" s="339"/>
      <c r="AZ208" s="339"/>
      <c r="BB208" s="310"/>
      <c r="BW208" s="339"/>
      <c r="BX208" s="339"/>
      <c r="BY208" s="339"/>
      <c r="BZ208" s="339"/>
      <c r="CA208" s="339"/>
      <c r="CB208" s="339"/>
      <c r="CC208" s="339"/>
      <c r="CD208" s="339"/>
      <c r="CE208" s="339"/>
      <c r="CF208" s="339"/>
      <c r="CG208" s="339"/>
      <c r="CH208" s="339"/>
      <c r="CI208" s="339"/>
      <c r="CJ208" s="339"/>
      <c r="CK208" s="339"/>
      <c r="CL208" s="339"/>
      <c r="CM208" s="339"/>
      <c r="CN208" s="339"/>
      <c r="CO208" s="339"/>
      <c r="CP208" s="339"/>
      <c r="CQ208" s="339"/>
      <c r="CR208" s="339"/>
      <c r="CS208" s="339"/>
      <c r="CT208" s="339"/>
      <c r="CU208" s="339"/>
      <c r="CV208" s="339"/>
      <c r="CW208" s="339"/>
      <c r="CX208" s="339"/>
      <c r="CY208" s="339"/>
      <c r="CZ208" s="339"/>
    </row>
    <row r="209" s="299" customFormat="true" ht="22.5" customHeight="true" x14ac:dyDescent="0.35">
      <c r="A209" s="314" t="str">
        <f>A1034</f>
        <v>2018</v>
      </c>
      <c r="B209" s="315"/>
      <c r="C209" s="310"/>
      <c r="D209" s="310"/>
      <c r="E209" s="310"/>
      <c r="F209" s="310"/>
      <c r="G209" s="310"/>
      <c r="R209" s="438"/>
      <c r="W209" s="339"/>
      <c r="X209" s="339"/>
      <c r="Y209" s="339"/>
      <c r="Z209" s="339"/>
      <c r="AA209" s="339"/>
      <c r="AB209" s="339"/>
      <c r="AC209" s="339"/>
      <c r="AD209" s="339"/>
      <c r="AE209" s="339"/>
      <c r="AF209" s="339"/>
      <c r="AG209" s="339"/>
      <c r="AH209" s="339"/>
      <c r="AI209" s="339"/>
      <c r="AJ209" s="339"/>
      <c r="AK209" s="339"/>
      <c r="AL209" s="339"/>
      <c r="AM209" s="339"/>
      <c r="AN209" s="339"/>
      <c r="AO209" s="339"/>
      <c r="AP209" s="339"/>
      <c r="AQ209" s="339"/>
      <c r="AR209" s="339"/>
      <c r="AS209" s="339"/>
      <c r="AT209" s="339"/>
      <c r="AU209" s="339"/>
      <c r="AV209" s="339"/>
      <c r="AW209" s="339"/>
      <c r="AX209" s="339"/>
      <c r="AY209" s="339"/>
      <c r="AZ209" s="339"/>
      <c r="BB209" s="310"/>
      <c r="BW209" s="339"/>
      <c r="BX209" s="339"/>
      <c r="BY209" s="339"/>
      <c r="BZ209" s="339"/>
      <c r="CA209" s="339"/>
      <c r="CB209" s="339"/>
      <c r="CC209" s="339"/>
      <c r="CD209" s="339"/>
      <c r="CE209" s="339"/>
      <c r="CF209" s="339"/>
      <c r="CG209" s="339"/>
      <c r="CH209" s="339"/>
      <c r="CI209" s="339"/>
      <c r="CJ209" s="339"/>
      <c r="CK209" s="339"/>
      <c r="CL209" s="339"/>
      <c r="CM209" s="339"/>
      <c r="CN209" s="339"/>
      <c r="CO209" s="339"/>
      <c r="CP209" s="339"/>
      <c r="CQ209" s="339"/>
      <c r="CR209" s="339"/>
      <c r="CS209" s="339"/>
      <c r="CT209" s="339"/>
      <c r="CU209" s="339"/>
      <c r="CV209" s="339"/>
      <c r="CW209" s="339"/>
      <c r="CX209" s="339"/>
      <c r="CY209" s="339"/>
      <c r="CZ209" s="339"/>
    </row>
    <row r="210" s="299" customFormat="true" ht="22.5" customHeight="true" x14ac:dyDescent="0.35">
      <c r="A210" s="587" t="s">
        <v>112</v>
      </c>
      <c r="B210" s="317"/>
      <c r="C210" s="310"/>
      <c r="D210" s="310"/>
      <c r="E210" s="310"/>
      <c r="F210" s="310"/>
      <c r="G210" s="310"/>
      <c r="R210" s="438"/>
      <c r="W210" s="339"/>
      <c r="X210" s="339"/>
      <c r="Y210" s="339"/>
      <c r="Z210" s="339"/>
      <c r="AA210" s="339"/>
      <c r="AB210" s="339"/>
      <c r="AC210" s="339"/>
      <c r="AD210" s="339"/>
      <c r="AE210" s="339"/>
      <c r="AF210" s="339"/>
      <c r="AG210" s="339"/>
      <c r="AH210" s="339"/>
      <c r="AI210" s="339"/>
      <c r="AJ210" s="339"/>
      <c r="AK210" s="339"/>
      <c r="AL210" s="339"/>
      <c r="AM210" s="339"/>
      <c r="AN210" s="339"/>
      <c r="AO210" s="339"/>
      <c r="AP210" s="339"/>
      <c r="AQ210" s="339"/>
      <c r="AR210" s="339"/>
      <c r="AS210" s="339"/>
      <c r="AT210" s="339"/>
      <c r="AU210" s="339"/>
      <c r="AV210" s="339"/>
      <c r="AW210" s="339"/>
      <c r="AX210" s="339"/>
      <c r="AY210" s="339"/>
      <c r="AZ210" s="339"/>
      <c r="BB210" s="310"/>
      <c r="BW210" s="339"/>
      <c r="BX210" s="339"/>
      <c r="BY210" s="339"/>
      <c r="BZ210" s="339"/>
      <c r="CA210" s="339"/>
      <c r="CB210" s="339"/>
      <c r="CC210" s="339"/>
      <c r="CD210" s="339"/>
      <c r="CE210" s="339"/>
      <c r="CF210" s="339"/>
      <c r="CG210" s="339"/>
      <c r="CH210" s="339"/>
      <c r="CI210" s="339"/>
      <c r="CJ210" s="339"/>
      <c r="CK210" s="339"/>
      <c r="CL210" s="339"/>
      <c r="CM210" s="339"/>
      <c r="CN210" s="339"/>
      <c r="CO210" s="339"/>
      <c r="CP210" s="339"/>
      <c r="CQ210" s="339"/>
      <c r="CR210" s="339"/>
      <c r="CS210" s="339"/>
      <c r="CT210" s="339"/>
      <c r="CU210" s="339"/>
      <c r="CV210" s="339"/>
      <c r="CW210" s="339"/>
      <c r="CX210" s="339"/>
      <c r="CY210" s="339"/>
      <c r="CZ210" s="339"/>
    </row>
    <row r="211" s="299" customFormat="true" ht="20.1" customHeight="true" x14ac:dyDescent="0.35">
      <c r="A211" s="319" t="s">
        <v>97</v>
      </c>
      <c r="B211" s="315"/>
      <c r="C211" s="310"/>
      <c r="D211" s="310"/>
      <c r="E211" s="310"/>
      <c r="F211" s="310"/>
      <c r="G211" s="310"/>
      <c r="R211" s="438"/>
      <c r="W211" s="339"/>
      <c r="X211" s="339"/>
      <c r="Y211" s="339"/>
      <c r="Z211" s="339"/>
      <c r="AA211" s="339"/>
      <c r="AB211" s="339"/>
      <c r="AC211" s="339"/>
      <c r="AD211" s="339"/>
      <c r="AE211" s="339"/>
      <c r="AF211" s="339"/>
      <c r="AG211" s="339"/>
      <c r="AH211" s="339"/>
      <c r="AI211" s="339"/>
      <c r="AJ211" s="339"/>
      <c r="AK211" s="339"/>
      <c r="AL211" s="339"/>
      <c r="AM211" s="339"/>
      <c r="AN211" s="339"/>
      <c r="AO211" s="339"/>
      <c r="AP211" s="339"/>
      <c r="AQ211" s="339"/>
      <c r="AR211" s="339"/>
      <c r="AS211" s="339"/>
      <c r="AT211" s="339"/>
      <c r="AU211" s="339"/>
      <c r="AV211" s="339"/>
      <c r="AW211" s="339"/>
      <c r="AX211" s="339"/>
      <c r="AY211" s="339"/>
      <c r="AZ211" s="339"/>
      <c r="BB211" s="310"/>
      <c r="BW211" s="339"/>
      <c r="BX211" s="339"/>
      <c r="BY211" s="339"/>
      <c r="BZ211" s="339"/>
      <c r="CA211" s="339"/>
      <c r="CB211" s="339"/>
      <c r="CC211" s="339"/>
      <c r="CD211" s="339"/>
      <c r="CE211" s="339"/>
      <c r="CF211" s="339"/>
      <c r="CG211" s="339"/>
      <c r="CH211" s="339"/>
      <c r="CI211" s="339"/>
      <c r="CJ211" s="339"/>
      <c r="CK211" s="339"/>
      <c r="CL211" s="339"/>
      <c r="CM211" s="339"/>
      <c r="CN211" s="339"/>
      <c r="CO211" s="339"/>
      <c r="CP211" s="339"/>
      <c r="CQ211" s="339"/>
      <c r="CR211" s="339"/>
      <c r="CS211" s="339"/>
      <c r="CT211" s="339"/>
      <c r="CU211" s="339"/>
      <c r="CV211" s="339"/>
      <c r="CW211" s="339"/>
      <c r="CX211" s="339"/>
      <c r="CY211" s="339"/>
      <c r="CZ211" s="339"/>
    </row>
    <row r="212" s="299" customFormat="true" ht="15" customHeight="true" x14ac:dyDescent="0.2">
      <c r="A212" s="591" t="s">
        <v>98</v>
      </c>
      <c r="B212" s="352"/>
      <c r="C212" s="310"/>
      <c r="D212" s="310"/>
      <c r="E212" s="310"/>
      <c r="F212" s="310"/>
      <c r="G212" s="310"/>
      <c r="R212" s="438"/>
      <c r="W212" s="339"/>
      <c r="X212" s="339"/>
      <c r="Y212" s="339"/>
      <c r="Z212" s="339"/>
      <c r="AA212" s="339"/>
      <c r="AB212" s="339"/>
      <c r="AC212" s="339"/>
      <c r="AD212" s="339"/>
      <c r="AE212" s="339"/>
      <c r="AF212" s="339"/>
      <c r="AG212" s="339"/>
      <c r="AH212" s="339"/>
      <c r="AI212" s="339"/>
      <c r="AJ212" s="339"/>
      <c r="AK212" s="339"/>
      <c r="AL212" s="339"/>
      <c r="AM212" s="339"/>
      <c r="AN212" s="339"/>
      <c r="AO212" s="339"/>
      <c r="AP212" s="339"/>
      <c r="AQ212" s="339"/>
      <c r="AR212" s="339"/>
      <c r="AS212" s="339"/>
      <c r="AT212" s="339"/>
      <c r="AU212" s="339"/>
      <c r="AV212" s="339"/>
      <c r="AW212" s="339"/>
      <c r="AX212" s="339"/>
      <c r="AY212" s="339"/>
      <c r="AZ212" s="339"/>
      <c r="BB212" s="310"/>
      <c r="BW212" s="339"/>
      <c r="BX212" s="339"/>
      <c r="BY212" s="339"/>
      <c r="BZ212" s="339"/>
      <c r="CA212" s="339"/>
      <c r="CB212" s="339"/>
      <c r="CC212" s="339"/>
      <c r="CD212" s="339"/>
      <c r="CE212" s="339"/>
      <c r="CF212" s="339"/>
      <c r="CG212" s="339"/>
      <c r="CH212" s="339"/>
      <c r="CI212" s="339"/>
      <c r="CJ212" s="339"/>
      <c r="CK212" s="339"/>
      <c r="CL212" s="339"/>
      <c r="CM212" s="339"/>
      <c r="CN212" s="339"/>
      <c r="CO212" s="339"/>
      <c r="CP212" s="339"/>
      <c r="CQ212" s="339"/>
      <c r="CR212" s="339"/>
      <c r="CS212" s="339"/>
      <c r="CT212" s="339"/>
      <c r="CU212" s="339"/>
      <c r="CV212" s="339"/>
      <c r="CW212" s="339"/>
      <c r="CX212" s="339"/>
      <c r="CY212" s="339"/>
      <c r="CZ212" s="339"/>
    </row>
    <row r="213" s="299" customFormat="true" ht="15" customHeight="true" x14ac:dyDescent="0.2">
      <c r="A213" s="328" t="s">
        <v>40</v>
      </c>
      <c r="B213" s="327"/>
      <c r="C213" s="310"/>
      <c r="D213" s="310"/>
      <c r="E213" s="310"/>
      <c r="F213" s="310"/>
      <c r="G213" s="310"/>
      <c r="R213" s="438"/>
      <c r="W213" s="339"/>
      <c r="X213" s="339"/>
      <c r="Y213" s="339"/>
      <c r="Z213" s="339"/>
      <c r="AA213" s="339"/>
      <c r="AB213" s="339"/>
      <c r="AC213" s="339"/>
      <c r="AD213" s="339"/>
      <c r="AE213" s="339"/>
      <c r="AF213" s="339"/>
      <c r="AG213" s="339"/>
      <c r="AH213" s="339"/>
      <c r="AI213" s="339"/>
      <c r="AJ213" s="339"/>
      <c r="AK213" s="339"/>
      <c r="AL213" s="339"/>
      <c r="AM213" s="339"/>
      <c r="AN213" s="339"/>
      <c r="AO213" s="339"/>
      <c r="AP213" s="339"/>
      <c r="AQ213" s="339"/>
      <c r="AR213" s="339"/>
      <c r="AS213" s="339"/>
      <c r="AT213" s="339"/>
      <c r="AU213" s="339"/>
      <c r="AV213" s="339"/>
      <c r="AW213" s="339"/>
      <c r="AX213" s="339"/>
      <c r="AY213" s="339"/>
      <c r="AZ213" s="339"/>
      <c r="BB213" s="310"/>
      <c r="BW213" s="339"/>
      <c r="BX213" s="339"/>
      <c r="BY213" s="339"/>
      <c r="BZ213" s="339"/>
      <c r="CA213" s="339"/>
      <c r="CB213" s="339"/>
      <c r="CC213" s="339"/>
      <c r="CD213" s="339"/>
      <c r="CE213" s="339"/>
      <c r="CF213" s="339"/>
      <c r="CG213" s="339"/>
      <c r="CH213" s="339"/>
      <c r="CI213" s="339"/>
      <c r="CJ213" s="339"/>
      <c r="CK213" s="339"/>
      <c r="CL213" s="339"/>
      <c r="CM213" s="339"/>
      <c r="CN213" s="339"/>
      <c r="CO213" s="339"/>
      <c r="CP213" s="339"/>
      <c r="CQ213" s="339"/>
      <c r="CR213" s="339"/>
      <c r="CS213" s="339"/>
      <c r="CT213" s="339"/>
      <c r="CU213" s="339"/>
      <c r="CV213" s="339"/>
      <c r="CW213" s="339"/>
      <c r="CX213" s="339"/>
      <c r="CY213" s="339"/>
      <c r="CZ213" s="339"/>
    </row>
    <row r="214" s="299" customFormat="true" ht="15" customHeight="true" x14ac:dyDescent="0.2">
      <c r="A214" s="326" t="s">
        <v>39</v>
      </c>
      <c r="B214" s="327"/>
      <c r="C214" s="310"/>
      <c r="D214" s="310"/>
      <c r="E214" s="310"/>
      <c r="F214" s="310"/>
      <c r="G214" s="310"/>
      <c r="R214" s="438"/>
      <c r="W214" s="339"/>
      <c r="X214" s="339"/>
      <c r="Y214" s="339"/>
      <c r="Z214" s="339"/>
      <c r="AA214" s="339"/>
      <c r="AB214" s="339"/>
      <c r="AC214" s="339"/>
      <c r="AD214" s="339"/>
      <c r="AE214" s="339"/>
      <c r="AF214" s="339"/>
      <c r="AG214" s="339"/>
      <c r="AH214" s="339"/>
      <c r="AI214" s="339"/>
      <c r="AJ214" s="339"/>
      <c r="AK214" s="339"/>
      <c r="AL214" s="339"/>
      <c r="AM214" s="339"/>
      <c r="AN214" s="339"/>
      <c r="AO214" s="339"/>
      <c r="AP214" s="339"/>
      <c r="AQ214" s="339"/>
      <c r="AR214" s="339"/>
      <c r="AS214" s="339"/>
      <c r="AT214" s="339"/>
      <c r="AU214" s="339"/>
      <c r="AV214" s="339"/>
      <c r="AW214" s="339"/>
      <c r="AX214" s="339"/>
      <c r="AY214" s="339"/>
      <c r="AZ214" s="339"/>
      <c r="BB214" s="310"/>
      <c r="BW214" s="339"/>
      <c r="BX214" s="339"/>
      <c r="BY214" s="339"/>
      <c r="BZ214" s="339"/>
      <c r="CA214" s="339"/>
      <c r="CB214" s="339"/>
      <c r="CC214" s="339"/>
      <c r="CD214" s="339"/>
      <c r="CE214" s="339"/>
      <c r="CF214" s="339"/>
      <c r="CG214" s="339"/>
      <c r="CH214" s="339"/>
      <c r="CI214" s="339"/>
      <c r="CJ214" s="339"/>
      <c r="CK214" s="339"/>
      <c r="CL214" s="339"/>
      <c r="CM214" s="339"/>
      <c r="CN214" s="339"/>
      <c r="CO214" s="339"/>
      <c r="CP214" s="339"/>
      <c r="CQ214" s="339"/>
      <c r="CR214" s="339"/>
      <c r="CS214" s="339"/>
      <c r="CT214" s="339"/>
      <c r="CU214" s="339"/>
      <c r="CV214" s="339"/>
      <c r="CW214" s="339"/>
      <c r="CX214" s="339"/>
      <c r="CY214" s="339"/>
      <c r="CZ214" s="339"/>
    </row>
    <row r="215" s="299" customFormat="true" ht="15" customHeight="true" x14ac:dyDescent="0.2">
      <c r="A215" s="326" t="s">
        <v>136</v>
      </c>
      <c r="B215" s="351" t="str">
        <f>A1025</f>
        <v>MICS18</v>
      </c>
      <c r="C215" s="310"/>
      <c r="D215" s="310"/>
      <c r="E215" s="310"/>
      <c r="F215" s="310"/>
      <c r="G215" s="310"/>
      <c r="R215" s="438"/>
      <c r="W215" s="339"/>
      <c r="X215" s="339"/>
      <c r="Y215" s="339"/>
      <c r="Z215" s="339"/>
      <c r="AA215" s="339"/>
      <c r="AB215" s="339"/>
      <c r="AC215" s="339"/>
      <c r="AD215" s="339"/>
      <c r="AE215" s="339"/>
      <c r="AF215" s="339"/>
      <c r="AG215" s="339"/>
      <c r="AH215" s="339"/>
      <c r="AI215" s="339"/>
      <c r="AJ215" s="339"/>
      <c r="AK215" s="339"/>
      <c r="AL215" s="339"/>
      <c r="AM215" s="339"/>
      <c r="AN215" s="339"/>
      <c r="AO215" s="339"/>
      <c r="AP215" s="339"/>
      <c r="AQ215" s="339"/>
      <c r="AR215" s="339"/>
      <c r="AS215" s="339"/>
      <c r="AT215" s="339"/>
      <c r="AU215" s="339"/>
      <c r="AV215" s="339"/>
      <c r="AW215" s="339"/>
      <c r="AX215" s="339"/>
      <c r="AY215" s="339"/>
      <c r="AZ215" s="339"/>
      <c r="BB215" s="310"/>
      <c r="BW215" s="339"/>
      <c r="BX215" s="339"/>
      <c r="BY215" s="339"/>
      <c r="BZ215" s="339"/>
      <c r="CA215" s="339"/>
      <c r="CB215" s="339"/>
      <c r="CC215" s="339"/>
      <c r="CD215" s="339"/>
      <c r="CE215" s="339"/>
      <c r="CF215" s="339"/>
      <c r="CG215" s="339"/>
      <c r="CH215" s="339"/>
      <c r="CI215" s="339"/>
      <c r="CJ215" s="339"/>
      <c r="CK215" s="339"/>
      <c r="CL215" s="339"/>
      <c r="CM215" s="339"/>
      <c r="CN215" s="339"/>
      <c r="CO215" s="339"/>
      <c r="CP215" s="339"/>
      <c r="CQ215" s="339"/>
      <c r="CR215" s="339"/>
      <c r="CS215" s="339"/>
      <c r="CT215" s="339"/>
      <c r="CU215" s="339"/>
      <c r="CV215" s="339"/>
      <c r="CW215" s="339"/>
      <c r="CX215" s="339"/>
      <c r="CY215" s="339"/>
      <c r="CZ215" s="339"/>
    </row>
    <row r="216" s="299" customFormat="true" ht="15" customHeight="true" x14ac:dyDescent="0.2">
      <c r="A216" s="413"/>
      <c r="B216" s="367"/>
      <c r="C216" s="310"/>
      <c r="D216" s="310"/>
      <c r="E216" s="310"/>
      <c r="F216" s="310"/>
      <c r="G216" s="310"/>
      <c r="R216" s="438"/>
      <c r="W216" s="339"/>
      <c r="X216" s="339"/>
      <c r="Y216" s="339"/>
      <c r="Z216" s="339"/>
      <c r="AA216" s="339"/>
      <c r="AB216" s="339"/>
      <c r="AC216" s="339"/>
      <c r="AD216" s="339"/>
      <c r="AE216" s="339"/>
      <c r="AF216" s="339"/>
      <c r="AG216" s="339"/>
      <c r="AH216" s="339"/>
      <c r="AI216" s="339"/>
      <c r="AJ216" s="339"/>
      <c r="AK216" s="339"/>
      <c r="AL216" s="339"/>
      <c r="AM216" s="339"/>
      <c r="AN216" s="339"/>
      <c r="AO216" s="339"/>
      <c r="AP216" s="339"/>
      <c r="AQ216" s="339"/>
      <c r="AR216" s="339"/>
      <c r="AS216" s="339"/>
      <c r="AT216" s="339"/>
      <c r="AU216" s="339"/>
      <c r="AV216" s="339"/>
      <c r="AW216" s="339"/>
      <c r="AX216" s="339"/>
      <c r="AY216" s="339"/>
      <c r="AZ216" s="339"/>
      <c r="BB216" s="310"/>
      <c r="BW216" s="339"/>
      <c r="BX216" s="339"/>
      <c r="BY216" s="339"/>
      <c r="BZ216" s="339"/>
      <c r="CA216" s="339"/>
      <c r="CB216" s="339"/>
      <c r="CC216" s="339"/>
      <c r="CD216" s="339"/>
      <c r="CE216" s="339"/>
      <c r="CF216" s="339"/>
      <c r="CG216" s="339"/>
      <c r="CH216" s="339"/>
      <c r="CI216" s="339"/>
      <c r="CJ216" s="339"/>
      <c r="CK216" s="339"/>
      <c r="CL216" s="339"/>
      <c r="CM216" s="339"/>
      <c r="CN216" s="339"/>
      <c r="CO216" s="339"/>
      <c r="CP216" s="339"/>
      <c r="CQ216" s="339"/>
      <c r="CR216" s="339"/>
      <c r="CS216" s="339"/>
      <c r="CT216" s="339"/>
      <c r="CU216" s="339"/>
      <c r="CV216" s="339"/>
      <c r="CW216" s="339"/>
      <c r="CX216" s="339"/>
      <c r="CY216" s="339"/>
      <c r="CZ216" s="339"/>
    </row>
    <row r="217" s="299" customFormat="true" ht="15" customHeight="true" x14ac:dyDescent="0.2">
      <c r="A217" s="413"/>
      <c r="B217" s="368"/>
      <c r="C217" s="310"/>
      <c r="D217" s="310"/>
      <c r="E217" s="310"/>
      <c r="F217" s="310"/>
      <c r="G217" s="310"/>
      <c r="R217" s="438"/>
      <c r="W217" s="339"/>
      <c r="X217" s="339"/>
      <c r="Y217" s="339"/>
      <c r="Z217" s="339"/>
      <c r="AA217" s="339"/>
      <c r="AB217" s="339"/>
      <c r="AC217" s="339"/>
      <c r="AD217" s="339"/>
      <c r="AE217" s="339"/>
      <c r="AF217" s="339"/>
      <c r="AG217" s="339"/>
      <c r="AH217" s="339"/>
      <c r="AI217" s="339"/>
      <c r="AJ217" s="339"/>
      <c r="AK217" s="339"/>
      <c r="AL217" s="339"/>
      <c r="AM217" s="339"/>
      <c r="AN217" s="339"/>
      <c r="AO217" s="339"/>
      <c r="AP217" s="339"/>
      <c r="AQ217" s="339"/>
      <c r="AR217" s="339"/>
      <c r="AS217" s="339"/>
      <c r="AT217" s="339"/>
      <c r="AU217" s="339"/>
      <c r="AV217" s="339"/>
      <c r="AW217" s="339"/>
      <c r="AX217" s="339"/>
      <c r="AY217" s="339"/>
      <c r="AZ217" s="339"/>
      <c r="BB217" s="310"/>
      <c r="BW217" s="339"/>
      <c r="BX217" s="339"/>
      <c r="BY217" s="339"/>
      <c r="BZ217" s="339"/>
      <c r="CA217" s="339"/>
      <c r="CB217" s="339"/>
      <c r="CC217" s="339"/>
      <c r="CD217" s="339"/>
      <c r="CE217" s="339"/>
      <c r="CF217" s="339"/>
      <c r="CG217" s="339"/>
      <c r="CH217" s="339"/>
      <c r="CI217" s="339"/>
      <c r="CJ217" s="339"/>
      <c r="CK217" s="339"/>
      <c r="CL217" s="339"/>
      <c r="CM217" s="339"/>
      <c r="CN217" s="339"/>
      <c r="CO217" s="339"/>
      <c r="CP217" s="339"/>
      <c r="CQ217" s="339"/>
      <c r="CR217" s="339"/>
      <c r="CS217" s="339"/>
      <c r="CT217" s="339"/>
      <c r="CU217" s="339"/>
      <c r="CV217" s="339"/>
      <c r="CW217" s="339"/>
      <c r="CX217" s="339"/>
      <c r="CY217" s="339"/>
      <c r="CZ217" s="339"/>
    </row>
    <row r="218" s="299" customFormat="true" ht="18" customHeight="true" x14ac:dyDescent="0.2">
      <c r="A218" s="413"/>
      <c r="B218" s="367"/>
      <c r="C218" s="310"/>
      <c r="D218" s="310"/>
      <c r="E218" s="310"/>
      <c r="F218" s="310"/>
      <c r="G218" s="310"/>
      <c r="R218" s="438"/>
      <c r="W218" s="339"/>
      <c r="X218" s="339"/>
      <c r="Y218" s="339"/>
      <c r="Z218" s="339"/>
      <c r="AA218" s="339"/>
      <c r="AB218" s="339"/>
      <c r="AC218" s="339"/>
      <c r="AD218" s="339"/>
      <c r="AE218" s="339"/>
      <c r="AF218" s="339"/>
      <c r="AG218" s="339"/>
      <c r="AH218" s="339"/>
      <c r="AI218" s="339"/>
      <c r="AJ218" s="339"/>
      <c r="AK218" s="339"/>
      <c r="AL218" s="339"/>
      <c r="AM218" s="339"/>
      <c r="AN218" s="339"/>
      <c r="AO218" s="339"/>
      <c r="AP218" s="339"/>
      <c r="AQ218" s="339"/>
      <c r="AR218" s="339"/>
      <c r="AS218" s="339"/>
      <c r="AT218" s="339"/>
      <c r="AU218" s="339"/>
      <c r="AV218" s="339"/>
      <c r="AW218" s="339"/>
      <c r="AX218" s="339"/>
      <c r="AY218" s="339"/>
      <c r="AZ218" s="339"/>
      <c r="BB218" s="310"/>
      <c r="BW218" s="339"/>
      <c r="BX218" s="339"/>
      <c r="BY218" s="339"/>
      <c r="BZ218" s="339"/>
      <c r="CA218" s="339"/>
      <c r="CB218" s="339"/>
      <c r="CC218" s="339"/>
      <c r="CD218" s="339"/>
      <c r="CE218" s="339"/>
      <c r="CF218" s="339"/>
      <c r="CG218" s="339"/>
      <c r="CH218" s="339"/>
      <c r="CI218" s="339"/>
      <c r="CJ218" s="339"/>
      <c r="CK218" s="339"/>
      <c r="CL218" s="339"/>
      <c r="CM218" s="339"/>
      <c r="CN218" s="339"/>
      <c r="CO218" s="339"/>
      <c r="CP218" s="339"/>
      <c r="CQ218" s="339"/>
      <c r="CR218" s="339"/>
      <c r="CS218" s="339"/>
      <c r="CT218" s="339"/>
      <c r="CU218" s="339"/>
      <c r="CV218" s="339"/>
      <c r="CW218" s="339"/>
      <c r="CX218" s="339"/>
      <c r="CY218" s="339"/>
      <c r="CZ218" s="339"/>
    </row>
    <row r="219" s="299" customFormat="true" ht="18" customHeight="true" x14ac:dyDescent="0.2">
      <c r="A219" s="414"/>
      <c r="B219" s="369"/>
      <c r="C219" s="310"/>
      <c r="D219" s="310"/>
      <c r="E219" s="310"/>
      <c r="F219" s="310"/>
      <c r="G219" s="310"/>
      <c r="R219" s="438"/>
      <c r="W219" s="339"/>
      <c r="X219" s="339"/>
      <c r="Y219" s="339"/>
      <c r="Z219" s="339"/>
      <c r="AA219" s="339"/>
      <c r="AB219" s="339"/>
      <c r="AC219" s="339"/>
      <c r="AD219" s="339"/>
      <c r="AE219" s="339"/>
      <c r="AF219" s="339"/>
      <c r="AG219" s="339"/>
      <c r="AH219" s="339"/>
      <c r="AI219" s="339"/>
      <c r="AJ219" s="339"/>
      <c r="AK219" s="339"/>
      <c r="AL219" s="339"/>
      <c r="AM219" s="339"/>
      <c r="AN219" s="339"/>
      <c r="AO219" s="339"/>
      <c r="AP219" s="339"/>
      <c r="AQ219" s="339"/>
      <c r="AR219" s="339"/>
      <c r="AS219" s="339"/>
      <c r="AT219" s="339"/>
      <c r="AU219" s="339"/>
      <c r="AV219" s="339"/>
      <c r="AW219" s="339"/>
      <c r="AX219" s="339"/>
      <c r="AY219" s="339"/>
      <c r="AZ219" s="339"/>
      <c r="BB219" s="310"/>
      <c r="BW219" s="339"/>
      <c r="BX219" s="339"/>
      <c r="BY219" s="339"/>
      <c r="BZ219" s="339"/>
      <c r="CA219" s="339"/>
      <c r="CB219" s="339"/>
      <c r="CC219" s="339"/>
      <c r="CD219" s="339"/>
      <c r="CE219" s="339"/>
      <c r="CF219" s="339"/>
      <c r="CG219" s="339"/>
      <c r="CH219" s="339"/>
      <c r="CI219" s="339"/>
      <c r="CJ219" s="339"/>
      <c r="CK219" s="339"/>
      <c r="CL219" s="339"/>
      <c r="CM219" s="339"/>
      <c r="CN219" s="339"/>
      <c r="CO219" s="339"/>
      <c r="CP219" s="339"/>
      <c r="CQ219" s="339"/>
      <c r="CR219" s="339"/>
      <c r="CS219" s="339"/>
      <c r="CT219" s="339"/>
      <c r="CU219" s="339"/>
      <c r="CV219" s="339"/>
      <c r="CW219" s="339"/>
      <c r="CX219" s="339"/>
      <c r="CY219" s="339"/>
      <c r="CZ219" s="339"/>
    </row>
    <row r="220" s="306" customFormat="true" ht="15" customHeight="true" x14ac:dyDescent="0.2">
      <c r="A220" s="290" t="s">
        <v>86</v>
      </c>
      <c r="B220" s="334"/>
      <c r="C220" s="1004" t="s">
        <v>115</v>
      </c>
      <c r="D220" s="1005"/>
      <c r="E220" s="1005"/>
      <c r="F220" s="1005"/>
      <c r="G220" s="1006"/>
      <c r="H220" s="993" t="s">
        <v>38</v>
      </c>
      <c r="I220" s="994"/>
      <c r="J220" s="994"/>
      <c r="K220" s="994"/>
      <c r="L220" s="995"/>
      <c r="M220" s="996" t="s">
        <v>37</v>
      </c>
      <c r="N220" s="997"/>
      <c r="O220" s="997"/>
      <c r="P220" s="997"/>
      <c r="Q220" s="998"/>
      <c r="R220" s="500" t="s">
        <v>143</v>
      </c>
      <c r="S220" s="452"/>
      <c r="T220" s="452"/>
      <c r="U220" s="452"/>
      <c r="V220" s="452"/>
      <c r="W220" s="5"/>
      <c r="X220" s="5"/>
      <c r="Y220" s="5"/>
      <c r="Z220" s="893"/>
      <c r="AA220" s="893"/>
      <c r="AB220" s="893"/>
      <c r="AC220" s="893"/>
      <c r="AD220" s="893"/>
      <c r="AE220" s="893"/>
      <c r="AF220" s="893"/>
      <c r="AG220" s="893"/>
      <c r="AH220" s="893"/>
      <c r="AI220" s="893"/>
      <c r="AJ220" s="893"/>
      <c r="AK220" s="893"/>
      <c r="AL220" s="893"/>
      <c r="AM220" s="893"/>
      <c r="AN220" s="893"/>
      <c r="AO220" s="893"/>
      <c r="AP220" s="893"/>
      <c r="AQ220" s="893"/>
      <c r="AR220" s="893"/>
      <c r="AS220" s="893"/>
      <c r="AT220" s="893"/>
      <c r="AU220" s="893"/>
      <c r="AV220" s="893"/>
      <c r="AW220" s="893"/>
      <c r="AX220" s="893"/>
      <c r="AY220" s="893"/>
      <c r="AZ220" s="343"/>
      <c r="BA220" s="345" t="s">
        <v>131</v>
      </c>
      <c r="BB220" s="290" t="s">
        <v>86</v>
      </c>
      <c r="BC220" s="996" t="s">
        <v>115</v>
      </c>
      <c r="BD220" s="997"/>
      <c r="BE220" s="997"/>
      <c r="BF220" s="997"/>
      <c r="BG220" s="1026"/>
      <c r="BH220" s="996" t="s">
        <v>38</v>
      </c>
      <c r="BI220" s="997"/>
      <c r="BJ220" s="997"/>
      <c r="BK220" s="997"/>
      <c r="BL220" s="1026"/>
      <c r="BM220" s="996" t="s">
        <v>37</v>
      </c>
      <c r="BN220" s="997"/>
      <c r="BO220" s="997"/>
      <c r="BP220" s="997"/>
      <c r="BQ220" s="1026"/>
      <c r="BR220" s="500" t="s">
        <v>143</v>
      </c>
      <c r="BS220" s="452"/>
      <c r="BT220" s="452"/>
      <c r="BU220" s="452"/>
      <c r="BV220" s="452"/>
      <c r="BW220" s="5"/>
      <c r="BX220" s="5"/>
      <c r="BY220" s="5"/>
      <c r="BZ220" s="343"/>
      <c r="CA220" s="343"/>
      <c r="CB220" s="343"/>
      <c r="CC220" s="343"/>
      <c r="CD220" s="343"/>
      <c r="CE220" s="343"/>
      <c r="CF220" s="343"/>
      <c r="CG220" s="343"/>
      <c r="CH220" s="343"/>
      <c r="CI220" s="343"/>
      <c r="CJ220" s="343"/>
      <c r="CK220" s="343"/>
      <c r="CL220" s="343"/>
      <c r="CM220" s="343"/>
      <c r="CN220" s="343"/>
      <c r="CO220" s="343"/>
      <c r="CP220" s="343"/>
      <c r="CQ220" s="343"/>
      <c r="CR220" s="343"/>
      <c r="CS220" s="343"/>
      <c r="CT220" s="343"/>
      <c r="CU220" s="343"/>
      <c r="CV220" s="343"/>
      <c r="CW220" s="343"/>
      <c r="CX220" s="343"/>
      <c r="CY220" s="343"/>
      <c r="CZ220" s="343"/>
    </row>
    <row r="221" s="306" customFormat="true" ht="12.75" x14ac:dyDescent="0.2">
      <c r="A221" s="331" t="s">
        <v>87</v>
      </c>
      <c r="B221" s="373"/>
      <c r="C221" s="415" t="s">
        <v>0</v>
      </c>
      <c r="D221" s="585" t="s">
        <v>1</v>
      </c>
      <c r="E221" s="585" t="s">
        <v>2</v>
      </c>
      <c r="F221" s="585" t="s">
        <v>3</v>
      </c>
      <c r="G221" s="586" t="s">
        <v>4</v>
      </c>
      <c r="H221" s="378" t="s">
        <v>0</v>
      </c>
      <c r="I221" s="589" t="s">
        <v>1</v>
      </c>
      <c r="J221" s="589" t="s">
        <v>2</v>
      </c>
      <c r="K221" s="589" t="s">
        <v>3</v>
      </c>
      <c r="L221" s="590" t="s">
        <v>4</v>
      </c>
      <c r="M221" s="379" t="s">
        <v>0</v>
      </c>
      <c r="N221" s="589" t="s">
        <v>1</v>
      </c>
      <c r="O221" s="589" t="s">
        <v>2</v>
      </c>
      <c r="P221" s="589" t="s">
        <v>3</v>
      </c>
      <c r="Q221" s="590" t="s">
        <v>4</v>
      </c>
      <c r="R221" s="379" t="s">
        <v>259</v>
      </c>
      <c r="S221" s="589" t="s">
        <v>160</v>
      </c>
      <c r="T221" s="589" t="s">
        <v>260</v>
      </c>
      <c r="U221" s="589" t="s">
        <v>261</v>
      </c>
      <c r="V221" s="590" t="s">
        <v>163</v>
      </c>
      <c r="W221" s="831"/>
      <c r="X221" s="831"/>
      <c r="Y221" s="831"/>
      <c r="Z221" s="831"/>
      <c r="AA221" s="831"/>
      <c r="AB221" s="831"/>
      <c r="AC221" s="831"/>
      <c r="AD221" s="831"/>
      <c r="AE221" s="831"/>
      <c r="AF221" s="831"/>
      <c r="AG221" s="831"/>
      <c r="AH221" s="831"/>
      <c r="AI221" s="831"/>
      <c r="AJ221" s="831"/>
      <c r="AK221" s="831"/>
      <c r="AL221" s="831"/>
      <c r="AM221" s="831"/>
      <c r="AN221" s="831"/>
      <c r="AO221" s="831"/>
      <c r="AP221" s="831"/>
      <c r="AQ221" s="831"/>
      <c r="AR221" s="831"/>
      <c r="AS221" s="831"/>
      <c r="AT221" s="831"/>
      <c r="AU221" s="831"/>
      <c r="AV221" s="831"/>
      <c r="AW221" s="831"/>
      <c r="AX221" s="831"/>
      <c r="AY221" s="831"/>
      <c r="AZ221" s="343"/>
      <c r="BA221" s="331" t="s">
        <v>118</v>
      </c>
      <c r="BB221" s="330"/>
      <c r="BC221" s="453" t="s">
        <v>0</v>
      </c>
      <c r="BD221" s="559" t="s">
        <v>1</v>
      </c>
      <c r="BE221" s="559" t="s">
        <v>2</v>
      </c>
      <c r="BF221" s="559" t="s">
        <v>3</v>
      </c>
      <c r="BG221" s="454" t="s">
        <v>4</v>
      </c>
      <c r="BH221" s="453" t="s">
        <v>0</v>
      </c>
      <c r="BI221" s="559" t="s">
        <v>1</v>
      </c>
      <c r="BJ221" s="559" t="s">
        <v>2</v>
      </c>
      <c r="BK221" s="559" t="s">
        <v>3</v>
      </c>
      <c r="BL221" s="454" t="s">
        <v>4</v>
      </c>
      <c r="BM221" s="453" t="s">
        <v>0</v>
      </c>
      <c r="BN221" s="559" t="s">
        <v>1</v>
      </c>
      <c r="BO221" s="559" t="s">
        <v>2</v>
      </c>
      <c r="BP221" s="559" t="s">
        <v>3</v>
      </c>
      <c r="BQ221" s="454" t="s">
        <v>4</v>
      </c>
      <c r="BR221" s="453" t="s">
        <v>259</v>
      </c>
      <c r="BS221" s="559" t="s">
        <v>160</v>
      </c>
      <c r="BT221" s="559" t="s">
        <v>260</v>
      </c>
      <c r="BU221" s="559" t="s">
        <v>261</v>
      </c>
      <c r="BV221" s="560" t="s">
        <v>163</v>
      </c>
      <c r="BW221" s="831"/>
      <c r="BX221" s="831"/>
      <c r="BY221" s="831"/>
      <c r="BZ221" s="831"/>
      <c r="CA221" s="831"/>
      <c r="CB221" s="831"/>
      <c r="CC221" s="831"/>
      <c r="CD221" s="831"/>
      <c r="CE221" s="831"/>
      <c r="CF221" s="831"/>
      <c r="CG221" s="831"/>
      <c r="CH221" s="831"/>
      <c r="CI221" s="831"/>
      <c r="CJ221" s="831"/>
      <c r="CK221" s="831"/>
      <c r="CL221" s="831"/>
      <c r="CM221" s="831"/>
      <c r="CN221" s="831"/>
      <c r="CO221" s="831"/>
      <c r="CP221" s="831"/>
      <c r="CQ221" s="831"/>
      <c r="CR221" s="831"/>
      <c r="CS221" s="831"/>
      <c r="CT221" s="831"/>
      <c r="CU221" s="831"/>
      <c r="CV221" s="831"/>
      <c r="CW221" s="831"/>
      <c r="CX221" s="831"/>
      <c r="CY221" s="831"/>
      <c r="CZ221" s="831"/>
    </row>
    <row r="222" s="306" customFormat="true" ht="15" customHeight="true" x14ac:dyDescent="0.2">
      <c r="A222" s="999" t="s">
        <v>36</v>
      </c>
      <c r="B222" s="375" t="s">
        <v>15</v>
      </c>
      <c r="C222" s="465">
        <v>63.372791229730431</v>
      </c>
      <c r="D222" s="455">
        <v>73.409828066469217</v>
      </c>
      <c r="E222" s="455">
        <v>81.973361347138393</v>
      </c>
      <c r="F222" s="455">
        <v>90.059137938234429</v>
      </c>
      <c r="G222" s="472">
        <v>97.664111955818569</v>
      </c>
      <c r="H222" s="461">
        <v>70.292548146811185</v>
      </c>
      <c r="I222" s="455">
        <v>79.008791473013247</v>
      </c>
      <c r="J222" s="455">
        <v>86.490982411080083</v>
      </c>
      <c r="K222" s="455">
        <v>95.200764316331146</v>
      </c>
      <c r="L222" s="468">
        <v>98.344591674224347</v>
      </c>
      <c r="M222" s="465">
        <v>53.777447003601488</v>
      </c>
      <c r="N222" s="455">
        <v>64.525657906095518</v>
      </c>
      <c r="O222" s="455">
        <v>71.019244910262799</v>
      </c>
      <c r="P222" s="455">
        <v>79.423921845833135</v>
      </c>
      <c r="Q222" s="468">
        <v>90.133014443705875</v>
      </c>
      <c r="R222" s="465">
        <v>84.211888316235132</v>
      </c>
      <c r="S222" s="455">
        <v>79.633501898558748</v>
      </c>
      <c r="T222" s="455">
        <v>74.643681561487725</v>
      </c>
      <c r="U222" s="455">
        <v>85.473934456281469</v>
      </c>
      <c r="V222" s="468">
        <v>71.801941696727013</v>
      </c>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343"/>
      <c r="BA222" s="1025" t="s">
        <v>36</v>
      </c>
      <c r="BB222" s="595" t="s">
        <v>15</v>
      </c>
      <c r="BC222" s="481">
        <v>6223.7284640288062</v>
      </c>
      <c r="BD222" s="477">
        <v>7267.8371511374744</v>
      </c>
      <c r="BE222" s="477">
        <v>8142.6686796020049</v>
      </c>
      <c r="BF222" s="477">
        <v>8818.1246683513364</v>
      </c>
      <c r="BG222" s="490">
        <v>9610.8110858140899</v>
      </c>
      <c r="BH222" s="481">
        <v>4676.9565902108061</v>
      </c>
      <c r="BI222" s="477">
        <v>5303.1665412643633</v>
      </c>
      <c r="BJ222" s="477">
        <v>5679.0161651075823</v>
      </c>
      <c r="BK222" s="477">
        <v>6328.1577627121042</v>
      </c>
      <c r="BL222" s="490">
        <v>6520.764219300574</v>
      </c>
      <c r="BM222" s="481">
        <v>1707.3203551923095</v>
      </c>
      <c r="BN222" s="477">
        <v>2063.7829158643822</v>
      </c>
      <c r="BO222" s="477">
        <v>2289.9343805171752</v>
      </c>
      <c r="BP222" s="477">
        <v>2568.0760228675886</v>
      </c>
      <c r="BQ222" s="490">
        <v>2925.9950958968047</v>
      </c>
      <c r="BR222" s="481">
        <v>6545.9267109894399</v>
      </c>
      <c r="BS222" s="477">
        <v>2794.7722855640523</v>
      </c>
      <c r="BT222" s="477">
        <v>6507.997421444391</v>
      </c>
      <c r="BU222" s="477">
        <v>19925.184202406199</v>
      </c>
      <c r="BV222" s="485">
        <v>4289.2894285296898</v>
      </c>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4"/>
    </row>
    <row r="223" s="306" customFormat="true" ht="15" customHeight="true" x14ac:dyDescent="0.2">
      <c r="A223" s="1000"/>
      <c r="B223" s="376" t="s">
        <v>16</v>
      </c>
      <c r="C223" s="466">
        <v>26.251169837284593</v>
      </c>
      <c r="D223" s="458">
        <v>20.003982874510388</v>
      </c>
      <c r="E223" s="458">
        <v>14.532204624524054</v>
      </c>
      <c r="F223" s="458">
        <v>8.2052674939098686</v>
      </c>
      <c r="G223" s="474">
        <v>1.9543154353990837</v>
      </c>
      <c r="H223" s="462">
        <v>22.499560158124556</v>
      </c>
      <c r="I223" s="458">
        <v>16.260201261513714</v>
      </c>
      <c r="J223" s="458">
        <v>10.597234075231999</v>
      </c>
      <c r="K223" s="458">
        <v>4.5307513195661464</v>
      </c>
      <c r="L223" s="470">
        <v>1.2745798166489046</v>
      </c>
      <c r="M223" s="466">
        <v>30.192300660649551</v>
      </c>
      <c r="N223" s="458">
        <v>25.786212141733504</v>
      </c>
      <c r="O223" s="458">
        <v>23.23044493938206</v>
      </c>
      <c r="P223" s="458">
        <v>16.380752014192719</v>
      </c>
      <c r="Q223" s="470">
        <v>8.1912577853819606</v>
      </c>
      <c r="R223" s="466">
        <v>12.853277371006611</v>
      </c>
      <c r="S223" s="458">
        <v>14.672635994015321</v>
      </c>
      <c r="T223" s="458">
        <v>18.241765814088286</v>
      </c>
      <c r="U223" s="458">
        <v>11.212581007020757</v>
      </c>
      <c r="V223" s="470">
        <v>21.418546584689551</v>
      </c>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343"/>
      <c r="BA223" s="1023"/>
      <c r="BB223" s="594" t="s">
        <v>16</v>
      </c>
      <c r="BC223" s="482">
        <v>2578.0804310496446</v>
      </c>
      <c r="BD223" s="478">
        <v>1980.4662908956052</v>
      </c>
      <c r="BE223" s="478">
        <v>1443.5290379343489</v>
      </c>
      <c r="BF223" s="478">
        <v>803.4173250480311</v>
      </c>
      <c r="BG223" s="491">
        <v>192.31789523881591</v>
      </c>
      <c r="BH223" s="482">
        <v>1497.0216464283756</v>
      </c>
      <c r="BI223" s="478">
        <v>1091.4045598803721</v>
      </c>
      <c r="BJ223" s="478">
        <v>695.81662667022397</v>
      </c>
      <c r="BK223" s="478">
        <v>301.16679566313337</v>
      </c>
      <c r="BL223" s="491">
        <v>84.511352597594836</v>
      </c>
      <c r="BM223" s="482">
        <v>958.54177466924045</v>
      </c>
      <c r="BN223" s="478">
        <v>824.74392063404377</v>
      </c>
      <c r="BO223" s="478">
        <v>749.03914577828709</v>
      </c>
      <c r="BP223" s="478">
        <v>529.65171583749066</v>
      </c>
      <c r="BQ223" s="491">
        <v>265.91344200768413</v>
      </c>
      <c r="BR223" s="482">
        <v>999.10610424356992</v>
      </c>
      <c r="BS223" s="478">
        <v>514.94252361876534</v>
      </c>
      <c r="BT223" s="478">
        <v>1590.4543076815628</v>
      </c>
      <c r="BU223" s="478">
        <v>2613.8113726771494</v>
      </c>
      <c r="BV223" s="486">
        <v>1279.4966719453962</v>
      </c>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4"/>
    </row>
    <row r="224" s="306" customFormat="true" ht="15" customHeight="true" x14ac:dyDescent="0.2">
      <c r="A224" s="1030"/>
      <c r="B224" s="423" t="s">
        <v>20</v>
      </c>
      <c r="C224" s="466">
        <v>10.376038932984523</v>
      </c>
      <c r="D224" s="458">
        <v>6.5861890590204837</v>
      </c>
      <c r="E224" s="458">
        <v>3.4944340283376061</v>
      </c>
      <c r="F224" s="458">
        <v>1.7355945678556923</v>
      </c>
      <c r="G224" s="474">
        <v>0.38157260878236676</v>
      </c>
      <c r="H224" s="462">
        <v>7.2078916950642338</v>
      </c>
      <c r="I224" s="458">
        <v>4.7310072654730462</v>
      </c>
      <c r="J224" s="458">
        <v>2.9117835136878738</v>
      </c>
      <c r="K224" s="458">
        <v>0.26848436410277066</v>
      </c>
      <c r="L224" s="470">
        <v>0.38082850912679511</v>
      </c>
      <c r="M224" s="466">
        <v>16.030252335748909</v>
      </c>
      <c r="N224" s="458">
        <v>9.688129952171046</v>
      </c>
      <c r="O224" s="458">
        <v>5.7503101503551823</v>
      </c>
      <c r="P224" s="458">
        <v>4.1953261399741271</v>
      </c>
      <c r="Q224" s="470">
        <v>1.6757277709121967</v>
      </c>
      <c r="R224" s="466">
        <v>2.9348343127582339</v>
      </c>
      <c r="S224" s="458">
        <v>5.6938621074258142</v>
      </c>
      <c r="T224" s="458">
        <v>7.1145526244239417</v>
      </c>
      <c r="U224" s="458">
        <v>3.3134845366975911</v>
      </c>
      <c r="V224" s="470">
        <v>6.7795117185837475</v>
      </c>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343"/>
      <c r="BA224" s="1023"/>
      <c r="BB224" s="594" t="s">
        <v>20</v>
      </c>
      <c r="BC224" s="482">
        <v>1019.0122227217157</v>
      </c>
      <c r="BD224" s="478">
        <v>652.05641789846652</v>
      </c>
      <c r="BE224" s="478">
        <v>347.11298948671686</v>
      </c>
      <c r="BF224" s="478">
        <v>169.94043717763904</v>
      </c>
      <c r="BG224" s="491">
        <v>37.549332964677511</v>
      </c>
      <c r="BH224" s="482">
        <v>479.58137033741468</v>
      </c>
      <c r="BI224" s="478">
        <v>317.55098349156418</v>
      </c>
      <c r="BJ224" s="478">
        <v>191.18832024514973</v>
      </c>
      <c r="BK224" s="478">
        <v>17.846615256347427</v>
      </c>
      <c r="BL224" s="491">
        <v>25.250935244408023</v>
      </c>
      <c r="BM224" s="482">
        <v>508.92665302353026</v>
      </c>
      <c r="BN224" s="478">
        <v>309.8642885759067</v>
      </c>
      <c r="BO224" s="478">
        <v>185.41217846759127</v>
      </c>
      <c r="BP224" s="478">
        <v>135.65077394553799</v>
      </c>
      <c r="BQ224" s="491">
        <v>54.399281661765919</v>
      </c>
      <c r="BR224" s="482">
        <v>228.1294328429012</v>
      </c>
      <c r="BS224" s="478">
        <v>199.82856004408615</v>
      </c>
      <c r="BT224" s="478">
        <v>620.30019374567678</v>
      </c>
      <c r="BU224" s="478">
        <v>772.42015551879319</v>
      </c>
      <c r="BV224" s="486">
        <v>404.99305809775825</v>
      </c>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4"/>
    </row>
    <row r="225" s="306" customFormat="true" ht="15" customHeight="true" x14ac:dyDescent="0.2">
      <c r="A225" s="1000" t="s">
        <v>70</v>
      </c>
      <c r="B225" s="423" t="s">
        <v>71</v>
      </c>
      <c r="C225" s="466">
        <v>45.16383104705529</v>
      </c>
      <c r="D225" s="458">
        <v>80.199225991350644</v>
      </c>
      <c r="E225" s="458">
        <v>90.385585985587042</v>
      </c>
      <c r="F225" s="458">
        <v>96.491792835660632</v>
      </c>
      <c r="G225" s="474">
        <v>99.372423743213005</v>
      </c>
      <c r="H225" s="462">
        <v>77.436061798336468</v>
      </c>
      <c r="I225" s="458">
        <v>89.871562121397474</v>
      </c>
      <c r="J225" s="458">
        <v>94.223637288982829</v>
      </c>
      <c r="K225" s="458">
        <v>98.926147229258959</v>
      </c>
      <c r="L225" s="470">
        <v>99.736636144068697</v>
      </c>
      <c r="M225" s="466">
        <v>27.53744617813847</v>
      </c>
      <c r="N225" s="458">
        <v>39.914535526430313</v>
      </c>
      <c r="O225" s="458">
        <v>66.802457220235894</v>
      </c>
      <c r="P225" s="458">
        <v>83.186236900398896</v>
      </c>
      <c r="Q225" s="470">
        <v>92.37786276885231</v>
      </c>
      <c r="R225" s="466">
        <v>80.700460935758883</v>
      </c>
      <c r="S225" s="458">
        <v>73.119431976706977</v>
      </c>
      <c r="T225" s="458">
        <v>69.156368139714004</v>
      </c>
      <c r="U225" s="458">
        <v>94.178202326382348</v>
      </c>
      <c r="V225" s="470">
        <v>64.149696729944949</v>
      </c>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343"/>
      <c r="BA225" s="1023" t="s">
        <v>70</v>
      </c>
      <c r="BB225" s="594" t="s">
        <v>71</v>
      </c>
      <c r="BC225" s="482">
        <v>4301.4003418281754</v>
      </c>
      <c r="BD225" s="478">
        <v>7801.472854176247</v>
      </c>
      <c r="BE225" s="478">
        <v>8896.2269072165436</v>
      </c>
      <c r="BF225" s="478">
        <v>9388.5506334006423</v>
      </c>
      <c r="BG225" s="491">
        <v>9798.8953896989588</v>
      </c>
      <c r="BH225" s="482">
        <v>5086.053697664669</v>
      </c>
      <c r="BI225" s="478">
        <v>5941.7568786726697</v>
      </c>
      <c r="BJ225" s="478">
        <v>6111.0369559490646</v>
      </c>
      <c r="BK225" s="478">
        <v>6594.3501304992196</v>
      </c>
      <c r="BL225" s="491">
        <v>6634.0511247045579</v>
      </c>
      <c r="BM225" s="482">
        <v>832.92479324461522</v>
      </c>
      <c r="BN225" s="478">
        <v>1231.8141536113828</v>
      </c>
      <c r="BO225" s="478">
        <v>2124.9309470839589</v>
      </c>
      <c r="BP225" s="478">
        <v>2644.4525224134118</v>
      </c>
      <c r="BQ225" s="491">
        <v>2985.174922476991</v>
      </c>
      <c r="BR225" s="482">
        <v>6188.767075469048</v>
      </c>
      <c r="BS225" s="478">
        <v>2517.9578229878562</v>
      </c>
      <c r="BT225" s="478">
        <v>5872.1257127665085</v>
      </c>
      <c r="BU225" s="478">
        <v>21803.933707343574</v>
      </c>
      <c r="BV225" s="486">
        <v>3803.7618077536945</v>
      </c>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4"/>
    </row>
    <row r="226" s="306" customFormat="true" ht="15" customHeight="true" x14ac:dyDescent="0.2">
      <c r="A226" s="1000"/>
      <c r="B226" s="423" t="s">
        <v>72</v>
      </c>
      <c r="C226" s="466">
        <v>54.836168952944554</v>
      </c>
      <c r="D226" s="458">
        <v>19.800774008649356</v>
      </c>
      <c r="E226" s="458">
        <v>9.6144140144129793</v>
      </c>
      <c r="F226" s="458">
        <v>3.5082071643394164</v>
      </c>
      <c r="G226" s="474">
        <v>0.62757625678697804</v>
      </c>
      <c r="H226" s="462">
        <v>22.563938201663476</v>
      </c>
      <c r="I226" s="458">
        <v>10.12843787860251</v>
      </c>
      <c r="J226" s="458">
        <v>5.7763627110171658</v>
      </c>
      <c r="K226" s="458">
        <v>1.0738527707410599</v>
      </c>
      <c r="L226" s="470">
        <v>0.26336385593129741</v>
      </c>
      <c r="M226" s="466">
        <v>72.462553821861462</v>
      </c>
      <c r="N226" s="458">
        <v>60.085464473569637</v>
      </c>
      <c r="O226" s="458">
        <v>33.197542779764106</v>
      </c>
      <c r="P226" s="458">
        <v>16.813763099601118</v>
      </c>
      <c r="Q226" s="470">
        <v>7.6221372311476836</v>
      </c>
      <c r="R226" s="466">
        <v>19.299539064241202</v>
      </c>
      <c r="S226" s="458">
        <v>26.880568023292913</v>
      </c>
      <c r="T226" s="458">
        <v>30.843631860285981</v>
      </c>
      <c r="U226" s="458">
        <v>5.8217976736176329</v>
      </c>
      <c r="V226" s="470">
        <v>35.850303270055477</v>
      </c>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343"/>
      <c r="BA226" s="1023"/>
      <c r="BB226" s="594" t="s">
        <v>72</v>
      </c>
      <c r="BC226" s="482">
        <v>5222.5931771153928</v>
      </c>
      <c r="BD226" s="478">
        <v>1926.1432889242151</v>
      </c>
      <c r="BE226" s="478">
        <v>946.30142316917193</v>
      </c>
      <c r="BF226" s="478">
        <v>341.34489190138589</v>
      </c>
      <c r="BG226" s="491">
        <v>61.883909616670238</v>
      </c>
      <c r="BH226" s="482">
        <v>1482.0149509064133</v>
      </c>
      <c r="BI226" s="478">
        <v>669.6302369163659</v>
      </c>
      <c r="BJ226" s="478">
        <v>374.63599382953828</v>
      </c>
      <c r="BK226" s="478">
        <v>71.582300101735228</v>
      </c>
      <c r="BL226" s="491">
        <v>17.517828475022778</v>
      </c>
      <c r="BM226" s="482">
        <v>2191.7739673320284</v>
      </c>
      <c r="BN226" s="478">
        <v>1854.3150906978954</v>
      </c>
      <c r="BO226" s="478">
        <v>1055.9863956395836</v>
      </c>
      <c r="BP226" s="478">
        <v>534.50185868172753</v>
      </c>
      <c r="BQ226" s="491">
        <v>246.30806814651919</v>
      </c>
      <c r="BR226" s="482">
        <v>1480.0454736879935</v>
      </c>
      <c r="BS226" s="478">
        <v>925.66551340509795</v>
      </c>
      <c r="BT226" s="478">
        <v>2618.9588694996878</v>
      </c>
      <c r="BU226" s="478">
        <v>1347.8500056012053</v>
      </c>
      <c r="BV226" s="486">
        <v>2125.7468285328468</v>
      </c>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4"/>
    </row>
    <row r="227" s="306" customFormat="true" ht="15" customHeight="true" x14ac:dyDescent="0.2">
      <c r="A227" s="1000" t="s">
        <v>95</v>
      </c>
      <c r="B227" s="376" t="s">
        <v>61</v>
      </c>
      <c r="C227" s="466">
        <v>65.624078902731696</v>
      </c>
      <c r="D227" s="458">
        <v>74.842963334228358</v>
      </c>
      <c r="E227" s="458">
        <v>82.809089631689559</v>
      </c>
      <c r="F227" s="458">
        <v>90.864993421660003</v>
      </c>
      <c r="G227" s="474">
        <v>97.75707848125748</v>
      </c>
      <c r="H227" s="462">
        <v>71.520211382876738</v>
      </c>
      <c r="I227" s="458">
        <v>80.311156615663492</v>
      </c>
      <c r="J227" s="458">
        <v>87.562481319713214</v>
      </c>
      <c r="K227" s="458">
        <v>95.293800299517883</v>
      </c>
      <c r="L227" s="470">
        <v>98.469591766980827</v>
      </c>
      <c r="M227" s="466">
        <v>56.82814871252414</v>
      </c>
      <c r="N227" s="458">
        <v>66.872860871589538</v>
      </c>
      <c r="O227" s="458">
        <v>72.167996079914047</v>
      </c>
      <c r="P227" s="458">
        <v>80.783670194817176</v>
      </c>
      <c r="Q227" s="470">
        <v>90.584487566503995</v>
      </c>
      <c r="R227" s="466">
        <v>85.357761309591226</v>
      </c>
      <c r="S227" s="458">
        <v>81.367665983518265</v>
      </c>
      <c r="T227" s="458">
        <v>76.875238849174238</v>
      </c>
      <c r="U227" s="458">
        <v>86.376167555760091</v>
      </c>
      <c r="V227" s="470">
        <v>72.373775408548639</v>
      </c>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343"/>
      <c r="BA227" s="1023" t="s">
        <v>95</v>
      </c>
      <c r="BB227" s="594" t="s">
        <v>61</v>
      </c>
      <c r="BC227" s="482">
        <v>6223.7284640288062</v>
      </c>
      <c r="BD227" s="478">
        <v>7267.8371511374744</v>
      </c>
      <c r="BE227" s="478">
        <v>8142.6686796020049</v>
      </c>
      <c r="BF227" s="478">
        <v>8818.1246683513364</v>
      </c>
      <c r="BG227" s="491">
        <v>9610.8110858140899</v>
      </c>
      <c r="BH227" s="482">
        <v>4676.9565902108061</v>
      </c>
      <c r="BI227" s="478">
        <v>5303.1665412643633</v>
      </c>
      <c r="BJ227" s="478">
        <v>5679.0161651075823</v>
      </c>
      <c r="BK227" s="478">
        <v>6328.1577627121042</v>
      </c>
      <c r="BL227" s="491">
        <v>6520.764219300574</v>
      </c>
      <c r="BM227" s="482">
        <v>1707.3203551923095</v>
      </c>
      <c r="BN227" s="478">
        <v>2063.7829158643822</v>
      </c>
      <c r="BO227" s="478">
        <v>2289.9343805171752</v>
      </c>
      <c r="BP227" s="478">
        <v>2568.0760228675886</v>
      </c>
      <c r="BQ227" s="491">
        <v>2925.9950958968047</v>
      </c>
      <c r="BR227" s="482">
        <v>6545.9267109894399</v>
      </c>
      <c r="BS227" s="478">
        <v>2794.7722855640523</v>
      </c>
      <c r="BT227" s="478">
        <v>6507.997421444391</v>
      </c>
      <c r="BU227" s="478">
        <v>19925.184202406199</v>
      </c>
      <c r="BV227" s="486">
        <v>4289.2894285296898</v>
      </c>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4"/>
    </row>
    <row r="228" s="306" customFormat="true" ht="15" customHeight="true" x14ac:dyDescent="0.2">
      <c r="A228" s="1000"/>
      <c r="B228" s="376" t="s">
        <v>92</v>
      </c>
      <c r="C228" s="466">
        <v>4.3461469655910214</v>
      </c>
      <c r="D228" s="458">
        <v>3.1815210169184258</v>
      </c>
      <c r="E228" s="458">
        <v>2.7254247286259585</v>
      </c>
      <c r="F228" s="458">
        <v>2.3326931738567853</v>
      </c>
      <c r="G228" s="474">
        <v>1.0774375656290376</v>
      </c>
      <c r="H228" s="462">
        <v>3.6775209049375985</v>
      </c>
      <c r="I228" s="458">
        <v>3.29722497474439</v>
      </c>
      <c r="J228" s="458">
        <v>2.7978694579851799</v>
      </c>
      <c r="K228" s="458">
        <v>1.5280735125558624</v>
      </c>
      <c r="L228" s="470">
        <v>1.036729549977127</v>
      </c>
      <c r="M228" s="466">
        <v>6.0168919748467937</v>
      </c>
      <c r="N228" s="458">
        <v>3.9280299099271754</v>
      </c>
      <c r="O228" s="458">
        <v>3.1558418796788912</v>
      </c>
      <c r="P228" s="458">
        <v>2.0459658670104544</v>
      </c>
      <c r="Q228" s="470">
        <v>1.376553745101138</v>
      </c>
      <c r="R228" s="466">
        <v>0.90901885865221754</v>
      </c>
      <c r="S228" s="458">
        <v>1.7904409611187893</v>
      </c>
      <c r="T228" s="458">
        <v>2.032032105230821</v>
      </c>
      <c r="U228" s="458">
        <v>2.8871282159831786</v>
      </c>
      <c r="V228" s="470">
        <v>5.9427269599632675</v>
      </c>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343"/>
      <c r="BA228" s="1023"/>
      <c r="BB228" s="594" t="s">
        <v>92</v>
      </c>
      <c r="BC228" s="482">
        <v>412.18465890688947</v>
      </c>
      <c r="BD228" s="478">
        <v>308.95057616337789</v>
      </c>
      <c r="BE228" s="478">
        <v>267.99268866618257</v>
      </c>
      <c r="BF228" s="478">
        <v>226.37958189933585</v>
      </c>
      <c r="BG228" s="491">
        <v>105.92633352893648</v>
      </c>
      <c r="BH228" s="482">
        <v>240.48594515345368</v>
      </c>
      <c r="BI228" s="478">
        <v>217.72483303615317</v>
      </c>
      <c r="BJ228" s="478">
        <v>181.46066260666203</v>
      </c>
      <c r="BK228" s="478">
        <v>101.47449498374193</v>
      </c>
      <c r="BL228" s="491">
        <v>68.653366316171869</v>
      </c>
      <c r="BM228" s="482">
        <v>180.7689037279022</v>
      </c>
      <c r="BN228" s="478">
        <v>121.22407977547803</v>
      </c>
      <c r="BO228" s="478">
        <v>100.13678101509574</v>
      </c>
      <c r="BP228" s="478">
        <v>65.040321565039989</v>
      </c>
      <c r="BQ228" s="491">
        <v>44.464450985023745</v>
      </c>
      <c r="BR228" s="482">
        <v>69.7109523065253</v>
      </c>
      <c r="BS228" s="478">
        <v>61.497091216639241</v>
      </c>
      <c r="BT228" s="478">
        <v>172.02495756898003</v>
      </c>
      <c r="BU228" s="478">
        <v>666.00039278534757</v>
      </c>
      <c r="BV228" s="486">
        <v>352.20044528723025</v>
      </c>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4"/>
    </row>
    <row r="229" s="306" customFormat="true" ht="15" customHeight="true" x14ac:dyDescent="0.2">
      <c r="A229" s="1000"/>
      <c r="B229" s="376" t="s">
        <v>93</v>
      </c>
      <c r="C229" s="466">
        <v>22.837582948498525</v>
      </c>
      <c r="D229" s="458">
        <v>17.212987405848956</v>
      </c>
      <c r="E229" s="458">
        <v>11.954937471017763</v>
      </c>
      <c r="F229" s="458">
        <v>5.9459956291430718</v>
      </c>
      <c r="G229" s="474">
        <v>0.87873818377897162</v>
      </c>
      <c r="H229" s="462">
        <v>19.214995314135049</v>
      </c>
      <c r="I229" s="458">
        <v>13.23100619762686</v>
      </c>
      <c r="J229" s="458">
        <v>7.9306491099141914</v>
      </c>
      <c r="K229" s="458">
        <v>3.0071055330544776</v>
      </c>
      <c r="L229" s="470">
        <v>0.23947031097308935</v>
      </c>
      <c r="M229" s="466">
        <v>25.888165768071509</v>
      </c>
      <c r="N229" s="458">
        <v>22.796188531502132</v>
      </c>
      <c r="O229" s="458">
        <v>20.450360374911941</v>
      </c>
      <c r="P229" s="458">
        <v>14.615226850546803</v>
      </c>
      <c r="Q229" s="470">
        <v>6.8557337645703695</v>
      </c>
      <c r="R229" s="466">
        <v>12.119153336707974</v>
      </c>
      <c r="S229" s="458">
        <v>13.201718321033704</v>
      </c>
      <c r="T229" s="458">
        <v>16.755091930626932</v>
      </c>
      <c r="U229" s="458">
        <v>8.4438088931577475</v>
      </c>
      <c r="V229" s="470">
        <v>15.646397838990719</v>
      </c>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343"/>
      <c r="BA229" s="1023"/>
      <c r="BB229" s="594" t="s">
        <v>93</v>
      </c>
      <c r="BC229" s="482">
        <v>2165.8957721427555</v>
      </c>
      <c r="BD229" s="478">
        <v>1671.5157147322263</v>
      </c>
      <c r="BE229" s="478">
        <v>1175.5363492681668</v>
      </c>
      <c r="BF229" s="478">
        <v>577.03774314869543</v>
      </c>
      <c r="BG229" s="491">
        <v>86.391561709879412</v>
      </c>
      <c r="BH229" s="482">
        <v>1256.5357012749221</v>
      </c>
      <c r="BI229" s="478">
        <v>873.6797268442192</v>
      </c>
      <c r="BJ229" s="478">
        <v>514.35596406356217</v>
      </c>
      <c r="BK229" s="478">
        <v>199.69230067939148</v>
      </c>
      <c r="BL229" s="491">
        <v>15.857986281422974</v>
      </c>
      <c r="BM229" s="482">
        <v>777.77287094133874</v>
      </c>
      <c r="BN229" s="478">
        <v>703.51984085856543</v>
      </c>
      <c r="BO229" s="478">
        <v>648.9023647631916</v>
      </c>
      <c r="BP229" s="478">
        <v>464.61139427245075</v>
      </c>
      <c r="BQ229" s="491">
        <v>221.44899102266044</v>
      </c>
      <c r="BR229" s="482">
        <v>929.3951519370446</v>
      </c>
      <c r="BS229" s="478">
        <v>453.4454324021259</v>
      </c>
      <c r="BT229" s="478">
        <v>1418.4293501125831</v>
      </c>
      <c r="BU229" s="478">
        <v>1947.8109798918038</v>
      </c>
      <c r="BV229" s="486">
        <v>927.29622665816532</v>
      </c>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4"/>
    </row>
    <row r="230" s="306" customFormat="true" ht="15" customHeight="true" x14ac:dyDescent="0.2">
      <c r="A230" s="1000"/>
      <c r="B230" s="376" t="s">
        <v>94</v>
      </c>
      <c r="C230" s="466">
        <v>7.1921911831784646</v>
      </c>
      <c r="D230" s="458">
        <v>4.7625282430043532</v>
      </c>
      <c r="E230" s="458">
        <v>2.5105481686668072</v>
      </c>
      <c r="F230" s="458">
        <v>0.85631777534011988</v>
      </c>
      <c r="G230" s="474">
        <v>0.28674576933453544</v>
      </c>
      <c r="H230" s="462">
        <v>5.5872723980505992</v>
      </c>
      <c r="I230" s="458">
        <v>3.1606122119652564</v>
      </c>
      <c r="J230" s="458">
        <v>1.7090001123873586</v>
      </c>
      <c r="K230" s="458">
        <v>0.17102065487184204</v>
      </c>
      <c r="L230" s="470">
        <v>0.25420837206900532</v>
      </c>
      <c r="M230" s="466">
        <v>11.26679354455748</v>
      </c>
      <c r="N230" s="458">
        <v>6.4029206869812114</v>
      </c>
      <c r="O230" s="458">
        <v>4.2258016654951698</v>
      </c>
      <c r="P230" s="458">
        <v>2.5551370876255937</v>
      </c>
      <c r="Q230" s="470">
        <v>1.1832249238245587</v>
      </c>
      <c r="R230" s="466">
        <v>1.614066495048545</v>
      </c>
      <c r="S230" s="458">
        <v>3.6401747343291082</v>
      </c>
      <c r="T230" s="458">
        <v>4.3376371149679249</v>
      </c>
      <c r="U230" s="458">
        <v>2.2928953350988586</v>
      </c>
      <c r="V230" s="470">
        <v>6.0370997924976706</v>
      </c>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343"/>
      <c r="BA230" s="1023"/>
      <c r="BB230" s="594" t="s">
        <v>94</v>
      </c>
      <c r="BC230" s="482">
        <v>682.10092597004871</v>
      </c>
      <c r="BD230" s="478">
        <v>462.47874423778512</v>
      </c>
      <c r="BE230" s="478">
        <v>246.86374445798015</v>
      </c>
      <c r="BF230" s="478">
        <v>83.102596658246682</v>
      </c>
      <c r="BG230" s="491">
        <v>28.190893810917345</v>
      </c>
      <c r="BH230" s="482">
        <v>365.37126999630254</v>
      </c>
      <c r="BI230" s="478">
        <v>208.70391660050711</v>
      </c>
      <c r="BJ230" s="478">
        <v>110.84015800079283</v>
      </c>
      <c r="BK230" s="478">
        <v>11.356936981311996</v>
      </c>
      <c r="BL230" s="491">
        <v>16.833956829605349</v>
      </c>
      <c r="BM230" s="482">
        <v>338.49467899581504</v>
      </c>
      <c r="BN230" s="478">
        <v>197.60240781085579</v>
      </c>
      <c r="BO230" s="478">
        <v>134.08725535829865</v>
      </c>
      <c r="BP230" s="478">
        <v>81.226642390060547</v>
      </c>
      <c r="BQ230" s="491">
        <v>38.219682171428822</v>
      </c>
      <c r="BR230" s="482">
        <v>123.77973392402193</v>
      </c>
      <c r="BS230" s="478">
        <v>125.03073965737448</v>
      </c>
      <c r="BT230" s="478">
        <v>367.20967091572129</v>
      </c>
      <c r="BU230" s="478">
        <v>528.92323428438556</v>
      </c>
      <c r="BV230" s="486">
        <v>357.79352635347522</v>
      </c>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4"/>
    </row>
    <row r="231" s="306" customFormat="true" ht="15" customHeight="true" x14ac:dyDescent="0.2">
      <c r="A231" s="1061" t="s">
        <v>411</v>
      </c>
      <c r="B231" s="376" t="s">
        <v>536</v>
      </c>
      <c r="C231" s="402">
        <v>38.510652891801591</v>
      </c>
      <c r="D231" s="400">
        <v>70.578637119822787</v>
      </c>
      <c r="E231" s="400">
        <v>82.140766094494296</v>
      </c>
      <c r="F231" s="400">
        <v>90.104923006566935</v>
      </c>
      <c r="G231" s="404">
        <v>96.619757656301601</v>
      </c>
      <c r="H231" s="401">
        <v>66.604250539403509</v>
      </c>
      <c r="I231" s="400">
        <v>81.188839945387343</v>
      </c>
      <c r="J231" s="400">
        <v>85.535471797308048</v>
      </c>
      <c r="K231" s="400">
        <v>95.985120823470751</v>
      </c>
      <c r="L231" s="403">
        <v>96.871355160960277</v>
      </c>
      <c r="M231" s="402">
        <v>21.796450680026201</v>
      </c>
      <c r="N231" s="400">
        <v>35.504224129570019</v>
      </c>
      <c r="O231" s="400">
        <v>58.567735410186408</v>
      </c>
      <c r="P231" s="400">
        <v>76.49244977296307</v>
      </c>
      <c r="Q231" s="403">
        <v>85.538534908670215</v>
      </c>
      <c r="R231" s="402">
        <v>74.703467599957222</v>
      </c>
      <c r="S231" s="400">
        <v>69.05195865693355</v>
      </c>
      <c r="T231" s="400">
        <v>62.523689532797157</v>
      </c>
      <c r="U231" s="400">
        <v>86.209633922050912</v>
      </c>
      <c r="V231" s="403">
        <v>57.802065211514822</v>
      </c>
      <c r="W231" s="895"/>
      <c r="X231" s="895"/>
      <c r="Y231" s="895"/>
      <c r="Z231" s="895"/>
      <c r="AA231" s="895"/>
      <c r="AB231" s="895"/>
      <c r="AC231" s="895"/>
      <c r="AD231" s="895"/>
      <c r="AE231" s="895"/>
      <c r="AF231" s="895"/>
      <c r="AG231" s="895"/>
      <c r="AH231" s="895"/>
      <c r="AI231" s="895"/>
      <c r="AJ231" s="895"/>
      <c r="AK231" s="895"/>
      <c r="AL231" s="895"/>
      <c r="AM231" s="895"/>
      <c r="AN231" s="895"/>
      <c r="AO231" s="895"/>
      <c r="AP231" s="895"/>
      <c r="AQ231" s="895"/>
      <c r="AR231" s="895"/>
      <c r="AS231" s="895"/>
      <c r="AT231" s="895"/>
      <c r="AU231" s="895"/>
      <c r="AV231" s="895"/>
      <c r="AW231" s="895"/>
      <c r="AX231" s="895"/>
      <c r="AY231" s="895"/>
      <c r="AZ231" s="343"/>
      <c r="BA231" s="1068" t="s">
        <v>411</v>
      </c>
      <c r="BB231" s="594" t="s">
        <v>536</v>
      </c>
      <c r="BC231" s="445">
        <v>3855.2690093366591</v>
      </c>
      <c r="BD231" s="432">
        <v>7063.2314943773054</v>
      </c>
      <c r="BE231" s="432">
        <v>8224.0855302577802</v>
      </c>
      <c r="BF231" s="432">
        <v>9026.5108503153097</v>
      </c>
      <c r="BG231" s="449">
        <v>9670.6285142123943</v>
      </c>
      <c r="BH231" s="445">
        <v>4499.4799557679034</v>
      </c>
      <c r="BI231" s="432">
        <v>5488.0244229661903</v>
      </c>
      <c r="BJ231" s="432">
        <v>5776.1811086183716</v>
      </c>
      <c r="BK231" s="432">
        <v>6486.9178876673286</v>
      </c>
      <c r="BL231" s="449">
        <v>6543.0508909425862</v>
      </c>
      <c r="BM231" s="445">
        <v>709.40220977561796</v>
      </c>
      <c r="BN231" s="432">
        <v>1155.897505140586</v>
      </c>
      <c r="BO231" s="432">
        <v>1908.8161013086051</v>
      </c>
      <c r="BP231" s="432">
        <v>2488.0304297369694</v>
      </c>
      <c r="BQ231" s="449">
        <v>2783.9248865752638</v>
      </c>
      <c r="BR231" s="445">
        <v>5823.5664224164448</v>
      </c>
      <c r="BS231" s="432">
        <v>2452.0925917084551</v>
      </c>
      <c r="BT231" s="432">
        <v>5534.8934724274186</v>
      </c>
      <c r="BU231" s="432">
        <v>20546.585736273631</v>
      </c>
      <c r="BV231" s="433">
        <v>3482.587175673581</v>
      </c>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row>
    <row r="232" s="306" customFormat="true" ht="15" customHeight="true" x14ac:dyDescent="0.2">
      <c r="A232" s="1061"/>
      <c r="B232" s="376" t="s">
        <v>537</v>
      </c>
      <c r="C232" s="402">
        <v>4.4564487842817968</v>
      </c>
      <c r="D232" s="400">
        <v>7.3768032495567653</v>
      </c>
      <c r="E232" s="400">
        <v>6.7132336384482727</v>
      </c>
      <c r="F232" s="400">
        <v>3.6139730313488223</v>
      </c>
      <c r="G232" s="404">
        <v>1.2815210931357632</v>
      </c>
      <c r="H232" s="401">
        <v>8.6828488734671847</v>
      </c>
      <c r="I232" s="400">
        <v>6.7124358212077349</v>
      </c>
      <c r="J232" s="400">
        <v>4.9586486896649893</v>
      </c>
      <c r="K232" s="400">
        <v>1.5896450343791446</v>
      </c>
      <c r="L232" s="403">
        <v>1.3472791380378024</v>
      </c>
      <c r="M232" s="402">
        <v>3.7952431798922754</v>
      </c>
      <c r="N232" s="400">
        <v>2.3318345186194933</v>
      </c>
      <c r="O232" s="400">
        <v>6.6309987100941212</v>
      </c>
      <c r="P232" s="400">
        <v>4.8090686208766851</v>
      </c>
      <c r="Q232" s="403">
        <v>6.1835839409188811</v>
      </c>
      <c r="R232" s="402">
        <v>4.6847160612410716</v>
      </c>
      <c r="S232" s="400">
        <v>1.8547926137102555</v>
      </c>
      <c r="T232" s="400">
        <v>3.8094687820908439</v>
      </c>
      <c r="U232" s="400">
        <v>5.2755971084386264</v>
      </c>
      <c r="V232" s="403">
        <v>5.3306797766485987</v>
      </c>
      <c r="W232" s="895"/>
      <c r="X232" s="895"/>
      <c r="Y232" s="895"/>
      <c r="Z232" s="895"/>
      <c r="AA232" s="895"/>
      <c r="AB232" s="895"/>
      <c r="AC232" s="895"/>
      <c r="AD232" s="895"/>
      <c r="AE232" s="895"/>
      <c r="AF232" s="895"/>
      <c r="AG232" s="895"/>
      <c r="AH232" s="895"/>
      <c r="AI232" s="895"/>
      <c r="AJ232" s="895"/>
      <c r="AK232" s="895"/>
      <c r="AL232" s="895"/>
      <c r="AM232" s="895"/>
      <c r="AN232" s="895"/>
      <c r="AO232" s="895"/>
      <c r="AP232" s="895"/>
      <c r="AQ232" s="895"/>
      <c r="AR232" s="895"/>
      <c r="AS232" s="895"/>
      <c r="AT232" s="895"/>
      <c r="AU232" s="895"/>
      <c r="AV232" s="895"/>
      <c r="AW232" s="895"/>
      <c r="AX232" s="895"/>
      <c r="AY232" s="895"/>
      <c r="AZ232" s="343"/>
      <c r="BA232" s="1068"/>
      <c r="BB232" s="594" t="s">
        <v>537</v>
      </c>
      <c r="BC232" s="445">
        <v>446.13133249151451</v>
      </c>
      <c r="BD232" s="432">
        <v>738.2413597989439</v>
      </c>
      <c r="BE232" s="432">
        <v>672.14137695877707</v>
      </c>
      <c r="BF232" s="432">
        <v>362.03978308532112</v>
      </c>
      <c r="BG232" s="449">
        <v>128.2668754865694</v>
      </c>
      <c r="BH232" s="445">
        <v>586.57374189676455</v>
      </c>
      <c r="BI232" s="432">
        <v>453.73245570648248</v>
      </c>
      <c r="BJ232" s="432">
        <v>334.85584733069265</v>
      </c>
      <c r="BK232" s="432">
        <v>107.43224283189217</v>
      </c>
      <c r="BL232" s="449">
        <v>91.000233761974116</v>
      </c>
      <c r="BM232" s="445">
        <v>123.52258346899751</v>
      </c>
      <c r="BN232" s="432">
        <v>75.916648470797455</v>
      </c>
      <c r="BO232" s="432">
        <v>216.11484577535526</v>
      </c>
      <c r="BP232" s="432">
        <v>156.42209267644043</v>
      </c>
      <c r="BQ232" s="449">
        <v>201.25003590172946</v>
      </c>
      <c r="BR232" s="445">
        <v>365.20065305260545</v>
      </c>
      <c r="BS232" s="432">
        <v>65.865231279399779</v>
      </c>
      <c r="BT232" s="432">
        <v>337.23224033908593</v>
      </c>
      <c r="BU232" s="432">
        <v>1257.3479710699228</v>
      </c>
      <c r="BV232" s="433">
        <v>321.17463208011213</v>
      </c>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row>
    <row r="233" s="306" customFormat="true" ht="15" customHeight="true" x14ac:dyDescent="0.2">
      <c r="A233" s="1061"/>
      <c r="B233" s="376" t="s">
        <v>538</v>
      </c>
      <c r="C233" s="402">
        <v>52.168985498002371</v>
      </c>
      <c r="D233" s="400">
        <v>19.246794946191841</v>
      </c>
      <c r="E233" s="400">
        <v>9.4514975032111099</v>
      </c>
      <c r="F233" s="400">
        <v>3.4073913734214263</v>
      </c>
      <c r="G233" s="404">
        <v>0.61828539284699391</v>
      </c>
      <c r="H233" s="401">
        <v>21.937756377107025</v>
      </c>
      <c r="I233" s="400">
        <v>9.9063885175296669</v>
      </c>
      <c r="J233" s="400">
        <v>5.547725371119439</v>
      </c>
      <c r="K233" s="400">
        <v>1.0591833969641513</v>
      </c>
      <c r="L233" s="403">
        <v>0.25935543099654079</v>
      </c>
      <c r="M233" s="402">
        <v>67.342464574262252</v>
      </c>
      <c r="N233" s="400">
        <v>56.956623138463058</v>
      </c>
      <c r="O233" s="400">
        <v>32.40057110487281</v>
      </c>
      <c r="P233" s="400">
        <v>16.432820149667453</v>
      </c>
      <c r="Q233" s="403">
        <v>7.56803151803304</v>
      </c>
      <c r="R233" s="402">
        <v>18.985707566504658</v>
      </c>
      <c r="S233" s="400">
        <v>26.067130163817943</v>
      </c>
      <c r="T233" s="400">
        <v>29.584484700832004</v>
      </c>
      <c r="U233" s="400">
        <v>5.6553267319530827</v>
      </c>
      <c r="V233" s="403">
        <v>35.281975901223824</v>
      </c>
      <c r="W233" s="895"/>
      <c r="X233" s="895"/>
      <c r="Y233" s="895"/>
      <c r="Z233" s="895"/>
      <c r="AA233" s="895"/>
      <c r="AB233" s="895"/>
      <c r="AC233" s="895"/>
      <c r="AD233" s="895"/>
      <c r="AE233" s="895"/>
      <c r="AF233" s="895"/>
      <c r="AG233" s="895"/>
      <c r="AH233" s="895"/>
      <c r="AI233" s="895"/>
      <c r="AJ233" s="895"/>
      <c r="AK233" s="895"/>
      <c r="AL233" s="895"/>
      <c r="AM233" s="895"/>
      <c r="AN233" s="895"/>
      <c r="AO233" s="895"/>
      <c r="AP233" s="895"/>
      <c r="AQ233" s="895"/>
      <c r="AR233" s="895"/>
      <c r="AS233" s="895"/>
      <c r="AT233" s="895"/>
      <c r="AU233" s="895"/>
      <c r="AV233" s="895"/>
      <c r="AW233" s="895"/>
      <c r="AX233" s="895"/>
      <c r="AY233" s="895"/>
      <c r="AZ233" s="343"/>
      <c r="BA233" s="1068"/>
      <c r="BB233" s="594" t="s">
        <v>538</v>
      </c>
      <c r="BC233" s="445">
        <v>5222.5931771153928</v>
      </c>
      <c r="BD233" s="432">
        <v>1926.1432889242151</v>
      </c>
      <c r="BE233" s="432">
        <v>946.30142316917193</v>
      </c>
      <c r="BF233" s="432">
        <v>341.34489190138589</v>
      </c>
      <c r="BG233" s="449">
        <v>61.883909616670238</v>
      </c>
      <c r="BH233" s="445">
        <v>1482.0149509064133</v>
      </c>
      <c r="BI233" s="432">
        <v>669.6302369163659</v>
      </c>
      <c r="BJ233" s="432">
        <v>374.63599382953828</v>
      </c>
      <c r="BK233" s="432">
        <v>71.582300101735228</v>
      </c>
      <c r="BL233" s="449">
        <v>17.517828475022778</v>
      </c>
      <c r="BM233" s="445">
        <v>2191.7739673320284</v>
      </c>
      <c r="BN233" s="432">
        <v>1854.3150906978954</v>
      </c>
      <c r="BO233" s="432">
        <v>1055.9863956395836</v>
      </c>
      <c r="BP233" s="432">
        <v>534.50185868172753</v>
      </c>
      <c r="BQ233" s="449">
        <v>246.30806814651919</v>
      </c>
      <c r="BR233" s="445">
        <v>1480.0454736879935</v>
      </c>
      <c r="BS233" s="432">
        <v>925.66551340509795</v>
      </c>
      <c r="BT233" s="432">
        <v>2618.9588694996878</v>
      </c>
      <c r="BU233" s="432">
        <v>1347.8500056012053</v>
      </c>
      <c r="BV233" s="433">
        <v>2125.7468285328468</v>
      </c>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row>
    <row r="234" s="306" customFormat="true" ht="15" customHeight="true" x14ac:dyDescent="0.2">
      <c r="A234" s="1061"/>
      <c r="B234" s="376" t="s">
        <v>539</v>
      </c>
      <c r="C234" s="402">
        <v>3.3654393436899612</v>
      </c>
      <c r="D234" s="400">
        <v>1.8943360197055243</v>
      </c>
      <c r="E234" s="400">
        <v>1.0012723915332369</v>
      </c>
      <c r="F234" s="400">
        <v>0.86683737091869362</v>
      </c>
      <c r="G234" s="404">
        <v>9.3500657351141533E-2</v>
      </c>
      <c r="H234" s="401">
        <v>1.6906127401453475</v>
      </c>
      <c r="I234" s="400">
        <v>1.6102638055620306</v>
      </c>
      <c r="J234" s="400">
        <v>1.189820373769688</v>
      </c>
      <c r="K234" s="400">
        <v>9.6025965508055144E-2</v>
      </c>
      <c r="L234" s="403">
        <v>0.12461527794796437</v>
      </c>
      <c r="M234" s="402">
        <v>5.2365386870863935</v>
      </c>
      <c r="N234" s="400">
        <v>3.4482044975126609</v>
      </c>
      <c r="O234" s="400">
        <v>1.5747900044181473</v>
      </c>
      <c r="P234" s="400">
        <v>1.6732251742936299</v>
      </c>
      <c r="Q234" s="403">
        <v>0.49713239121011293</v>
      </c>
      <c r="R234" s="402">
        <v>1.3385756745635591</v>
      </c>
      <c r="S234" s="400">
        <v>2.1063380797432947</v>
      </c>
      <c r="T234" s="400">
        <v>2.8589806383705358</v>
      </c>
      <c r="U234" s="400">
        <v>1.0216675758301386</v>
      </c>
      <c r="V234" s="403">
        <v>0.7833918504303703</v>
      </c>
      <c r="W234" s="895"/>
      <c r="X234" s="895"/>
      <c r="Y234" s="895"/>
      <c r="Z234" s="895"/>
      <c r="AA234" s="895"/>
      <c r="AB234" s="895"/>
      <c r="AC234" s="895"/>
      <c r="AD234" s="895"/>
      <c r="AE234" s="895"/>
      <c r="AF234" s="895"/>
      <c r="AG234" s="895"/>
      <c r="AH234" s="895"/>
      <c r="AI234" s="895"/>
      <c r="AJ234" s="895"/>
      <c r="AK234" s="895"/>
      <c r="AL234" s="895"/>
      <c r="AM234" s="895"/>
      <c r="AN234" s="895"/>
      <c r="AO234" s="895"/>
      <c r="AP234" s="895"/>
      <c r="AQ234" s="895"/>
      <c r="AR234" s="895"/>
      <c r="AS234" s="895"/>
      <c r="AT234" s="895"/>
      <c r="AU234" s="895"/>
      <c r="AV234" s="895"/>
      <c r="AW234" s="895"/>
      <c r="AX234" s="895"/>
      <c r="AY234" s="895"/>
      <c r="AZ234" s="343"/>
      <c r="BA234" s="1068"/>
      <c r="BB234" s="594" t="s">
        <v>539</v>
      </c>
      <c r="BC234" s="445">
        <v>336.91129675166707</v>
      </c>
      <c r="BD234" s="432">
        <v>189.57767366068123</v>
      </c>
      <c r="BE234" s="432">
        <v>100.24924502873657</v>
      </c>
      <c r="BF234" s="432">
        <v>86.837840519392344</v>
      </c>
      <c r="BG234" s="449">
        <v>9.3584391537601697</v>
      </c>
      <c r="BH234" s="445">
        <v>114.21010034111205</v>
      </c>
      <c r="BI234" s="432">
        <v>108.8470668910571</v>
      </c>
      <c r="BJ234" s="432">
        <v>80.348162244356914</v>
      </c>
      <c r="BK234" s="432">
        <v>6.4896782750354287</v>
      </c>
      <c r="BL234" s="449">
        <v>8.4169784148026743</v>
      </c>
      <c r="BM234" s="445">
        <v>170.43197402771523</v>
      </c>
      <c r="BN234" s="432">
        <v>112.2618807650509</v>
      </c>
      <c r="BO234" s="432">
        <v>51.324923109292563</v>
      </c>
      <c r="BP234" s="432">
        <v>54.42413155547748</v>
      </c>
      <c r="BQ234" s="449">
        <v>16.179599490337107</v>
      </c>
      <c r="BR234" s="445">
        <v>104.34969891887923</v>
      </c>
      <c r="BS234" s="432">
        <v>74.797820386711535</v>
      </c>
      <c r="BT234" s="432">
        <v>253.09052282995557</v>
      </c>
      <c r="BU234" s="432">
        <v>243.49692123440803</v>
      </c>
      <c r="BV234" s="433">
        <v>47.199531744282901</v>
      </c>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row>
    <row r="235" s="306" customFormat="true" ht="15" customHeight="true" x14ac:dyDescent="0.2">
      <c r="A235" s="1061"/>
      <c r="B235" s="376" t="s">
        <v>540</v>
      </c>
      <c r="C235" s="402">
        <v>0.45814320056692082</v>
      </c>
      <c r="D235" s="400">
        <v>0.33405709855019367</v>
      </c>
      <c r="E235" s="400">
        <v>4.9420109103796385E-2</v>
      </c>
      <c r="F235" s="400">
        <v>1.1362973395803058</v>
      </c>
      <c r="G235" s="404">
        <v>0.62588580057294374</v>
      </c>
      <c r="H235" s="401">
        <v>0.43741620343168913</v>
      </c>
      <c r="I235" s="400">
        <v>6.450345629975085E-2</v>
      </c>
      <c r="J235" s="400">
        <v>1.3417916095567937</v>
      </c>
      <c r="K235" s="400">
        <v>0.40586672457096756</v>
      </c>
      <c r="L235" s="403">
        <v>0.86516035778453781</v>
      </c>
      <c r="M235" s="402">
        <v>0.37573145666654129</v>
      </c>
      <c r="N235" s="400">
        <v>0.48202989994339296</v>
      </c>
      <c r="O235" s="400">
        <v>0.50073742574821811</v>
      </c>
      <c r="P235" s="400">
        <v>0.16920637372373259</v>
      </c>
      <c r="Q235" s="403">
        <v>1.806282744753019E-2</v>
      </c>
      <c r="R235" s="402">
        <v>0</v>
      </c>
      <c r="S235" s="400">
        <v>0.48837452984326396</v>
      </c>
      <c r="T235" s="400">
        <v>0.27763165642468168</v>
      </c>
      <c r="U235" s="400">
        <v>0.81396005560708584</v>
      </c>
      <c r="V235" s="403">
        <v>0.41172617475458895</v>
      </c>
      <c r="W235" s="895"/>
      <c r="X235" s="895"/>
      <c r="Y235" s="895"/>
      <c r="Z235" s="895"/>
      <c r="AA235" s="895"/>
      <c r="AB235" s="895"/>
      <c r="AC235" s="895"/>
      <c r="AD235" s="895"/>
      <c r="AE235" s="895"/>
      <c r="AF235" s="895"/>
      <c r="AG235" s="895"/>
      <c r="AH235" s="895"/>
      <c r="AI235" s="895"/>
      <c r="AJ235" s="895"/>
      <c r="AK235" s="895"/>
      <c r="AL235" s="895"/>
      <c r="AM235" s="895"/>
      <c r="AN235" s="895"/>
      <c r="AO235" s="895"/>
      <c r="AP235" s="895"/>
      <c r="AQ235" s="895"/>
      <c r="AR235" s="895"/>
      <c r="AS235" s="895"/>
      <c r="AT235" s="895"/>
      <c r="AU235" s="895"/>
      <c r="AV235" s="895"/>
      <c r="AW235" s="895"/>
      <c r="AX235" s="895"/>
      <c r="AY235" s="895"/>
      <c r="AZ235" s="343"/>
      <c r="BA235" s="1068"/>
      <c r="BB235" s="594" t="s">
        <v>540</v>
      </c>
      <c r="BC235" s="445">
        <v>45.864329746535496</v>
      </c>
      <c r="BD235" s="432">
        <v>33.431116208637206</v>
      </c>
      <c r="BE235" s="432">
        <v>4.9480327918628344</v>
      </c>
      <c r="BF235" s="432">
        <v>113.83174107100146</v>
      </c>
      <c r="BG235" s="449">
        <v>62.644631041119155</v>
      </c>
      <c r="BH235" s="445">
        <v>29.549847400574127</v>
      </c>
      <c r="BI235" s="432">
        <v>4.3601626008806758</v>
      </c>
      <c r="BJ235" s="432">
        <v>90.610727736332052</v>
      </c>
      <c r="BK235" s="432">
        <v>27.429502542070747</v>
      </c>
      <c r="BL235" s="449">
        <v>58.436141833717812</v>
      </c>
      <c r="BM235" s="445">
        <v>12.228813284986446</v>
      </c>
      <c r="BN235" s="432">
        <v>15.693263897680394</v>
      </c>
      <c r="BO235" s="432">
        <v>16.319832995109802</v>
      </c>
      <c r="BP235" s="432">
        <v>5.5036883768219376</v>
      </c>
      <c r="BQ235" s="449">
        <v>0.58787019098215909</v>
      </c>
      <c r="BR235" s="445">
        <v>0</v>
      </c>
      <c r="BS235" s="432">
        <v>17.342586508768377</v>
      </c>
      <c r="BT235" s="432">
        <v>24.577270701181476</v>
      </c>
      <c r="BU235" s="432">
        <v>193.99340082518677</v>
      </c>
      <c r="BV235" s="433">
        <v>24.806592824019511</v>
      </c>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row>
    <row r="236" s="306" customFormat="true" ht="15" customHeight="true" x14ac:dyDescent="0.2">
      <c r="A236" s="1061"/>
      <c r="B236" s="376" t="s">
        <v>541</v>
      </c>
      <c r="C236" s="402">
        <v>1.0342726818537051</v>
      </c>
      <c r="D236" s="400">
        <v>0.56937156617287277</v>
      </c>
      <c r="E236" s="400">
        <v>0.64381026320946733</v>
      </c>
      <c r="F236" s="400">
        <v>0.85107450606382862</v>
      </c>
      <c r="G236" s="404">
        <v>0.76104939979155661</v>
      </c>
      <c r="H236" s="401">
        <v>0.64711526644515904</v>
      </c>
      <c r="I236" s="400">
        <v>0.51756845401350082</v>
      </c>
      <c r="J236" s="400">
        <v>1.4265421585809914</v>
      </c>
      <c r="K236" s="400">
        <v>0.83524815370096139</v>
      </c>
      <c r="L236" s="403">
        <v>0.5322346342729346</v>
      </c>
      <c r="M236" s="402">
        <v>1.4535714220663141</v>
      </c>
      <c r="N236" s="400">
        <v>1.2770838158913831</v>
      </c>
      <c r="O236" s="400">
        <v>0.30656067164679784</v>
      </c>
      <c r="P236" s="400">
        <v>0.4232299084753392</v>
      </c>
      <c r="Q236" s="403">
        <v>0.19465441372028067</v>
      </c>
      <c r="R236" s="402">
        <v>0.28753309773361163</v>
      </c>
      <c r="S236" s="400">
        <v>0.43140595595154557</v>
      </c>
      <c r="T236" s="400">
        <v>0.91682367132167375</v>
      </c>
      <c r="U236" s="400">
        <v>1.0238146061198823</v>
      </c>
      <c r="V236" s="403">
        <v>0.39016108542821742</v>
      </c>
      <c r="W236" s="895"/>
      <c r="X236" s="895"/>
      <c r="Y236" s="895"/>
      <c r="Z236" s="895"/>
      <c r="AA236" s="895"/>
      <c r="AB236" s="895"/>
      <c r="AC236" s="895"/>
      <c r="AD236" s="895"/>
      <c r="AE236" s="895"/>
      <c r="AF236" s="895"/>
      <c r="AG236" s="895"/>
      <c r="AH236" s="895"/>
      <c r="AI236" s="895"/>
      <c r="AJ236" s="895"/>
      <c r="AK236" s="895"/>
      <c r="AL236" s="895"/>
      <c r="AM236" s="895"/>
      <c r="AN236" s="895"/>
      <c r="AO236" s="895"/>
      <c r="AP236" s="895"/>
      <c r="AQ236" s="895"/>
      <c r="AR236" s="895"/>
      <c r="AS236" s="895"/>
      <c r="AT236" s="895"/>
      <c r="AU236" s="895"/>
      <c r="AV236" s="895"/>
      <c r="AW236" s="895"/>
      <c r="AX236" s="895"/>
      <c r="AY236" s="895"/>
      <c r="AZ236" s="343"/>
      <c r="BA236" s="1068"/>
      <c r="BB236" s="594" t="s">
        <v>541</v>
      </c>
      <c r="BC236" s="445">
        <v>103.54016663277521</v>
      </c>
      <c r="BD236" s="432">
        <v>56.980459559846828</v>
      </c>
      <c r="BE236" s="432">
        <v>64.459475138098668</v>
      </c>
      <c r="BF236" s="432">
        <v>85.25875176489528</v>
      </c>
      <c r="BG236" s="449">
        <v>76.173095491804332</v>
      </c>
      <c r="BH236" s="445">
        <v>43.716161459077284</v>
      </c>
      <c r="BI236" s="432">
        <v>34.985452656961158</v>
      </c>
      <c r="BJ236" s="432">
        <v>96.333903278972997</v>
      </c>
      <c r="BK236" s="432">
        <v>56.448188452548116</v>
      </c>
      <c r="BL236" s="449">
        <v>35.949102726844785</v>
      </c>
      <c r="BM236" s="445">
        <v>47.308930890544936</v>
      </c>
      <c r="BN236" s="432">
        <v>41.57753148631182</v>
      </c>
      <c r="BO236" s="432">
        <v>9.9913022412270465</v>
      </c>
      <c r="BP236" s="432">
        <v>13.766180769302956</v>
      </c>
      <c r="BQ236" s="449">
        <v>6.3351946256292422</v>
      </c>
      <c r="BR236" s="445">
        <v>22.414864357592492</v>
      </c>
      <c r="BS236" s="432">
        <v>15.31958497894788</v>
      </c>
      <c r="BT236" s="432">
        <v>81.161578782125517</v>
      </c>
      <c r="BU236" s="432">
        <v>244.00862903224521</v>
      </c>
      <c r="BV236" s="433">
        <v>23.507291436509302</v>
      </c>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row>
    <row r="237" s="306" customFormat="true" ht="15" customHeight="true" x14ac:dyDescent="0.2">
      <c r="A237" s="1062"/>
      <c r="B237" s="376" t="s">
        <v>535</v>
      </c>
      <c r="C237" s="402">
        <v>6.0575998033446819E-3</v>
      </c>
      <c r="D237" s="400">
        <v>0</v>
      </c>
      <c r="E237" s="400">
        <v>0</v>
      </c>
      <c r="F237" s="400">
        <v>1.9503372099916507E-2</v>
      </c>
      <c r="G237" s="404">
        <v>0</v>
      </c>
      <c r="H237" s="401">
        <v>0</v>
      </c>
      <c r="I237" s="400">
        <v>0</v>
      </c>
      <c r="J237" s="400">
        <v>0</v>
      </c>
      <c r="K237" s="400">
        <v>2.8909901406018571E-2</v>
      </c>
      <c r="L237" s="403">
        <v>0</v>
      </c>
      <c r="M237" s="402">
        <v>0</v>
      </c>
      <c r="N237" s="400">
        <v>0</v>
      </c>
      <c r="O237" s="400">
        <v>1.860667303354727E-2</v>
      </c>
      <c r="P237" s="400">
        <v>0</v>
      </c>
      <c r="Q237" s="403">
        <v>0</v>
      </c>
      <c r="R237" s="402">
        <v>0</v>
      </c>
      <c r="S237" s="400">
        <v>0</v>
      </c>
      <c r="T237" s="400">
        <v>2.8921018163089108E-2</v>
      </c>
      <c r="U237" s="400">
        <v>0</v>
      </c>
      <c r="V237" s="403">
        <v>0</v>
      </c>
      <c r="W237" s="895"/>
      <c r="X237" s="895"/>
      <c r="Y237" s="895"/>
      <c r="Z237" s="895"/>
      <c r="AA237" s="895"/>
      <c r="AB237" s="895"/>
      <c r="AC237" s="895"/>
      <c r="AD237" s="895"/>
      <c r="AE237" s="895"/>
      <c r="AF237" s="895"/>
      <c r="AG237" s="895"/>
      <c r="AH237" s="895"/>
      <c r="AI237" s="895"/>
      <c r="AJ237" s="895"/>
      <c r="AK237" s="895"/>
      <c r="AL237" s="895"/>
      <c r="AM237" s="895"/>
      <c r="AN237" s="895"/>
      <c r="AO237" s="895"/>
      <c r="AP237" s="895"/>
      <c r="AQ237" s="895"/>
      <c r="AR237" s="895"/>
      <c r="AS237" s="895"/>
      <c r="AT237" s="895"/>
      <c r="AU237" s="895"/>
      <c r="AV237" s="895"/>
      <c r="AW237" s="895"/>
      <c r="AX237" s="895"/>
      <c r="AY237" s="895"/>
      <c r="AZ237" s="343"/>
      <c r="BA237" s="1069"/>
      <c r="BB237" s="594"/>
      <c r="BC237" s="445"/>
      <c r="BD237" s="432"/>
      <c r="BE237" s="432"/>
      <c r="BF237" s="432"/>
      <c r="BG237" s="449"/>
      <c r="BH237" s="445"/>
      <c r="BI237" s="432"/>
      <c r="BJ237" s="432"/>
      <c r="BK237" s="432"/>
      <c r="BL237" s="449"/>
      <c r="BM237" s="445"/>
      <c r="BN237" s="432"/>
      <c r="BO237" s="432"/>
      <c r="BP237" s="432"/>
      <c r="BQ237" s="449"/>
      <c r="BR237" s="445"/>
      <c r="BS237" s="432"/>
      <c r="BT237" s="432"/>
      <c r="BU237" s="432"/>
      <c r="BV237" s="43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row>
    <row r="238" s="306" customFormat="true" ht="15" customHeight="true" x14ac:dyDescent="0.2">
      <c r="A238" s="588"/>
      <c r="B238" s="376"/>
      <c r="C238" s="402"/>
      <c r="D238" s="400"/>
      <c r="E238" s="400"/>
      <c r="F238" s="400"/>
      <c r="G238" s="404"/>
      <c r="H238" s="401"/>
      <c r="I238" s="400"/>
      <c r="J238" s="400"/>
      <c r="K238" s="400"/>
      <c r="L238" s="403"/>
      <c r="M238" s="402"/>
      <c r="N238" s="400"/>
      <c r="O238" s="400"/>
      <c r="P238" s="400"/>
      <c r="Q238" s="403"/>
      <c r="R238" s="402"/>
      <c r="S238" s="400"/>
      <c r="T238" s="400"/>
      <c r="U238" s="400"/>
      <c r="V238" s="403"/>
      <c r="W238" s="895"/>
      <c r="X238" s="895"/>
      <c r="Y238" s="895"/>
      <c r="Z238" s="895"/>
      <c r="AA238" s="895"/>
      <c r="AB238" s="895"/>
      <c r="AC238" s="895"/>
      <c r="AD238" s="895"/>
      <c r="AE238" s="895"/>
      <c r="AF238" s="895"/>
      <c r="AG238" s="895"/>
      <c r="AH238" s="895"/>
      <c r="AI238" s="895"/>
      <c r="AJ238" s="895"/>
      <c r="AK238" s="895"/>
      <c r="AL238" s="895"/>
      <c r="AM238" s="895"/>
      <c r="AN238" s="895"/>
      <c r="AO238" s="895"/>
      <c r="AP238" s="895"/>
      <c r="AQ238" s="895"/>
      <c r="AR238" s="895"/>
      <c r="AS238" s="895"/>
      <c r="AT238" s="895"/>
      <c r="AU238" s="895"/>
      <c r="AV238" s="895"/>
      <c r="AW238" s="895"/>
      <c r="AX238" s="895"/>
      <c r="AY238" s="895"/>
      <c r="AZ238" s="343"/>
      <c r="BA238" s="830"/>
      <c r="BB238" s="594"/>
      <c r="BC238" s="445"/>
      <c r="BD238" s="432"/>
      <c r="BE238" s="432"/>
      <c r="BF238" s="432"/>
      <c r="BG238" s="449"/>
      <c r="BH238" s="445"/>
      <c r="BI238" s="432"/>
      <c r="BJ238" s="432"/>
      <c r="BK238" s="432"/>
      <c r="BL238" s="449"/>
      <c r="BM238" s="445"/>
      <c r="BN238" s="432"/>
      <c r="BO238" s="432"/>
      <c r="BP238" s="432"/>
      <c r="BQ238" s="449"/>
      <c r="BR238" s="445"/>
      <c r="BS238" s="432"/>
      <c r="BT238" s="432"/>
      <c r="BU238" s="432"/>
      <c r="BV238" s="43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row>
    <row r="239" s="306" customFormat="true" ht="15" customHeight="true" x14ac:dyDescent="0.2">
      <c r="A239" s="588"/>
      <c r="B239" s="376"/>
      <c r="C239" s="402"/>
      <c r="D239" s="400"/>
      <c r="E239" s="400"/>
      <c r="F239" s="400"/>
      <c r="G239" s="404"/>
      <c r="H239" s="401"/>
      <c r="I239" s="400"/>
      <c r="J239" s="400"/>
      <c r="K239" s="400"/>
      <c r="L239" s="403"/>
      <c r="M239" s="402"/>
      <c r="N239" s="400"/>
      <c r="O239" s="400"/>
      <c r="P239" s="400"/>
      <c r="Q239" s="403"/>
      <c r="R239" s="402"/>
      <c r="S239" s="400"/>
      <c r="T239" s="400"/>
      <c r="U239" s="400"/>
      <c r="V239" s="403"/>
      <c r="W239" s="895"/>
      <c r="X239" s="895"/>
      <c r="Y239" s="895"/>
      <c r="Z239" s="895"/>
      <c r="AA239" s="895"/>
      <c r="AB239" s="895"/>
      <c r="AC239" s="895"/>
      <c r="AD239" s="895"/>
      <c r="AE239" s="895"/>
      <c r="AF239" s="895"/>
      <c r="AG239" s="895"/>
      <c r="AH239" s="895"/>
      <c r="AI239" s="895"/>
      <c r="AJ239" s="895"/>
      <c r="AK239" s="895"/>
      <c r="AL239" s="895"/>
      <c r="AM239" s="895"/>
      <c r="AN239" s="895"/>
      <c r="AO239" s="895"/>
      <c r="AP239" s="895"/>
      <c r="AQ239" s="895"/>
      <c r="AR239" s="895"/>
      <c r="AS239" s="895"/>
      <c r="AT239" s="895"/>
      <c r="AU239" s="895"/>
      <c r="AV239" s="895"/>
      <c r="AW239" s="895"/>
      <c r="AX239" s="895"/>
      <c r="AY239" s="895"/>
      <c r="AZ239" s="343"/>
      <c r="BA239" s="830"/>
      <c r="BB239" s="594"/>
      <c r="BC239" s="445"/>
      <c r="BD239" s="432"/>
      <c r="BE239" s="432"/>
      <c r="BF239" s="432"/>
      <c r="BG239" s="449"/>
      <c r="BH239" s="445"/>
      <c r="BI239" s="432"/>
      <c r="BJ239" s="432"/>
      <c r="BK239" s="432"/>
      <c r="BL239" s="449"/>
      <c r="BM239" s="445"/>
      <c r="BN239" s="432"/>
      <c r="BO239" s="432"/>
      <c r="BP239" s="432"/>
      <c r="BQ239" s="449"/>
      <c r="BR239" s="445"/>
      <c r="BS239" s="432"/>
      <c r="BT239" s="432"/>
      <c r="BU239" s="432"/>
      <c r="BV239" s="43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row>
    <row r="240" s="306" customFormat="true" ht="15" customHeight="true" x14ac:dyDescent="0.2">
      <c r="A240" s="588"/>
      <c r="B240" s="376"/>
      <c r="C240" s="402"/>
      <c r="D240" s="400"/>
      <c r="E240" s="400"/>
      <c r="F240" s="400"/>
      <c r="G240" s="404"/>
      <c r="H240" s="401"/>
      <c r="I240" s="400"/>
      <c r="J240" s="400"/>
      <c r="K240" s="400"/>
      <c r="L240" s="403"/>
      <c r="M240" s="402"/>
      <c r="N240" s="400"/>
      <c r="O240" s="400"/>
      <c r="P240" s="400"/>
      <c r="Q240" s="403"/>
      <c r="R240" s="402"/>
      <c r="S240" s="400"/>
      <c r="T240" s="400"/>
      <c r="U240" s="400"/>
      <c r="V240" s="403"/>
      <c r="W240" s="895"/>
      <c r="X240" s="895"/>
      <c r="Y240" s="895"/>
      <c r="Z240" s="895"/>
      <c r="AA240" s="895"/>
      <c r="AB240" s="895"/>
      <c r="AC240" s="895"/>
      <c r="AD240" s="895"/>
      <c r="AE240" s="895"/>
      <c r="AF240" s="895"/>
      <c r="AG240" s="895"/>
      <c r="AH240" s="895"/>
      <c r="AI240" s="895"/>
      <c r="AJ240" s="895"/>
      <c r="AK240" s="895"/>
      <c r="AL240" s="895"/>
      <c r="AM240" s="895"/>
      <c r="AN240" s="895"/>
      <c r="AO240" s="895"/>
      <c r="AP240" s="895"/>
      <c r="AQ240" s="895"/>
      <c r="AR240" s="895"/>
      <c r="AS240" s="895"/>
      <c r="AT240" s="895"/>
      <c r="AU240" s="895"/>
      <c r="AV240" s="895"/>
      <c r="AW240" s="895"/>
      <c r="AX240" s="895"/>
      <c r="AY240" s="895"/>
      <c r="AZ240" s="343"/>
      <c r="BA240" s="830"/>
      <c r="BB240" s="594"/>
      <c r="BC240" s="445"/>
      <c r="BD240" s="432"/>
      <c r="BE240" s="432"/>
      <c r="BF240" s="432"/>
      <c r="BG240" s="449"/>
      <c r="BH240" s="445"/>
      <c r="BI240" s="432"/>
      <c r="BJ240" s="432"/>
      <c r="BK240" s="432"/>
      <c r="BL240" s="449"/>
      <c r="BM240" s="445"/>
      <c r="BN240" s="432"/>
      <c r="BO240" s="432"/>
      <c r="BP240" s="432"/>
      <c r="BQ240" s="449"/>
      <c r="BR240" s="445"/>
      <c r="BS240" s="432"/>
      <c r="BT240" s="432"/>
      <c r="BU240" s="432"/>
      <c r="BV240" s="43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row>
    <row r="241" s="306" customFormat="true" ht="15" customHeight="true" x14ac:dyDescent="0.2">
      <c r="A241" s="588"/>
      <c r="B241" s="376"/>
      <c r="C241" s="402"/>
      <c r="D241" s="400"/>
      <c r="E241" s="400"/>
      <c r="F241" s="400"/>
      <c r="G241" s="404"/>
      <c r="H241" s="401"/>
      <c r="I241" s="400"/>
      <c r="J241" s="400"/>
      <c r="K241" s="400"/>
      <c r="L241" s="403"/>
      <c r="M241" s="402"/>
      <c r="N241" s="400"/>
      <c r="O241" s="400"/>
      <c r="P241" s="400"/>
      <c r="Q241" s="403"/>
      <c r="R241" s="402"/>
      <c r="S241" s="400"/>
      <c r="T241" s="400"/>
      <c r="U241" s="400"/>
      <c r="V241" s="403"/>
      <c r="W241" s="895"/>
      <c r="X241" s="895"/>
      <c r="Y241" s="895"/>
      <c r="Z241" s="895"/>
      <c r="AA241" s="895"/>
      <c r="AB241" s="895"/>
      <c r="AC241" s="895"/>
      <c r="AD241" s="895"/>
      <c r="AE241" s="895"/>
      <c r="AF241" s="895"/>
      <c r="AG241" s="895"/>
      <c r="AH241" s="895"/>
      <c r="AI241" s="895"/>
      <c r="AJ241" s="895"/>
      <c r="AK241" s="895"/>
      <c r="AL241" s="895"/>
      <c r="AM241" s="895"/>
      <c r="AN241" s="895"/>
      <c r="AO241" s="895"/>
      <c r="AP241" s="895"/>
      <c r="AQ241" s="895"/>
      <c r="AR241" s="895"/>
      <c r="AS241" s="895"/>
      <c r="AT241" s="895"/>
      <c r="AU241" s="895"/>
      <c r="AV241" s="895"/>
      <c r="AW241" s="895"/>
      <c r="AX241" s="895"/>
      <c r="AY241" s="895"/>
      <c r="AZ241" s="343"/>
      <c r="BA241" s="830"/>
      <c r="BB241" s="594"/>
      <c r="BC241" s="445"/>
      <c r="BD241" s="432"/>
      <c r="BE241" s="432"/>
      <c r="BF241" s="432"/>
      <c r="BG241" s="449"/>
      <c r="BH241" s="445"/>
      <c r="BI241" s="432"/>
      <c r="BJ241" s="432"/>
      <c r="BK241" s="432"/>
      <c r="BL241" s="449"/>
      <c r="BM241" s="445"/>
      <c r="BN241" s="432"/>
      <c r="BO241" s="432"/>
      <c r="BP241" s="432"/>
      <c r="BQ241" s="449"/>
      <c r="BR241" s="445"/>
      <c r="BS241" s="432"/>
      <c r="BT241" s="432"/>
      <c r="BU241" s="432"/>
      <c r="BV241" s="433"/>
      <c r="BW241" s="3"/>
      <c r="BX241" s="3"/>
      <c r="BY241" s="3"/>
      <c r="BZ241" s="3"/>
      <c r="CA241" s="3"/>
      <c r="CB241" s="3"/>
      <c r="CC241" s="3"/>
      <c r="CD241" s="3"/>
      <c r="CE241" s="3"/>
      <c r="CF241" s="3"/>
      <c r="CG241" s="3"/>
      <c r="CH241" s="3"/>
      <c r="CI241" s="3"/>
      <c r="CJ241" s="3"/>
      <c r="CK241" s="3"/>
      <c r="CL241" s="3"/>
      <c r="CM241" s="3"/>
      <c r="CN241" s="3"/>
      <c r="CO241" s="3"/>
      <c r="CP241" s="3"/>
      <c r="CQ241" s="3"/>
      <c r="CR241" s="3"/>
      <c r="CS241" s="3"/>
      <c r="CT241" s="3"/>
      <c r="CU241" s="3"/>
      <c r="CV241" s="3"/>
      <c r="CW241" s="3"/>
      <c r="CX241" s="3"/>
      <c r="CY241" s="3"/>
      <c r="CZ241" s="3"/>
    </row>
    <row r="242" s="306" customFormat="true" ht="15" customHeight="true" x14ac:dyDescent="0.2">
      <c r="A242" s="588"/>
      <c r="B242" s="376"/>
      <c r="C242" s="402"/>
      <c r="D242" s="400"/>
      <c r="E242" s="400"/>
      <c r="F242" s="400"/>
      <c r="G242" s="404"/>
      <c r="H242" s="401"/>
      <c r="I242" s="400"/>
      <c r="J242" s="400"/>
      <c r="K242" s="400"/>
      <c r="L242" s="403"/>
      <c r="M242" s="402"/>
      <c r="N242" s="400"/>
      <c r="O242" s="400"/>
      <c r="P242" s="400"/>
      <c r="Q242" s="403"/>
      <c r="R242" s="402"/>
      <c r="S242" s="400"/>
      <c r="T242" s="400"/>
      <c r="U242" s="400"/>
      <c r="V242" s="403"/>
      <c r="W242" s="895"/>
      <c r="X242" s="895"/>
      <c r="Y242" s="895"/>
      <c r="Z242" s="895"/>
      <c r="AA242" s="895"/>
      <c r="AB242" s="895"/>
      <c r="AC242" s="895"/>
      <c r="AD242" s="895"/>
      <c r="AE242" s="895"/>
      <c r="AF242" s="895"/>
      <c r="AG242" s="895"/>
      <c r="AH242" s="895"/>
      <c r="AI242" s="895"/>
      <c r="AJ242" s="895"/>
      <c r="AK242" s="895"/>
      <c r="AL242" s="895"/>
      <c r="AM242" s="895"/>
      <c r="AN242" s="895"/>
      <c r="AO242" s="895"/>
      <c r="AP242" s="895"/>
      <c r="AQ242" s="895"/>
      <c r="AR242" s="895"/>
      <c r="AS242" s="895"/>
      <c r="AT242" s="895"/>
      <c r="AU242" s="895"/>
      <c r="AV242" s="895"/>
      <c r="AW242" s="895"/>
      <c r="AX242" s="895"/>
      <c r="AY242" s="895"/>
      <c r="AZ242" s="343"/>
      <c r="BA242" s="830"/>
      <c r="BB242" s="594"/>
      <c r="BC242" s="445"/>
      <c r="BD242" s="432"/>
      <c r="BE242" s="432"/>
      <c r="BF242" s="432"/>
      <c r="BG242" s="449"/>
      <c r="BH242" s="445"/>
      <c r="BI242" s="432"/>
      <c r="BJ242" s="432"/>
      <c r="BK242" s="432"/>
      <c r="BL242" s="449"/>
      <c r="BM242" s="445"/>
      <c r="BN242" s="432"/>
      <c r="BO242" s="432"/>
      <c r="BP242" s="432"/>
      <c r="BQ242" s="449"/>
      <c r="BR242" s="445"/>
      <c r="BS242" s="432"/>
      <c r="BT242" s="432"/>
      <c r="BU242" s="432"/>
      <c r="BV242" s="433"/>
      <c r="BW242" s="3"/>
      <c r="BX242" s="3"/>
      <c r="BY242" s="3"/>
      <c r="BZ242" s="3"/>
      <c r="CA242" s="3"/>
      <c r="CB242" s="3"/>
      <c r="CC242" s="3"/>
      <c r="CD242" s="3"/>
      <c r="CE242" s="3"/>
      <c r="CF242" s="3"/>
      <c r="CG242" s="3"/>
      <c r="CH242" s="3"/>
      <c r="CI242" s="3"/>
      <c r="CJ242" s="3"/>
      <c r="CK242" s="3"/>
      <c r="CL242" s="3"/>
      <c r="CM242" s="3"/>
      <c r="CN242" s="3"/>
      <c r="CO242" s="3"/>
      <c r="CP242" s="3"/>
      <c r="CQ242" s="3"/>
      <c r="CR242" s="3"/>
      <c r="CS242" s="3"/>
      <c r="CT242" s="3"/>
      <c r="CU242" s="3"/>
      <c r="CV242" s="3"/>
      <c r="CW242" s="3"/>
      <c r="CX242" s="3"/>
      <c r="CY242" s="3"/>
      <c r="CZ242" s="3"/>
    </row>
    <row r="243" s="306" customFormat="true" ht="15" customHeight="true" x14ac:dyDescent="0.2">
      <c r="A243" s="588"/>
      <c r="B243" s="376"/>
      <c r="C243" s="402"/>
      <c r="D243" s="400"/>
      <c r="E243" s="400"/>
      <c r="F243" s="400"/>
      <c r="G243" s="404"/>
      <c r="H243" s="401"/>
      <c r="I243" s="400"/>
      <c r="J243" s="400"/>
      <c r="K243" s="400"/>
      <c r="L243" s="403"/>
      <c r="M243" s="402"/>
      <c r="N243" s="400"/>
      <c r="O243" s="400"/>
      <c r="P243" s="400"/>
      <c r="Q243" s="403"/>
      <c r="R243" s="402"/>
      <c r="S243" s="400"/>
      <c r="T243" s="400"/>
      <c r="U243" s="400"/>
      <c r="V243" s="403"/>
      <c r="W243" s="895"/>
      <c r="X243" s="895"/>
      <c r="Y243" s="895"/>
      <c r="Z243" s="895"/>
      <c r="AA243" s="895"/>
      <c r="AB243" s="895"/>
      <c r="AC243" s="895"/>
      <c r="AD243" s="895"/>
      <c r="AE243" s="895"/>
      <c r="AF243" s="895"/>
      <c r="AG243" s="895"/>
      <c r="AH243" s="895"/>
      <c r="AI243" s="895"/>
      <c r="AJ243" s="895"/>
      <c r="AK243" s="895"/>
      <c r="AL243" s="895"/>
      <c r="AM243" s="895"/>
      <c r="AN243" s="895"/>
      <c r="AO243" s="895"/>
      <c r="AP243" s="895"/>
      <c r="AQ243" s="895"/>
      <c r="AR243" s="895"/>
      <c r="AS243" s="895"/>
      <c r="AT243" s="895"/>
      <c r="AU243" s="895"/>
      <c r="AV243" s="895"/>
      <c r="AW243" s="895"/>
      <c r="AX243" s="895"/>
      <c r="AY243" s="895"/>
      <c r="AZ243" s="343"/>
      <c r="BA243" s="830"/>
      <c r="BB243" s="594"/>
      <c r="BC243" s="445"/>
      <c r="BD243" s="432"/>
      <c r="BE243" s="432"/>
      <c r="BF243" s="432"/>
      <c r="BG243" s="449"/>
      <c r="BH243" s="445"/>
      <c r="BI243" s="432"/>
      <c r="BJ243" s="432"/>
      <c r="BK243" s="432"/>
      <c r="BL243" s="449"/>
      <c r="BM243" s="445"/>
      <c r="BN243" s="432"/>
      <c r="BO243" s="432"/>
      <c r="BP243" s="432"/>
      <c r="BQ243" s="449"/>
      <c r="BR243" s="445"/>
      <c r="BS243" s="432"/>
      <c r="BT243" s="432"/>
      <c r="BU243" s="432"/>
      <c r="BV243" s="433"/>
      <c r="BW243" s="3"/>
      <c r="BX243" s="3"/>
      <c r="BY243" s="3"/>
      <c r="BZ243" s="3"/>
      <c r="CA243" s="3"/>
      <c r="CB243" s="3"/>
      <c r="CC243" s="3"/>
      <c r="CD243" s="3"/>
      <c r="CE243" s="3"/>
      <c r="CF243" s="3"/>
      <c r="CG243" s="3"/>
      <c r="CH243" s="3"/>
      <c r="CI243" s="3"/>
      <c r="CJ243" s="3"/>
      <c r="CK243" s="3"/>
      <c r="CL243" s="3"/>
      <c r="CM243" s="3"/>
      <c r="CN243" s="3"/>
      <c r="CO243" s="3"/>
      <c r="CP243" s="3"/>
      <c r="CQ243" s="3"/>
      <c r="CR243" s="3"/>
      <c r="CS243" s="3"/>
      <c r="CT243" s="3"/>
      <c r="CU243" s="3"/>
      <c r="CV243" s="3"/>
      <c r="CW243" s="3"/>
      <c r="CX243" s="3"/>
      <c r="CY243" s="3"/>
      <c r="CZ243" s="3"/>
    </row>
    <row r="244" s="306" customFormat="true" ht="15" customHeight="true" x14ac:dyDescent="0.2">
      <c r="A244" s="588"/>
      <c r="B244" s="376"/>
      <c r="C244" s="402"/>
      <c r="D244" s="400"/>
      <c r="E244" s="400"/>
      <c r="F244" s="400"/>
      <c r="G244" s="404"/>
      <c r="H244" s="401"/>
      <c r="I244" s="400"/>
      <c r="J244" s="400"/>
      <c r="K244" s="400"/>
      <c r="L244" s="403"/>
      <c r="M244" s="402"/>
      <c r="N244" s="400"/>
      <c r="O244" s="400"/>
      <c r="P244" s="400"/>
      <c r="Q244" s="403"/>
      <c r="R244" s="402"/>
      <c r="S244" s="400"/>
      <c r="T244" s="400"/>
      <c r="U244" s="400"/>
      <c r="V244" s="403"/>
      <c r="W244" s="895"/>
      <c r="X244" s="895"/>
      <c r="Y244" s="895"/>
      <c r="Z244" s="895"/>
      <c r="AA244" s="895"/>
      <c r="AB244" s="895"/>
      <c r="AC244" s="895"/>
      <c r="AD244" s="895"/>
      <c r="AE244" s="895"/>
      <c r="AF244" s="895"/>
      <c r="AG244" s="895"/>
      <c r="AH244" s="895"/>
      <c r="AI244" s="895"/>
      <c r="AJ244" s="895"/>
      <c r="AK244" s="895"/>
      <c r="AL244" s="895"/>
      <c r="AM244" s="895"/>
      <c r="AN244" s="895"/>
      <c r="AO244" s="895"/>
      <c r="AP244" s="895"/>
      <c r="AQ244" s="895"/>
      <c r="AR244" s="895"/>
      <c r="AS244" s="895"/>
      <c r="AT244" s="895"/>
      <c r="AU244" s="895"/>
      <c r="AV244" s="895"/>
      <c r="AW244" s="895"/>
      <c r="AX244" s="895"/>
      <c r="AY244" s="895"/>
      <c r="AZ244" s="343"/>
      <c r="BA244" s="830"/>
      <c r="BB244" s="594"/>
      <c r="BC244" s="445"/>
      <c r="BD244" s="432"/>
      <c r="BE244" s="432"/>
      <c r="BF244" s="432"/>
      <c r="BG244" s="449"/>
      <c r="BH244" s="445"/>
      <c r="BI244" s="432"/>
      <c r="BJ244" s="432"/>
      <c r="BK244" s="432"/>
      <c r="BL244" s="449"/>
      <c r="BM244" s="445"/>
      <c r="BN244" s="432"/>
      <c r="BO244" s="432"/>
      <c r="BP244" s="432"/>
      <c r="BQ244" s="449"/>
      <c r="BR244" s="445"/>
      <c r="BS244" s="432"/>
      <c r="BT244" s="432"/>
      <c r="BU244" s="432"/>
      <c r="BV244" s="433"/>
      <c r="BW244" s="3"/>
      <c r="BX244" s="3"/>
      <c r="BY244" s="3"/>
      <c r="BZ244" s="3"/>
      <c r="CA244" s="3"/>
      <c r="CB244" s="3"/>
      <c r="CC244" s="3"/>
      <c r="CD244" s="3"/>
      <c r="CE244" s="3"/>
      <c r="CF244" s="3"/>
      <c r="CG244" s="3"/>
      <c r="CH244" s="3"/>
      <c r="CI244" s="3"/>
      <c r="CJ244" s="3"/>
      <c r="CK244" s="3"/>
      <c r="CL244" s="3"/>
      <c r="CM244" s="3"/>
      <c r="CN244" s="3"/>
      <c r="CO244" s="3"/>
      <c r="CP244" s="3"/>
      <c r="CQ244" s="3"/>
      <c r="CR244" s="3"/>
      <c r="CS244" s="3"/>
      <c r="CT244" s="3"/>
      <c r="CU244" s="3"/>
      <c r="CV244" s="3"/>
      <c r="CW244" s="3"/>
      <c r="CX244" s="3"/>
      <c r="CY244" s="3"/>
      <c r="CZ244" s="3"/>
    </row>
    <row r="245" s="306" customFormat="true" ht="15" customHeight="true" x14ac:dyDescent="0.2">
      <c r="A245" s="588"/>
      <c r="B245" s="376"/>
      <c r="C245" s="402"/>
      <c r="D245" s="400"/>
      <c r="E245" s="400"/>
      <c r="F245" s="400"/>
      <c r="G245" s="404"/>
      <c r="H245" s="401"/>
      <c r="I245" s="400"/>
      <c r="J245" s="400"/>
      <c r="K245" s="400"/>
      <c r="L245" s="403"/>
      <c r="M245" s="402"/>
      <c r="N245" s="400"/>
      <c r="O245" s="400"/>
      <c r="P245" s="400"/>
      <c r="Q245" s="403"/>
      <c r="R245" s="402"/>
      <c r="S245" s="400"/>
      <c r="T245" s="400"/>
      <c r="U245" s="400"/>
      <c r="V245" s="403"/>
      <c r="W245" s="895"/>
      <c r="X245" s="895"/>
      <c r="Y245" s="895"/>
      <c r="Z245" s="895"/>
      <c r="AA245" s="895"/>
      <c r="AB245" s="895"/>
      <c r="AC245" s="895"/>
      <c r="AD245" s="895"/>
      <c r="AE245" s="895"/>
      <c r="AF245" s="895"/>
      <c r="AG245" s="895"/>
      <c r="AH245" s="895"/>
      <c r="AI245" s="895"/>
      <c r="AJ245" s="895"/>
      <c r="AK245" s="895"/>
      <c r="AL245" s="895"/>
      <c r="AM245" s="895"/>
      <c r="AN245" s="895"/>
      <c r="AO245" s="895"/>
      <c r="AP245" s="895"/>
      <c r="AQ245" s="895"/>
      <c r="AR245" s="895"/>
      <c r="AS245" s="895"/>
      <c r="AT245" s="895"/>
      <c r="AU245" s="895"/>
      <c r="AV245" s="895"/>
      <c r="AW245" s="895"/>
      <c r="AX245" s="895"/>
      <c r="AY245" s="895"/>
      <c r="AZ245" s="343"/>
      <c r="BA245" s="830"/>
      <c r="BB245" s="594"/>
      <c r="BC245" s="445"/>
      <c r="BD245" s="432"/>
      <c r="BE245" s="432"/>
      <c r="BF245" s="432"/>
      <c r="BG245" s="449"/>
      <c r="BH245" s="445"/>
      <c r="BI245" s="432"/>
      <c r="BJ245" s="432"/>
      <c r="BK245" s="432"/>
      <c r="BL245" s="449"/>
      <c r="BM245" s="445"/>
      <c r="BN245" s="432"/>
      <c r="BO245" s="432"/>
      <c r="BP245" s="432"/>
      <c r="BQ245" s="449"/>
      <c r="BR245" s="445"/>
      <c r="BS245" s="432"/>
      <c r="BT245" s="432"/>
      <c r="BU245" s="432"/>
      <c r="BV245" s="433"/>
      <c r="BW245" s="3"/>
      <c r="BX245" s="3"/>
      <c r="BY245" s="3"/>
      <c r="BZ245" s="3"/>
      <c r="CA245" s="3"/>
      <c r="CB245" s="3"/>
      <c r="CC245" s="3"/>
      <c r="CD245" s="3"/>
      <c r="CE245" s="3"/>
      <c r="CF245" s="3"/>
      <c r="CG245" s="3"/>
      <c r="CH245" s="3"/>
      <c r="CI245" s="3"/>
      <c r="CJ245" s="3"/>
      <c r="CK245" s="3"/>
      <c r="CL245" s="3"/>
      <c r="CM245" s="3"/>
      <c r="CN245" s="3"/>
      <c r="CO245" s="3"/>
      <c r="CP245" s="3"/>
      <c r="CQ245" s="3"/>
      <c r="CR245" s="3"/>
      <c r="CS245" s="3"/>
      <c r="CT245" s="3"/>
      <c r="CU245" s="3"/>
      <c r="CV245" s="3"/>
      <c r="CW245" s="3"/>
      <c r="CX245" s="3"/>
      <c r="CY245" s="3"/>
      <c r="CZ245" s="3"/>
    </row>
    <row r="246" s="306" customFormat="true" ht="15" customHeight="true" x14ac:dyDescent="0.2">
      <c r="A246" s="588"/>
      <c r="B246" s="376"/>
      <c r="C246" s="402"/>
      <c r="D246" s="400"/>
      <c r="E246" s="400"/>
      <c r="F246" s="400"/>
      <c r="G246" s="404"/>
      <c r="H246" s="401"/>
      <c r="I246" s="400"/>
      <c r="J246" s="400"/>
      <c r="K246" s="400"/>
      <c r="L246" s="403"/>
      <c r="M246" s="402"/>
      <c r="N246" s="400"/>
      <c r="O246" s="400"/>
      <c r="P246" s="400"/>
      <c r="Q246" s="403"/>
      <c r="R246" s="402"/>
      <c r="S246" s="400"/>
      <c r="T246" s="400"/>
      <c r="U246" s="400"/>
      <c r="V246" s="403"/>
      <c r="W246" s="895"/>
      <c r="X246" s="895"/>
      <c r="Y246" s="895"/>
      <c r="Z246" s="895"/>
      <c r="AA246" s="895"/>
      <c r="AB246" s="895"/>
      <c r="AC246" s="895"/>
      <c r="AD246" s="895"/>
      <c r="AE246" s="895"/>
      <c r="AF246" s="895"/>
      <c r="AG246" s="895"/>
      <c r="AH246" s="895"/>
      <c r="AI246" s="895"/>
      <c r="AJ246" s="895"/>
      <c r="AK246" s="895"/>
      <c r="AL246" s="895"/>
      <c r="AM246" s="895"/>
      <c r="AN246" s="895"/>
      <c r="AO246" s="895"/>
      <c r="AP246" s="895"/>
      <c r="AQ246" s="895"/>
      <c r="AR246" s="895"/>
      <c r="AS246" s="895"/>
      <c r="AT246" s="895"/>
      <c r="AU246" s="895"/>
      <c r="AV246" s="895"/>
      <c r="AW246" s="895"/>
      <c r="AX246" s="895"/>
      <c r="AY246" s="895"/>
      <c r="AZ246" s="343"/>
      <c r="BA246" s="830"/>
      <c r="BB246" s="594"/>
      <c r="BC246" s="445"/>
      <c r="BD246" s="432"/>
      <c r="BE246" s="432"/>
      <c r="BF246" s="432"/>
      <c r="BG246" s="449"/>
      <c r="BH246" s="445"/>
      <c r="BI246" s="432"/>
      <c r="BJ246" s="432"/>
      <c r="BK246" s="432"/>
      <c r="BL246" s="449"/>
      <c r="BM246" s="445"/>
      <c r="BN246" s="432"/>
      <c r="BO246" s="432"/>
      <c r="BP246" s="432"/>
      <c r="BQ246" s="449"/>
      <c r="BR246" s="445"/>
      <c r="BS246" s="432"/>
      <c r="BT246" s="432"/>
      <c r="BU246" s="432"/>
      <c r="BV246" s="433"/>
      <c r="BW246" s="3"/>
      <c r="BX246" s="3"/>
      <c r="BY246" s="3"/>
      <c r="BZ246" s="3"/>
      <c r="CA246" s="3"/>
      <c r="CB246" s="3"/>
      <c r="CC246" s="3"/>
      <c r="CD246" s="3"/>
      <c r="CE246" s="3"/>
      <c r="CF246" s="3"/>
      <c r="CG246" s="3"/>
      <c r="CH246" s="3"/>
      <c r="CI246" s="3"/>
      <c r="CJ246" s="3"/>
      <c r="CK246" s="3"/>
      <c r="CL246" s="3"/>
      <c r="CM246" s="3"/>
      <c r="CN246" s="3"/>
      <c r="CO246" s="3"/>
      <c r="CP246" s="3"/>
      <c r="CQ246" s="3"/>
      <c r="CR246" s="3"/>
      <c r="CS246" s="3"/>
      <c r="CT246" s="3"/>
      <c r="CU246" s="3"/>
      <c r="CV246" s="3"/>
      <c r="CW246" s="3"/>
      <c r="CX246" s="3"/>
      <c r="CY246" s="3"/>
      <c r="CZ246" s="3"/>
    </row>
    <row r="247" s="306" customFormat="true" ht="15" customHeight="true" x14ac:dyDescent="0.2">
      <c r="A247" s="588"/>
      <c r="B247" s="376"/>
      <c r="C247" s="402"/>
      <c r="D247" s="400"/>
      <c r="E247" s="400"/>
      <c r="F247" s="400"/>
      <c r="G247" s="404"/>
      <c r="H247" s="401"/>
      <c r="I247" s="400"/>
      <c r="J247" s="400"/>
      <c r="K247" s="400"/>
      <c r="L247" s="403"/>
      <c r="M247" s="402"/>
      <c r="N247" s="400"/>
      <c r="O247" s="400"/>
      <c r="P247" s="400"/>
      <c r="Q247" s="403"/>
      <c r="R247" s="402"/>
      <c r="S247" s="400"/>
      <c r="T247" s="400"/>
      <c r="U247" s="400"/>
      <c r="V247" s="403"/>
      <c r="W247" s="895"/>
      <c r="X247" s="895"/>
      <c r="Y247" s="895"/>
      <c r="Z247" s="895"/>
      <c r="AA247" s="895"/>
      <c r="AB247" s="895"/>
      <c r="AC247" s="895"/>
      <c r="AD247" s="895"/>
      <c r="AE247" s="895"/>
      <c r="AF247" s="895"/>
      <c r="AG247" s="895"/>
      <c r="AH247" s="895"/>
      <c r="AI247" s="895"/>
      <c r="AJ247" s="895"/>
      <c r="AK247" s="895"/>
      <c r="AL247" s="895"/>
      <c r="AM247" s="895"/>
      <c r="AN247" s="895"/>
      <c r="AO247" s="895"/>
      <c r="AP247" s="895"/>
      <c r="AQ247" s="895"/>
      <c r="AR247" s="895"/>
      <c r="AS247" s="895"/>
      <c r="AT247" s="895"/>
      <c r="AU247" s="895"/>
      <c r="AV247" s="895"/>
      <c r="AW247" s="895"/>
      <c r="AX247" s="895"/>
      <c r="AY247" s="895"/>
      <c r="AZ247" s="343"/>
      <c r="BA247" s="830"/>
      <c r="BB247" s="594"/>
      <c r="BC247" s="445"/>
      <c r="BD247" s="432"/>
      <c r="BE247" s="432"/>
      <c r="BF247" s="432"/>
      <c r="BG247" s="449"/>
      <c r="BH247" s="445"/>
      <c r="BI247" s="432"/>
      <c r="BJ247" s="432"/>
      <c r="BK247" s="432"/>
      <c r="BL247" s="449"/>
      <c r="BM247" s="445"/>
      <c r="BN247" s="432"/>
      <c r="BO247" s="432"/>
      <c r="BP247" s="432"/>
      <c r="BQ247" s="449"/>
      <c r="BR247" s="445"/>
      <c r="BS247" s="432"/>
      <c r="BT247" s="432"/>
      <c r="BU247" s="432"/>
      <c r="BV247" s="433"/>
      <c r="BW247" s="3"/>
      <c r="BX247" s="3"/>
      <c r="BY247" s="3"/>
      <c r="BZ247" s="3"/>
      <c r="CA247" s="3"/>
      <c r="CB247" s="3"/>
      <c r="CC247" s="3"/>
      <c r="CD247" s="3"/>
      <c r="CE247" s="3"/>
      <c r="CF247" s="3"/>
      <c r="CG247" s="3"/>
      <c r="CH247" s="3"/>
      <c r="CI247" s="3"/>
      <c r="CJ247" s="3"/>
      <c r="CK247" s="3"/>
      <c r="CL247" s="3"/>
      <c r="CM247" s="3"/>
      <c r="CN247" s="3"/>
      <c r="CO247" s="3"/>
      <c r="CP247" s="3"/>
      <c r="CQ247" s="3"/>
      <c r="CR247" s="3"/>
      <c r="CS247" s="3"/>
      <c r="CT247" s="3"/>
      <c r="CU247" s="3"/>
      <c r="CV247" s="3"/>
      <c r="CW247" s="3"/>
      <c r="CX247" s="3"/>
      <c r="CY247" s="3"/>
      <c r="CZ247" s="3"/>
    </row>
    <row r="248" s="306" customFormat="true" ht="15" customHeight="true" x14ac:dyDescent="0.2">
      <c r="A248" s="584"/>
      <c r="B248" s="377"/>
      <c r="C248" s="407"/>
      <c r="D248" s="405"/>
      <c r="E248" s="405"/>
      <c r="F248" s="405"/>
      <c r="G248" s="409"/>
      <c r="H248" s="406"/>
      <c r="I248" s="405"/>
      <c r="J248" s="405"/>
      <c r="K248" s="405"/>
      <c r="L248" s="408"/>
      <c r="M248" s="407"/>
      <c r="N248" s="405"/>
      <c r="O248" s="405"/>
      <c r="P248" s="405"/>
      <c r="Q248" s="408"/>
      <c r="R248" s="407"/>
      <c r="S248" s="405"/>
      <c r="T248" s="405"/>
      <c r="U248" s="405"/>
      <c r="V248" s="408"/>
      <c r="W248" s="895"/>
      <c r="X248" s="895"/>
      <c r="Y248" s="895"/>
      <c r="Z248" s="895"/>
      <c r="AA248" s="895"/>
      <c r="AB248" s="895"/>
      <c r="AC248" s="895"/>
      <c r="AD248" s="895"/>
      <c r="AE248" s="895"/>
      <c r="AF248" s="895"/>
      <c r="AG248" s="895"/>
      <c r="AH248" s="895"/>
      <c r="AI248" s="895"/>
      <c r="AJ248" s="895"/>
      <c r="AK248" s="895"/>
      <c r="AL248" s="895"/>
      <c r="AM248" s="895"/>
      <c r="AN248" s="895"/>
      <c r="AO248" s="895"/>
      <c r="AP248" s="895"/>
      <c r="AQ248" s="895"/>
      <c r="AR248" s="895"/>
      <c r="AS248" s="895"/>
      <c r="AT248" s="895"/>
      <c r="AU248" s="895"/>
      <c r="AV248" s="895"/>
      <c r="AW248" s="895"/>
      <c r="AX248" s="895"/>
      <c r="AY248" s="895"/>
      <c r="AZ248" s="343"/>
      <c r="BA248" s="830"/>
      <c r="BB248" s="594"/>
      <c r="BC248" s="448"/>
      <c r="BD248" s="447"/>
      <c r="BE248" s="447"/>
      <c r="BF248" s="447"/>
      <c r="BG248" s="451"/>
      <c r="BH248" s="448"/>
      <c r="BI248" s="447"/>
      <c r="BJ248" s="447"/>
      <c r="BK248" s="447"/>
      <c r="BL248" s="451"/>
      <c r="BM248" s="448"/>
      <c r="BN248" s="447"/>
      <c r="BO248" s="447"/>
      <c r="BP248" s="447"/>
      <c r="BQ248" s="451"/>
      <c r="BR248" s="448"/>
      <c r="BS248" s="447"/>
      <c r="BT248" s="447"/>
      <c r="BU248" s="447"/>
      <c r="BV248" s="450"/>
      <c r="BW248" s="3"/>
      <c r="BX248" s="3"/>
      <c r="BY248" s="3"/>
      <c r="BZ248" s="3"/>
      <c r="CA248" s="3"/>
      <c r="CB248" s="3"/>
      <c r="CC248" s="3"/>
      <c r="CD248" s="3"/>
      <c r="CE248" s="3"/>
      <c r="CF248" s="3"/>
      <c r="CG248" s="3"/>
      <c r="CH248" s="3"/>
      <c r="CI248" s="3"/>
      <c r="CJ248" s="3"/>
      <c r="CK248" s="3"/>
      <c r="CL248" s="3"/>
      <c r="CM248" s="3"/>
      <c r="CN248" s="3"/>
      <c r="CO248" s="3"/>
      <c r="CP248" s="3"/>
      <c r="CQ248" s="3"/>
      <c r="CR248" s="3"/>
      <c r="CS248" s="3"/>
      <c r="CT248" s="3"/>
      <c r="CU248" s="3"/>
      <c r="CV248" s="3"/>
      <c r="CW248" s="3"/>
      <c r="CX248" s="3"/>
      <c r="CY248" s="3"/>
      <c r="CZ248" s="3"/>
    </row>
    <row r="249" s="306" customFormat="true" ht="250.15" customHeight="true" x14ac:dyDescent="0.2">
      <c r="A249" s="308"/>
      <c r="B249" s="308"/>
      <c r="C249" s="308"/>
      <c r="D249" s="308"/>
      <c r="E249" s="308"/>
      <c r="F249" s="308"/>
      <c r="G249" s="308"/>
      <c r="H249" s="308"/>
      <c r="I249" s="308"/>
      <c r="J249" s="308"/>
      <c r="K249" s="308"/>
      <c r="L249" s="308"/>
      <c r="M249" s="308"/>
      <c r="N249" s="308"/>
      <c r="O249" s="308"/>
      <c r="P249" s="308"/>
      <c r="Q249" s="308"/>
      <c r="R249" s="493"/>
      <c r="S249" s="308"/>
      <c r="T249" s="308"/>
      <c r="U249" s="308"/>
      <c r="V249" s="308"/>
      <c r="W249" s="343"/>
      <c r="X249" s="343"/>
      <c r="Y249" s="343"/>
      <c r="Z249" s="343"/>
      <c r="AA249" s="343"/>
      <c r="AB249" s="343"/>
      <c r="AC249" s="343"/>
      <c r="AD249" s="343"/>
      <c r="AE249" s="343"/>
      <c r="AF249" s="343"/>
      <c r="AG249" s="343"/>
      <c r="AH249" s="343"/>
      <c r="AI249" s="343"/>
      <c r="AJ249" s="343"/>
      <c r="AK249" s="343"/>
      <c r="AL249" s="343"/>
      <c r="AM249" s="343"/>
      <c r="AN249" s="343"/>
      <c r="AO249" s="343"/>
      <c r="AP249" s="343"/>
      <c r="AQ249" s="343"/>
      <c r="AR249" s="343"/>
      <c r="AS249" s="343"/>
      <c r="AT249" s="343"/>
      <c r="AU249" s="343"/>
      <c r="AV249" s="343"/>
      <c r="AW249" s="343"/>
      <c r="AX249" s="343"/>
      <c r="AY249" s="343"/>
      <c r="AZ249" s="343"/>
      <c r="BA249" s="308"/>
      <c r="BV249" s="308"/>
      <c r="BW249" s="343"/>
      <c r="BX249" s="343"/>
      <c r="BY249" s="343"/>
      <c r="BZ249" s="343"/>
      <c r="CA249" s="343"/>
      <c r="CB249" s="343"/>
      <c r="CC249" s="343"/>
      <c r="CD249" s="343"/>
      <c r="CE249" s="343"/>
      <c r="CF249" s="343"/>
      <c r="CG249" s="343"/>
      <c r="CH249" s="343"/>
      <c r="CI249" s="343"/>
      <c r="CJ249" s="343"/>
      <c r="CK249" s="343"/>
      <c r="CL249" s="343"/>
      <c r="CM249" s="343"/>
      <c r="CN249" s="343"/>
      <c r="CO249" s="343"/>
      <c r="CP249" s="343"/>
      <c r="CQ249" s="343"/>
      <c r="CR249" s="343"/>
      <c r="CS249" s="343"/>
      <c r="CT249" s="343"/>
      <c r="CU249" s="343"/>
      <c r="CV249" s="343"/>
      <c r="CW249" s="343"/>
      <c r="CX249" s="343"/>
      <c r="CY249" s="343"/>
      <c r="CZ249" s="343"/>
    </row>
    <row r="250" ht="19.15" customHeight="true" x14ac:dyDescent="0.2"/>
    <row r="251" ht="22.5" customHeight="true" x14ac:dyDescent="0.35">
      <c r="A251" s="1002" t="str">
        <f>A1026</f>
        <v>Mongolia</v>
      </c>
      <c r="B251" s="1003"/>
    </row>
    <row r="252" ht="22.5" customHeight="true" x14ac:dyDescent="0.35">
      <c r="A252" s="358" t="str">
        <f>A1034</f>
        <v>2018</v>
      </c>
      <c r="B252" s="315"/>
    </row>
    <row r="253" ht="22.5" customHeight="true" x14ac:dyDescent="0.35">
      <c r="A253" s="1049" t="s">
        <v>129</v>
      </c>
      <c r="B253" s="1050"/>
    </row>
    <row r="254" ht="22.5" customHeight="true" x14ac:dyDescent="0.35">
      <c r="A254" s="1049" t="s">
        <v>97</v>
      </c>
      <c r="B254" s="1050"/>
    </row>
    <row r="255" ht="15" customHeight="true" x14ac:dyDescent="0.2">
      <c r="A255" s="1051" t="s">
        <v>98</v>
      </c>
      <c r="B255" s="1052"/>
    </row>
    <row r="256" ht="15" customHeight="true" x14ac:dyDescent="0.2">
      <c r="A256" s="328" t="s">
        <v>40</v>
      </c>
      <c r="B256" s="327"/>
    </row>
    <row r="257" ht="18" customHeight="true" x14ac:dyDescent="0.2">
      <c r="A257" s="326" t="s">
        <v>39</v>
      </c>
      <c r="B257" s="329"/>
    </row>
    <row r="258" ht="18" customHeight="true" x14ac:dyDescent="0.2">
      <c r="A258" s="349" t="s">
        <v>136</v>
      </c>
      <c r="B258" s="350" t="str">
        <f>A1025</f>
        <v>MICS18</v>
      </c>
    </row>
    <row r="259" s="306" customFormat="true" ht="15" customHeight="true" x14ac:dyDescent="0.2">
      <c r="A259" s="313" t="s">
        <v>85</v>
      </c>
      <c r="B259" s="333"/>
      <c r="C259" s="1004" t="s">
        <v>115</v>
      </c>
      <c r="D259" s="1005"/>
      <c r="E259" s="1005"/>
      <c r="F259" s="1005"/>
      <c r="G259" s="1006"/>
      <c r="H259" s="996" t="s">
        <v>38</v>
      </c>
      <c r="I259" s="997"/>
      <c r="J259" s="997"/>
      <c r="K259" s="997"/>
      <c r="L259" s="1026"/>
      <c r="M259" s="996" t="s">
        <v>37</v>
      </c>
      <c r="N259" s="997"/>
      <c r="O259" s="997"/>
      <c r="P259" s="997"/>
      <c r="Q259" s="998"/>
      <c r="R259" s="499" t="s">
        <v>143</v>
      </c>
      <c r="S259" s="452"/>
      <c r="T259" s="452"/>
      <c r="U259" s="452"/>
      <c r="V259" s="452"/>
      <c r="W259" s="5"/>
      <c r="X259" s="5"/>
      <c r="Y259" s="5"/>
      <c r="Z259" s="343"/>
      <c r="AA259" s="343"/>
      <c r="AB259" s="343"/>
      <c r="AC259" s="343"/>
      <c r="AD259" s="343"/>
      <c r="AE259" s="343"/>
      <c r="AF259" s="343"/>
      <c r="AG259" s="343"/>
      <c r="AH259" s="343"/>
      <c r="AI259" s="343"/>
      <c r="AJ259" s="343"/>
      <c r="AK259" s="343"/>
      <c r="AL259" s="343"/>
      <c r="AM259" s="343"/>
      <c r="AN259" s="343"/>
      <c r="AO259" s="343"/>
      <c r="AP259" s="343"/>
      <c r="AQ259" s="343"/>
      <c r="AR259" s="343"/>
      <c r="AS259" s="343"/>
      <c r="AT259" s="343"/>
      <c r="AU259" s="343"/>
      <c r="AV259" s="343"/>
      <c r="AW259" s="343"/>
      <c r="AX259" s="343"/>
      <c r="AY259" s="343"/>
      <c r="AZ259" s="343"/>
      <c r="BA259" s="345" t="s">
        <v>131</v>
      </c>
      <c r="BB259" s="313" t="s">
        <v>85</v>
      </c>
      <c r="BC259" s="996" t="s">
        <v>115</v>
      </c>
      <c r="BD259" s="997"/>
      <c r="BE259" s="997"/>
      <c r="BF259" s="997"/>
      <c r="BG259" s="1026"/>
      <c r="BH259" s="996" t="s">
        <v>38</v>
      </c>
      <c r="BI259" s="997"/>
      <c r="BJ259" s="997"/>
      <c r="BK259" s="997"/>
      <c r="BL259" s="1026"/>
      <c r="BM259" s="996" t="s">
        <v>37</v>
      </c>
      <c r="BN259" s="997"/>
      <c r="BO259" s="997"/>
      <c r="BP259" s="997"/>
      <c r="BQ259" s="1026"/>
      <c r="BR259" s="500" t="s">
        <v>143</v>
      </c>
      <c r="BS259" s="452"/>
      <c r="BT259" s="452"/>
      <c r="BU259" s="452"/>
      <c r="BV259" s="452"/>
      <c r="BW259" s="5"/>
      <c r="BX259" s="5"/>
      <c r="BY259" s="5"/>
      <c r="BZ259" s="343"/>
      <c r="CA259" s="343"/>
      <c r="CB259" s="343"/>
      <c r="CC259" s="343"/>
      <c r="CD259" s="343"/>
      <c r="CE259" s="343"/>
      <c r="CF259" s="343"/>
      <c r="CG259" s="343"/>
      <c r="CH259" s="343"/>
      <c r="CI259" s="343"/>
      <c r="CJ259" s="343"/>
      <c r="CK259" s="343"/>
      <c r="CL259" s="343"/>
      <c r="CM259" s="343"/>
      <c r="CN259" s="343"/>
      <c r="CO259" s="343"/>
      <c r="CP259" s="343"/>
      <c r="CQ259" s="343"/>
      <c r="CR259" s="343"/>
      <c r="CS259" s="343"/>
      <c r="CT259" s="343"/>
      <c r="CU259" s="343"/>
      <c r="CV259" s="343"/>
      <c r="CW259" s="343"/>
      <c r="CX259" s="343"/>
      <c r="CY259" s="343"/>
      <c r="CZ259" s="343"/>
    </row>
    <row r="260" s="306" customFormat="true" ht="12.75" x14ac:dyDescent="0.2">
      <c r="A260" s="331" t="s">
        <v>88</v>
      </c>
      <c r="B260" s="330"/>
      <c r="C260" s="436" t="s">
        <v>0</v>
      </c>
      <c r="D260" s="416" t="s">
        <v>1</v>
      </c>
      <c r="E260" s="416" t="s">
        <v>2</v>
      </c>
      <c r="F260" s="416" t="s">
        <v>3</v>
      </c>
      <c r="G260" s="437" t="s">
        <v>4</v>
      </c>
      <c r="H260" s="453" t="s">
        <v>0</v>
      </c>
      <c r="I260" s="559" t="s">
        <v>1</v>
      </c>
      <c r="J260" s="559" t="s">
        <v>2</v>
      </c>
      <c r="K260" s="559" t="s">
        <v>3</v>
      </c>
      <c r="L260" s="454" t="s">
        <v>4</v>
      </c>
      <c r="M260" s="453" t="s">
        <v>0</v>
      </c>
      <c r="N260" s="559" t="s">
        <v>1</v>
      </c>
      <c r="O260" s="559" t="s">
        <v>2</v>
      </c>
      <c r="P260" s="559" t="s">
        <v>3</v>
      </c>
      <c r="Q260" s="560" t="s">
        <v>4</v>
      </c>
      <c r="R260" s="453" t="s">
        <v>259</v>
      </c>
      <c r="S260" s="559" t="s">
        <v>160</v>
      </c>
      <c r="T260" s="559" t="s">
        <v>260</v>
      </c>
      <c r="U260" s="559" t="s">
        <v>261</v>
      </c>
      <c r="V260" s="560" t="s">
        <v>163</v>
      </c>
      <c r="W260" s="831"/>
      <c r="X260" s="831"/>
      <c r="Y260" s="831"/>
      <c r="Z260" s="831"/>
      <c r="AA260" s="831"/>
      <c r="AB260" s="831"/>
      <c r="AC260" s="831"/>
      <c r="AD260" s="831"/>
      <c r="AE260" s="831"/>
      <c r="AF260" s="831"/>
      <c r="AG260" s="831"/>
      <c r="AH260" s="831"/>
      <c r="AI260" s="831"/>
      <c r="AJ260" s="831"/>
      <c r="AK260" s="831"/>
      <c r="AL260" s="831"/>
      <c r="AM260" s="831"/>
      <c r="AN260" s="831"/>
      <c r="AO260" s="831"/>
      <c r="AP260" s="831"/>
      <c r="AQ260" s="831"/>
      <c r="AR260" s="831"/>
      <c r="AS260" s="831"/>
      <c r="AT260" s="831"/>
      <c r="AU260" s="831"/>
      <c r="AV260" s="831"/>
      <c r="AW260" s="831"/>
      <c r="AX260" s="831"/>
      <c r="AY260" s="831"/>
      <c r="AZ260" s="343"/>
      <c r="BA260" s="331" t="s">
        <v>119</v>
      </c>
      <c r="BB260" s="330"/>
      <c r="BC260" s="453" t="s">
        <v>0</v>
      </c>
      <c r="BD260" s="559" t="s">
        <v>1</v>
      </c>
      <c r="BE260" s="559" t="s">
        <v>2</v>
      </c>
      <c r="BF260" s="559" t="s">
        <v>3</v>
      </c>
      <c r="BG260" s="454" t="s">
        <v>4</v>
      </c>
      <c r="BH260" s="453" t="s">
        <v>0</v>
      </c>
      <c r="BI260" s="559" t="s">
        <v>1</v>
      </c>
      <c r="BJ260" s="559" t="s">
        <v>2</v>
      </c>
      <c r="BK260" s="559" t="s">
        <v>3</v>
      </c>
      <c r="BL260" s="454" t="s">
        <v>4</v>
      </c>
      <c r="BM260" s="453" t="s">
        <v>0</v>
      </c>
      <c r="BN260" s="559" t="s">
        <v>1</v>
      </c>
      <c r="BO260" s="559" t="s">
        <v>2</v>
      </c>
      <c r="BP260" s="559" t="s">
        <v>3</v>
      </c>
      <c r="BQ260" s="454" t="s">
        <v>4</v>
      </c>
      <c r="BR260" s="453" t="s">
        <v>259</v>
      </c>
      <c r="BS260" s="559" t="s">
        <v>160</v>
      </c>
      <c r="BT260" s="559" t="s">
        <v>260</v>
      </c>
      <c r="BU260" s="559" t="s">
        <v>261</v>
      </c>
      <c r="BV260" s="560" t="s">
        <v>163</v>
      </c>
      <c r="BW260" s="831"/>
      <c r="BX260" s="831"/>
      <c r="BY260" s="831"/>
      <c r="BZ260" s="831"/>
      <c r="CA260" s="831"/>
      <c r="CB260" s="831"/>
      <c r="CC260" s="831"/>
      <c r="CD260" s="831"/>
      <c r="CE260" s="831"/>
      <c r="CF260" s="831"/>
      <c r="CG260" s="831"/>
      <c r="CH260" s="831"/>
      <c r="CI260" s="831"/>
      <c r="CJ260" s="831"/>
      <c r="CK260" s="831"/>
      <c r="CL260" s="831"/>
      <c r="CM260" s="831"/>
      <c r="CN260" s="831"/>
      <c r="CO260" s="831"/>
      <c r="CP260" s="831"/>
      <c r="CQ260" s="831"/>
      <c r="CR260" s="831"/>
      <c r="CS260" s="831"/>
      <c r="CT260" s="831"/>
      <c r="CU260" s="831"/>
      <c r="CV260" s="831"/>
      <c r="CW260" s="831"/>
      <c r="CX260" s="831"/>
      <c r="CY260" s="831"/>
      <c r="CZ260" s="831"/>
    </row>
    <row r="261" s="306" customFormat="true" ht="15" customHeight="true" x14ac:dyDescent="0.2">
      <c r="A261" s="1025" t="s">
        <v>73</v>
      </c>
      <c r="B261" s="595" t="s">
        <v>49</v>
      </c>
      <c r="C261" s="463">
        <v>9.9377331708982144</v>
      </c>
      <c r="D261" s="457">
        <v>12.275455154494249</v>
      </c>
      <c r="E261" s="457">
        <v>15.408211083891965</v>
      </c>
      <c r="F261" s="457">
        <v>12.629375956829847</v>
      </c>
      <c r="G261" s="473">
        <v>5.1605228815949395</v>
      </c>
      <c r="H261" s="463">
        <v>14.222580921591325</v>
      </c>
      <c r="I261" s="457">
        <v>16.987643062056033</v>
      </c>
      <c r="J261" s="457">
        <v>14.161787312740767</v>
      </c>
      <c r="K261" s="457">
        <v>8.2741767970319735</v>
      </c>
      <c r="L261" s="473">
        <v>3.814997595365762</v>
      </c>
      <c r="M261" s="463">
        <v>13.606499535248867</v>
      </c>
      <c r="N261" s="457">
        <v>6.4398679868309463</v>
      </c>
      <c r="O261" s="457">
        <v>10.55158111726467</v>
      </c>
      <c r="P261" s="457">
        <v>11.252305970855334</v>
      </c>
      <c r="Q261" s="469">
        <v>8.9470068645848393</v>
      </c>
      <c r="R261" s="463">
        <v>12.341698215690663</v>
      </c>
      <c r="S261" s="457">
        <v>7.6550027373139553</v>
      </c>
      <c r="T261" s="457">
        <v>7.0525600638783752</v>
      </c>
      <c r="U261" s="457">
        <v>10.815168525944362</v>
      </c>
      <c r="V261" s="469">
        <v>11.101530344383825</v>
      </c>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343"/>
      <c r="BA261" s="1025" t="s">
        <v>73</v>
      </c>
      <c r="BB261" s="595" t="s">
        <v>49</v>
      </c>
      <c r="BC261" s="481">
        <v>123.7718472060574</v>
      </c>
      <c r="BD261" s="477">
        <v>153.69786515271377</v>
      </c>
      <c r="BE261" s="477">
        <v>252.19882041477172</v>
      </c>
      <c r="BF261" s="477">
        <v>277.01803402776869</v>
      </c>
      <c r="BG261" s="490">
        <v>163.14670594804269</v>
      </c>
      <c r="BH261" s="481">
        <v>111.2506380867096</v>
      </c>
      <c r="BI261" s="477">
        <v>176.83681618756745</v>
      </c>
      <c r="BJ261" s="477">
        <v>192.23907216237166</v>
      </c>
      <c r="BK261" s="477">
        <v>126.97906932341012</v>
      </c>
      <c r="BL261" s="490">
        <v>72.055216499453365</v>
      </c>
      <c r="BM261" s="481">
        <v>77.269087129568021</v>
      </c>
      <c r="BN261" s="477">
        <v>39.41627464711393</v>
      </c>
      <c r="BO261" s="477">
        <v>55.807364030690557</v>
      </c>
      <c r="BP261" s="477">
        <v>62.145188275013773</v>
      </c>
      <c r="BQ261" s="490">
        <v>55.834546407455598</v>
      </c>
      <c r="BR261" s="481">
        <v>168.58523980773634</v>
      </c>
      <c r="BS261" s="477">
        <v>46.875282910340133</v>
      </c>
      <c r="BT261" s="477">
        <v>114.38810744910263</v>
      </c>
      <c r="BU261" s="477">
        <v>520.36690282722782</v>
      </c>
      <c r="BV261" s="485">
        <v>119.61773975494623</v>
      </c>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4"/>
    </row>
    <row r="262" s="306" customFormat="true" ht="15" customHeight="true" x14ac:dyDescent="0.2">
      <c r="A262" s="1023"/>
      <c r="B262" s="594" t="s">
        <v>48</v>
      </c>
      <c r="C262" s="466">
        <v>89.581523055074115</v>
      </c>
      <c r="D262" s="458">
        <v>87.631269184379818</v>
      </c>
      <c r="E262" s="458">
        <v>84.336826116626526</v>
      </c>
      <c r="F262" s="458">
        <v>87.312936629871444</v>
      </c>
      <c r="G262" s="474">
        <v>94.380676573098768</v>
      </c>
      <c r="H262" s="466">
        <v>85.731203588542485</v>
      </c>
      <c r="I262" s="458">
        <v>82.646300371724209</v>
      </c>
      <c r="J262" s="458">
        <v>85.802798938723981</v>
      </c>
      <c r="K262" s="458">
        <v>91.031969648325813</v>
      </c>
      <c r="L262" s="474">
        <v>95.952604104272027</v>
      </c>
      <c r="M262" s="466">
        <v>86.133121913787377</v>
      </c>
      <c r="N262" s="458">
        <v>92.823465369028909</v>
      </c>
      <c r="O262" s="458">
        <v>89.322686153745366</v>
      </c>
      <c r="P262" s="458">
        <v>88.610853164733442</v>
      </c>
      <c r="Q262" s="470">
        <v>91.052993135415079</v>
      </c>
      <c r="R262" s="466">
        <v>87.658301784309117</v>
      </c>
      <c r="S262" s="458">
        <v>91.938457637973599</v>
      </c>
      <c r="T262" s="458">
        <v>92.867065905128243</v>
      </c>
      <c r="U262" s="458">
        <v>88.848912306643939</v>
      </c>
      <c r="V262" s="470">
        <v>88.235540893304858</v>
      </c>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343"/>
      <c r="BA262" s="1023"/>
      <c r="BB262" s="594" t="s">
        <v>48</v>
      </c>
      <c r="BC262" s="482">
        <v>1115.7142573044543</v>
      </c>
      <c r="BD262" s="478">
        <v>1097.2089282840841</v>
      </c>
      <c r="BE262" s="478">
        <v>1380.4099611780771</v>
      </c>
      <c r="BF262" s="478">
        <v>1915.1586058626988</v>
      </c>
      <c r="BG262" s="491">
        <v>2983.7861087614651</v>
      </c>
      <c r="BH262" s="482">
        <v>670.59917997638775</v>
      </c>
      <c r="BI262" s="478">
        <v>860.32586004006976</v>
      </c>
      <c r="BJ262" s="478">
        <v>1164.729429460876</v>
      </c>
      <c r="BK262" s="478">
        <v>1397.0156872605996</v>
      </c>
      <c r="BL262" s="491">
        <v>1812.2909620751127</v>
      </c>
      <c r="BM262" s="482">
        <v>489.13592248003641</v>
      </c>
      <c r="BN262" s="478">
        <v>568.14133646285848</v>
      </c>
      <c r="BO262" s="478">
        <v>472.42812304450513</v>
      </c>
      <c r="BP262" s="478">
        <v>489.38752353473109</v>
      </c>
      <c r="BQ262" s="491">
        <v>568.22383705558639</v>
      </c>
      <c r="BR262" s="482">
        <v>1197.3956557014774</v>
      </c>
      <c r="BS262" s="478">
        <v>562.98362783244852</v>
      </c>
      <c r="BT262" s="478">
        <v>1506.2456493843627</v>
      </c>
      <c r="BU262" s="478">
        <v>4274.9249080738846</v>
      </c>
      <c r="BV262" s="486">
        <v>950.72802039871124</v>
      </c>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4"/>
    </row>
    <row r="263" s="306" customFormat="true" ht="15" customHeight="true" x14ac:dyDescent="0.2">
      <c r="A263" s="1023"/>
      <c r="B263" s="594" t="s">
        <v>113</v>
      </c>
      <c r="C263" s="466">
        <v>0.48074377402754714</v>
      </c>
      <c r="D263" s="458">
        <v>9.3275661125794218E-2</v>
      </c>
      <c r="E263" s="458">
        <v>0.25496279948146533</v>
      </c>
      <c r="F263" s="897">
        <v>5.7687413298511458E-2</v>
      </c>
      <c r="G263" s="898">
        <v>0.45880054530620323</v>
      </c>
      <c r="H263" s="899">
        <v>4.6215489866361099E-2</v>
      </c>
      <c r="I263" s="897">
        <v>0.36605656622010674</v>
      </c>
      <c r="J263" s="897">
        <v>3.5413748535405631E-2</v>
      </c>
      <c r="K263" s="897">
        <v>0.69385355464222254</v>
      </c>
      <c r="L263" s="898">
        <v>0.232398300362156</v>
      </c>
      <c r="M263" s="899">
        <v>0.26037855096375434</v>
      </c>
      <c r="N263" s="897">
        <v>0.73666664414017713</v>
      </c>
      <c r="O263" s="897">
        <v>0.12573272899001159</v>
      </c>
      <c r="P263" s="897">
        <v>0.13684086441111587</v>
      </c>
      <c r="Q263" s="900">
        <v>0</v>
      </c>
      <c r="R263" s="899">
        <v>0</v>
      </c>
      <c r="S263" s="897">
        <v>0.40653962471278249</v>
      </c>
      <c r="T263" s="897">
        <v>8.0374030993162995E-2</v>
      </c>
      <c r="U263" s="897">
        <v>0.33591916741130534</v>
      </c>
      <c r="V263" s="900">
        <v>0.66292876231160092</v>
      </c>
      <c r="W263" s="896"/>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343"/>
      <c r="BA263" s="1023"/>
      <c r="BB263" s="594" t="s">
        <v>113</v>
      </c>
      <c r="BC263" s="482">
        <v>5.9875369886614553</v>
      </c>
      <c r="BD263" s="478">
        <v>1.1678809303045514</v>
      </c>
      <c r="BE263" s="478">
        <v>4.1731851237484241</v>
      </c>
      <c r="BF263" s="478">
        <v>1.265339940368069</v>
      </c>
      <c r="BG263" s="491">
        <v>14.504692522696203</v>
      </c>
      <c r="BH263" s="482">
        <v>0.36150279372411304</v>
      </c>
      <c r="BI263" s="478">
        <v>3.8105508503121621</v>
      </c>
      <c r="BJ263" s="478">
        <v>0.48072365513589782</v>
      </c>
      <c r="BK263" s="478">
        <v>10.648174528590369</v>
      </c>
      <c r="BL263" s="491">
        <v>4.3893893582112913</v>
      </c>
      <c r="BM263" s="482">
        <v>1.4786472368567949</v>
      </c>
      <c r="BN263" s="478">
        <v>4.5088897518046593</v>
      </c>
      <c r="BO263" s="478">
        <v>0.66500101732021122</v>
      </c>
      <c r="BP263" s="478">
        <v>0.75575631382320152</v>
      </c>
      <c r="BQ263" s="491">
        <v>0</v>
      </c>
      <c r="BR263" s="482">
        <v>0</v>
      </c>
      <c r="BS263" s="478">
        <v>2.4894386816851655</v>
      </c>
      <c r="BT263" s="478">
        <v>1.3036164470902103</v>
      </c>
      <c r="BU263" s="478">
        <v>16.16259758937586</v>
      </c>
      <c r="BV263" s="486">
        <v>7.1429827876274663</v>
      </c>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4"/>
    </row>
    <row r="264" s="306" customFormat="true" ht="15" customHeight="true" x14ac:dyDescent="0.2">
      <c r="A264" s="1023" t="s">
        <v>74</v>
      </c>
      <c r="B264" s="594" t="s">
        <v>89</v>
      </c>
      <c r="C264" s="466">
        <v>6.0069879230819758</v>
      </c>
      <c r="D264" s="458">
        <v>3.9674481062963967</v>
      </c>
      <c r="E264" s="458">
        <v>2.5278344291456598</v>
      </c>
      <c r="F264" s="458">
        <v>2.2405022406004669</v>
      </c>
      <c r="G264" s="474">
        <v>0.96275868052186664</v>
      </c>
      <c r="H264" s="466">
        <v>2.9568333007740364</v>
      </c>
      <c r="I264" s="458">
        <v>1.9478343273954202</v>
      </c>
      <c r="J264" s="458">
        <v>2.4862890008109493</v>
      </c>
      <c r="K264" s="458">
        <v>1.251485248407922</v>
      </c>
      <c r="L264" s="474">
        <v>0.90352828494935666</v>
      </c>
      <c r="M264" s="466">
        <v>6.6843271099697263</v>
      </c>
      <c r="N264" s="458">
        <v>5.6243094105408549</v>
      </c>
      <c r="O264" s="458">
        <v>4.7692765455610067</v>
      </c>
      <c r="P264" s="458">
        <v>4.3985291499876515</v>
      </c>
      <c r="Q264" s="470">
        <v>1.6216114732557081</v>
      </c>
      <c r="R264" s="466">
        <v>2.1842645547598836</v>
      </c>
      <c r="S264" s="458">
        <v>2.1869659916082416</v>
      </c>
      <c r="T264" s="458">
        <v>2.7917770927967562</v>
      </c>
      <c r="U264" s="458">
        <v>1.7395567532537362</v>
      </c>
      <c r="V264" s="470">
        <v>6.7972673190135726</v>
      </c>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343"/>
      <c r="BA264" s="1023" t="s">
        <v>74</v>
      </c>
      <c r="BB264" s="594" t="s">
        <v>89</v>
      </c>
      <c r="BC264" s="482">
        <v>74.815451230024735</v>
      </c>
      <c r="BD264" s="478">
        <v>49.675412957594446</v>
      </c>
      <c r="BE264" s="478">
        <v>41.375138084709619</v>
      </c>
      <c r="BF264" s="478">
        <v>49.144116704381211</v>
      </c>
      <c r="BG264" s="491">
        <v>30.437014030152188</v>
      </c>
      <c r="BH264" s="482">
        <v>23.128684817518906</v>
      </c>
      <c r="BI264" s="478">
        <v>20.276433856020102</v>
      </c>
      <c r="BJ264" s="478">
        <v>33.750110779689841</v>
      </c>
      <c r="BK264" s="478">
        <v>19.205829898609135</v>
      </c>
      <c r="BL264" s="491">
        <v>17.065260084171523</v>
      </c>
      <c r="BM264" s="482">
        <v>37.959201227675457</v>
      </c>
      <c r="BN264" s="478">
        <v>34.424513806737039</v>
      </c>
      <c r="BO264" s="478">
        <v>25.224726927954034</v>
      </c>
      <c r="BP264" s="478">
        <v>24.292569262435428</v>
      </c>
      <c r="BQ264" s="491">
        <v>10.1198023460508</v>
      </c>
      <c r="BR264" s="482">
        <v>29.836636525399459</v>
      </c>
      <c r="BS264" s="478">
        <v>13.391850152087599</v>
      </c>
      <c r="BT264" s="478">
        <v>45.280876046756063</v>
      </c>
      <c r="BU264" s="478">
        <v>83.697980092621236</v>
      </c>
      <c r="BV264" s="486">
        <v>73.239790189997905</v>
      </c>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4"/>
    </row>
    <row r="265" s="306" customFormat="true" ht="15" customHeight="true" x14ac:dyDescent="0.2">
      <c r="A265" s="1023"/>
      <c r="B265" s="594" t="s">
        <v>90</v>
      </c>
      <c r="C265" s="466">
        <v>85.339999871821405</v>
      </c>
      <c r="D265" s="458">
        <v>85.798130508830255</v>
      </c>
      <c r="E265" s="458">
        <v>87.544647665702925</v>
      </c>
      <c r="F265" s="458">
        <v>89.656258701830112</v>
      </c>
      <c r="G265" s="474">
        <v>90.704855819596659</v>
      </c>
      <c r="H265" s="466">
        <v>88.6271536979324</v>
      </c>
      <c r="I265" s="458">
        <v>87.842083652217369</v>
      </c>
      <c r="J265" s="458">
        <v>89.116467240576256</v>
      </c>
      <c r="K265" s="458">
        <v>91.475664250103719</v>
      </c>
      <c r="L265" s="474">
        <v>89.674997250952799</v>
      </c>
      <c r="M265" s="466">
        <v>83.95047849317622</v>
      </c>
      <c r="N265" s="458">
        <v>86.09018576680316</v>
      </c>
      <c r="O265" s="458">
        <v>83.7900025042279</v>
      </c>
      <c r="P265" s="458">
        <v>85.386977740105465</v>
      </c>
      <c r="Q265" s="470">
        <v>91.474204674705788</v>
      </c>
      <c r="R265" s="466">
        <v>93.902994107286432</v>
      </c>
      <c r="S265" s="458">
        <v>81.500560898406434</v>
      </c>
      <c r="T265" s="458">
        <v>83.821267989174544</v>
      </c>
      <c r="U265" s="458">
        <v>89.491634381427588</v>
      </c>
      <c r="V265" s="470">
        <v>88.822483650263891</v>
      </c>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343"/>
      <c r="BA265" s="1023"/>
      <c r="BB265" s="594" t="s">
        <v>90</v>
      </c>
      <c r="BC265" s="482">
        <v>1062.8872040589652</v>
      </c>
      <c r="BD265" s="478">
        <v>1074.2566631814993</v>
      </c>
      <c r="BE265" s="478">
        <v>1432.9150058178086</v>
      </c>
      <c r="BF265" s="478">
        <v>1966.5580159116819</v>
      </c>
      <c r="BG265" s="491">
        <v>2867.5773327616239</v>
      </c>
      <c r="BH265" s="482">
        <v>693.25162957840121</v>
      </c>
      <c r="BI265" s="478">
        <v>914.41257292699561</v>
      </c>
      <c r="BJ265" s="478">
        <v>1209.7107941526649</v>
      </c>
      <c r="BK265" s="478">
        <v>1403.8248151025123</v>
      </c>
      <c r="BL265" s="491">
        <v>1693.7235686214869</v>
      </c>
      <c r="BM265" s="482">
        <v>476.7410472071511</v>
      </c>
      <c r="BN265" s="478">
        <v>526.92918760827558</v>
      </c>
      <c r="BO265" s="478">
        <v>443.16573221759245</v>
      </c>
      <c r="BP265" s="478">
        <v>471.58243133784106</v>
      </c>
      <c r="BQ265" s="491">
        <v>570.85244297864381</v>
      </c>
      <c r="BR265" s="482">
        <v>1282.6969598166781</v>
      </c>
      <c r="BS265" s="478">
        <v>499.06733943307819</v>
      </c>
      <c r="BT265" s="478">
        <v>1359.5284722740757</v>
      </c>
      <c r="BU265" s="478">
        <v>4305.8491876754042</v>
      </c>
      <c r="BV265" s="486">
        <v>957.05226253245394</v>
      </c>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4"/>
    </row>
    <row r="266" s="306" customFormat="true" ht="15" customHeight="true" x14ac:dyDescent="0.2">
      <c r="A266" s="1023"/>
      <c r="B266" s="594" t="s">
        <v>91</v>
      </c>
      <c r="C266" s="466">
        <v>8.5095396175235134</v>
      </c>
      <c r="D266" s="458">
        <v>10.000770888577918</v>
      </c>
      <c r="E266" s="458">
        <v>9.8559804866346745</v>
      </c>
      <c r="F266" s="458">
        <v>7.6337800149701707</v>
      </c>
      <c r="G266" s="474">
        <v>7.8756108796459277</v>
      </c>
      <c r="H266" s="466">
        <v>8.3598272012495318</v>
      </c>
      <c r="I266" s="458">
        <v>10.158795520729463</v>
      </c>
      <c r="J266" s="458">
        <v>7.7117720249539623</v>
      </c>
      <c r="K266" s="458">
        <v>7.2180142649538368</v>
      </c>
      <c r="L266" s="474">
        <v>8.7014634699247395</v>
      </c>
      <c r="M266" s="466">
        <v>9.109924327530857</v>
      </c>
      <c r="N266" s="458">
        <v>8.2304003109706709</v>
      </c>
      <c r="O266" s="458">
        <v>10.970691699348984</v>
      </c>
      <c r="P266" s="458">
        <v>10.131243875678777</v>
      </c>
      <c r="Q266" s="470">
        <v>6.7167594176959442</v>
      </c>
      <c r="R266" s="466">
        <v>3.9127413379537646</v>
      </c>
      <c r="S266" s="458">
        <v>15.921448652168307</v>
      </c>
      <c r="T266" s="458">
        <v>13.050900183062083</v>
      </c>
      <c r="U266" s="458">
        <v>8.312669309005992</v>
      </c>
      <c r="V266" s="470">
        <v>4.3032845646451454</v>
      </c>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343"/>
      <c r="BA266" s="1023"/>
      <c r="BB266" s="594" t="s">
        <v>91</v>
      </c>
      <c r="BC266" s="482">
        <v>105.98407294918506</v>
      </c>
      <c r="BD266" s="478">
        <v>125.21711953736209</v>
      </c>
      <c r="BE266" s="478">
        <v>161.32091124834315</v>
      </c>
      <c r="BF266" s="478">
        <v>167.44253549629269</v>
      </c>
      <c r="BG266" s="491">
        <v>248.98251627278671</v>
      </c>
      <c r="BH266" s="482">
        <v>65.391514772241706</v>
      </c>
      <c r="BI266" s="478">
        <v>105.7503415643873</v>
      </c>
      <c r="BJ266" s="478">
        <v>104.68338960797252</v>
      </c>
      <c r="BK266" s="478">
        <v>110.77074568381315</v>
      </c>
      <c r="BL266" s="491">
        <v>164.34763548714628</v>
      </c>
      <c r="BM266" s="482">
        <v>51.733771407127627</v>
      </c>
      <c r="BN266" s="478">
        <v>50.37552319027499</v>
      </c>
      <c r="BO266" s="478">
        <v>58.024041944981875</v>
      </c>
      <c r="BP266" s="478">
        <v>55.953691602849183</v>
      </c>
      <c r="BQ266" s="491">
        <v>41.91650024317498</v>
      </c>
      <c r="BR266" s="482">
        <v>53.447299167140137</v>
      </c>
      <c r="BS266" s="478">
        <v>97.494728026017427</v>
      </c>
      <c r="BT266" s="478">
        <v>211.67742761862482</v>
      </c>
      <c r="BU266" s="478">
        <v>399.96029393140617</v>
      </c>
      <c r="BV266" s="486">
        <v>46.367406760781186</v>
      </c>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4"/>
    </row>
    <row r="267" s="306" customFormat="true" ht="15" customHeight="true" x14ac:dyDescent="0.2">
      <c r="A267" s="1023"/>
      <c r="B267" s="594" t="s">
        <v>113</v>
      </c>
      <c r="C267" s="466">
        <v>0.14347258757283868</v>
      </c>
      <c r="D267" s="458">
        <v>0.23365049629525447</v>
      </c>
      <c r="E267" s="458">
        <v>7.1537418516805451E-2</v>
      </c>
      <c r="F267" s="458">
        <v>0.46945904259904758</v>
      </c>
      <c r="G267" s="474">
        <v>0.45677462023537496</v>
      </c>
      <c r="H267" s="466">
        <v>5.6185800044056079E-2</v>
      </c>
      <c r="I267" s="458">
        <v>5.1286499658043279E-2</v>
      </c>
      <c r="J267" s="458">
        <v>0.68547173365897862</v>
      </c>
      <c r="K267" s="458">
        <v>5.4836236534554848E-2</v>
      </c>
      <c r="L267" s="474">
        <v>0.72001099417305447</v>
      </c>
      <c r="M267" s="466">
        <v>0.25527006932313573</v>
      </c>
      <c r="N267" s="458">
        <v>5.5104511685401605E-2</v>
      </c>
      <c r="O267" s="458">
        <v>0.47002925086211989</v>
      </c>
      <c r="P267" s="458">
        <v>8.3249234228072844E-2</v>
      </c>
      <c r="Q267" s="470">
        <v>0.18742443434249653</v>
      </c>
      <c r="R267" s="466">
        <v>0</v>
      </c>
      <c r="S267" s="458">
        <v>0.39102445781769329</v>
      </c>
      <c r="T267" s="458">
        <v>0.33605473496640181</v>
      </c>
      <c r="U267" s="458">
        <v>0.45613955631228448</v>
      </c>
      <c r="V267" s="470">
        <v>7.6964466077515392E-2</v>
      </c>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343"/>
      <c r="BA267" s="1023"/>
      <c r="BB267" s="594" t="s">
        <v>113</v>
      </c>
      <c r="BC267" s="482">
        <v>1.7869132609965264</v>
      </c>
      <c r="BD267" s="478">
        <v>2.9254786906459298</v>
      </c>
      <c r="BE267" s="478">
        <v>1.1709115657376519</v>
      </c>
      <c r="BF267" s="478">
        <v>10.297311718479456</v>
      </c>
      <c r="BG267" s="491">
        <v>14.440644167638617</v>
      </c>
      <c r="BH267" s="482">
        <v>0.4394916886585829</v>
      </c>
      <c r="BI267" s="478">
        <v>0.53387873054565271</v>
      </c>
      <c r="BJ267" s="478">
        <v>9.3049307380560951</v>
      </c>
      <c r="BK267" s="478">
        <v>0.84154042766573089</v>
      </c>
      <c r="BL267" s="491">
        <v>13.599103739972884</v>
      </c>
      <c r="BM267" s="482">
        <v>1.44963700450672</v>
      </c>
      <c r="BN267" s="478">
        <v>0.33727625648980653</v>
      </c>
      <c r="BO267" s="478">
        <v>2.4859870019873469</v>
      </c>
      <c r="BP267" s="478">
        <v>0.45977592044282517</v>
      </c>
      <c r="BQ267" s="491">
        <v>1.1696378951725355</v>
      </c>
      <c r="BR267" s="482">
        <v>0</v>
      </c>
      <c r="BS267" s="478">
        <v>2.3944318132926345</v>
      </c>
      <c r="BT267" s="478">
        <v>5.4505973410990016</v>
      </c>
      <c r="BU267" s="478">
        <v>21.946946791056451</v>
      </c>
      <c r="BV267" s="486">
        <v>0.82928345805008974</v>
      </c>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4"/>
    </row>
    <row r="268" s="306" customFormat="true" ht="15" customHeight="true" x14ac:dyDescent="0.2">
      <c r="A268" s="1023" t="s">
        <v>116</v>
      </c>
      <c r="B268" s="594" t="s">
        <v>89</v>
      </c>
      <c r="C268" s="466">
        <v>14.262928645759773</v>
      </c>
      <c r="D268" s="458">
        <v>5.7143396161843985</v>
      </c>
      <c r="E268" s="458">
        <v>3.7427198970387732</v>
      </c>
      <c r="F268" s="458">
        <v>6.1730664367559935</v>
      </c>
      <c r="G268" s="474">
        <v>0.26136297697806787</v>
      </c>
      <c r="H268" s="466">
        <v>2.5497770926587284</v>
      </c>
      <c r="I268" s="458">
        <v>3.3175080680272355</v>
      </c>
      <c r="J268" s="458">
        <v>7.7601955658320971</v>
      </c>
      <c r="K268" s="458">
        <v>0</v>
      </c>
      <c r="L268" s="474">
        <v>0.59177545807622944</v>
      </c>
      <c r="M268" s="466">
        <v>13.43297738078742</v>
      </c>
      <c r="N268" s="458">
        <v>15.554571813724619</v>
      </c>
      <c r="O268" s="458">
        <v>8.6498786032920556</v>
      </c>
      <c r="P268" s="458">
        <v>9.3621062343407502</v>
      </c>
      <c r="Q268" s="470">
        <v>3.9475713383980806</v>
      </c>
      <c r="R268" s="466">
        <v>7.2591237954527834</v>
      </c>
      <c r="S268" s="458">
        <v>8.2134300459906395</v>
      </c>
      <c r="T268" s="458">
        <v>11.815612867018324</v>
      </c>
      <c r="U268" s="458">
        <v>3.3937232077594794</v>
      </c>
      <c r="V268" s="470">
        <v>5.1624036636877007</v>
      </c>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343"/>
      <c r="BA268" s="1023" t="s">
        <v>116</v>
      </c>
      <c r="BB268" s="594" t="s">
        <v>89</v>
      </c>
      <c r="BC268" s="482">
        <v>17.60538477873655</v>
      </c>
      <c r="BD268" s="478">
        <v>8.7828179976511986</v>
      </c>
      <c r="BE268" s="478">
        <v>9.4184938046484685</v>
      </c>
      <c r="BF268" s="478">
        <v>17.100507282329485</v>
      </c>
      <c r="BG268" s="491">
        <v>0.42640508750745898</v>
      </c>
      <c r="BH268" s="482">
        <v>2.8366432853715882</v>
      </c>
      <c r="BI268" s="478">
        <v>5.8665756442650423</v>
      </c>
      <c r="BJ268" s="478">
        <v>14.918127953741131</v>
      </c>
      <c r="BK268" s="478">
        <v>0</v>
      </c>
      <c r="BL268" s="491">
        <v>0.42640508750745898</v>
      </c>
      <c r="BM268" s="482">
        <v>10.379538996455796</v>
      </c>
      <c r="BN268" s="478">
        <v>6.0785708687539168</v>
      </c>
      <c r="BO268" s="478">
        <v>4.8272692403520097</v>
      </c>
      <c r="BP268" s="478">
        <v>5.8180985458378611</v>
      </c>
      <c r="BQ268" s="491">
        <v>2.1823793285883535</v>
      </c>
      <c r="BR268" s="482">
        <v>12.237811258504527</v>
      </c>
      <c r="BS268" s="478">
        <v>3.8500685707009921</v>
      </c>
      <c r="BT268" s="478">
        <v>13.410766195391027</v>
      </c>
      <c r="BU268" s="478">
        <v>17.65981234674685</v>
      </c>
      <c r="BV268" s="486">
        <v>6.1751505795297632</v>
      </c>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4"/>
    </row>
    <row r="269" s="306" customFormat="true" ht="15" customHeight="true" x14ac:dyDescent="0.2">
      <c r="A269" s="1023"/>
      <c r="B269" s="594" t="s">
        <v>90</v>
      </c>
      <c r="C269" s="466">
        <v>69.357079951508794</v>
      </c>
      <c r="D269" s="458">
        <v>83.598991901341151</v>
      </c>
      <c r="E269" s="458">
        <v>82.966737873695664</v>
      </c>
      <c r="F269" s="458">
        <v>79.679391666102106</v>
      </c>
      <c r="G269" s="474">
        <v>82.614297782696326</v>
      </c>
      <c r="H269" s="466">
        <v>82.796405361311528</v>
      </c>
      <c r="I269" s="458">
        <v>87.163831544684172</v>
      </c>
      <c r="J269" s="458">
        <v>79.122648435195401</v>
      </c>
      <c r="K269" s="458">
        <v>82.831058629892752</v>
      </c>
      <c r="L269" s="474">
        <v>83.053776845637685</v>
      </c>
      <c r="M269" s="466">
        <v>72.40142973016448</v>
      </c>
      <c r="N269" s="458">
        <v>60.716703859748158</v>
      </c>
      <c r="O269" s="458">
        <v>77.321844504633901</v>
      </c>
      <c r="P269" s="458">
        <v>84.436387023768333</v>
      </c>
      <c r="Q269" s="470">
        <v>71.849361793333998</v>
      </c>
      <c r="R269" s="466">
        <v>70.688641939882075</v>
      </c>
      <c r="S269" s="458">
        <v>68.704627492868894</v>
      </c>
      <c r="T269" s="458">
        <v>67.066033381296037</v>
      </c>
      <c r="U269" s="458">
        <v>87.525419815375542</v>
      </c>
      <c r="V269" s="470">
        <v>79.790915310253894</v>
      </c>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343"/>
      <c r="BA269" s="1023"/>
      <c r="BB269" s="594" t="s">
        <v>90</v>
      </c>
      <c r="BC269" s="482">
        <v>85.610614061293447</v>
      </c>
      <c r="BD269" s="478">
        <v>128.48986584155142</v>
      </c>
      <c r="BE269" s="478">
        <v>208.7844477150305</v>
      </c>
      <c r="BF269" s="478">
        <v>220.72628431872181</v>
      </c>
      <c r="BG269" s="491">
        <v>134.78250547457594</v>
      </c>
      <c r="BH269" s="482">
        <v>92.111529277317715</v>
      </c>
      <c r="BI269" s="478">
        <v>154.13774457071409</v>
      </c>
      <c r="BJ269" s="478">
        <v>152.10464522211493</v>
      </c>
      <c r="BK269" s="478">
        <v>105.17810735896599</v>
      </c>
      <c r="BL269" s="491">
        <v>59.8445787170971</v>
      </c>
      <c r="BM269" s="482">
        <v>55.943923821253755</v>
      </c>
      <c r="BN269" s="478">
        <v>23.727479724190996</v>
      </c>
      <c r="BO269" s="478">
        <v>43.151283237945542</v>
      </c>
      <c r="BP269" s="478">
        <v>52.473151688540128</v>
      </c>
      <c r="BQ269" s="491">
        <v>39.721273793032509</v>
      </c>
      <c r="BR269" s="482">
        <v>119.17061653118229</v>
      </c>
      <c r="BS269" s="478">
        <v>32.205488509777624</v>
      </c>
      <c r="BT269" s="478">
        <v>76.120206666505055</v>
      </c>
      <c r="BU269" s="478">
        <v>455.4533162797984</v>
      </c>
      <c r="BV269" s="486">
        <v>95.444089423909048</v>
      </c>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4"/>
    </row>
    <row r="270" s="306" customFormat="true" ht="15" customHeight="true" x14ac:dyDescent="0.2">
      <c r="A270" s="1023"/>
      <c r="B270" s="594" t="s">
        <v>91</v>
      </c>
      <c r="C270" s="466">
        <v>16.379991402731477</v>
      </c>
      <c r="D270" s="458">
        <v>10.686668482474484</v>
      </c>
      <c r="E270" s="458">
        <v>13.290542229265581</v>
      </c>
      <c r="F270" s="458">
        <v>14.147541897141908</v>
      </c>
      <c r="G270" s="474">
        <v>17.124339240325508</v>
      </c>
      <c r="H270" s="466">
        <v>14.653817546029732</v>
      </c>
      <c r="I270" s="458">
        <v>9.5186603872885698</v>
      </c>
      <c r="J270" s="458">
        <v>13.117155998972446</v>
      </c>
      <c r="K270" s="458">
        <v>17.16894137010727</v>
      </c>
      <c r="L270" s="474">
        <v>16.354447696286076</v>
      </c>
      <c r="M270" s="466">
        <v>14.165592889048057</v>
      </c>
      <c r="N270" s="458">
        <v>23.728724326527264</v>
      </c>
      <c r="O270" s="458">
        <v>14.028276892074039</v>
      </c>
      <c r="P270" s="458">
        <v>6.2015067418909231</v>
      </c>
      <c r="Q270" s="470">
        <v>24.203066868267918</v>
      </c>
      <c r="R270" s="466">
        <v>22.052234264665348</v>
      </c>
      <c r="S270" s="458">
        <v>23.081942461140521</v>
      </c>
      <c r="T270" s="458">
        <v>21.118353751685596</v>
      </c>
      <c r="U270" s="458">
        <v>9.0808569768649914</v>
      </c>
      <c r="V270" s="470">
        <v>15.046681026058456</v>
      </c>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343"/>
      <c r="BA270" s="1023"/>
      <c r="BB270" s="594" t="s">
        <v>91</v>
      </c>
      <c r="BC270" s="482">
        <v>20.218572109537661</v>
      </c>
      <c r="BD270" s="478">
        <v>16.425181313511196</v>
      </c>
      <c r="BE270" s="478">
        <v>33.44543355910664</v>
      </c>
      <c r="BF270" s="478">
        <v>39.191242426717402</v>
      </c>
      <c r="BG270" s="491">
        <v>27.937795385959149</v>
      </c>
      <c r="BH270" s="482">
        <v>16.302465524020288</v>
      </c>
      <c r="BI270" s="478">
        <v>16.832495972588283</v>
      </c>
      <c r="BJ270" s="478">
        <v>25.216298986515504</v>
      </c>
      <c r="BK270" s="478">
        <v>21.800961964444149</v>
      </c>
      <c r="BL270" s="491">
        <v>11.784232694848795</v>
      </c>
      <c r="BM270" s="482">
        <v>10.945624311858435</v>
      </c>
      <c r="BN270" s="478">
        <v>9.2729477976792243</v>
      </c>
      <c r="BO270" s="478">
        <v>7.8288115523930024</v>
      </c>
      <c r="BP270" s="478">
        <v>3.8539380406357866</v>
      </c>
      <c r="BQ270" s="491">
        <v>13.380447949848566</v>
      </c>
      <c r="BR270" s="482">
        <v>37.17681201804988</v>
      </c>
      <c r="BS270" s="478">
        <v>10.819725829861547</v>
      </c>
      <c r="BT270" s="478">
        <v>23.969412994730547</v>
      </c>
      <c r="BU270" s="478">
        <v>47.253774200682585</v>
      </c>
      <c r="BV270" s="486">
        <v>17.998499751507477</v>
      </c>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4"/>
    </row>
    <row r="271" s="306" customFormat="true" ht="15" customHeight="true" x14ac:dyDescent="0.2">
      <c r="A271" s="1023" t="s">
        <v>75</v>
      </c>
      <c r="B271" s="594" t="s">
        <v>49</v>
      </c>
      <c r="C271" s="47" t="s">
        <v>35</v>
      </c>
      <c r="D271" s="40" t="s">
        <v>35</v>
      </c>
      <c r="E271" s="40" t="s">
        <v>35</v>
      </c>
      <c r="F271" s="40" t="s">
        <v>35</v>
      </c>
      <c r="G271" s="35" t="s">
        <v>35</v>
      </c>
      <c r="H271" s="47" t="s">
        <v>35</v>
      </c>
      <c r="I271" s="40" t="s">
        <v>35</v>
      </c>
      <c r="J271" s="40" t="s">
        <v>35</v>
      </c>
      <c r="K271" s="40" t="s">
        <v>35</v>
      </c>
      <c r="L271" s="35" t="s">
        <v>35</v>
      </c>
      <c r="M271" s="47" t="s">
        <v>35</v>
      </c>
      <c r="N271" s="40" t="s">
        <v>35</v>
      </c>
      <c r="O271" s="40" t="s">
        <v>35</v>
      </c>
      <c r="P271" s="40" t="s">
        <v>35</v>
      </c>
      <c r="Q271" s="31" t="s">
        <v>35</v>
      </c>
      <c r="R271" s="47" t="s">
        <v>35</v>
      </c>
      <c r="S271" s="40" t="s">
        <v>35</v>
      </c>
      <c r="T271" s="40" t="s">
        <v>35</v>
      </c>
      <c r="U271" s="40" t="s">
        <v>35</v>
      </c>
      <c r="V271" s="31" t="s">
        <v>35</v>
      </c>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343"/>
      <c r="BA271" s="1023" t="s">
        <v>75</v>
      </c>
      <c r="BB271" s="594" t="s">
        <v>49</v>
      </c>
      <c r="BC271" s="47" t="s">
        <v>35</v>
      </c>
      <c r="BD271" s="40" t="s">
        <v>35</v>
      </c>
      <c r="BE271" s="40" t="s">
        <v>35</v>
      </c>
      <c r="BF271" s="40" t="s">
        <v>35</v>
      </c>
      <c r="BG271" s="35" t="s">
        <v>35</v>
      </c>
      <c r="BH271" s="47" t="s">
        <v>35</v>
      </c>
      <c r="BI271" s="40" t="s">
        <v>35</v>
      </c>
      <c r="BJ271" s="40" t="s">
        <v>35</v>
      </c>
      <c r="BK271" s="40" t="s">
        <v>35</v>
      </c>
      <c r="BL271" s="35" t="s">
        <v>35</v>
      </c>
      <c r="BM271" s="47" t="s">
        <v>35</v>
      </c>
      <c r="BN271" s="40" t="s">
        <v>35</v>
      </c>
      <c r="BO271" s="40" t="s">
        <v>35</v>
      </c>
      <c r="BP271" s="40" t="s">
        <v>35</v>
      </c>
      <c r="BQ271" s="35" t="s">
        <v>35</v>
      </c>
      <c r="BR271" s="47" t="s">
        <v>35</v>
      </c>
      <c r="BS271" s="40" t="s">
        <v>35</v>
      </c>
      <c r="BT271" s="40" t="s">
        <v>35</v>
      </c>
      <c r="BU271" s="40" t="s">
        <v>35</v>
      </c>
      <c r="BV271" s="31" t="s">
        <v>35</v>
      </c>
      <c r="BW271" s="4"/>
      <c r="BX271" s="4"/>
      <c r="BY271" s="4"/>
      <c r="BZ271" s="4"/>
      <c r="CA271" s="4"/>
      <c r="CB271" s="4"/>
      <c r="CC271" s="4"/>
      <c r="CD271" s="4"/>
      <c r="CE271" s="4"/>
      <c r="CF271" s="4"/>
      <c r="CG271" s="4"/>
      <c r="CH271" s="4"/>
      <c r="CI271" s="4"/>
      <c r="CJ271" s="4"/>
      <c r="CK271" s="4"/>
      <c r="CL271" s="4"/>
      <c r="CM271" s="4"/>
      <c r="CN271" s="4"/>
      <c r="CO271" s="4"/>
      <c r="CP271" s="4"/>
      <c r="CQ271" s="4"/>
      <c r="CR271" s="4"/>
      <c r="CS271" s="4"/>
      <c r="CT271" s="4"/>
      <c r="CU271" s="4"/>
      <c r="CV271" s="4"/>
      <c r="CW271" s="4"/>
      <c r="CX271" s="4"/>
      <c r="CY271" s="4"/>
      <c r="CZ271" s="4"/>
    </row>
    <row r="272" s="306" customFormat="true" ht="15" customHeight="true" x14ac:dyDescent="0.2">
      <c r="A272" s="1023"/>
      <c r="B272" s="594" t="s">
        <v>48</v>
      </c>
      <c r="C272" s="47" t="s">
        <v>35</v>
      </c>
      <c r="D272" s="40" t="s">
        <v>35</v>
      </c>
      <c r="E272" s="40" t="s">
        <v>35</v>
      </c>
      <c r="F272" s="40" t="s">
        <v>35</v>
      </c>
      <c r="G272" s="35" t="s">
        <v>35</v>
      </c>
      <c r="H272" s="47" t="s">
        <v>35</v>
      </c>
      <c r="I272" s="40" t="s">
        <v>35</v>
      </c>
      <c r="J272" s="40" t="s">
        <v>35</v>
      </c>
      <c r="K272" s="40" t="s">
        <v>35</v>
      </c>
      <c r="L272" s="35" t="s">
        <v>35</v>
      </c>
      <c r="M272" s="47" t="s">
        <v>35</v>
      </c>
      <c r="N272" s="40" t="s">
        <v>35</v>
      </c>
      <c r="O272" s="40" t="s">
        <v>35</v>
      </c>
      <c r="P272" s="40" t="s">
        <v>35</v>
      </c>
      <c r="Q272" s="31" t="s">
        <v>35</v>
      </c>
      <c r="R272" s="47" t="s">
        <v>35</v>
      </c>
      <c r="S272" s="40" t="s">
        <v>35</v>
      </c>
      <c r="T272" s="40" t="s">
        <v>35</v>
      </c>
      <c r="U272" s="40" t="s">
        <v>35</v>
      </c>
      <c r="V272" s="31" t="s">
        <v>35</v>
      </c>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343"/>
      <c r="BA272" s="1023"/>
      <c r="BB272" s="594" t="s">
        <v>48</v>
      </c>
      <c r="BC272" s="47" t="s">
        <v>35</v>
      </c>
      <c r="BD272" s="40" t="s">
        <v>35</v>
      </c>
      <c r="BE272" s="40" t="s">
        <v>35</v>
      </c>
      <c r="BF272" s="40" t="s">
        <v>35</v>
      </c>
      <c r="BG272" s="35" t="s">
        <v>35</v>
      </c>
      <c r="BH272" s="47" t="s">
        <v>35</v>
      </c>
      <c r="BI272" s="40" t="s">
        <v>35</v>
      </c>
      <c r="BJ272" s="40" t="s">
        <v>35</v>
      </c>
      <c r="BK272" s="40" t="s">
        <v>35</v>
      </c>
      <c r="BL272" s="35" t="s">
        <v>35</v>
      </c>
      <c r="BM272" s="47" t="s">
        <v>35</v>
      </c>
      <c r="BN272" s="40" t="s">
        <v>35</v>
      </c>
      <c r="BO272" s="40" t="s">
        <v>35</v>
      </c>
      <c r="BP272" s="40" t="s">
        <v>35</v>
      </c>
      <c r="BQ272" s="35" t="s">
        <v>35</v>
      </c>
      <c r="BR272" s="47" t="s">
        <v>35</v>
      </c>
      <c r="BS272" s="40" t="s">
        <v>35</v>
      </c>
      <c r="BT272" s="40" t="s">
        <v>35</v>
      </c>
      <c r="BU272" s="40" t="s">
        <v>35</v>
      </c>
      <c r="BV272" s="31" t="s">
        <v>35</v>
      </c>
      <c r="BW272" s="4"/>
      <c r="BX272" s="4"/>
      <c r="BY272" s="4"/>
      <c r="BZ272" s="4"/>
      <c r="CA272" s="4"/>
      <c r="CB272" s="4"/>
      <c r="CC272" s="4"/>
      <c r="CD272" s="4"/>
      <c r="CE272" s="4"/>
      <c r="CF272" s="4"/>
      <c r="CG272" s="4"/>
      <c r="CH272" s="4"/>
      <c r="CI272" s="4"/>
      <c r="CJ272" s="4"/>
      <c r="CK272" s="4"/>
      <c r="CL272" s="4"/>
      <c r="CM272" s="4"/>
      <c r="CN272" s="4"/>
      <c r="CO272" s="4"/>
      <c r="CP272" s="4"/>
      <c r="CQ272" s="4"/>
      <c r="CR272" s="4"/>
      <c r="CS272" s="4"/>
      <c r="CT272" s="4"/>
      <c r="CU272" s="4"/>
      <c r="CV272" s="4"/>
      <c r="CW272" s="4"/>
      <c r="CX272" s="4"/>
      <c r="CY272" s="4"/>
      <c r="CZ272" s="4"/>
    </row>
    <row r="273" s="306" customFormat="true" ht="15" customHeight="true" x14ac:dyDescent="0.2">
      <c r="A273" s="1023"/>
      <c r="B273" s="594" t="s">
        <v>113</v>
      </c>
      <c r="C273" s="47" t="s">
        <v>35</v>
      </c>
      <c r="D273" s="40" t="s">
        <v>35</v>
      </c>
      <c r="E273" s="40" t="s">
        <v>35</v>
      </c>
      <c r="F273" s="40" t="s">
        <v>35</v>
      </c>
      <c r="G273" s="35" t="s">
        <v>35</v>
      </c>
      <c r="H273" s="47" t="s">
        <v>35</v>
      </c>
      <c r="I273" s="40" t="s">
        <v>35</v>
      </c>
      <c r="J273" s="40" t="s">
        <v>35</v>
      </c>
      <c r="K273" s="40" t="s">
        <v>35</v>
      </c>
      <c r="L273" s="35" t="s">
        <v>35</v>
      </c>
      <c r="M273" s="47" t="s">
        <v>35</v>
      </c>
      <c r="N273" s="40" t="s">
        <v>35</v>
      </c>
      <c r="O273" s="40" t="s">
        <v>35</v>
      </c>
      <c r="P273" s="40" t="s">
        <v>35</v>
      </c>
      <c r="Q273" s="31" t="s">
        <v>35</v>
      </c>
      <c r="R273" s="47" t="s">
        <v>35</v>
      </c>
      <c r="S273" s="40" t="s">
        <v>35</v>
      </c>
      <c r="T273" s="40" t="s">
        <v>35</v>
      </c>
      <c r="U273" s="40" t="s">
        <v>35</v>
      </c>
      <c r="V273" s="31" t="s">
        <v>35</v>
      </c>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343"/>
      <c r="BA273" s="1023"/>
      <c r="BB273" s="594" t="s">
        <v>113</v>
      </c>
      <c r="BC273" s="47" t="s">
        <v>35</v>
      </c>
      <c r="BD273" s="40" t="s">
        <v>35</v>
      </c>
      <c r="BE273" s="40" t="s">
        <v>35</v>
      </c>
      <c r="BF273" s="40" t="s">
        <v>35</v>
      </c>
      <c r="BG273" s="35" t="s">
        <v>35</v>
      </c>
      <c r="BH273" s="47" t="s">
        <v>35</v>
      </c>
      <c r="BI273" s="40" t="s">
        <v>35</v>
      </c>
      <c r="BJ273" s="40" t="s">
        <v>35</v>
      </c>
      <c r="BK273" s="40" t="s">
        <v>35</v>
      </c>
      <c r="BL273" s="35" t="s">
        <v>35</v>
      </c>
      <c r="BM273" s="47" t="s">
        <v>35</v>
      </c>
      <c r="BN273" s="40" t="s">
        <v>35</v>
      </c>
      <c r="BO273" s="40" t="s">
        <v>35</v>
      </c>
      <c r="BP273" s="40" t="s">
        <v>35</v>
      </c>
      <c r="BQ273" s="35" t="s">
        <v>35</v>
      </c>
      <c r="BR273" s="47" t="s">
        <v>35</v>
      </c>
      <c r="BS273" s="40" t="s">
        <v>35</v>
      </c>
      <c r="BT273" s="40" t="s">
        <v>35</v>
      </c>
      <c r="BU273" s="40" t="s">
        <v>35</v>
      </c>
      <c r="BV273" s="31" t="s">
        <v>35</v>
      </c>
      <c r="BW273" s="4"/>
      <c r="BX273" s="4"/>
      <c r="BY273" s="4"/>
      <c r="BZ273" s="4"/>
      <c r="CA273" s="4"/>
      <c r="CB273" s="4"/>
      <c r="CC273" s="4"/>
      <c r="CD273" s="4"/>
      <c r="CE273" s="4"/>
      <c r="CF273" s="4"/>
      <c r="CG273" s="4"/>
      <c r="CH273" s="4"/>
      <c r="CI273" s="4"/>
      <c r="CJ273" s="4"/>
      <c r="CK273" s="4"/>
      <c r="CL273" s="4"/>
      <c r="CM273" s="4"/>
      <c r="CN273" s="4"/>
      <c r="CO273" s="4"/>
      <c r="CP273" s="4"/>
      <c r="CQ273" s="4"/>
      <c r="CR273" s="4"/>
      <c r="CS273" s="4"/>
      <c r="CT273" s="4"/>
      <c r="CU273" s="4"/>
      <c r="CV273" s="4"/>
      <c r="CW273" s="4"/>
      <c r="CX273" s="4"/>
      <c r="CY273" s="4"/>
      <c r="CZ273" s="4"/>
    </row>
    <row r="274" s="306" customFormat="true" ht="15" customHeight="true" x14ac:dyDescent="0.2">
      <c r="A274" s="1023" t="s">
        <v>76</v>
      </c>
      <c r="B274" s="594" t="s">
        <v>49</v>
      </c>
      <c r="C274" s="466">
        <v>95.803750373510454</v>
      </c>
      <c r="D274" s="458">
        <v>95.809927121461129</v>
      </c>
      <c r="E274" s="458">
        <v>96.848208393934087</v>
      </c>
      <c r="F274" s="458">
        <v>96.532923310227787</v>
      </c>
      <c r="G274" s="474">
        <v>96.89497096827705</v>
      </c>
      <c r="H274" s="466">
        <v>96.49278189828911</v>
      </c>
      <c r="I274" s="458">
        <v>96.818702906452998</v>
      </c>
      <c r="J274" s="458">
        <v>96.416757621305109</v>
      </c>
      <c r="K274" s="458">
        <v>97.513968453670103</v>
      </c>
      <c r="L274" s="474">
        <v>96.465317483253145</v>
      </c>
      <c r="M274" s="466">
        <v>96.290462959746776</v>
      </c>
      <c r="N274" s="458">
        <v>95.046018872529515</v>
      </c>
      <c r="O274" s="458">
        <v>95.646104798366309</v>
      </c>
      <c r="P274" s="458">
        <v>96.369436174069605</v>
      </c>
      <c r="Q274" s="470">
        <v>96.481761884514256</v>
      </c>
      <c r="R274" s="466">
        <v>96.524044862120519</v>
      </c>
      <c r="S274" s="458">
        <v>96.8595947727744</v>
      </c>
      <c r="T274" s="458">
        <v>94.464262391353557</v>
      </c>
      <c r="U274" s="458">
        <v>97.118638260918743</v>
      </c>
      <c r="V274" s="470">
        <v>96.715219256045771</v>
      </c>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343"/>
      <c r="BA274" s="1023" t="s">
        <v>76</v>
      </c>
      <c r="BB274" s="594" t="s">
        <v>49</v>
      </c>
      <c r="BC274" s="482">
        <v>1193.2104584697399</v>
      </c>
      <c r="BD274" s="478">
        <v>1199.6118330173942</v>
      </c>
      <c r="BE274" s="478">
        <v>1585.1940100800236</v>
      </c>
      <c r="BF274" s="478">
        <v>2117.3936642444469</v>
      </c>
      <c r="BG274" s="491">
        <v>3063.2739548128684</v>
      </c>
      <c r="BH274" s="482">
        <v>754.777463818098</v>
      </c>
      <c r="BI274" s="478">
        <v>1007.8567760603127</v>
      </c>
      <c r="BJ274" s="478">
        <v>1308.808529368941</v>
      </c>
      <c r="BK274" s="478">
        <v>1496.4912237216188</v>
      </c>
      <c r="BL274" s="491">
        <v>1821.9747620254791</v>
      </c>
      <c r="BM274" s="482">
        <v>546.81780225019725</v>
      </c>
      <c r="BN274" s="478">
        <v>581.74484192151544</v>
      </c>
      <c r="BO274" s="478">
        <v>505.87271512003838</v>
      </c>
      <c r="BP274" s="478">
        <v>532.23728278508929</v>
      </c>
      <c r="BQ274" s="491">
        <v>602.10252355316163</v>
      </c>
      <c r="BR274" s="482">
        <v>1318.5000123893119</v>
      </c>
      <c r="BS274" s="478">
        <v>593.118129850316</v>
      </c>
      <c r="BT274" s="478">
        <v>1532.151176119175</v>
      </c>
      <c r="BU274" s="478">
        <v>4672.8190020709235</v>
      </c>
      <c r="BV274" s="486">
        <v>1042.0956001948721</v>
      </c>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4"/>
    </row>
    <row r="275" s="306" customFormat="true" ht="15" customHeight="true" x14ac:dyDescent="0.2">
      <c r="A275" s="1023"/>
      <c r="B275" s="594" t="s">
        <v>48</v>
      </c>
      <c r="C275" s="466">
        <v>3.9513611592387705</v>
      </c>
      <c r="D275" s="458">
        <v>3.4308308704607784</v>
      </c>
      <c r="E275" s="458">
        <v>3.1136614879048321</v>
      </c>
      <c r="F275" s="458">
        <v>3.1141512880514965</v>
      </c>
      <c r="G275" s="474">
        <v>2.8968211480671373</v>
      </c>
      <c r="H275" s="466">
        <v>3.2639893254259227</v>
      </c>
      <c r="I275" s="458">
        <v>3.1213429197302389</v>
      </c>
      <c r="J275" s="458">
        <v>3.4256128406574007</v>
      </c>
      <c r="K275" s="458">
        <v>2.0147454081629999</v>
      </c>
      <c r="L275" s="474">
        <v>3.5176668675435208</v>
      </c>
      <c r="M275" s="466">
        <v>3.5674068734156608</v>
      </c>
      <c r="N275" s="458">
        <v>4.5875360894557797</v>
      </c>
      <c r="O275" s="458">
        <v>3.7902997265501051</v>
      </c>
      <c r="P275" s="458">
        <v>2.7935275804085915</v>
      </c>
      <c r="Q275" s="470">
        <v>2.7763371648357995</v>
      </c>
      <c r="R275" s="466">
        <v>3.4568306353752396</v>
      </c>
      <c r="S275" s="458">
        <v>2.8220562153428723</v>
      </c>
      <c r="T275" s="458">
        <v>4.6940218131809281</v>
      </c>
      <c r="U275" s="458">
        <v>2.7178791591153511</v>
      </c>
      <c r="V275" s="470">
        <v>2.9343969144430853</v>
      </c>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343"/>
      <c r="BA275" s="1023"/>
      <c r="BB275" s="594" t="s">
        <v>48</v>
      </c>
      <c r="BC275" s="482">
        <v>49.213161718755124</v>
      </c>
      <c r="BD275" s="478">
        <v>42.956564449407878</v>
      </c>
      <c r="BE275" s="478">
        <v>50.963849738625996</v>
      </c>
      <c r="BF275" s="478">
        <v>68.307101667564353</v>
      </c>
      <c r="BG275" s="491">
        <v>91.581190292429099</v>
      </c>
      <c r="BH275" s="482">
        <v>25.531294015039727</v>
      </c>
      <c r="BI275" s="478">
        <v>32.492344119684837</v>
      </c>
      <c r="BJ275" s="478">
        <v>46.50095496654064</v>
      </c>
      <c r="BK275" s="478">
        <v>30.919147986289172</v>
      </c>
      <c r="BL275" s="491">
        <v>66.439425288681292</v>
      </c>
      <c r="BM275" s="482">
        <v>20.258720607344863</v>
      </c>
      <c r="BN275" s="478">
        <v>28.078771618503186</v>
      </c>
      <c r="BO275" s="478">
        <v>20.046913753892792</v>
      </c>
      <c r="BP275" s="478">
        <v>15.428330680448003</v>
      </c>
      <c r="BQ275" s="491">
        <v>17.325964830357957</v>
      </c>
      <c r="BR275" s="482">
        <v>47.219646069335646</v>
      </c>
      <c r="BS275" s="478">
        <v>17.280814654482793</v>
      </c>
      <c r="BT275" s="478">
        <v>76.13409409792321</v>
      </c>
      <c r="BU275" s="478">
        <v>130.76951661870029</v>
      </c>
      <c r="BV275" s="486">
        <v>31.617796426340561</v>
      </c>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4"/>
    </row>
    <row r="276" s="306" customFormat="true" ht="15" customHeight="true" x14ac:dyDescent="0.2">
      <c r="A276" s="1023"/>
      <c r="B276" s="594" t="s">
        <v>114</v>
      </c>
      <c r="C276" s="482">
        <v>0.24488846725062452</v>
      </c>
      <c r="D276" s="456">
        <v>0.75924200807775977</v>
      </c>
      <c r="E276" s="456">
        <v>3.8130118161122627E-2</v>
      </c>
      <c r="F276" s="456">
        <v>0.35292540172048692</v>
      </c>
      <c r="G276" s="474">
        <v>0.20820788365583853</v>
      </c>
      <c r="H276" s="466">
        <v>0.24322877628492565</v>
      </c>
      <c r="I276" s="458">
        <v>5.9954173816830915E-2</v>
      </c>
      <c r="J276" s="458">
        <v>0.1576295380376008</v>
      </c>
      <c r="K276" s="458">
        <v>0.47128613816692105</v>
      </c>
      <c r="L276" s="474">
        <v>1.7015649203296315E-2</v>
      </c>
      <c r="M276" s="466">
        <v>0.14213016683763943</v>
      </c>
      <c r="N276" s="458">
        <v>0.36644503801472</v>
      </c>
      <c r="O276" s="458">
        <v>0.56359547508358454</v>
      </c>
      <c r="P276" s="458">
        <v>0.83703624552177913</v>
      </c>
      <c r="Q276" s="470">
        <v>0.74190095064994988</v>
      </c>
      <c r="R276" s="466">
        <v>1.9124502504385243E-2</v>
      </c>
      <c r="S276" s="458">
        <v>0.31834901188291792</v>
      </c>
      <c r="T276" s="458">
        <v>0.84171579546551745</v>
      </c>
      <c r="U276" s="458">
        <v>0.16348257996581592</v>
      </c>
      <c r="V276" s="470">
        <v>0.35038382951151109</v>
      </c>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343"/>
      <c r="BA276" s="1023"/>
      <c r="BB276" s="594" t="s">
        <v>114</v>
      </c>
      <c r="BC276" s="482">
        <v>3.0500213106778675</v>
      </c>
      <c r="BD276" s="478">
        <v>9.5062769002978733</v>
      </c>
      <c r="BE276" s="478">
        <v>0.62410689794898555</v>
      </c>
      <c r="BF276" s="478">
        <v>7.7412139188237932</v>
      </c>
      <c r="BG276" s="491">
        <v>6.5823621269100752</v>
      </c>
      <c r="BH276" s="482">
        <v>1.9025630236821971</v>
      </c>
      <c r="BI276" s="478">
        <v>0.62410689794898555</v>
      </c>
      <c r="BJ276" s="478">
        <v>2.1397409429013035</v>
      </c>
      <c r="BK276" s="478">
        <v>7.232559404692215</v>
      </c>
      <c r="BL276" s="491">
        <v>0.32138061861732792</v>
      </c>
      <c r="BM276" s="482">
        <v>0.80713398891956323</v>
      </c>
      <c r="BN276" s="478">
        <v>2.2428873217583045</v>
      </c>
      <c r="BO276" s="478">
        <v>2.9808592185844107</v>
      </c>
      <c r="BP276" s="478">
        <v>4.622854658031267</v>
      </c>
      <c r="BQ276" s="491">
        <v>4.6298950795230223</v>
      </c>
      <c r="BR276" s="482">
        <v>0.2612370505710841</v>
      </c>
      <c r="BS276" s="478">
        <v>1.9494049196741634</v>
      </c>
      <c r="BT276" s="478">
        <v>13.652103063460977</v>
      </c>
      <c r="BU276" s="478">
        <v>7.8658898008792679</v>
      </c>
      <c r="BV276" s="486">
        <v>3.7753463200731048</v>
      </c>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4"/>
    </row>
    <row r="277" s="306" customFormat="true" ht="15" customHeight="true" x14ac:dyDescent="0.2">
      <c r="A277" s="1023" t="s">
        <v>77</v>
      </c>
      <c r="B277" s="594" t="s">
        <v>78</v>
      </c>
      <c r="C277" s="47" t="s">
        <v>35</v>
      </c>
      <c r="D277" s="882" t="s">
        <v>35</v>
      </c>
      <c r="E277" s="882" t="s">
        <v>35</v>
      </c>
      <c r="F277" s="882" t="s">
        <v>35</v>
      </c>
      <c r="G277" s="884" t="s">
        <v>35</v>
      </c>
      <c r="H277" s="880" t="s">
        <v>35</v>
      </c>
      <c r="I277" s="882" t="s">
        <v>35</v>
      </c>
      <c r="J277" s="882" t="s">
        <v>35</v>
      </c>
      <c r="K277" s="882" t="s">
        <v>35</v>
      </c>
      <c r="L277" s="884" t="s">
        <v>35</v>
      </c>
      <c r="M277" s="880" t="s">
        <v>35</v>
      </c>
      <c r="N277" s="882" t="s">
        <v>35</v>
      </c>
      <c r="O277" s="882" t="s">
        <v>35</v>
      </c>
      <c r="P277" s="882" t="s">
        <v>35</v>
      </c>
      <c r="Q277" s="887" t="s">
        <v>35</v>
      </c>
      <c r="R277" s="880" t="s">
        <v>35</v>
      </c>
      <c r="S277" s="882" t="s">
        <v>35</v>
      </c>
      <c r="T277" s="882" t="s">
        <v>35</v>
      </c>
      <c r="U277" s="882" t="s">
        <v>35</v>
      </c>
      <c r="V277" s="887" t="s">
        <v>35</v>
      </c>
      <c r="W277" s="7"/>
      <c r="X277" s="7"/>
      <c r="Y277" s="7"/>
      <c r="Z277" s="7"/>
      <c r="AA277" s="7"/>
      <c r="AB277" s="7"/>
      <c r="AC277" s="7"/>
      <c r="AD277" s="7"/>
      <c r="AE277" s="7"/>
      <c r="AF277" s="7"/>
      <c r="AG277" s="7"/>
      <c r="AH277" s="7"/>
      <c r="AI277" s="7"/>
      <c r="AJ277" s="7"/>
      <c r="AK277" s="7"/>
      <c r="AL277" s="7"/>
      <c r="AM277" s="7"/>
      <c r="AN277" s="7"/>
      <c r="AO277" s="7"/>
      <c r="AP277" s="7"/>
      <c r="AQ277" s="7"/>
      <c r="AR277" s="7"/>
      <c r="AS277" s="7"/>
      <c r="AT277" s="7"/>
      <c r="AU277" s="7"/>
      <c r="AV277" s="7"/>
      <c r="AW277" s="7"/>
      <c r="AX277" s="7"/>
      <c r="AY277" s="7"/>
      <c r="AZ277" s="343"/>
      <c r="BA277" s="1023" t="s">
        <v>77</v>
      </c>
      <c r="BB277" s="594" t="s">
        <v>78</v>
      </c>
      <c r="BC277" s="47" t="s">
        <v>35</v>
      </c>
      <c r="BD277" s="43" t="s">
        <v>35</v>
      </c>
      <c r="BE277" s="43" t="s">
        <v>35</v>
      </c>
      <c r="BF277" s="43" t="s">
        <v>35</v>
      </c>
      <c r="BG277" s="38" t="s">
        <v>35</v>
      </c>
      <c r="BH277" s="47" t="s">
        <v>35</v>
      </c>
      <c r="BI277" s="43" t="s">
        <v>35</v>
      </c>
      <c r="BJ277" s="43" t="s">
        <v>35</v>
      </c>
      <c r="BK277" s="43" t="s">
        <v>35</v>
      </c>
      <c r="BL277" s="38" t="s">
        <v>35</v>
      </c>
      <c r="BM277" s="47" t="s">
        <v>35</v>
      </c>
      <c r="BN277" s="43" t="s">
        <v>35</v>
      </c>
      <c r="BO277" s="43" t="s">
        <v>35</v>
      </c>
      <c r="BP277" s="43" t="s">
        <v>35</v>
      </c>
      <c r="BQ277" s="38" t="s">
        <v>35</v>
      </c>
      <c r="BR277" s="47" t="s">
        <v>35</v>
      </c>
      <c r="BS277" s="43" t="s">
        <v>35</v>
      </c>
      <c r="BT277" s="43" t="s">
        <v>35</v>
      </c>
      <c r="BU277" s="43" t="s">
        <v>35</v>
      </c>
      <c r="BV277" s="33" t="s">
        <v>35</v>
      </c>
      <c r="BW277" s="4"/>
      <c r="BX277" s="4"/>
      <c r="BY277" s="4"/>
      <c r="BZ277" s="4"/>
      <c r="CA277" s="4"/>
      <c r="CB277" s="4"/>
      <c r="CC277" s="4"/>
      <c r="CD277" s="4"/>
      <c r="CE277" s="4"/>
      <c r="CF277" s="4"/>
      <c r="CG277" s="4"/>
      <c r="CH277" s="4"/>
      <c r="CI277" s="4"/>
      <c r="CJ277" s="4"/>
      <c r="CK277" s="4"/>
      <c r="CL277" s="4"/>
      <c r="CM277" s="4"/>
      <c r="CN277" s="4"/>
      <c r="CO277" s="4"/>
      <c r="CP277" s="4"/>
      <c r="CQ277" s="4"/>
      <c r="CR277" s="4"/>
      <c r="CS277" s="4"/>
      <c r="CT277" s="4"/>
      <c r="CU277" s="4"/>
      <c r="CV277" s="4"/>
      <c r="CW277" s="4"/>
      <c r="CX277" s="4"/>
      <c r="CY277" s="4"/>
      <c r="CZ277" s="4"/>
    </row>
    <row r="278" s="306" customFormat="true" ht="15" customHeight="true" x14ac:dyDescent="0.2">
      <c r="A278" s="1023"/>
      <c r="B278" s="594" t="s">
        <v>79</v>
      </c>
      <c r="C278" s="47" t="s">
        <v>35</v>
      </c>
      <c r="D278" s="882" t="s">
        <v>35</v>
      </c>
      <c r="E278" s="882" t="s">
        <v>35</v>
      </c>
      <c r="F278" s="882" t="s">
        <v>35</v>
      </c>
      <c r="G278" s="884" t="s">
        <v>35</v>
      </c>
      <c r="H278" s="880" t="s">
        <v>35</v>
      </c>
      <c r="I278" s="882" t="s">
        <v>35</v>
      </c>
      <c r="J278" s="882" t="s">
        <v>35</v>
      </c>
      <c r="K278" s="882" t="s">
        <v>35</v>
      </c>
      <c r="L278" s="884" t="s">
        <v>35</v>
      </c>
      <c r="M278" s="880" t="s">
        <v>35</v>
      </c>
      <c r="N278" s="882" t="s">
        <v>35</v>
      </c>
      <c r="O278" s="882" t="s">
        <v>35</v>
      </c>
      <c r="P278" s="882" t="s">
        <v>35</v>
      </c>
      <c r="Q278" s="887" t="s">
        <v>35</v>
      </c>
      <c r="R278" s="880" t="s">
        <v>35</v>
      </c>
      <c r="S278" s="882" t="s">
        <v>35</v>
      </c>
      <c r="T278" s="882" t="s">
        <v>35</v>
      </c>
      <c r="U278" s="882" t="s">
        <v>35</v>
      </c>
      <c r="V278" s="887" t="s">
        <v>35</v>
      </c>
      <c r="W278" s="7"/>
      <c r="X278" s="7"/>
      <c r="Y278" s="7"/>
      <c r="Z278" s="7"/>
      <c r="AA278" s="7"/>
      <c r="AB278" s="7"/>
      <c r="AC278" s="7"/>
      <c r="AD278" s="7"/>
      <c r="AE278" s="7"/>
      <c r="AF278" s="7"/>
      <c r="AG278" s="7"/>
      <c r="AH278" s="7"/>
      <c r="AI278" s="7"/>
      <c r="AJ278" s="7"/>
      <c r="AK278" s="7"/>
      <c r="AL278" s="7"/>
      <c r="AM278" s="7"/>
      <c r="AN278" s="7"/>
      <c r="AO278" s="7"/>
      <c r="AP278" s="7"/>
      <c r="AQ278" s="7"/>
      <c r="AR278" s="7"/>
      <c r="AS278" s="7"/>
      <c r="AT278" s="7"/>
      <c r="AU278" s="7"/>
      <c r="AV278" s="7"/>
      <c r="AW278" s="7"/>
      <c r="AX278" s="7"/>
      <c r="AY278" s="7"/>
      <c r="AZ278" s="343"/>
      <c r="BA278" s="1023"/>
      <c r="BB278" s="594" t="s">
        <v>79</v>
      </c>
      <c r="BC278" s="47" t="s">
        <v>35</v>
      </c>
      <c r="BD278" s="43" t="s">
        <v>35</v>
      </c>
      <c r="BE278" s="43" t="s">
        <v>35</v>
      </c>
      <c r="BF278" s="43" t="s">
        <v>35</v>
      </c>
      <c r="BG278" s="38" t="s">
        <v>35</v>
      </c>
      <c r="BH278" s="47" t="s">
        <v>35</v>
      </c>
      <c r="BI278" s="43" t="s">
        <v>35</v>
      </c>
      <c r="BJ278" s="43" t="s">
        <v>35</v>
      </c>
      <c r="BK278" s="43" t="s">
        <v>35</v>
      </c>
      <c r="BL278" s="38" t="s">
        <v>35</v>
      </c>
      <c r="BM278" s="47" t="s">
        <v>35</v>
      </c>
      <c r="BN278" s="43" t="s">
        <v>35</v>
      </c>
      <c r="BO278" s="43" t="s">
        <v>35</v>
      </c>
      <c r="BP278" s="43" t="s">
        <v>35</v>
      </c>
      <c r="BQ278" s="38" t="s">
        <v>35</v>
      </c>
      <c r="BR278" s="47" t="s">
        <v>35</v>
      </c>
      <c r="BS278" s="43" t="s">
        <v>35</v>
      </c>
      <c r="BT278" s="43" t="s">
        <v>35</v>
      </c>
      <c r="BU278" s="43" t="s">
        <v>35</v>
      </c>
      <c r="BV278" s="33" t="s">
        <v>35</v>
      </c>
      <c r="BW278" s="4"/>
      <c r="BX278" s="4"/>
      <c r="BY278" s="4"/>
      <c r="BZ278" s="4"/>
      <c r="CA278" s="4"/>
      <c r="CB278" s="4"/>
      <c r="CC278" s="4"/>
      <c r="CD278" s="4"/>
      <c r="CE278" s="4"/>
      <c r="CF278" s="4"/>
      <c r="CG278" s="4"/>
      <c r="CH278" s="4"/>
      <c r="CI278" s="4"/>
      <c r="CJ278" s="4"/>
      <c r="CK278" s="4"/>
      <c r="CL278" s="4"/>
      <c r="CM278" s="4"/>
      <c r="CN278" s="4"/>
      <c r="CO278" s="4"/>
      <c r="CP278" s="4"/>
      <c r="CQ278" s="4"/>
      <c r="CR278" s="4"/>
      <c r="CS278" s="4"/>
      <c r="CT278" s="4"/>
      <c r="CU278" s="4"/>
      <c r="CV278" s="4"/>
      <c r="CW278" s="4"/>
      <c r="CX278" s="4"/>
      <c r="CY278" s="4"/>
      <c r="CZ278" s="4"/>
    </row>
    <row r="279" s="306" customFormat="true" ht="15" customHeight="true" x14ac:dyDescent="0.2">
      <c r="A279" s="1023"/>
      <c r="B279" s="594" t="s">
        <v>80</v>
      </c>
      <c r="C279" s="47" t="s">
        <v>35</v>
      </c>
      <c r="D279" s="40" t="s">
        <v>35</v>
      </c>
      <c r="E279" s="40" t="s">
        <v>35</v>
      </c>
      <c r="F279" s="40" t="s">
        <v>35</v>
      </c>
      <c r="G279" s="35" t="s">
        <v>35</v>
      </c>
      <c r="H279" s="47" t="s">
        <v>35</v>
      </c>
      <c r="I279" s="40" t="s">
        <v>35</v>
      </c>
      <c r="J279" s="40" t="s">
        <v>35</v>
      </c>
      <c r="K279" s="40" t="s">
        <v>35</v>
      </c>
      <c r="L279" s="35" t="s">
        <v>35</v>
      </c>
      <c r="M279" s="47" t="s">
        <v>35</v>
      </c>
      <c r="N279" s="40" t="s">
        <v>35</v>
      </c>
      <c r="O279" s="40" t="s">
        <v>35</v>
      </c>
      <c r="P279" s="40" t="s">
        <v>35</v>
      </c>
      <c r="Q279" s="31" t="s">
        <v>35</v>
      </c>
      <c r="R279" s="47" t="s">
        <v>35</v>
      </c>
      <c r="S279" s="40" t="s">
        <v>35</v>
      </c>
      <c r="T279" s="40" t="s">
        <v>35</v>
      </c>
      <c r="U279" s="40" t="s">
        <v>35</v>
      </c>
      <c r="V279" s="31" t="s">
        <v>35</v>
      </c>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343"/>
      <c r="BA279" s="1023"/>
      <c r="BB279" s="594" t="s">
        <v>80</v>
      </c>
      <c r="BC279" s="47" t="s">
        <v>35</v>
      </c>
      <c r="BD279" s="40" t="s">
        <v>35</v>
      </c>
      <c r="BE279" s="40" t="s">
        <v>35</v>
      </c>
      <c r="BF279" s="40" t="s">
        <v>35</v>
      </c>
      <c r="BG279" s="35" t="s">
        <v>35</v>
      </c>
      <c r="BH279" s="47" t="s">
        <v>35</v>
      </c>
      <c r="BI279" s="40" t="s">
        <v>35</v>
      </c>
      <c r="BJ279" s="40" t="s">
        <v>35</v>
      </c>
      <c r="BK279" s="40" t="s">
        <v>35</v>
      </c>
      <c r="BL279" s="35" t="s">
        <v>35</v>
      </c>
      <c r="BM279" s="47" t="s">
        <v>35</v>
      </c>
      <c r="BN279" s="40" t="s">
        <v>35</v>
      </c>
      <c r="BO279" s="40" t="s">
        <v>35</v>
      </c>
      <c r="BP279" s="40" t="s">
        <v>35</v>
      </c>
      <c r="BQ279" s="35" t="s">
        <v>35</v>
      </c>
      <c r="BR279" s="47" t="s">
        <v>35</v>
      </c>
      <c r="BS279" s="40" t="s">
        <v>35</v>
      </c>
      <c r="BT279" s="40" t="s">
        <v>35</v>
      </c>
      <c r="BU279" s="40" t="s">
        <v>35</v>
      </c>
      <c r="BV279" s="31" t="s">
        <v>35</v>
      </c>
      <c r="BW279" s="4"/>
      <c r="BX279" s="4"/>
      <c r="BY279" s="4"/>
      <c r="BZ279" s="4"/>
      <c r="CA279" s="4"/>
      <c r="CB279" s="4"/>
      <c r="CC279" s="4"/>
      <c r="CD279" s="4"/>
      <c r="CE279" s="4"/>
      <c r="CF279" s="4"/>
      <c r="CG279" s="4"/>
      <c r="CH279" s="4"/>
      <c r="CI279" s="4"/>
      <c r="CJ279" s="4"/>
      <c r="CK279" s="4"/>
      <c r="CL279" s="4"/>
      <c r="CM279" s="4"/>
      <c r="CN279" s="4"/>
      <c r="CO279" s="4"/>
      <c r="CP279" s="4"/>
      <c r="CQ279" s="4"/>
      <c r="CR279" s="4"/>
      <c r="CS279" s="4"/>
      <c r="CT279" s="4"/>
      <c r="CU279" s="4"/>
      <c r="CV279" s="4"/>
      <c r="CW279" s="4"/>
      <c r="CX279" s="4"/>
      <c r="CY279" s="4"/>
      <c r="CZ279" s="4"/>
    </row>
    <row r="280" s="306" customFormat="true" ht="15" customHeight="true" x14ac:dyDescent="0.2">
      <c r="A280" s="1023"/>
      <c r="B280" s="594" t="s">
        <v>81</v>
      </c>
      <c r="C280" s="47" t="s">
        <v>35</v>
      </c>
      <c r="D280" s="40" t="s">
        <v>35</v>
      </c>
      <c r="E280" s="40" t="s">
        <v>35</v>
      </c>
      <c r="F280" s="40" t="s">
        <v>35</v>
      </c>
      <c r="G280" s="35" t="s">
        <v>35</v>
      </c>
      <c r="H280" s="47" t="s">
        <v>35</v>
      </c>
      <c r="I280" s="40" t="s">
        <v>35</v>
      </c>
      <c r="J280" s="40" t="s">
        <v>35</v>
      </c>
      <c r="K280" s="40" t="s">
        <v>35</v>
      </c>
      <c r="L280" s="35" t="s">
        <v>35</v>
      </c>
      <c r="M280" s="47" t="s">
        <v>35</v>
      </c>
      <c r="N280" s="40" t="s">
        <v>35</v>
      </c>
      <c r="O280" s="40" t="s">
        <v>35</v>
      </c>
      <c r="P280" s="40" t="s">
        <v>35</v>
      </c>
      <c r="Q280" s="31" t="s">
        <v>35</v>
      </c>
      <c r="R280" s="47" t="s">
        <v>35</v>
      </c>
      <c r="S280" s="40" t="s">
        <v>35</v>
      </c>
      <c r="T280" s="40" t="s">
        <v>35</v>
      </c>
      <c r="U280" s="40" t="s">
        <v>35</v>
      </c>
      <c r="V280" s="31" t="s">
        <v>35</v>
      </c>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343"/>
      <c r="BA280" s="1023"/>
      <c r="BB280" s="594" t="s">
        <v>81</v>
      </c>
      <c r="BC280" s="47" t="s">
        <v>35</v>
      </c>
      <c r="BD280" s="40" t="s">
        <v>35</v>
      </c>
      <c r="BE280" s="40" t="s">
        <v>35</v>
      </c>
      <c r="BF280" s="40" t="s">
        <v>35</v>
      </c>
      <c r="BG280" s="35" t="s">
        <v>35</v>
      </c>
      <c r="BH280" s="47" t="s">
        <v>35</v>
      </c>
      <c r="BI280" s="40" t="s">
        <v>35</v>
      </c>
      <c r="BJ280" s="40" t="s">
        <v>35</v>
      </c>
      <c r="BK280" s="40" t="s">
        <v>35</v>
      </c>
      <c r="BL280" s="35" t="s">
        <v>35</v>
      </c>
      <c r="BM280" s="47" t="s">
        <v>35</v>
      </c>
      <c r="BN280" s="40" t="s">
        <v>35</v>
      </c>
      <c r="BO280" s="40" t="s">
        <v>35</v>
      </c>
      <c r="BP280" s="40" t="s">
        <v>35</v>
      </c>
      <c r="BQ280" s="35" t="s">
        <v>35</v>
      </c>
      <c r="BR280" s="47" t="s">
        <v>35</v>
      </c>
      <c r="BS280" s="40" t="s">
        <v>35</v>
      </c>
      <c r="BT280" s="40" t="s">
        <v>35</v>
      </c>
      <c r="BU280" s="40" t="s">
        <v>35</v>
      </c>
      <c r="BV280" s="31" t="s">
        <v>35</v>
      </c>
      <c r="BW280" s="4"/>
      <c r="BX280" s="4"/>
      <c r="BY280" s="4"/>
      <c r="BZ280" s="4"/>
      <c r="CA280" s="4"/>
      <c r="CB280" s="4"/>
      <c r="CC280" s="4"/>
      <c r="CD280" s="4"/>
      <c r="CE280" s="4"/>
      <c r="CF280" s="4"/>
      <c r="CG280" s="4"/>
      <c r="CH280" s="4"/>
      <c r="CI280" s="4"/>
      <c r="CJ280" s="4"/>
      <c r="CK280" s="4"/>
      <c r="CL280" s="4"/>
      <c r="CM280" s="4"/>
      <c r="CN280" s="4"/>
      <c r="CO280" s="4"/>
      <c r="CP280" s="4"/>
      <c r="CQ280" s="4"/>
      <c r="CR280" s="4"/>
      <c r="CS280" s="4"/>
      <c r="CT280" s="4"/>
      <c r="CU280" s="4"/>
      <c r="CV280" s="4"/>
      <c r="CW280" s="4"/>
      <c r="CX280" s="4"/>
      <c r="CY280" s="4"/>
      <c r="CZ280" s="4"/>
    </row>
    <row r="281" s="306" customFormat="true" ht="15" customHeight="true" x14ac:dyDescent="0.2">
      <c r="A281" s="1023"/>
      <c r="B281" s="594" t="s">
        <v>82</v>
      </c>
      <c r="C281" s="47" t="s">
        <v>35</v>
      </c>
      <c r="D281" s="40" t="s">
        <v>35</v>
      </c>
      <c r="E281" s="40" t="s">
        <v>35</v>
      </c>
      <c r="F281" s="40" t="s">
        <v>35</v>
      </c>
      <c r="G281" s="35" t="s">
        <v>35</v>
      </c>
      <c r="H281" s="47" t="s">
        <v>35</v>
      </c>
      <c r="I281" s="40" t="s">
        <v>35</v>
      </c>
      <c r="J281" s="40" t="s">
        <v>35</v>
      </c>
      <c r="K281" s="40" t="s">
        <v>35</v>
      </c>
      <c r="L281" s="35" t="s">
        <v>35</v>
      </c>
      <c r="M281" s="47" t="s">
        <v>35</v>
      </c>
      <c r="N281" s="40" t="s">
        <v>35</v>
      </c>
      <c r="O281" s="40" t="s">
        <v>35</v>
      </c>
      <c r="P281" s="40" t="s">
        <v>35</v>
      </c>
      <c r="Q281" s="31" t="s">
        <v>35</v>
      </c>
      <c r="R281" s="47" t="s">
        <v>35</v>
      </c>
      <c r="S281" s="40" t="s">
        <v>35</v>
      </c>
      <c r="T281" s="40" t="s">
        <v>35</v>
      </c>
      <c r="U281" s="40" t="s">
        <v>35</v>
      </c>
      <c r="V281" s="31" t="s">
        <v>35</v>
      </c>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343"/>
      <c r="BA281" s="1023"/>
      <c r="BB281" s="594" t="s">
        <v>82</v>
      </c>
      <c r="BC281" s="47" t="s">
        <v>35</v>
      </c>
      <c r="BD281" s="40" t="s">
        <v>35</v>
      </c>
      <c r="BE281" s="40" t="s">
        <v>35</v>
      </c>
      <c r="BF281" s="40" t="s">
        <v>35</v>
      </c>
      <c r="BG281" s="35" t="s">
        <v>35</v>
      </c>
      <c r="BH281" s="47" t="s">
        <v>35</v>
      </c>
      <c r="BI281" s="40" t="s">
        <v>35</v>
      </c>
      <c r="BJ281" s="40" t="s">
        <v>35</v>
      </c>
      <c r="BK281" s="40" t="s">
        <v>35</v>
      </c>
      <c r="BL281" s="35" t="s">
        <v>35</v>
      </c>
      <c r="BM281" s="47" t="s">
        <v>35</v>
      </c>
      <c r="BN281" s="40" t="s">
        <v>35</v>
      </c>
      <c r="BO281" s="40" t="s">
        <v>35</v>
      </c>
      <c r="BP281" s="40" t="s">
        <v>35</v>
      </c>
      <c r="BQ281" s="35" t="s">
        <v>35</v>
      </c>
      <c r="BR281" s="47" t="s">
        <v>35</v>
      </c>
      <c r="BS281" s="40" t="s">
        <v>35</v>
      </c>
      <c r="BT281" s="40" t="s">
        <v>35</v>
      </c>
      <c r="BU281" s="40" t="s">
        <v>35</v>
      </c>
      <c r="BV281" s="31" t="s">
        <v>35</v>
      </c>
      <c r="BW281" s="4"/>
      <c r="BX281" s="4"/>
      <c r="BY281" s="4"/>
      <c r="BZ281" s="4"/>
      <c r="CA281" s="4"/>
      <c r="CB281" s="4"/>
      <c r="CC281" s="4"/>
      <c r="CD281" s="4"/>
      <c r="CE281" s="4"/>
      <c r="CF281" s="4"/>
      <c r="CG281" s="4"/>
      <c r="CH281" s="4"/>
      <c r="CI281" s="4"/>
      <c r="CJ281" s="4"/>
      <c r="CK281" s="4"/>
      <c r="CL281" s="4"/>
      <c r="CM281" s="4"/>
      <c r="CN281" s="4"/>
      <c r="CO281" s="4"/>
      <c r="CP281" s="4"/>
      <c r="CQ281" s="4"/>
      <c r="CR281" s="4"/>
      <c r="CS281" s="4"/>
      <c r="CT281" s="4"/>
      <c r="CU281" s="4"/>
      <c r="CV281" s="4"/>
      <c r="CW281" s="4"/>
      <c r="CX281" s="4"/>
      <c r="CY281" s="4"/>
      <c r="CZ281" s="4"/>
    </row>
    <row r="282" s="306" customFormat="true" ht="15" customHeight="true" x14ac:dyDescent="0.2">
      <c r="A282" s="1023"/>
      <c r="B282" s="594" t="s">
        <v>83</v>
      </c>
      <c r="C282" s="47" t="s">
        <v>35</v>
      </c>
      <c r="D282" s="40" t="s">
        <v>35</v>
      </c>
      <c r="E282" s="40" t="s">
        <v>35</v>
      </c>
      <c r="F282" s="40" t="s">
        <v>35</v>
      </c>
      <c r="G282" s="35" t="s">
        <v>35</v>
      </c>
      <c r="H282" s="47" t="s">
        <v>35</v>
      </c>
      <c r="I282" s="40" t="s">
        <v>35</v>
      </c>
      <c r="J282" s="40" t="s">
        <v>35</v>
      </c>
      <c r="K282" s="40" t="s">
        <v>35</v>
      </c>
      <c r="L282" s="35" t="s">
        <v>35</v>
      </c>
      <c r="M282" s="47" t="s">
        <v>35</v>
      </c>
      <c r="N282" s="40" t="s">
        <v>35</v>
      </c>
      <c r="O282" s="40" t="s">
        <v>35</v>
      </c>
      <c r="P282" s="40" t="s">
        <v>35</v>
      </c>
      <c r="Q282" s="31" t="s">
        <v>35</v>
      </c>
      <c r="R282" s="47" t="s">
        <v>35</v>
      </c>
      <c r="S282" s="40" t="s">
        <v>35</v>
      </c>
      <c r="T282" s="40" t="s">
        <v>35</v>
      </c>
      <c r="U282" s="40" t="s">
        <v>35</v>
      </c>
      <c r="V282" s="31" t="s">
        <v>35</v>
      </c>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343"/>
      <c r="BA282" s="1023"/>
      <c r="BB282" s="594" t="s">
        <v>83</v>
      </c>
      <c r="BC282" s="47" t="s">
        <v>35</v>
      </c>
      <c r="BD282" s="40" t="s">
        <v>35</v>
      </c>
      <c r="BE282" s="40" t="s">
        <v>35</v>
      </c>
      <c r="BF282" s="40" t="s">
        <v>35</v>
      </c>
      <c r="BG282" s="35" t="s">
        <v>35</v>
      </c>
      <c r="BH282" s="47" t="s">
        <v>35</v>
      </c>
      <c r="BI282" s="40" t="s">
        <v>35</v>
      </c>
      <c r="BJ282" s="40" t="s">
        <v>35</v>
      </c>
      <c r="BK282" s="40" t="s">
        <v>35</v>
      </c>
      <c r="BL282" s="35" t="s">
        <v>35</v>
      </c>
      <c r="BM282" s="47" t="s">
        <v>35</v>
      </c>
      <c r="BN282" s="40" t="s">
        <v>35</v>
      </c>
      <c r="BO282" s="40" t="s">
        <v>35</v>
      </c>
      <c r="BP282" s="40" t="s">
        <v>35</v>
      </c>
      <c r="BQ282" s="35" t="s">
        <v>35</v>
      </c>
      <c r="BR282" s="47" t="s">
        <v>35</v>
      </c>
      <c r="BS282" s="40" t="s">
        <v>35</v>
      </c>
      <c r="BT282" s="40" t="s">
        <v>35</v>
      </c>
      <c r="BU282" s="40" t="s">
        <v>35</v>
      </c>
      <c r="BV282" s="31" t="s">
        <v>35</v>
      </c>
      <c r="BW282" s="4"/>
      <c r="BX282" s="4"/>
      <c r="BY282" s="4"/>
      <c r="BZ282" s="4"/>
      <c r="CA282" s="4"/>
      <c r="CB282" s="4"/>
      <c r="CC282" s="4"/>
      <c r="CD282" s="4"/>
      <c r="CE282" s="4"/>
      <c r="CF282" s="4"/>
      <c r="CG282" s="4"/>
      <c r="CH282" s="4"/>
      <c r="CI282" s="4"/>
      <c r="CJ282" s="4"/>
      <c r="CK282" s="4"/>
      <c r="CL282" s="4"/>
      <c r="CM282" s="4"/>
      <c r="CN282" s="4"/>
      <c r="CO282" s="4"/>
      <c r="CP282" s="4"/>
      <c r="CQ282" s="4"/>
      <c r="CR282" s="4"/>
      <c r="CS282" s="4"/>
      <c r="CT282" s="4"/>
      <c r="CU282" s="4"/>
      <c r="CV282" s="4"/>
      <c r="CW282" s="4"/>
      <c r="CX282" s="4"/>
      <c r="CY282" s="4"/>
      <c r="CZ282" s="4"/>
    </row>
    <row r="283" s="306" customFormat="true" ht="15" customHeight="true" x14ac:dyDescent="0.2">
      <c r="A283" s="1023"/>
      <c r="B283" s="594" t="s">
        <v>84</v>
      </c>
      <c r="C283" s="47" t="s">
        <v>35</v>
      </c>
      <c r="D283" s="40" t="s">
        <v>35</v>
      </c>
      <c r="E283" s="40" t="s">
        <v>35</v>
      </c>
      <c r="F283" s="40" t="s">
        <v>35</v>
      </c>
      <c r="G283" s="35" t="s">
        <v>35</v>
      </c>
      <c r="H283" s="47" t="s">
        <v>35</v>
      </c>
      <c r="I283" s="40" t="s">
        <v>35</v>
      </c>
      <c r="J283" s="40" t="s">
        <v>35</v>
      </c>
      <c r="K283" s="40" t="s">
        <v>35</v>
      </c>
      <c r="L283" s="35" t="s">
        <v>35</v>
      </c>
      <c r="M283" s="47" t="s">
        <v>35</v>
      </c>
      <c r="N283" s="40" t="s">
        <v>35</v>
      </c>
      <c r="O283" s="40" t="s">
        <v>35</v>
      </c>
      <c r="P283" s="40" t="s">
        <v>35</v>
      </c>
      <c r="Q283" s="31" t="s">
        <v>35</v>
      </c>
      <c r="R283" s="47" t="s">
        <v>35</v>
      </c>
      <c r="S283" s="40" t="s">
        <v>35</v>
      </c>
      <c r="T283" s="40" t="s">
        <v>35</v>
      </c>
      <c r="U283" s="40" t="s">
        <v>35</v>
      </c>
      <c r="V283" s="31" t="s">
        <v>35</v>
      </c>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343"/>
      <c r="BA283" s="1023"/>
      <c r="BB283" s="594" t="s">
        <v>84</v>
      </c>
      <c r="BC283" s="47" t="s">
        <v>35</v>
      </c>
      <c r="BD283" s="40" t="s">
        <v>35</v>
      </c>
      <c r="BE283" s="40" t="s">
        <v>35</v>
      </c>
      <c r="BF283" s="40" t="s">
        <v>35</v>
      </c>
      <c r="BG283" s="35" t="s">
        <v>35</v>
      </c>
      <c r="BH283" s="47" t="s">
        <v>35</v>
      </c>
      <c r="BI283" s="40" t="s">
        <v>35</v>
      </c>
      <c r="BJ283" s="40" t="s">
        <v>35</v>
      </c>
      <c r="BK283" s="40" t="s">
        <v>35</v>
      </c>
      <c r="BL283" s="35" t="s">
        <v>35</v>
      </c>
      <c r="BM283" s="47" t="s">
        <v>35</v>
      </c>
      <c r="BN283" s="40" t="s">
        <v>35</v>
      </c>
      <c r="BO283" s="40" t="s">
        <v>35</v>
      </c>
      <c r="BP283" s="40" t="s">
        <v>35</v>
      </c>
      <c r="BQ283" s="35" t="s">
        <v>35</v>
      </c>
      <c r="BR283" s="47" t="s">
        <v>35</v>
      </c>
      <c r="BS283" s="40" t="s">
        <v>35</v>
      </c>
      <c r="BT283" s="40" t="s">
        <v>35</v>
      </c>
      <c r="BU283" s="40" t="s">
        <v>35</v>
      </c>
      <c r="BV283" s="31" t="s">
        <v>35</v>
      </c>
      <c r="BW283" s="4"/>
      <c r="BX283" s="4"/>
      <c r="BY283" s="4"/>
      <c r="BZ283" s="4"/>
      <c r="CA283" s="4"/>
      <c r="CB283" s="4"/>
      <c r="CC283" s="4"/>
      <c r="CD283" s="4"/>
      <c r="CE283" s="4"/>
      <c r="CF283" s="4"/>
      <c r="CG283" s="4"/>
      <c r="CH283" s="4"/>
      <c r="CI283" s="4"/>
      <c r="CJ283" s="4"/>
      <c r="CK283" s="4"/>
      <c r="CL283" s="4"/>
      <c r="CM283" s="4"/>
      <c r="CN283" s="4"/>
      <c r="CO283" s="4"/>
      <c r="CP283" s="4"/>
      <c r="CQ283" s="4"/>
      <c r="CR283" s="4"/>
      <c r="CS283" s="4"/>
      <c r="CT283" s="4"/>
      <c r="CU283" s="4"/>
      <c r="CV283" s="4"/>
      <c r="CW283" s="4"/>
      <c r="CX283" s="4"/>
      <c r="CY283" s="4"/>
      <c r="CZ283" s="4"/>
    </row>
    <row r="284" s="306" customFormat="true" ht="15" customHeight="true" x14ac:dyDescent="0.2">
      <c r="A284" s="1024"/>
      <c r="B284" s="596" t="s">
        <v>114</v>
      </c>
      <c r="C284" s="881" t="s">
        <v>35</v>
      </c>
      <c r="D284" s="883" t="s">
        <v>35</v>
      </c>
      <c r="E284" s="883" t="s">
        <v>35</v>
      </c>
      <c r="F284" s="883" t="s">
        <v>35</v>
      </c>
      <c r="G284" s="885" t="s">
        <v>35</v>
      </c>
      <c r="H284" s="881" t="s">
        <v>35</v>
      </c>
      <c r="I284" s="883" t="s">
        <v>35</v>
      </c>
      <c r="J284" s="883" t="s">
        <v>35</v>
      </c>
      <c r="K284" s="883" t="s">
        <v>35</v>
      </c>
      <c r="L284" s="885" t="s">
        <v>35</v>
      </c>
      <c r="M284" s="881" t="s">
        <v>35</v>
      </c>
      <c r="N284" s="883" t="s">
        <v>35</v>
      </c>
      <c r="O284" s="883" t="s">
        <v>35</v>
      </c>
      <c r="P284" s="883" t="s">
        <v>35</v>
      </c>
      <c r="Q284" s="888" t="s">
        <v>35</v>
      </c>
      <c r="R284" s="881" t="s">
        <v>35</v>
      </c>
      <c r="S284" s="883" t="s">
        <v>35</v>
      </c>
      <c r="T284" s="883" t="s">
        <v>35</v>
      </c>
      <c r="U284" s="883" t="s">
        <v>35</v>
      </c>
      <c r="V284" s="888" t="s">
        <v>35</v>
      </c>
      <c r="W284" s="7"/>
      <c r="X284" s="7"/>
      <c r="Y284" s="7"/>
      <c r="Z284" s="7"/>
      <c r="AA284" s="7"/>
      <c r="AB284" s="7"/>
      <c r="AC284" s="7"/>
      <c r="AD284" s="7"/>
      <c r="AE284" s="7"/>
      <c r="AF284" s="7"/>
      <c r="AG284" s="7"/>
      <c r="AH284" s="7"/>
      <c r="AI284" s="7"/>
      <c r="AJ284" s="7"/>
      <c r="AK284" s="7"/>
      <c r="AL284" s="7"/>
      <c r="AM284" s="7"/>
      <c r="AN284" s="7"/>
      <c r="AO284" s="7"/>
      <c r="AP284" s="7"/>
      <c r="AQ284" s="7"/>
      <c r="AR284" s="7"/>
      <c r="AS284" s="7"/>
      <c r="AT284" s="7"/>
      <c r="AU284" s="7"/>
      <c r="AV284" s="7"/>
      <c r="AW284" s="7"/>
      <c r="AX284" s="7"/>
      <c r="AY284" s="7"/>
      <c r="AZ284" s="343"/>
      <c r="BA284" s="1024"/>
      <c r="BB284" s="596" t="s">
        <v>114</v>
      </c>
      <c r="BC284" s="46" t="s">
        <v>35</v>
      </c>
      <c r="BD284" s="42" t="s">
        <v>35</v>
      </c>
      <c r="BE284" s="42" t="s">
        <v>35</v>
      </c>
      <c r="BF284" s="42" t="s">
        <v>35</v>
      </c>
      <c r="BG284" s="37" t="s">
        <v>35</v>
      </c>
      <c r="BH284" s="46" t="s">
        <v>35</v>
      </c>
      <c r="BI284" s="42" t="s">
        <v>35</v>
      </c>
      <c r="BJ284" s="42" t="s">
        <v>35</v>
      </c>
      <c r="BK284" s="42" t="s">
        <v>35</v>
      </c>
      <c r="BL284" s="37" t="s">
        <v>35</v>
      </c>
      <c r="BM284" s="46" t="s">
        <v>35</v>
      </c>
      <c r="BN284" s="42" t="s">
        <v>35</v>
      </c>
      <c r="BO284" s="42" t="s">
        <v>35</v>
      </c>
      <c r="BP284" s="42" t="s">
        <v>35</v>
      </c>
      <c r="BQ284" s="37" t="s">
        <v>35</v>
      </c>
      <c r="BR284" s="46" t="s">
        <v>35</v>
      </c>
      <c r="BS284" s="42" t="s">
        <v>35</v>
      </c>
      <c r="BT284" s="42" t="s">
        <v>35</v>
      </c>
      <c r="BU284" s="42" t="s">
        <v>35</v>
      </c>
      <c r="BV284" s="32" t="s">
        <v>35</v>
      </c>
      <c r="BW284" s="4"/>
      <c r="BX284" s="4"/>
      <c r="BY284" s="4"/>
      <c r="BZ284" s="4"/>
      <c r="CA284" s="4"/>
      <c r="CB284" s="4"/>
      <c r="CC284" s="4"/>
      <c r="CD284" s="4"/>
      <c r="CE284" s="4"/>
      <c r="CF284" s="4"/>
      <c r="CG284" s="4"/>
      <c r="CH284" s="4"/>
      <c r="CI284" s="4"/>
      <c r="CJ284" s="4"/>
      <c r="CK284" s="4"/>
      <c r="CL284" s="4"/>
      <c r="CM284" s="4"/>
      <c r="CN284" s="4"/>
      <c r="CO284" s="4"/>
      <c r="CP284" s="4"/>
      <c r="CQ284" s="4"/>
      <c r="CR284" s="4"/>
      <c r="CS284" s="4"/>
      <c r="CT284" s="4"/>
      <c r="CU284" s="4"/>
      <c r="CV284" s="4"/>
      <c r="CW284" s="4"/>
      <c r="CX284" s="4"/>
      <c r="CY284" s="4"/>
      <c r="CZ284" s="4"/>
    </row>
    <row r="285" s="306" customFormat="true" ht="15" customHeight="true" x14ac:dyDescent="0.2">
      <c r="V285" s="308"/>
      <c r="W285" s="343"/>
      <c r="X285" s="343"/>
      <c r="Y285" s="343"/>
      <c r="Z285" s="343"/>
      <c r="AA285" s="343"/>
      <c r="AB285" s="343"/>
      <c r="AC285" s="343"/>
      <c r="AD285" s="343"/>
      <c r="AE285" s="343"/>
      <c r="AF285" s="343"/>
      <c r="AG285" s="343"/>
      <c r="AH285" s="343"/>
      <c r="AI285" s="343"/>
      <c r="AJ285" s="343"/>
      <c r="AK285" s="343"/>
      <c r="AL285" s="343"/>
      <c r="AM285" s="343"/>
      <c r="AN285" s="343"/>
      <c r="AO285" s="343"/>
      <c r="AP285" s="343"/>
      <c r="AQ285" s="343"/>
      <c r="AR285" s="343"/>
      <c r="AS285" s="343"/>
      <c r="AT285" s="343"/>
      <c r="AU285" s="343"/>
      <c r="AV285" s="343"/>
      <c r="AW285" s="343"/>
      <c r="AX285" s="343"/>
      <c r="AY285" s="343"/>
      <c r="AZ285" s="343"/>
      <c r="BA285" s="308"/>
      <c r="BV285" s="308"/>
      <c r="BW285" s="343"/>
      <c r="BX285" s="343"/>
      <c r="BY285" s="343"/>
      <c r="BZ285" s="343"/>
      <c r="CA285" s="343"/>
      <c r="CB285" s="343"/>
      <c r="CC285" s="343"/>
      <c r="CD285" s="343"/>
      <c r="CE285" s="343"/>
      <c r="CF285" s="343"/>
      <c r="CG285" s="343"/>
      <c r="CH285" s="343"/>
      <c r="CI285" s="343"/>
      <c r="CJ285" s="343"/>
      <c r="CK285" s="343"/>
      <c r="CL285" s="343"/>
      <c r="CM285" s="343"/>
      <c r="CN285" s="343"/>
      <c r="CO285" s="343"/>
      <c r="CP285" s="343"/>
      <c r="CQ285" s="343"/>
      <c r="CR285" s="343"/>
      <c r="CS285" s="343"/>
      <c r="CT285" s="343"/>
      <c r="CU285" s="343"/>
      <c r="CV285" s="343"/>
      <c r="CW285" s="343"/>
      <c r="CX285" s="343"/>
      <c r="CY285" s="343"/>
      <c r="CZ285" s="343"/>
    </row>
    <row r="286" s="306" customFormat="true" ht="15" customHeight="true" x14ac:dyDescent="0.2">
      <c r="V286" s="308"/>
      <c r="W286" s="343"/>
      <c r="X286" s="343"/>
      <c r="Y286" s="343"/>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08"/>
      <c r="BV286" s="308"/>
      <c r="BW286" s="343"/>
      <c r="BX286" s="343"/>
      <c r="BY286" s="343"/>
      <c r="BZ286" s="343"/>
      <c r="CA286" s="343"/>
      <c r="CB286" s="343"/>
      <c r="CC286" s="343"/>
      <c r="CD286" s="343"/>
      <c r="CE286" s="343"/>
      <c r="CF286" s="343"/>
      <c r="CG286" s="343"/>
      <c r="CH286" s="343"/>
      <c r="CI286" s="343"/>
      <c r="CJ286" s="343"/>
      <c r="CK286" s="343"/>
      <c r="CL286" s="343"/>
      <c r="CM286" s="343"/>
      <c r="CN286" s="343"/>
      <c r="CO286" s="343"/>
      <c r="CP286" s="343"/>
      <c r="CQ286" s="343"/>
      <c r="CR286" s="343"/>
      <c r="CS286" s="343"/>
      <c r="CT286" s="343"/>
      <c r="CU286" s="343"/>
      <c r="CV286" s="343"/>
      <c r="CW286" s="343"/>
      <c r="CX286" s="343"/>
      <c r="CY286" s="343"/>
      <c r="CZ286" s="343"/>
    </row>
    <row r="287" s="306" customFormat="true" ht="15" customHeight="true" x14ac:dyDescent="0.2">
      <c r="V287" s="308"/>
      <c r="W287" s="343"/>
      <c r="X287" s="343"/>
      <c r="Y287" s="343"/>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08"/>
      <c r="BV287" s="308"/>
      <c r="BW287" s="343"/>
      <c r="BX287" s="343"/>
      <c r="BY287" s="343"/>
      <c r="BZ287" s="343"/>
      <c r="CA287" s="343"/>
      <c r="CB287" s="343"/>
      <c r="CC287" s="343"/>
      <c r="CD287" s="343"/>
      <c r="CE287" s="343"/>
      <c r="CF287" s="343"/>
      <c r="CG287" s="343"/>
      <c r="CH287" s="343"/>
      <c r="CI287" s="343"/>
      <c r="CJ287" s="343"/>
      <c r="CK287" s="343"/>
      <c r="CL287" s="343"/>
      <c r="CM287" s="343"/>
      <c r="CN287" s="343"/>
      <c r="CO287" s="343"/>
      <c r="CP287" s="343"/>
      <c r="CQ287" s="343"/>
      <c r="CR287" s="343"/>
      <c r="CS287" s="343"/>
      <c r="CT287" s="343"/>
      <c r="CU287" s="343"/>
      <c r="CV287" s="343"/>
      <c r="CW287" s="343"/>
      <c r="CX287" s="343"/>
      <c r="CY287" s="343"/>
      <c r="CZ287" s="343"/>
    </row>
    <row r="288" s="306" customFormat="true" ht="15" customHeight="true" x14ac:dyDescent="0.2">
      <c r="V288" s="308"/>
      <c r="W288" s="343"/>
      <c r="X288" s="343"/>
      <c r="Y288" s="343"/>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08"/>
      <c r="BV288" s="308"/>
      <c r="BW288" s="343"/>
      <c r="BX288" s="343"/>
      <c r="BY288" s="343"/>
      <c r="BZ288" s="343"/>
      <c r="CA288" s="343"/>
      <c r="CB288" s="343"/>
      <c r="CC288" s="343"/>
      <c r="CD288" s="343"/>
      <c r="CE288" s="343"/>
      <c r="CF288" s="343"/>
      <c r="CG288" s="343"/>
      <c r="CH288" s="343"/>
      <c r="CI288" s="343"/>
      <c r="CJ288" s="343"/>
      <c r="CK288" s="343"/>
      <c r="CL288" s="343"/>
      <c r="CM288" s="343"/>
      <c r="CN288" s="343"/>
      <c r="CO288" s="343"/>
      <c r="CP288" s="343"/>
      <c r="CQ288" s="343"/>
      <c r="CR288" s="343"/>
      <c r="CS288" s="343"/>
      <c r="CT288" s="343"/>
      <c r="CU288" s="343"/>
      <c r="CV288" s="343"/>
      <c r="CW288" s="343"/>
      <c r="CX288" s="343"/>
      <c r="CY288" s="343"/>
      <c r="CZ288" s="343"/>
    </row>
    <row r="289" s="306" customFormat="true" ht="15" customHeight="true" x14ac:dyDescent="0.2">
      <c r="V289" s="308"/>
      <c r="W289" s="343"/>
      <c r="X289" s="343"/>
      <c r="Y289" s="343"/>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08"/>
      <c r="BV289" s="308"/>
      <c r="BW289" s="343"/>
      <c r="BX289" s="343"/>
      <c r="BY289" s="343"/>
      <c r="BZ289" s="343"/>
      <c r="CA289" s="343"/>
      <c r="CB289" s="343"/>
      <c r="CC289" s="343"/>
      <c r="CD289" s="343"/>
      <c r="CE289" s="343"/>
      <c r="CF289" s="343"/>
      <c r="CG289" s="343"/>
      <c r="CH289" s="343"/>
      <c r="CI289" s="343"/>
      <c r="CJ289" s="343"/>
      <c r="CK289" s="343"/>
      <c r="CL289" s="343"/>
      <c r="CM289" s="343"/>
      <c r="CN289" s="343"/>
      <c r="CO289" s="343"/>
      <c r="CP289" s="343"/>
      <c r="CQ289" s="343"/>
      <c r="CR289" s="343"/>
      <c r="CS289" s="343"/>
      <c r="CT289" s="343"/>
      <c r="CU289" s="343"/>
      <c r="CV289" s="343"/>
      <c r="CW289" s="343"/>
      <c r="CX289" s="343"/>
      <c r="CY289" s="343"/>
      <c r="CZ289" s="343"/>
    </row>
    <row r="290" s="306" customFormat="true" ht="15" customHeight="true" x14ac:dyDescent="0.2">
      <c r="V290" s="308"/>
      <c r="W290" s="343"/>
      <c r="X290" s="343"/>
      <c r="Y290" s="343"/>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08"/>
      <c r="BV290" s="308"/>
      <c r="BW290" s="343"/>
      <c r="BX290" s="343"/>
      <c r="BY290" s="343"/>
      <c r="BZ290" s="343"/>
      <c r="CA290" s="343"/>
      <c r="CB290" s="343"/>
      <c r="CC290" s="343"/>
      <c r="CD290" s="343"/>
      <c r="CE290" s="343"/>
      <c r="CF290" s="343"/>
      <c r="CG290" s="343"/>
      <c r="CH290" s="343"/>
      <c r="CI290" s="343"/>
      <c r="CJ290" s="343"/>
      <c r="CK290" s="343"/>
      <c r="CL290" s="343"/>
      <c r="CM290" s="343"/>
      <c r="CN290" s="343"/>
      <c r="CO290" s="343"/>
      <c r="CP290" s="343"/>
      <c r="CQ290" s="343"/>
      <c r="CR290" s="343"/>
      <c r="CS290" s="343"/>
      <c r="CT290" s="343"/>
      <c r="CU290" s="343"/>
      <c r="CV290" s="343"/>
      <c r="CW290" s="343"/>
      <c r="CX290" s="343"/>
      <c r="CY290" s="343"/>
      <c r="CZ290" s="343"/>
    </row>
    <row r="291" s="306" customFormat="true" ht="15" customHeight="true" x14ac:dyDescent="0.2">
      <c r="V291" s="308"/>
      <c r="W291" s="343"/>
      <c r="X291" s="343"/>
      <c r="Y291" s="343"/>
      <c r="Z291" s="343"/>
      <c r="AA291" s="343"/>
      <c r="AB291" s="343"/>
      <c r="AC291" s="343"/>
      <c r="AD291" s="343"/>
      <c r="AE291" s="343"/>
      <c r="AF291" s="343"/>
      <c r="AG291" s="343"/>
      <c r="AH291" s="343"/>
      <c r="AI291" s="343"/>
      <c r="AJ291" s="343"/>
      <c r="AK291" s="343"/>
      <c r="AL291" s="343"/>
      <c r="AM291" s="343"/>
      <c r="AN291" s="343"/>
      <c r="AO291" s="343"/>
      <c r="AP291" s="343"/>
      <c r="AQ291" s="343"/>
      <c r="AR291" s="343"/>
      <c r="AS291" s="343"/>
      <c r="AT291" s="343"/>
      <c r="AU291" s="343"/>
      <c r="AV291" s="343"/>
      <c r="AW291" s="343"/>
      <c r="AX291" s="343"/>
      <c r="AY291" s="343"/>
      <c r="AZ291" s="343"/>
      <c r="BA291" s="308"/>
      <c r="BV291" s="308"/>
      <c r="BW291" s="343"/>
      <c r="BX291" s="343"/>
      <c r="BY291" s="343"/>
      <c r="BZ291" s="343"/>
      <c r="CA291" s="343"/>
      <c r="CB291" s="343"/>
      <c r="CC291" s="343"/>
      <c r="CD291" s="343"/>
      <c r="CE291" s="343"/>
      <c r="CF291" s="343"/>
      <c r="CG291" s="343"/>
      <c r="CH291" s="343"/>
      <c r="CI291" s="343"/>
      <c r="CJ291" s="343"/>
      <c r="CK291" s="343"/>
      <c r="CL291" s="343"/>
      <c r="CM291" s="343"/>
      <c r="CN291" s="343"/>
      <c r="CO291" s="343"/>
      <c r="CP291" s="343"/>
      <c r="CQ291" s="343"/>
      <c r="CR291" s="343"/>
      <c r="CS291" s="343"/>
      <c r="CT291" s="343"/>
      <c r="CU291" s="343"/>
      <c r="CV291" s="343"/>
      <c r="CW291" s="343"/>
      <c r="CX291" s="343"/>
      <c r="CY291" s="343"/>
      <c r="CZ291" s="343"/>
    </row>
    <row r="292" s="306" customFormat="true" ht="15" customHeight="true" x14ac:dyDescent="0.2">
      <c r="V292" s="308"/>
      <c r="W292" s="343"/>
      <c r="X292" s="343"/>
      <c r="Y292" s="343"/>
      <c r="Z292" s="343"/>
      <c r="AA292" s="343"/>
      <c r="AB292" s="343"/>
      <c r="AC292" s="343"/>
      <c r="AD292" s="343"/>
      <c r="AE292" s="343"/>
      <c r="AF292" s="343"/>
      <c r="AG292" s="343"/>
      <c r="AH292" s="343"/>
      <c r="AI292" s="343"/>
      <c r="AJ292" s="343"/>
      <c r="AK292" s="343"/>
      <c r="AL292" s="343"/>
      <c r="AM292" s="343"/>
      <c r="AN292" s="343"/>
      <c r="AO292" s="343"/>
      <c r="AP292" s="343"/>
      <c r="AQ292" s="343"/>
      <c r="AR292" s="343"/>
      <c r="AS292" s="343"/>
      <c r="AT292" s="343"/>
      <c r="AU292" s="343"/>
      <c r="AV292" s="343"/>
      <c r="AW292" s="343"/>
      <c r="AX292" s="343"/>
      <c r="AY292" s="343"/>
      <c r="AZ292" s="343"/>
      <c r="BA292" s="308"/>
      <c r="BV292" s="308"/>
      <c r="BW292" s="343"/>
      <c r="BX292" s="343"/>
      <c r="BY292" s="343"/>
      <c r="BZ292" s="343"/>
      <c r="CA292" s="343"/>
      <c r="CB292" s="343"/>
      <c r="CC292" s="343"/>
      <c r="CD292" s="343"/>
      <c r="CE292" s="343"/>
      <c r="CF292" s="343"/>
      <c r="CG292" s="343"/>
      <c r="CH292" s="343"/>
      <c r="CI292" s="343"/>
      <c r="CJ292" s="343"/>
      <c r="CK292" s="343"/>
      <c r="CL292" s="343"/>
      <c r="CM292" s="343"/>
      <c r="CN292" s="343"/>
      <c r="CO292" s="343"/>
      <c r="CP292" s="343"/>
      <c r="CQ292" s="343"/>
      <c r="CR292" s="343"/>
      <c r="CS292" s="343"/>
      <c r="CT292" s="343"/>
      <c r="CU292" s="343"/>
      <c r="CV292" s="343"/>
      <c r="CW292" s="343"/>
      <c r="CX292" s="343"/>
      <c r="CY292" s="343"/>
      <c r="CZ292" s="343"/>
    </row>
    <row r="293" s="306" customFormat="true" ht="15" customHeight="true" x14ac:dyDescent="0.2">
      <c r="V293" s="308"/>
      <c r="W293" s="343"/>
      <c r="X293" s="343"/>
      <c r="Y293" s="343"/>
      <c r="Z293" s="343"/>
      <c r="AA293" s="343"/>
      <c r="AB293" s="343"/>
      <c r="AC293" s="343"/>
      <c r="AD293" s="343"/>
      <c r="AE293" s="343"/>
      <c r="AF293" s="343"/>
      <c r="AG293" s="343"/>
      <c r="AH293" s="343"/>
      <c r="AI293" s="343"/>
      <c r="AJ293" s="343"/>
      <c r="AK293" s="343"/>
      <c r="AL293" s="343"/>
      <c r="AM293" s="343"/>
      <c r="AN293" s="343"/>
      <c r="AO293" s="343"/>
      <c r="AP293" s="343"/>
      <c r="AQ293" s="343"/>
      <c r="AR293" s="343"/>
      <c r="AS293" s="343"/>
      <c r="AT293" s="343"/>
      <c r="AU293" s="343"/>
      <c r="AV293" s="343"/>
      <c r="AW293" s="343"/>
      <c r="AX293" s="343"/>
      <c r="AY293" s="343"/>
      <c r="AZ293" s="343"/>
      <c r="BA293" s="308"/>
      <c r="BV293" s="308"/>
      <c r="BW293" s="343"/>
      <c r="BX293" s="343"/>
      <c r="BY293" s="343"/>
      <c r="BZ293" s="343"/>
      <c r="CA293" s="343"/>
      <c r="CB293" s="343"/>
      <c r="CC293" s="343"/>
      <c r="CD293" s="343"/>
      <c r="CE293" s="343"/>
      <c r="CF293" s="343"/>
      <c r="CG293" s="343"/>
      <c r="CH293" s="343"/>
      <c r="CI293" s="343"/>
      <c r="CJ293" s="343"/>
      <c r="CK293" s="343"/>
      <c r="CL293" s="343"/>
      <c r="CM293" s="343"/>
      <c r="CN293" s="343"/>
      <c r="CO293" s="343"/>
      <c r="CP293" s="343"/>
      <c r="CQ293" s="343"/>
      <c r="CR293" s="343"/>
      <c r="CS293" s="343"/>
      <c r="CT293" s="343"/>
      <c r="CU293" s="343"/>
      <c r="CV293" s="343"/>
      <c r="CW293" s="343"/>
      <c r="CX293" s="343"/>
      <c r="CY293" s="343"/>
      <c r="CZ293" s="343"/>
    </row>
    <row r="294" s="306" customFormat="true" ht="15" customHeight="true" x14ac:dyDescent="0.2">
      <c r="V294" s="308"/>
      <c r="W294" s="343"/>
      <c r="X294" s="343"/>
      <c r="Y294" s="343"/>
      <c r="Z294" s="343"/>
      <c r="AA294" s="343"/>
      <c r="AB294" s="343"/>
      <c r="AC294" s="343"/>
      <c r="AD294" s="343"/>
      <c r="AE294" s="343"/>
      <c r="AF294" s="343"/>
      <c r="AG294" s="343"/>
      <c r="AH294" s="343"/>
      <c r="AI294" s="343"/>
      <c r="AJ294" s="343"/>
      <c r="AK294" s="343"/>
      <c r="AL294" s="343"/>
      <c r="AM294" s="343"/>
      <c r="AN294" s="343"/>
      <c r="AO294" s="343"/>
      <c r="AP294" s="343"/>
      <c r="AQ294" s="343"/>
      <c r="AR294" s="343"/>
      <c r="AS294" s="343"/>
      <c r="AT294" s="343"/>
      <c r="AU294" s="343"/>
      <c r="AV294" s="343"/>
      <c r="AW294" s="343"/>
      <c r="AX294" s="343"/>
      <c r="AY294" s="343"/>
      <c r="AZ294" s="343"/>
      <c r="BA294" s="308"/>
      <c r="BV294" s="308"/>
      <c r="BW294" s="343"/>
      <c r="BX294" s="343"/>
      <c r="BY294" s="343"/>
      <c r="BZ294" s="343"/>
      <c r="CA294" s="343"/>
      <c r="CB294" s="343"/>
      <c r="CC294" s="343"/>
      <c r="CD294" s="343"/>
      <c r="CE294" s="343"/>
      <c r="CF294" s="343"/>
      <c r="CG294" s="343"/>
      <c r="CH294" s="343"/>
      <c r="CI294" s="343"/>
      <c r="CJ294" s="343"/>
      <c r="CK294" s="343"/>
      <c r="CL294" s="343"/>
      <c r="CM294" s="343"/>
      <c r="CN294" s="343"/>
      <c r="CO294" s="343"/>
      <c r="CP294" s="343"/>
      <c r="CQ294" s="343"/>
      <c r="CR294" s="343"/>
      <c r="CS294" s="343"/>
      <c r="CT294" s="343"/>
      <c r="CU294" s="343"/>
      <c r="CV294" s="343"/>
      <c r="CW294" s="343"/>
      <c r="CX294" s="343"/>
      <c r="CY294" s="343"/>
      <c r="CZ294" s="343"/>
    </row>
    <row r="295" s="306" customFormat="true" ht="15" customHeight="true" x14ac:dyDescent="0.2">
      <c r="V295" s="308"/>
      <c r="W295" s="343"/>
      <c r="X295" s="343"/>
      <c r="Y295" s="343"/>
      <c r="Z295" s="343"/>
      <c r="AA295" s="343"/>
      <c r="AB295" s="343"/>
      <c r="AC295" s="343"/>
      <c r="AD295" s="343"/>
      <c r="AE295" s="343"/>
      <c r="AF295" s="343"/>
      <c r="AG295" s="343"/>
      <c r="AH295" s="343"/>
      <c r="AI295" s="343"/>
      <c r="AJ295" s="343"/>
      <c r="AK295" s="343"/>
      <c r="AL295" s="343"/>
      <c r="AM295" s="343"/>
      <c r="AN295" s="343"/>
      <c r="AO295" s="343"/>
      <c r="AP295" s="343"/>
      <c r="AQ295" s="343"/>
      <c r="AR295" s="343"/>
      <c r="AS295" s="343"/>
      <c r="AT295" s="343"/>
      <c r="AU295" s="343"/>
      <c r="AV295" s="343"/>
      <c r="AW295" s="343"/>
      <c r="AX295" s="343"/>
      <c r="AY295" s="343"/>
      <c r="AZ295" s="343"/>
      <c r="BA295" s="308"/>
      <c r="BV295" s="308"/>
      <c r="BW295" s="343"/>
      <c r="BX295" s="343"/>
      <c r="BY295" s="343"/>
      <c r="BZ295" s="343"/>
      <c r="CA295" s="343"/>
      <c r="CB295" s="343"/>
      <c r="CC295" s="343"/>
      <c r="CD295" s="343"/>
      <c r="CE295" s="343"/>
      <c r="CF295" s="343"/>
      <c r="CG295" s="343"/>
      <c r="CH295" s="343"/>
      <c r="CI295" s="343"/>
      <c r="CJ295" s="343"/>
      <c r="CK295" s="343"/>
      <c r="CL295" s="343"/>
      <c r="CM295" s="343"/>
      <c r="CN295" s="343"/>
      <c r="CO295" s="343"/>
      <c r="CP295" s="343"/>
      <c r="CQ295" s="343"/>
      <c r="CR295" s="343"/>
      <c r="CS295" s="343"/>
      <c r="CT295" s="343"/>
      <c r="CU295" s="343"/>
      <c r="CV295" s="343"/>
      <c r="CW295" s="343"/>
      <c r="CX295" s="343"/>
      <c r="CY295" s="343"/>
      <c r="CZ295" s="343"/>
    </row>
    <row r="296" s="306" customFormat="true" ht="15" customHeight="true" x14ac:dyDescent="0.2">
      <c r="V296" s="308"/>
      <c r="W296" s="343"/>
      <c r="X296" s="343"/>
      <c r="Y296" s="343"/>
      <c r="Z296" s="343"/>
      <c r="AA296" s="343"/>
      <c r="AB296" s="343"/>
      <c r="AC296" s="343"/>
      <c r="AD296" s="343"/>
      <c r="AE296" s="343"/>
      <c r="AF296" s="343"/>
      <c r="AG296" s="343"/>
      <c r="AH296" s="343"/>
      <c r="AI296" s="343"/>
      <c r="AJ296" s="343"/>
      <c r="AK296" s="343"/>
      <c r="AL296" s="343"/>
      <c r="AM296" s="343"/>
      <c r="AN296" s="343"/>
      <c r="AO296" s="343"/>
      <c r="AP296" s="343"/>
      <c r="AQ296" s="343"/>
      <c r="AR296" s="343"/>
      <c r="AS296" s="343"/>
      <c r="AT296" s="343"/>
      <c r="AU296" s="343"/>
      <c r="AV296" s="343"/>
      <c r="AW296" s="343"/>
      <c r="AX296" s="343"/>
      <c r="AY296" s="343"/>
      <c r="AZ296" s="343"/>
      <c r="BA296" s="308"/>
      <c r="BV296" s="308"/>
      <c r="BW296" s="343"/>
      <c r="BX296" s="343"/>
      <c r="BY296" s="343"/>
      <c r="BZ296" s="343"/>
      <c r="CA296" s="343"/>
      <c r="CB296" s="343"/>
      <c r="CC296" s="343"/>
      <c r="CD296" s="343"/>
      <c r="CE296" s="343"/>
      <c r="CF296" s="343"/>
      <c r="CG296" s="343"/>
      <c r="CH296" s="343"/>
      <c r="CI296" s="343"/>
      <c r="CJ296" s="343"/>
      <c r="CK296" s="343"/>
      <c r="CL296" s="343"/>
      <c r="CM296" s="343"/>
      <c r="CN296" s="343"/>
      <c r="CO296" s="343"/>
      <c r="CP296" s="343"/>
      <c r="CQ296" s="343"/>
      <c r="CR296" s="343"/>
      <c r="CS296" s="343"/>
      <c r="CT296" s="343"/>
      <c r="CU296" s="343"/>
      <c r="CV296" s="343"/>
      <c r="CW296" s="343"/>
      <c r="CX296" s="343"/>
      <c r="CY296" s="343"/>
      <c r="CZ296" s="343"/>
    </row>
    <row r="297" s="306" customFormat="true" ht="15" customHeight="true" x14ac:dyDescent="0.2">
      <c r="V297" s="308"/>
      <c r="W297" s="343"/>
      <c r="X297" s="343"/>
      <c r="Y297" s="343"/>
      <c r="Z297" s="343"/>
      <c r="AA297" s="343"/>
      <c r="AB297" s="343"/>
      <c r="AC297" s="343"/>
      <c r="AD297" s="343"/>
      <c r="AE297" s="343"/>
      <c r="AF297" s="343"/>
      <c r="AG297" s="343"/>
      <c r="AH297" s="343"/>
      <c r="AI297" s="343"/>
      <c r="AJ297" s="343"/>
      <c r="AK297" s="343"/>
      <c r="AL297" s="343"/>
      <c r="AM297" s="343"/>
      <c r="AN297" s="343"/>
      <c r="AO297" s="343"/>
      <c r="AP297" s="343"/>
      <c r="AQ297" s="343"/>
      <c r="AR297" s="343"/>
      <c r="AS297" s="343"/>
      <c r="AT297" s="343"/>
      <c r="AU297" s="343"/>
      <c r="AV297" s="343"/>
      <c r="AW297" s="343"/>
      <c r="AX297" s="343"/>
      <c r="AY297" s="343"/>
      <c r="AZ297" s="343"/>
      <c r="BA297" s="308"/>
      <c r="BV297" s="308"/>
      <c r="BW297" s="343"/>
      <c r="BX297" s="343"/>
      <c r="BY297" s="343"/>
      <c r="BZ297" s="343"/>
      <c r="CA297" s="343"/>
      <c r="CB297" s="343"/>
      <c r="CC297" s="343"/>
      <c r="CD297" s="343"/>
      <c r="CE297" s="343"/>
      <c r="CF297" s="343"/>
      <c r="CG297" s="343"/>
      <c r="CH297" s="343"/>
      <c r="CI297" s="343"/>
      <c r="CJ297" s="343"/>
      <c r="CK297" s="343"/>
      <c r="CL297" s="343"/>
      <c r="CM297" s="343"/>
      <c r="CN297" s="343"/>
      <c r="CO297" s="343"/>
      <c r="CP297" s="343"/>
      <c r="CQ297" s="343"/>
      <c r="CR297" s="343"/>
      <c r="CS297" s="343"/>
      <c r="CT297" s="343"/>
      <c r="CU297" s="343"/>
      <c r="CV297" s="343"/>
      <c r="CW297" s="343"/>
      <c r="CX297" s="343"/>
      <c r="CY297" s="343"/>
      <c r="CZ297" s="343"/>
    </row>
    <row r="298" s="306" customFormat="true" ht="15" customHeight="true" x14ac:dyDescent="0.2">
      <c r="V298" s="308"/>
      <c r="W298" s="343"/>
      <c r="X298" s="343"/>
      <c r="Y298" s="343"/>
      <c r="Z298" s="343"/>
      <c r="AA298" s="343"/>
      <c r="AB298" s="343"/>
      <c r="AC298" s="343"/>
      <c r="AD298" s="343"/>
      <c r="AE298" s="343"/>
      <c r="AF298" s="343"/>
      <c r="AG298" s="343"/>
      <c r="AH298" s="343"/>
      <c r="AI298" s="343"/>
      <c r="AJ298" s="343"/>
      <c r="AK298" s="343"/>
      <c r="AL298" s="343"/>
      <c r="AM298" s="343"/>
      <c r="AN298" s="343"/>
      <c r="AO298" s="343"/>
      <c r="AP298" s="343"/>
      <c r="AQ298" s="343"/>
      <c r="AR298" s="343"/>
      <c r="AS298" s="343"/>
      <c r="AT298" s="343"/>
      <c r="AU298" s="343"/>
      <c r="AV298" s="343"/>
      <c r="AW298" s="343"/>
      <c r="AX298" s="343"/>
      <c r="AY298" s="343"/>
      <c r="AZ298" s="343"/>
      <c r="BA298" s="308"/>
      <c r="BV298" s="308"/>
      <c r="BW298" s="343"/>
      <c r="BX298" s="343"/>
      <c r="BY298" s="343"/>
      <c r="BZ298" s="343"/>
      <c r="CA298" s="343"/>
      <c r="CB298" s="343"/>
      <c r="CC298" s="343"/>
      <c r="CD298" s="343"/>
      <c r="CE298" s="343"/>
      <c r="CF298" s="343"/>
      <c r="CG298" s="343"/>
      <c r="CH298" s="343"/>
      <c r="CI298" s="343"/>
      <c r="CJ298" s="343"/>
      <c r="CK298" s="343"/>
      <c r="CL298" s="343"/>
      <c r="CM298" s="343"/>
      <c r="CN298" s="343"/>
      <c r="CO298" s="343"/>
      <c r="CP298" s="343"/>
      <c r="CQ298" s="343"/>
      <c r="CR298" s="343"/>
      <c r="CS298" s="343"/>
      <c r="CT298" s="343"/>
      <c r="CU298" s="343"/>
      <c r="CV298" s="343"/>
      <c r="CW298" s="343"/>
      <c r="CX298" s="343"/>
      <c r="CY298" s="343"/>
      <c r="CZ298" s="343"/>
    </row>
    <row r="299" s="306" customFormat="true" ht="15" customHeight="true" x14ac:dyDescent="0.2">
      <c r="V299" s="308"/>
      <c r="W299" s="343"/>
      <c r="X299" s="343"/>
      <c r="Y299" s="343"/>
      <c r="Z299" s="343"/>
      <c r="AA299" s="343"/>
      <c r="AB299" s="343"/>
      <c r="AC299" s="343"/>
      <c r="AD299" s="343"/>
      <c r="AE299" s="343"/>
      <c r="AF299" s="343"/>
      <c r="AG299" s="343"/>
      <c r="AH299" s="343"/>
      <c r="AI299" s="343"/>
      <c r="AJ299" s="343"/>
      <c r="AK299" s="343"/>
      <c r="AL299" s="343"/>
      <c r="AM299" s="343"/>
      <c r="AN299" s="343"/>
      <c r="AO299" s="343"/>
      <c r="AP299" s="343"/>
      <c r="AQ299" s="343"/>
      <c r="AR299" s="343"/>
      <c r="AS299" s="343"/>
      <c r="AT299" s="343"/>
      <c r="AU299" s="343"/>
      <c r="AV299" s="343"/>
      <c r="AW299" s="343"/>
      <c r="AX299" s="343"/>
      <c r="AY299" s="343"/>
      <c r="AZ299" s="343"/>
      <c r="BA299" s="308"/>
      <c r="BV299" s="308"/>
      <c r="BW299" s="343"/>
      <c r="BX299" s="343"/>
      <c r="BY299" s="343"/>
      <c r="BZ299" s="343"/>
      <c r="CA299" s="343"/>
      <c r="CB299" s="343"/>
      <c r="CC299" s="343"/>
      <c r="CD299" s="343"/>
      <c r="CE299" s="343"/>
      <c r="CF299" s="343"/>
      <c r="CG299" s="343"/>
      <c r="CH299" s="343"/>
      <c r="CI299" s="343"/>
      <c r="CJ299" s="343"/>
      <c r="CK299" s="343"/>
      <c r="CL299" s="343"/>
      <c r="CM299" s="343"/>
      <c r="CN299" s="343"/>
      <c r="CO299" s="343"/>
      <c r="CP299" s="343"/>
      <c r="CQ299" s="343"/>
      <c r="CR299" s="343"/>
      <c r="CS299" s="343"/>
      <c r="CT299" s="343"/>
      <c r="CU299" s="343"/>
      <c r="CV299" s="343"/>
      <c r="CW299" s="343"/>
      <c r="CX299" s="343"/>
      <c r="CY299" s="343"/>
      <c r="CZ299" s="343"/>
    </row>
    <row r="300" s="306" customFormat="true" ht="15" customHeight="true" x14ac:dyDescent="0.2">
      <c r="V300" s="308"/>
      <c r="W300" s="343"/>
      <c r="X300" s="343"/>
      <c r="Y300" s="343"/>
      <c r="Z300" s="343"/>
      <c r="AA300" s="343"/>
      <c r="AB300" s="343"/>
      <c r="AC300" s="343"/>
      <c r="AD300" s="343"/>
      <c r="AE300" s="343"/>
      <c r="AF300" s="343"/>
      <c r="AG300" s="343"/>
      <c r="AH300" s="343"/>
      <c r="AI300" s="343"/>
      <c r="AJ300" s="343"/>
      <c r="AK300" s="343"/>
      <c r="AL300" s="343"/>
      <c r="AM300" s="343"/>
      <c r="AN300" s="343"/>
      <c r="AO300" s="343"/>
      <c r="AP300" s="343"/>
      <c r="AQ300" s="343"/>
      <c r="AR300" s="343"/>
      <c r="AS300" s="343"/>
      <c r="AT300" s="343"/>
      <c r="AU300" s="343"/>
      <c r="AV300" s="343"/>
      <c r="AW300" s="343"/>
      <c r="AX300" s="343"/>
      <c r="AY300" s="343"/>
      <c r="AZ300" s="343"/>
      <c r="BA300" s="308"/>
      <c r="BV300" s="308"/>
      <c r="BW300" s="343"/>
      <c r="BX300" s="343"/>
      <c r="BY300" s="343"/>
      <c r="BZ300" s="343"/>
      <c r="CA300" s="343"/>
      <c r="CB300" s="343"/>
      <c r="CC300" s="343"/>
      <c r="CD300" s="343"/>
      <c r="CE300" s="343"/>
      <c r="CF300" s="343"/>
      <c r="CG300" s="343"/>
      <c r="CH300" s="343"/>
      <c r="CI300" s="343"/>
      <c r="CJ300" s="343"/>
      <c r="CK300" s="343"/>
      <c r="CL300" s="343"/>
      <c r="CM300" s="343"/>
      <c r="CN300" s="343"/>
      <c r="CO300" s="343"/>
      <c r="CP300" s="343"/>
      <c r="CQ300" s="343"/>
      <c r="CR300" s="343"/>
      <c r="CS300" s="343"/>
      <c r="CT300" s="343"/>
      <c r="CU300" s="343"/>
      <c r="CV300" s="343"/>
      <c r="CW300" s="343"/>
      <c r="CX300" s="343"/>
      <c r="CY300" s="343"/>
      <c r="CZ300" s="343"/>
    </row>
    <row r="301" s="306" customFormat="true" ht="15" customHeight="true" x14ac:dyDescent="0.2">
      <c r="V301" s="308"/>
      <c r="W301" s="343"/>
      <c r="X301" s="343"/>
      <c r="Y301" s="343"/>
      <c r="Z301" s="343"/>
      <c r="AA301" s="343"/>
      <c r="AB301" s="343"/>
      <c r="AC301" s="343"/>
      <c r="AD301" s="343"/>
      <c r="AE301" s="343"/>
      <c r="AF301" s="343"/>
      <c r="AG301" s="343"/>
      <c r="AH301" s="343"/>
      <c r="AI301" s="343"/>
      <c r="AJ301" s="343"/>
      <c r="AK301" s="343"/>
      <c r="AL301" s="343"/>
      <c r="AM301" s="343"/>
      <c r="AN301" s="343"/>
      <c r="AO301" s="343"/>
      <c r="AP301" s="343"/>
      <c r="AQ301" s="343"/>
      <c r="AR301" s="343"/>
      <c r="AS301" s="343"/>
      <c r="AT301" s="343"/>
      <c r="AU301" s="343"/>
      <c r="AV301" s="343"/>
      <c r="AW301" s="343"/>
      <c r="AX301" s="343"/>
      <c r="AY301" s="343"/>
      <c r="AZ301" s="343"/>
      <c r="BA301" s="308"/>
      <c r="BV301" s="308"/>
      <c r="BW301" s="343"/>
      <c r="BX301" s="343"/>
      <c r="BY301" s="343"/>
      <c r="BZ301" s="343"/>
      <c r="CA301" s="343"/>
      <c r="CB301" s="343"/>
      <c r="CC301" s="343"/>
      <c r="CD301" s="343"/>
      <c r="CE301" s="343"/>
      <c r="CF301" s="343"/>
      <c r="CG301" s="343"/>
      <c r="CH301" s="343"/>
      <c r="CI301" s="343"/>
      <c r="CJ301" s="343"/>
      <c r="CK301" s="343"/>
      <c r="CL301" s="343"/>
      <c r="CM301" s="343"/>
      <c r="CN301" s="343"/>
      <c r="CO301" s="343"/>
      <c r="CP301" s="343"/>
      <c r="CQ301" s="343"/>
      <c r="CR301" s="343"/>
      <c r="CS301" s="343"/>
      <c r="CT301" s="343"/>
      <c r="CU301" s="343"/>
      <c r="CV301" s="343"/>
      <c r="CW301" s="343"/>
      <c r="CX301" s="343"/>
      <c r="CY301" s="343"/>
      <c r="CZ301" s="343"/>
    </row>
    <row r="302" s="306" customFormat="true" ht="15" customHeight="true" x14ac:dyDescent="0.2">
      <c r="V302" s="308"/>
      <c r="W302" s="343"/>
      <c r="X302" s="343"/>
      <c r="Y302" s="343"/>
      <c r="Z302" s="343"/>
      <c r="AA302" s="343"/>
      <c r="AB302" s="343"/>
      <c r="AC302" s="343"/>
      <c r="AD302" s="343"/>
      <c r="AE302" s="343"/>
      <c r="AF302" s="343"/>
      <c r="AG302" s="343"/>
      <c r="AH302" s="343"/>
      <c r="AI302" s="343"/>
      <c r="AJ302" s="343"/>
      <c r="AK302" s="343"/>
      <c r="AL302" s="343"/>
      <c r="AM302" s="343"/>
      <c r="AN302" s="343"/>
      <c r="AO302" s="343"/>
      <c r="AP302" s="343"/>
      <c r="AQ302" s="343"/>
      <c r="AR302" s="343"/>
      <c r="AS302" s="343"/>
      <c r="AT302" s="343"/>
      <c r="AU302" s="343"/>
      <c r="AV302" s="343"/>
      <c r="AW302" s="343"/>
      <c r="AX302" s="343"/>
      <c r="AY302" s="343"/>
      <c r="AZ302" s="343"/>
      <c r="BA302" s="308"/>
      <c r="BV302" s="308"/>
      <c r="BW302" s="343"/>
      <c r="BX302" s="343"/>
      <c r="BY302" s="343"/>
      <c r="BZ302" s="343"/>
      <c r="CA302" s="343"/>
      <c r="CB302" s="343"/>
      <c r="CC302" s="343"/>
      <c r="CD302" s="343"/>
      <c r="CE302" s="343"/>
      <c r="CF302" s="343"/>
      <c r="CG302" s="343"/>
      <c r="CH302" s="343"/>
      <c r="CI302" s="343"/>
      <c r="CJ302" s="343"/>
      <c r="CK302" s="343"/>
      <c r="CL302" s="343"/>
      <c r="CM302" s="343"/>
      <c r="CN302" s="343"/>
      <c r="CO302" s="343"/>
      <c r="CP302" s="343"/>
      <c r="CQ302" s="343"/>
      <c r="CR302" s="343"/>
      <c r="CS302" s="343"/>
      <c r="CT302" s="343"/>
      <c r="CU302" s="343"/>
      <c r="CV302" s="343"/>
      <c r="CW302" s="343"/>
      <c r="CX302" s="343"/>
      <c r="CY302" s="343"/>
      <c r="CZ302" s="343"/>
    </row>
    <row r="303" s="306" customFormat="true" ht="15" customHeight="true" x14ac:dyDescent="0.2">
      <c r="V303" s="308"/>
      <c r="W303" s="343"/>
      <c r="X303" s="343"/>
      <c r="Y303" s="343"/>
      <c r="Z303" s="343"/>
      <c r="AA303" s="343"/>
      <c r="AB303" s="343"/>
      <c r="AC303" s="343"/>
      <c r="AD303" s="343"/>
      <c r="AE303" s="343"/>
      <c r="AF303" s="343"/>
      <c r="AG303" s="343"/>
      <c r="AH303" s="343"/>
      <c r="AI303" s="343"/>
      <c r="AJ303" s="343"/>
      <c r="AK303" s="343"/>
      <c r="AL303" s="343"/>
      <c r="AM303" s="343"/>
      <c r="AN303" s="343"/>
      <c r="AO303" s="343"/>
      <c r="AP303" s="343"/>
      <c r="AQ303" s="343"/>
      <c r="AR303" s="343"/>
      <c r="AS303" s="343"/>
      <c r="AT303" s="343"/>
      <c r="AU303" s="343"/>
      <c r="AV303" s="343"/>
      <c r="AW303" s="343"/>
      <c r="AX303" s="343"/>
      <c r="AY303" s="343"/>
      <c r="AZ303" s="343"/>
      <c r="BA303" s="308"/>
      <c r="BV303" s="308"/>
      <c r="BW303" s="343"/>
      <c r="BX303" s="343"/>
      <c r="BY303" s="343"/>
      <c r="BZ303" s="343"/>
      <c r="CA303" s="343"/>
      <c r="CB303" s="343"/>
      <c r="CC303" s="343"/>
      <c r="CD303" s="343"/>
      <c r="CE303" s="343"/>
      <c r="CF303" s="343"/>
      <c r="CG303" s="343"/>
      <c r="CH303" s="343"/>
      <c r="CI303" s="343"/>
      <c r="CJ303" s="343"/>
      <c r="CK303" s="343"/>
      <c r="CL303" s="343"/>
      <c r="CM303" s="343"/>
      <c r="CN303" s="343"/>
      <c r="CO303" s="343"/>
      <c r="CP303" s="343"/>
      <c r="CQ303" s="343"/>
      <c r="CR303" s="343"/>
      <c r="CS303" s="343"/>
      <c r="CT303" s="343"/>
      <c r="CU303" s="343"/>
      <c r="CV303" s="343"/>
      <c r="CW303" s="343"/>
      <c r="CX303" s="343"/>
      <c r="CY303" s="343"/>
      <c r="CZ303" s="343"/>
    </row>
    <row r="304" s="306" customFormat="true" ht="15" customHeight="true" x14ac:dyDescent="0.2">
      <c r="V304" s="308"/>
      <c r="W304" s="343"/>
      <c r="X304" s="343"/>
      <c r="Y304" s="343"/>
      <c r="Z304" s="343"/>
      <c r="AA304" s="343"/>
      <c r="AB304" s="343"/>
      <c r="AC304" s="343"/>
      <c r="AD304" s="343"/>
      <c r="AE304" s="343"/>
      <c r="AF304" s="343"/>
      <c r="AG304" s="343"/>
      <c r="AH304" s="343"/>
      <c r="AI304" s="343"/>
      <c r="AJ304" s="343"/>
      <c r="AK304" s="343"/>
      <c r="AL304" s="343"/>
      <c r="AM304" s="343"/>
      <c r="AN304" s="343"/>
      <c r="AO304" s="343"/>
      <c r="AP304" s="343"/>
      <c r="AQ304" s="343"/>
      <c r="AR304" s="343"/>
      <c r="AS304" s="343"/>
      <c r="AT304" s="343"/>
      <c r="AU304" s="343"/>
      <c r="AV304" s="343"/>
      <c r="AW304" s="343"/>
      <c r="AX304" s="343"/>
      <c r="AY304" s="343"/>
      <c r="AZ304" s="343"/>
      <c r="BA304" s="308"/>
      <c r="BV304" s="308"/>
      <c r="BW304" s="343"/>
      <c r="BX304" s="343"/>
      <c r="BY304" s="343"/>
      <c r="BZ304" s="343"/>
      <c r="CA304" s="343"/>
      <c r="CB304" s="343"/>
      <c r="CC304" s="343"/>
      <c r="CD304" s="343"/>
      <c r="CE304" s="343"/>
      <c r="CF304" s="343"/>
      <c r="CG304" s="343"/>
      <c r="CH304" s="343"/>
      <c r="CI304" s="343"/>
      <c r="CJ304" s="343"/>
      <c r="CK304" s="343"/>
      <c r="CL304" s="343"/>
      <c r="CM304" s="343"/>
      <c r="CN304" s="343"/>
      <c r="CO304" s="343"/>
      <c r="CP304" s="343"/>
      <c r="CQ304" s="343"/>
      <c r="CR304" s="343"/>
      <c r="CS304" s="343"/>
      <c r="CT304" s="343"/>
      <c r="CU304" s="343"/>
      <c r="CV304" s="343"/>
      <c r="CW304" s="343"/>
      <c r="CX304" s="343"/>
      <c r="CY304" s="343"/>
      <c r="CZ304" s="343"/>
    </row>
    <row r="305" s="306" customFormat="true" ht="15" customHeight="true" x14ac:dyDescent="0.2">
      <c r="V305" s="308"/>
      <c r="W305" s="343"/>
      <c r="X305" s="343"/>
      <c r="Y305" s="343"/>
      <c r="Z305" s="343"/>
      <c r="AA305" s="343"/>
      <c r="AB305" s="343"/>
      <c r="AC305" s="343"/>
      <c r="AD305" s="343"/>
      <c r="AE305" s="343"/>
      <c r="AF305" s="343"/>
      <c r="AG305" s="343"/>
      <c r="AH305" s="343"/>
      <c r="AI305" s="343"/>
      <c r="AJ305" s="343"/>
      <c r="AK305" s="343"/>
      <c r="AL305" s="343"/>
      <c r="AM305" s="343"/>
      <c r="AN305" s="343"/>
      <c r="AO305" s="343"/>
      <c r="AP305" s="343"/>
      <c r="AQ305" s="343"/>
      <c r="AR305" s="343"/>
      <c r="AS305" s="343"/>
      <c r="AT305" s="343"/>
      <c r="AU305" s="343"/>
      <c r="AV305" s="343"/>
      <c r="AW305" s="343"/>
      <c r="AX305" s="343"/>
      <c r="AY305" s="343"/>
      <c r="AZ305" s="343"/>
      <c r="BA305" s="308"/>
      <c r="BV305" s="308"/>
      <c r="BW305" s="343"/>
      <c r="BX305" s="343"/>
      <c r="BY305" s="343"/>
      <c r="BZ305" s="343"/>
      <c r="CA305" s="343"/>
      <c r="CB305" s="343"/>
      <c r="CC305" s="343"/>
      <c r="CD305" s="343"/>
      <c r="CE305" s="343"/>
      <c r="CF305" s="343"/>
      <c r="CG305" s="343"/>
      <c r="CH305" s="343"/>
      <c r="CI305" s="343"/>
      <c r="CJ305" s="343"/>
      <c r="CK305" s="343"/>
      <c r="CL305" s="343"/>
      <c r="CM305" s="343"/>
      <c r="CN305" s="343"/>
      <c r="CO305" s="343"/>
      <c r="CP305" s="343"/>
      <c r="CQ305" s="343"/>
      <c r="CR305" s="343"/>
      <c r="CS305" s="343"/>
      <c r="CT305" s="343"/>
      <c r="CU305" s="343"/>
      <c r="CV305" s="343"/>
      <c r="CW305" s="343"/>
      <c r="CX305" s="343"/>
      <c r="CY305" s="343"/>
      <c r="CZ305" s="343"/>
    </row>
    <row r="306" s="306" customFormat="true" ht="15" customHeight="true" x14ac:dyDescent="0.2">
      <c r="V306" s="308"/>
      <c r="W306" s="343"/>
      <c r="X306" s="343"/>
      <c r="Y306" s="343"/>
      <c r="Z306" s="343"/>
      <c r="AA306" s="343"/>
      <c r="AB306" s="343"/>
      <c r="AC306" s="343"/>
      <c r="AD306" s="343"/>
      <c r="AE306" s="343"/>
      <c r="AF306" s="343"/>
      <c r="AG306" s="343"/>
      <c r="AH306" s="343"/>
      <c r="AI306" s="343"/>
      <c r="AJ306" s="343"/>
      <c r="AK306" s="343"/>
      <c r="AL306" s="343"/>
      <c r="AM306" s="343"/>
      <c r="AN306" s="343"/>
      <c r="AO306" s="343"/>
      <c r="AP306" s="343"/>
      <c r="AQ306" s="343"/>
      <c r="AR306" s="343"/>
      <c r="AS306" s="343"/>
      <c r="AT306" s="343"/>
      <c r="AU306" s="343"/>
      <c r="AV306" s="343"/>
      <c r="AW306" s="343"/>
      <c r="AX306" s="343"/>
      <c r="AY306" s="343"/>
      <c r="AZ306" s="343"/>
      <c r="BA306" s="308"/>
      <c r="BV306" s="308"/>
      <c r="BW306" s="343"/>
      <c r="BX306" s="343"/>
      <c r="BY306" s="343"/>
      <c r="BZ306" s="343"/>
      <c r="CA306" s="343"/>
      <c r="CB306" s="343"/>
      <c r="CC306" s="343"/>
      <c r="CD306" s="343"/>
      <c r="CE306" s="343"/>
      <c r="CF306" s="343"/>
      <c r="CG306" s="343"/>
      <c r="CH306" s="343"/>
      <c r="CI306" s="343"/>
      <c r="CJ306" s="343"/>
      <c r="CK306" s="343"/>
      <c r="CL306" s="343"/>
      <c r="CM306" s="343"/>
      <c r="CN306" s="343"/>
      <c r="CO306" s="343"/>
      <c r="CP306" s="343"/>
      <c r="CQ306" s="343"/>
      <c r="CR306" s="343"/>
      <c r="CS306" s="343"/>
      <c r="CT306" s="343"/>
      <c r="CU306" s="343"/>
      <c r="CV306" s="343"/>
      <c r="CW306" s="343"/>
      <c r="CX306" s="343"/>
      <c r="CY306" s="343"/>
      <c r="CZ306" s="343"/>
    </row>
    <row r="307" s="306" customFormat="true" ht="15" customHeight="true" x14ac:dyDescent="0.2">
      <c r="V307" s="308"/>
      <c r="W307" s="343"/>
      <c r="X307" s="343"/>
      <c r="Y307" s="343"/>
      <c r="Z307" s="343"/>
      <c r="AA307" s="343"/>
      <c r="AB307" s="343"/>
      <c r="AC307" s="343"/>
      <c r="AD307" s="343"/>
      <c r="AE307" s="343"/>
      <c r="AF307" s="343"/>
      <c r="AG307" s="343"/>
      <c r="AH307" s="343"/>
      <c r="AI307" s="343"/>
      <c r="AJ307" s="343"/>
      <c r="AK307" s="343"/>
      <c r="AL307" s="343"/>
      <c r="AM307" s="343"/>
      <c r="AN307" s="343"/>
      <c r="AO307" s="343"/>
      <c r="AP307" s="343"/>
      <c r="AQ307" s="343"/>
      <c r="AR307" s="343"/>
      <c r="AS307" s="343"/>
      <c r="AT307" s="343"/>
      <c r="AU307" s="343"/>
      <c r="AV307" s="343"/>
      <c r="AW307" s="343"/>
      <c r="AX307" s="343"/>
      <c r="AY307" s="343"/>
      <c r="AZ307" s="343"/>
      <c r="BA307" s="308"/>
      <c r="BV307" s="308"/>
      <c r="BW307" s="343"/>
      <c r="BX307" s="343"/>
      <c r="BY307" s="343"/>
      <c r="BZ307" s="343"/>
      <c r="CA307" s="343"/>
      <c r="CB307" s="343"/>
      <c r="CC307" s="343"/>
      <c r="CD307" s="343"/>
      <c r="CE307" s="343"/>
      <c r="CF307" s="343"/>
      <c r="CG307" s="343"/>
      <c r="CH307" s="343"/>
      <c r="CI307" s="343"/>
      <c r="CJ307" s="343"/>
      <c r="CK307" s="343"/>
      <c r="CL307" s="343"/>
      <c r="CM307" s="343"/>
      <c r="CN307" s="343"/>
      <c r="CO307" s="343"/>
      <c r="CP307" s="343"/>
      <c r="CQ307" s="343"/>
      <c r="CR307" s="343"/>
      <c r="CS307" s="343"/>
      <c r="CT307" s="343"/>
      <c r="CU307" s="343"/>
      <c r="CV307" s="343"/>
      <c r="CW307" s="343"/>
      <c r="CX307" s="343"/>
      <c r="CY307" s="343"/>
      <c r="CZ307" s="343"/>
    </row>
    <row r="308" s="306" customFormat="true" ht="15" customHeight="true" x14ac:dyDescent="0.2">
      <c r="V308" s="308"/>
      <c r="W308" s="343"/>
      <c r="X308" s="343"/>
      <c r="Y308" s="343"/>
      <c r="Z308" s="343"/>
      <c r="AA308" s="343"/>
      <c r="AB308" s="343"/>
      <c r="AC308" s="343"/>
      <c r="AD308" s="343"/>
      <c r="AE308" s="343"/>
      <c r="AF308" s="343"/>
      <c r="AG308" s="343"/>
      <c r="AH308" s="343"/>
      <c r="AI308" s="343"/>
      <c r="AJ308" s="343"/>
      <c r="AK308" s="343"/>
      <c r="AL308" s="343"/>
      <c r="AM308" s="343"/>
      <c r="AN308" s="343"/>
      <c r="AO308" s="343"/>
      <c r="AP308" s="343"/>
      <c r="AQ308" s="343"/>
      <c r="AR308" s="343"/>
      <c r="AS308" s="343"/>
      <c r="AT308" s="343"/>
      <c r="AU308" s="343"/>
      <c r="AV308" s="343"/>
      <c r="AW308" s="343"/>
      <c r="AX308" s="343"/>
      <c r="AY308" s="343"/>
      <c r="AZ308" s="343"/>
      <c r="BA308" s="308"/>
      <c r="BV308" s="308"/>
      <c r="BW308" s="343"/>
      <c r="BX308" s="343"/>
      <c r="BY308" s="343"/>
      <c r="BZ308" s="343"/>
      <c r="CA308" s="343"/>
      <c r="CB308" s="343"/>
      <c r="CC308" s="343"/>
      <c r="CD308" s="343"/>
      <c r="CE308" s="343"/>
      <c r="CF308" s="343"/>
      <c r="CG308" s="343"/>
      <c r="CH308" s="343"/>
      <c r="CI308" s="343"/>
      <c r="CJ308" s="343"/>
      <c r="CK308" s="343"/>
      <c r="CL308" s="343"/>
      <c r="CM308" s="343"/>
      <c r="CN308" s="343"/>
      <c r="CO308" s="343"/>
      <c r="CP308" s="343"/>
      <c r="CQ308" s="343"/>
      <c r="CR308" s="343"/>
      <c r="CS308" s="343"/>
      <c r="CT308" s="343"/>
      <c r="CU308" s="343"/>
      <c r="CV308" s="343"/>
      <c r="CW308" s="343"/>
      <c r="CX308" s="343"/>
      <c r="CY308" s="343"/>
      <c r="CZ308" s="343"/>
    </row>
    <row r="309" s="306" customFormat="true" ht="15" customHeight="true" x14ac:dyDescent="0.2">
      <c r="V309" s="308"/>
      <c r="W309" s="343"/>
      <c r="X309" s="343"/>
      <c r="Y309" s="343"/>
      <c r="Z309" s="343"/>
      <c r="AA309" s="343"/>
      <c r="AB309" s="343"/>
      <c r="AC309" s="343"/>
      <c r="AD309" s="343"/>
      <c r="AE309" s="343"/>
      <c r="AF309" s="343"/>
      <c r="AG309" s="343"/>
      <c r="AH309" s="343"/>
      <c r="AI309" s="343"/>
      <c r="AJ309" s="343"/>
      <c r="AK309" s="343"/>
      <c r="AL309" s="343"/>
      <c r="AM309" s="343"/>
      <c r="AN309" s="343"/>
      <c r="AO309" s="343"/>
      <c r="AP309" s="343"/>
      <c r="AQ309" s="343"/>
      <c r="AR309" s="343"/>
      <c r="AS309" s="343"/>
      <c r="AT309" s="343"/>
      <c r="AU309" s="343"/>
      <c r="AV309" s="343"/>
      <c r="AW309" s="343"/>
      <c r="AX309" s="343"/>
      <c r="AY309" s="343"/>
      <c r="AZ309" s="343"/>
      <c r="BA309" s="308"/>
      <c r="BV309" s="308"/>
      <c r="BW309" s="343"/>
      <c r="BX309" s="343"/>
      <c r="BY309" s="343"/>
      <c r="BZ309" s="343"/>
      <c r="CA309" s="343"/>
      <c r="CB309" s="343"/>
      <c r="CC309" s="343"/>
      <c r="CD309" s="343"/>
      <c r="CE309" s="343"/>
      <c r="CF309" s="343"/>
      <c r="CG309" s="343"/>
      <c r="CH309" s="343"/>
      <c r="CI309" s="343"/>
      <c r="CJ309" s="343"/>
      <c r="CK309" s="343"/>
      <c r="CL309" s="343"/>
      <c r="CM309" s="343"/>
      <c r="CN309" s="343"/>
      <c r="CO309" s="343"/>
      <c r="CP309" s="343"/>
      <c r="CQ309" s="343"/>
      <c r="CR309" s="343"/>
      <c r="CS309" s="343"/>
      <c r="CT309" s="343"/>
      <c r="CU309" s="343"/>
      <c r="CV309" s="343"/>
      <c r="CW309" s="343"/>
      <c r="CX309" s="343"/>
      <c r="CY309" s="343"/>
      <c r="CZ309" s="343"/>
    </row>
    <row r="310" s="306" customFormat="true" ht="15" customHeight="true" x14ac:dyDescent="0.2">
      <c r="V310" s="308"/>
      <c r="W310" s="343"/>
      <c r="X310" s="343"/>
      <c r="Y310" s="343"/>
      <c r="Z310" s="343"/>
      <c r="AA310" s="343"/>
      <c r="AB310" s="343"/>
      <c r="AC310" s="343"/>
      <c r="AD310" s="343"/>
      <c r="AE310" s="343"/>
      <c r="AF310" s="343"/>
      <c r="AG310" s="343"/>
      <c r="AH310" s="343"/>
      <c r="AI310" s="343"/>
      <c r="AJ310" s="343"/>
      <c r="AK310" s="343"/>
      <c r="AL310" s="343"/>
      <c r="AM310" s="343"/>
      <c r="AN310" s="343"/>
      <c r="AO310" s="343"/>
      <c r="AP310" s="343"/>
      <c r="AQ310" s="343"/>
      <c r="AR310" s="343"/>
      <c r="AS310" s="343"/>
      <c r="AT310" s="343"/>
      <c r="AU310" s="343"/>
      <c r="AV310" s="343"/>
      <c r="AW310" s="343"/>
      <c r="AX310" s="343"/>
      <c r="AY310" s="343"/>
      <c r="AZ310" s="343"/>
      <c r="BA310" s="308"/>
      <c r="BV310" s="308"/>
      <c r="BW310" s="343"/>
      <c r="BX310" s="343"/>
      <c r="BY310" s="343"/>
      <c r="BZ310" s="343"/>
      <c r="CA310" s="343"/>
      <c r="CB310" s="343"/>
      <c r="CC310" s="343"/>
      <c r="CD310" s="343"/>
      <c r="CE310" s="343"/>
      <c r="CF310" s="343"/>
      <c r="CG310" s="343"/>
      <c r="CH310" s="343"/>
      <c r="CI310" s="343"/>
      <c r="CJ310" s="343"/>
      <c r="CK310" s="343"/>
      <c r="CL310" s="343"/>
      <c r="CM310" s="343"/>
      <c r="CN310" s="343"/>
      <c r="CO310" s="343"/>
      <c r="CP310" s="343"/>
      <c r="CQ310" s="343"/>
      <c r="CR310" s="343"/>
      <c r="CS310" s="343"/>
      <c r="CT310" s="343"/>
      <c r="CU310" s="343"/>
      <c r="CV310" s="343"/>
      <c r="CW310" s="343"/>
      <c r="CX310" s="343"/>
      <c r="CY310" s="343"/>
      <c r="CZ310" s="343"/>
    </row>
    <row r="311" s="306" customFormat="true" ht="15" customHeight="true" x14ac:dyDescent="0.2">
      <c r="V311" s="308"/>
      <c r="W311" s="343"/>
      <c r="X311" s="343"/>
      <c r="Y311" s="343"/>
      <c r="Z311" s="343"/>
      <c r="AA311" s="343"/>
      <c r="AB311" s="343"/>
      <c r="AC311" s="343"/>
      <c r="AD311" s="343"/>
      <c r="AE311" s="343"/>
      <c r="AF311" s="343"/>
      <c r="AG311" s="343"/>
      <c r="AH311" s="343"/>
      <c r="AI311" s="343"/>
      <c r="AJ311" s="343"/>
      <c r="AK311" s="343"/>
      <c r="AL311" s="343"/>
      <c r="AM311" s="343"/>
      <c r="AN311" s="343"/>
      <c r="AO311" s="343"/>
      <c r="AP311" s="343"/>
      <c r="AQ311" s="343"/>
      <c r="AR311" s="343"/>
      <c r="AS311" s="343"/>
      <c r="AT311" s="343"/>
      <c r="AU311" s="343"/>
      <c r="AV311" s="343"/>
      <c r="AW311" s="343"/>
      <c r="AX311" s="343"/>
      <c r="AY311" s="343"/>
      <c r="AZ311" s="343"/>
      <c r="BA311" s="308"/>
      <c r="BV311" s="308"/>
      <c r="BW311" s="343"/>
      <c r="BX311" s="343"/>
      <c r="BY311" s="343"/>
      <c r="BZ311" s="343"/>
      <c r="CA311" s="343"/>
      <c r="CB311" s="343"/>
      <c r="CC311" s="343"/>
      <c r="CD311" s="343"/>
      <c r="CE311" s="343"/>
      <c r="CF311" s="343"/>
      <c r="CG311" s="343"/>
      <c r="CH311" s="343"/>
      <c r="CI311" s="343"/>
      <c r="CJ311" s="343"/>
      <c r="CK311" s="343"/>
      <c r="CL311" s="343"/>
      <c r="CM311" s="343"/>
      <c r="CN311" s="343"/>
      <c r="CO311" s="343"/>
      <c r="CP311" s="343"/>
      <c r="CQ311" s="343"/>
      <c r="CR311" s="343"/>
      <c r="CS311" s="343"/>
      <c r="CT311" s="343"/>
      <c r="CU311" s="343"/>
      <c r="CV311" s="343"/>
      <c r="CW311" s="343"/>
      <c r="CX311" s="343"/>
      <c r="CY311" s="343"/>
      <c r="CZ311" s="343"/>
    </row>
    <row r="312" s="306" customFormat="true" ht="15" customHeight="true" x14ac:dyDescent="0.2">
      <c r="V312" s="308"/>
      <c r="W312" s="343"/>
      <c r="X312" s="343"/>
      <c r="Y312" s="343"/>
      <c r="Z312" s="343"/>
      <c r="AA312" s="343"/>
      <c r="AB312" s="343"/>
      <c r="AC312" s="343"/>
      <c r="AD312" s="343"/>
      <c r="AE312" s="343"/>
      <c r="AF312" s="343"/>
      <c r="AG312" s="343"/>
      <c r="AH312" s="343"/>
      <c r="AI312" s="343"/>
      <c r="AJ312" s="343"/>
      <c r="AK312" s="343"/>
      <c r="AL312" s="343"/>
      <c r="AM312" s="343"/>
      <c r="AN312" s="343"/>
      <c r="AO312" s="343"/>
      <c r="AP312" s="343"/>
      <c r="AQ312" s="343"/>
      <c r="AR312" s="343"/>
      <c r="AS312" s="343"/>
      <c r="AT312" s="343"/>
      <c r="AU312" s="343"/>
      <c r="AV312" s="343"/>
      <c r="AW312" s="343"/>
      <c r="AX312" s="343"/>
      <c r="AY312" s="343"/>
      <c r="AZ312" s="343"/>
      <c r="BA312" s="308"/>
      <c r="BV312" s="308"/>
      <c r="BW312" s="343"/>
      <c r="BX312" s="343"/>
      <c r="BY312" s="343"/>
      <c r="BZ312" s="343"/>
      <c r="CA312" s="343"/>
      <c r="CB312" s="343"/>
      <c r="CC312" s="343"/>
      <c r="CD312" s="343"/>
      <c r="CE312" s="343"/>
      <c r="CF312" s="343"/>
      <c r="CG312" s="343"/>
      <c r="CH312" s="343"/>
      <c r="CI312" s="343"/>
      <c r="CJ312" s="343"/>
      <c r="CK312" s="343"/>
      <c r="CL312" s="343"/>
      <c r="CM312" s="343"/>
      <c r="CN312" s="343"/>
      <c r="CO312" s="343"/>
      <c r="CP312" s="343"/>
      <c r="CQ312" s="343"/>
      <c r="CR312" s="343"/>
      <c r="CS312" s="343"/>
      <c r="CT312" s="343"/>
      <c r="CU312" s="343"/>
      <c r="CV312" s="343"/>
      <c r="CW312" s="343"/>
      <c r="CX312" s="343"/>
      <c r="CY312" s="343"/>
      <c r="CZ312" s="343"/>
    </row>
    <row r="313" s="306" customFormat="true" ht="15" customHeight="true" x14ac:dyDescent="0.2">
      <c r="V313" s="308"/>
      <c r="W313" s="343"/>
      <c r="X313" s="343"/>
      <c r="Y313" s="343"/>
      <c r="Z313" s="343"/>
      <c r="AA313" s="343"/>
      <c r="AB313" s="343"/>
      <c r="AC313" s="343"/>
      <c r="AD313" s="343"/>
      <c r="AE313" s="343"/>
      <c r="AF313" s="343"/>
      <c r="AG313" s="343"/>
      <c r="AH313" s="343"/>
      <c r="AI313" s="343"/>
      <c r="AJ313" s="343"/>
      <c r="AK313" s="343"/>
      <c r="AL313" s="343"/>
      <c r="AM313" s="343"/>
      <c r="AN313" s="343"/>
      <c r="AO313" s="343"/>
      <c r="AP313" s="343"/>
      <c r="AQ313" s="343"/>
      <c r="AR313" s="343"/>
      <c r="AS313" s="343"/>
      <c r="AT313" s="343"/>
      <c r="AU313" s="343"/>
      <c r="AV313" s="343"/>
      <c r="AW313" s="343"/>
      <c r="AX313" s="343"/>
      <c r="AY313" s="343"/>
      <c r="AZ313" s="343"/>
      <c r="BA313" s="308"/>
      <c r="BV313" s="308"/>
      <c r="BW313" s="343"/>
      <c r="BX313" s="343"/>
      <c r="BY313" s="343"/>
      <c r="BZ313" s="343"/>
      <c r="CA313" s="343"/>
      <c r="CB313" s="343"/>
      <c r="CC313" s="343"/>
      <c r="CD313" s="343"/>
      <c r="CE313" s="343"/>
      <c r="CF313" s="343"/>
      <c r="CG313" s="343"/>
      <c r="CH313" s="343"/>
      <c r="CI313" s="343"/>
      <c r="CJ313" s="343"/>
      <c r="CK313" s="343"/>
      <c r="CL313" s="343"/>
      <c r="CM313" s="343"/>
      <c r="CN313" s="343"/>
      <c r="CO313" s="343"/>
      <c r="CP313" s="343"/>
      <c r="CQ313" s="343"/>
      <c r="CR313" s="343"/>
      <c r="CS313" s="343"/>
      <c r="CT313" s="343"/>
      <c r="CU313" s="343"/>
      <c r="CV313" s="343"/>
      <c r="CW313" s="343"/>
      <c r="CX313" s="343"/>
      <c r="CY313" s="343"/>
      <c r="CZ313" s="343"/>
    </row>
    <row r="314" s="306" customFormat="true" ht="15" customHeight="true" x14ac:dyDescent="0.2">
      <c r="V314" s="308"/>
      <c r="W314" s="343"/>
      <c r="X314" s="343"/>
      <c r="Y314" s="343"/>
      <c r="Z314" s="343"/>
      <c r="AA314" s="343"/>
      <c r="AB314" s="343"/>
      <c r="AC314" s="343"/>
      <c r="AD314" s="343"/>
      <c r="AE314" s="343"/>
      <c r="AF314" s="343"/>
      <c r="AG314" s="343"/>
      <c r="AH314" s="343"/>
      <c r="AI314" s="343"/>
      <c r="AJ314" s="343"/>
      <c r="AK314" s="343"/>
      <c r="AL314" s="343"/>
      <c r="AM314" s="343"/>
      <c r="AN314" s="343"/>
      <c r="AO314" s="343"/>
      <c r="AP314" s="343"/>
      <c r="AQ314" s="343"/>
      <c r="AR314" s="343"/>
      <c r="AS314" s="343"/>
      <c r="AT314" s="343"/>
      <c r="AU314" s="343"/>
      <c r="AV314" s="343"/>
      <c r="AW314" s="343"/>
      <c r="AX314" s="343"/>
      <c r="AY314" s="343"/>
      <c r="AZ314" s="343"/>
      <c r="BA314" s="308"/>
      <c r="BV314" s="308"/>
      <c r="BW314" s="343"/>
      <c r="BX314" s="343"/>
      <c r="BY314" s="343"/>
      <c r="BZ314" s="343"/>
      <c r="CA314" s="343"/>
      <c r="CB314" s="343"/>
      <c r="CC314" s="343"/>
      <c r="CD314" s="343"/>
      <c r="CE314" s="343"/>
      <c r="CF314" s="343"/>
      <c r="CG314" s="343"/>
      <c r="CH314" s="343"/>
      <c r="CI314" s="343"/>
      <c r="CJ314" s="343"/>
      <c r="CK314" s="343"/>
      <c r="CL314" s="343"/>
      <c r="CM314" s="343"/>
      <c r="CN314" s="343"/>
      <c r="CO314" s="343"/>
      <c r="CP314" s="343"/>
      <c r="CQ314" s="343"/>
      <c r="CR314" s="343"/>
      <c r="CS314" s="343"/>
      <c r="CT314" s="343"/>
      <c r="CU314" s="343"/>
      <c r="CV314" s="343"/>
      <c r="CW314" s="343"/>
      <c r="CX314" s="343"/>
      <c r="CY314" s="343"/>
      <c r="CZ314" s="343"/>
    </row>
    <row r="315" s="306" customFormat="true" ht="15" customHeight="true" x14ac:dyDescent="0.2">
      <c r="V315" s="308"/>
      <c r="W315" s="343"/>
      <c r="X315" s="343"/>
      <c r="Y315" s="343"/>
      <c r="Z315" s="343"/>
      <c r="AA315" s="343"/>
      <c r="AB315" s="343"/>
      <c r="AC315" s="343"/>
      <c r="AD315" s="343"/>
      <c r="AE315" s="343"/>
      <c r="AF315" s="343"/>
      <c r="AG315" s="343"/>
      <c r="AH315" s="343"/>
      <c r="AI315" s="343"/>
      <c r="AJ315" s="343"/>
      <c r="AK315" s="343"/>
      <c r="AL315" s="343"/>
      <c r="AM315" s="343"/>
      <c r="AN315" s="343"/>
      <c r="AO315" s="343"/>
      <c r="AP315" s="343"/>
      <c r="AQ315" s="343"/>
      <c r="AR315" s="343"/>
      <c r="AS315" s="343"/>
      <c r="AT315" s="343"/>
      <c r="AU315" s="343"/>
      <c r="AV315" s="343"/>
      <c r="AW315" s="343"/>
      <c r="AX315" s="343"/>
      <c r="AY315" s="343"/>
      <c r="AZ315" s="343"/>
      <c r="BA315" s="308"/>
      <c r="BV315" s="308"/>
      <c r="BW315" s="343"/>
      <c r="BX315" s="343"/>
      <c r="BY315" s="343"/>
      <c r="BZ315" s="343"/>
      <c r="CA315" s="343"/>
      <c r="CB315" s="343"/>
      <c r="CC315" s="343"/>
      <c r="CD315" s="343"/>
      <c r="CE315" s="343"/>
      <c r="CF315" s="343"/>
      <c r="CG315" s="343"/>
      <c r="CH315" s="343"/>
      <c r="CI315" s="343"/>
      <c r="CJ315" s="343"/>
      <c r="CK315" s="343"/>
      <c r="CL315" s="343"/>
      <c r="CM315" s="343"/>
      <c r="CN315" s="343"/>
      <c r="CO315" s="343"/>
      <c r="CP315" s="343"/>
      <c r="CQ315" s="343"/>
      <c r="CR315" s="343"/>
      <c r="CS315" s="343"/>
      <c r="CT315" s="343"/>
      <c r="CU315" s="343"/>
      <c r="CV315" s="343"/>
      <c r="CW315" s="343"/>
      <c r="CX315" s="343"/>
      <c r="CY315" s="343"/>
      <c r="CZ315" s="343"/>
    </row>
    <row r="316" s="306" customFormat="true" ht="15" customHeight="true" x14ac:dyDescent="0.2">
      <c r="V316" s="308"/>
      <c r="W316" s="343"/>
      <c r="X316" s="343"/>
      <c r="Y316" s="343"/>
      <c r="Z316" s="343"/>
      <c r="AA316" s="343"/>
      <c r="AB316" s="343"/>
      <c r="AC316" s="343"/>
      <c r="AD316" s="343"/>
      <c r="AE316" s="343"/>
      <c r="AF316" s="343"/>
      <c r="AG316" s="343"/>
      <c r="AH316" s="343"/>
      <c r="AI316" s="343"/>
      <c r="AJ316" s="343"/>
      <c r="AK316" s="343"/>
      <c r="AL316" s="343"/>
      <c r="AM316" s="343"/>
      <c r="AN316" s="343"/>
      <c r="AO316" s="343"/>
      <c r="AP316" s="343"/>
      <c r="AQ316" s="343"/>
      <c r="AR316" s="343"/>
      <c r="AS316" s="343"/>
      <c r="AT316" s="343"/>
      <c r="AU316" s="343"/>
      <c r="AV316" s="343"/>
      <c r="AW316" s="343"/>
      <c r="AX316" s="343"/>
      <c r="AY316" s="343"/>
      <c r="AZ316" s="343"/>
      <c r="BA316" s="308"/>
      <c r="BV316" s="308"/>
      <c r="BW316" s="343"/>
      <c r="BX316" s="343"/>
      <c r="BY316" s="343"/>
      <c r="BZ316" s="343"/>
      <c r="CA316" s="343"/>
      <c r="CB316" s="343"/>
      <c r="CC316" s="343"/>
      <c r="CD316" s="343"/>
      <c r="CE316" s="343"/>
      <c r="CF316" s="343"/>
      <c r="CG316" s="343"/>
      <c r="CH316" s="343"/>
      <c r="CI316" s="343"/>
      <c r="CJ316" s="343"/>
      <c r="CK316" s="343"/>
      <c r="CL316" s="343"/>
      <c r="CM316" s="343"/>
      <c r="CN316" s="343"/>
      <c r="CO316" s="343"/>
      <c r="CP316" s="343"/>
      <c r="CQ316" s="343"/>
      <c r="CR316" s="343"/>
      <c r="CS316" s="343"/>
      <c r="CT316" s="343"/>
      <c r="CU316" s="343"/>
      <c r="CV316" s="343"/>
      <c r="CW316" s="343"/>
      <c r="CX316" s="343"/>
      <c r="CY316" s="343"/>
      <c r="CZ316" s="343"/>
    </row>
    <row r="317" s="306" customFormat="true" ht="15" customHeight="true" x14ac:dyDescent="0.2">
      <c r="V317" s="308"/>
      <c r="W317" s="343"/>
      <c r="X317" s="343"/>
      <c r="Y317" s="343"/>
      <c r="Z317" s="343"/>
      <c r="AA317" s="343"/>
      <c r="AB317" s="343"/>
      <c r="AC317" s="343"/>
      <c r="AD317" s="343"/>
      <c r="AE317" s="343"/>
      <c r="AF317" s="343"/>
      <c r="AG317" s="343"/>
      <c r="AH317" s="343"/>
      <c r="AI317" s="343"/>
      <c r="AJ317" s="343"/>
      <c r="AK317" s="343"/>
      <c r="AL317" s="343"/>
      <c r="AM317" s="343"/>
      <c r="AN317" s="343"/>
      <c r="AO317" s="343"/>
      <c r="AP317" s="343"/>
      <c r="AQ317" s="343"/>
      <c r="AR317" s="343"/>
      <c r="AS317" s="343"/>
      <c r="AT317" s="343"/>
      <c r="AU317" s="343"/>
      <c r="AV317" s="343"/>
      <c r="AW317" s="343"/>
      <c r="AX317" s="343"/>
      <c r="AY317" s="343"/>
      <c r="AZ317" s="343"/>
      <c r="BA317" s="308"/>
      <c r="BV317" s="308"/>
      <c r="BW317" s="343"/>
      <c r="BX317" s="343"/>
      <c r="BY317" s="343"/>
      <c r="BZ317" s="343"/>
      <c r="CA317" s="343"/>
      <c r="CB317" s="343"/>
      <c r="CC317" s="343"/>
      <c r="CD317" s="343"/>
      <c r="CE317" s="343"/>
      <c r="CF317" s="343"/>
      <c r="CG317" s="343"/>
      <c r="CH317" s="343"/>
      <c r="CI317" s="343"/>
      <c r="CJ317" s="343"/>
      <c r="CK317" s="343"/>
      <c r="CL317" s="343"/>
      <c r="CM317" s="343"/>
      <c r="CN317" s="343"/>
      <c r="CO317" s="343"/>
      <c r="CP317" s="343"/>
      <c r="CQ317" s="343"/>
      <c r="CR317" s="343"/>
      <c r="CS317" s="343"/>
      <c r="CT317" s="343"/>
      <c r="CU317" s="343"/>
      <c r="CV317" s="343"/>
      <c r="CW317" s="343"/>
      <c r="CX317" s="343"/>
      <c r="CY317" s="343"/>
      <c r="CZ317" s="343"/>
    </row>
    <row r="318" s="306" customFormat="true" ht="15" customHeight="true" x14ac:dyDescent="0.2">
      <c r="V318" s="308"/>
      <c r="W318" s="343"/>
      <c r="X318" s="343"/>
      <c r="Y318" s="343"/>
      <c r="Z318" s="343"/>
      <c r="AA318" s="343"/>
      <c r="AB318" s="343"/>
      <c r="AC318" s="343"/>
      <c r="AD318" s="343"/>
      <c r="AE318" s="343"/>
      <c r="AF318" s="343"/>
      <c r="AG318" s="343"/>
      <c r="AH318" s="343"/>
      <c r="AI318" s="343"/>
      <c r="AJ318" s="343"/>
      <c r="AK318" s="343"/>
      <c r="AL318" s="343"/>
      <c r="AM318" s="343"/>
      <c r="AN318" s="343"/>
      <c r="AO318" s="343"/>
      <c r="AP318" s="343"/>
      <c r="AQ318" s="343"/>
      <c r="AR318" s="343"/>
      <c r="AS318" s="343"/>
      <c r="AT318" s="343"/>
      <c r="AU318" s="343"/>
      <c r="AV318" s="343"/>
      <c r="AW318" s="343"/>
      <c r="AX318" s="343"/>
      <c r="AY318" s="343"/>
      <c r="AZ318" s="343"/>
      <c r="BA318" s="308"/>
      <c r="BV318" s="308"/>
      <c r="BW318" s="343"/>
      <c r="BX318" s="343"/>
      <c r="BY318" s="343"/>
      <c r="BZ318" s="343"/>
      <c r="CA318" s="343"/>
      <c r="CB318" s="343"/>
      <c r="CC318" s="343"/>
      <c r="CD318" s="343"/>
      <c r="CE318" s="343"/>
      <c r="CF318" s="343"/>
      <c r="CG318" s="343"/>
      <c r="CH318" s="343"/>
      <c r="CI318" s="343"/>
      <c r="CJ318" s="343"/>
      <c r="CK318" s="343"/>
      <c r="CL318" s="343"/>
      <c r="CM318" s="343"/>
      <c r="CN318" s="343"/>
      <c r="CO318" s="343"/>
      <c r="CP318" s="343"/>
      <c r="CQ318" s="343"/>
      <c r="CR318" s="343"/>
      <c r="CS318" s="343"/>
      <c r="CT318" s="343"/>
      <c r="CU318" s="343"/>
      <c r="CV318" s="343"/>
      <c r="CW318" s="343"/>
      <c r="CX318" s="343"/>
      <c r="CY318" s="343"/>
      <c r="CZ318" s="343"/>
    </row>
    <row r="319" s="306" customFormat="true" ht="15" customHeight="true" x14ac:dyDescent="0.2">
      <c r="V319" s="308"/>
      <c r="W319" s="343"/>
      <c r="X319" s="343"/>
      <c r="Y319" s="343"/>
      <c r="Z319" s="343"/>
      <c r="AA319" s="343"/>
      <c r="AB319" s="343"/>
      <c r="AC319" s="343"/>
      <c r="AD319" s="343"/>
      <c r="AE319" s="343"/>
      <c r="AF319" s="343"/>
      <c r="AG319" s="343"/>
      <c r="AH319" s="343"/>
      <c r="AI319" s="343"/>
      <c r="AJ319" s="343"/>
      <c r="AK319" s="343"/>
      <c r="AL319" s="343"/>
      <c r="AM319" s="343"/>
      <c r="AN319" s="343"/>
      <c r="AO319" s="343"/>
      <c r="AP319" s="343"/>
      <c r="AQ319" s="343"/>
      <c r="AR319" s="343"/>
      <c r="AS319" s="343"/>
      <c r="AT319" s="343"/>
      <c r="AU319" s="343"/>
      <c r="AV319" s="343"/>
      <c r="AW319" s="343"/>
      <c r="AX319" s="343"/>
      <c r="AY319" s="343"/>
      <c r="AZ319" s="343"/>
      <c r="BA319" s="308"/>
      <c r="BV319" s="308"/>
      <c r="BW319" s="343"/>
      <c r="BX319" s="343"/>
      <c r="BY319" s="343"/>
      <c r="BZ319" s="343"/>
      <c r="CA319" s="343"/>
      <c r="CB319" s="343"/>
      <c r="CC319" s="343"/>
      <c r="CD319" s="343"/>
      <c r="CE319" s="343"/>
      <c r="CF319" s="343"/>
      <c r="CG319" s="343"/>
      <c r="CH319" s="343"/>
      <c r="CI319" s="343"/>
      <c r="CJ319" s="343"/>
      <c r="CK319" s="343"/>
      <c r="CL319" s="343"/>
      <c r="CM319" s="343"/>
      <c r="CN319" s="343"/>
      <c r="CO319" s="343"/>
      <c r="CP319" s="343"/>
      <c r="CQ319" s="343"/>
      <c r="CR319" s="343"/>
      <c r="CS319" s="343"/>
      <c r="CT319" s="343"/>
      <c r="CU319" s="343"/>
      <c r="CV319" s="343"/>
      <c r="CW319" s="343"/>
      <c r="CX319" s="343"/>
      <c r="CY319" s="343"/>
      <c r="CZ319" s="343"/>
    </row>
    <row r="320" s="306" customFormat="true" ht="15" customHeight="true" x14ac:dyDescent="0.2">
      <c r="V320" s="308"/>
      <c r="W320" s="343"/>
      <c r="X320" s="343"/>
      <c r="Y320" s="343"/>
      <c r="Z320" s="343"/>
      <c r="AA320" s="343"/>
      <c r="AB320" s="343"/>
      <c r="AC320" s="343"/>
      <c r="AD320" s="343"/>
      <c r="AE320" s="343"/>
      <c r="AF320" s="343"/>
      <c r="AG320" s="343"/>
      <c r="AH320" s="343"/>
      <c r="AI320" s="343"/>
      <c r="AJ320" s="343"/>
      <c r="AK320" s="343"/>
      <c r="AL320" s="343"/>
      <c r="AM320" s="343"/>
      <c r="AN320" s="343"/>
      <c r="AO320" s="343"/>
      <c r="AP320" s="343"/>
      <c r="AQ320" s="343"/>
      <c r="AR320" s="343"/>
      <c r="AS320" s="343"/>
      <c r="AT320" s="343"/>
      <c r="AU320" s="343"/>
      <c r="AV320" s="343"/>
      <c r="AW320" s="343"/>
      <c r="AX320" s="343"/>
      <c r="AY320" s="343"/>
      <c r="AZ320" s="343"/>
      <c r="BA320" s="308"/>
      <c r="BV320" s="308"/>
      <c r="BW320" s="343"/>
      <c r="BX320" s="343"/>
      <c r="BY320" s="343"/>
      <c r="BZ320" s="343"/>
      <c r="CA320" s="343"/>
      <c r="CB320" s="343"/>
      <c r="CC320" s="343"/>
      <c r="CD320" s="343"/>
      <c r="CE320" s="343"/>
      <c r="CF320" s="343"/>
      <c r="CG320" s="343"/>
      <c r="CH320" s="343"/>
      <c r="CI320" s="343"/>
      <c r="CJ320" s="343"/>
      <c r="CK320" s="343"/>
      <c r="CL320" s="343"/>
      <c r="CM320" s="343"/>
      <c r="CN320" s="343"/>
      <c r="CO320" s="343"/>
      <c r="CP320" s="343"/>
      <c r="CQ320" s="343"/>
      <c r="CR320" s="343"/>
      <c r="CS320" s="343"/>
      <c r="CT320" s="343"/>
      <c r="CU320" s="343"/>
      <c r="CV320" s="343"/>
      <c r="CW320" s="343"/>
      <c r="CX320" s="343"/>
      <c r="CY320" s="343"/>
      <c r="CZ320" s="343"/>
    </row>
    <row r="321" s="306" customFormat="true" ht="15" customHeight="true" x14ac:dyDescent="0.2">
      <c r="V321" s="308"/>
      <c r="W321" s="343"/>
      <c r="X321" s="343"/>
      <c r="Y321" s="343"/>
      <c r="Z321" s="343"/>
      <c r="AA321" s="343"/>
      <c r="AB321" s="343"/>
      <c r="AC321" s="343"/>
      <c r="AD321" s="343"/>
      <c r="AE321" s="343"/>
      <c r="AF321" s="343"/>
      <c r="AG321" s="343"/>
      <c r="AH321" s="343"/>
      <c r="AI321" s="343"/>
      <c r="AJ321" s="343"/>
      <c r="AK321" s="343"/>
      <c r="AL321" s="343"/>
      <c r="AM321" s="343"/>
      <c r="AN321" s="343"/>
      <c r="AO321" s="343"/>
      <c r="AP321" s="343"/>
      <c r="AQ321" s="343"/>
      <c r="AR321" s="343"/>
      <c r="AS321" s="343"/>
      <c r="AT321" s="343"/>
      <c r="AU321" s="343"/>
      <c r="AV321" s="343"/>
      <c r="AW321" s="343"/>
      <c r="AX321" s="343"/>
      <c r="AY321" s="343"/>
      <c r="AZ321" s="343"/>
      <c r="BA321" s="308"/>
      <c r="BV321" s="308"/>
      <c r="BW321" s="343"/>
      <c r="BX321" s="343"/>
      <c r="BY321" s="343"/>
      <c r="BZ321" s="343"/>
      <c r="CA321" s="343"/>
      <c r="CB321" s="343"/>
      <c r="CC321" s="343"/>
      <c r="CD321" s="343"/>
      <c r="CE321" s="343"/>
      <c r="CF321" s="343"/>
      <c r="CG321" s="343"/>
      <c r="CH321" s="343"/>
      <c r="CI321" s="343"/>
      <c r="CJ321" s="343"/>
      <c r="CK321" s="343"/>
      <c r="CL321" s="343"/>
      <c r="CM321" s="343"/>
      <c r="CN321" s="343"/>
      <c r="CO321" s="343"/>
      <c r="CP321" s="343"/>
      <c r="CQ321" s="343"/>
      <c r="CR321" s="343"/>
      <c r="CS321" s="343"/>
      <c r="CT321" s="343"/>
      <c r="CU321" s="343"/>
      <c r="CV321" s="343"/>
      <c r="CW321" s="343"/>
      <c r="CX321" s="343"/>
      <c r="CY321" s="343"/>
      <c r="CZ321" s="343"/>
    </row>
    <row r="322" s="306" customFormat="true" ht="15" customHeight="true" x14ac:dyDescent="0.2">
      <c r="V322" s="308"/>
      <c r="W322" s="343"/>
      <c r="X322" s="343"/>
      <c r="Y322" s="343"/>
      <c r="Z322" s="343"/>
      <c r="AA322" s="343"/>
      <c r="AB322" s="343"/>
      <c r="AC322" s="343"/>
      <c r="AD322" s="343"/>
      <c r="AE322" s="343"/>
      <c r="AF322" s="343"/>
      <c r="AG322" s="343"/>
      <c r="AH322" s="343"/>
      <c r="AI322" s="343"/>
      <c r="AJ322" s="343"/>
      <c r="AK322" s="343"/>
      <c r="AL322" s="343"/>
      <c r="AM322" s="343"/>
      <c r="AN322" s="343"/>
      <c r="AO322" s="343"/>
      <c r="AP322" s="343"/>
      <c r="AQ322" s="343"/>
      <c r="AR322" s="343"/>
      <c r="AS322" s="343"/>
      <c r="AT322" s="343"/>
      <c r="AU322" s="343"/>
      <c r="AV322" s="343"/>
      <c r="AW322" s="343"/>
      <c r="AX322" s="343"/>
      <c r="AY322" s="343"/>
      <c r="AZ322" s="343"/>
      <c r="BA322" s="308"/>
      <c r="BV322" s="308"/>
      <c r="BW322" s="343"/>
      <c r="BX322" s="343"/>
      <c r="BY322" s="343"/>
      <c r="BZ322" s="343"/>
      <c r="CA322" s="343"/>
      <c r="CB322" s="343"/>
      <c r="CC322" s="343"/>
      <c r="CD322" s="343"/>
      <c r="CE322" s="343"/>
      <c r="CF322" s="343"/>
      <c r="CG322" s="343"/>
      <c r="CH322" s="343"/>
      <c r="CI322" s="343"/>
      <c r="CJ322" s="343"/>
      <c r="CK322" s="343"/>
      <c r="CL322" s="343"/>
      <c r="CM322" s="343"/>
      <c r="CN322" s="343"/>
      <c r="CO322" s="343"/>
      <c r="CP322" s="343"/>
      <c r="CQ322" s="343"/>
      <c r="CR322" s="343"/>
      <c r="CS322" s="343"/>
      <c r="CT322" s="343"/>
      <c r="CU322" s="343"/>
      <c r="CV322" s="343"/>
      <c r="CW322" s="343"/>
      <c r="CX322" s="343"/>
      <c r="CY322" s="343"/>
      <c r="CZ322" s="343"/>
    </row>
    <row r="323" s="306" customFormat="true" ht="15" customHeight="true" x14ac:dyDescent="0.2">
      <c r="V323" s="308"/>
      <c r="W323" s="343"/>
      <c r="X323" s="343"/>
      <c r="Y323" s="343"/>
      <c r="Z323" s="343"/>
      <c r="AA323" s="343"/>
      <c r="AB323" s="343"/>
      <c r="AC323" s="343"/>
      <c r="AD323" s="343"/>
      <c r="AE323" s="343"/>
      <c r="AF323" s="343"/>
      <c r="AG323" s="343"/>
      <c r="AH323" s="343"/>
      <c r="AI323" s="343"/>
      <c r="AJ323" s="343"/>
      <c r="AK323" s="343"/>
      <c r="AL323" s="343"/>
      <c r="AM323" s="343"/>
      <c r="AN323" s="343"/>
      <c r="AO323" s="343"/>
      <c r="AP323" s="343"/>
      <c r="AQ323" s="343"/>
      <c r="AR323" s="343"/>
      <c r="AS323" s="343"/>
      <c r="AT323" s="343"/>
      <c r="AU323" s="343"/>
      <c r="AV323" s="343"/>
      <c r="AW323" s="343"/>
      <c r="AX323" s="343"/>
      <c r="AY323" s="343"/>
      <c r="AZ323" s="343"/>
      <c r="BA323" s="308"/>
      <c r="BV323" s="308"/>
      <c r="BW323" s="343"/>
      <c r="BX323" s="343"/>
      <c r="BY323" s="343"/>
      <c r="BZ323" s="343"/>
      <c r="CA323" s="343"/>
      <c r="CB323" s="343"/>
      <c r="CC323" s="343"/>
      <c r="CD323" s="343"/>
      <c r="CE323" s="343"/>
      <c r="CF323" s="343"/>
      <c r="CG323" s="343"/>
      <c r="CH323" s="343"/>
      <c r="CI323" s="343"/>
      <c r="CJ323" s="343"/>
      <c r="CK323" s="343"/>
      <c r="CL323" s="343"/>
      <c r="CM323" s="343"/>
      <c r="CN323" s="343"/>
      <c r="CO323" s="343"/>
      <c r="CP323" s="343"/>
      <c r="CQ323" s="343"/>
      <c r="CR323" s="343"/>
      <c r="CS323" s="343"/>
      <c r="CT323" s="343"/>
      <c r="CU323" s="343"/>
      <c r="CV323" s="343"/>
      <c r="CW323" s="343"/>
      <c r="CX323" s="343"/>
      <c r="CY323" s="343"/>
      <c r="CZ323" s="343"/>
    </row>
    <row r="324" s="306" customFormat="true" ht="15" customHeight="true" x14ac:dyDescent="0.2">
      <c r="V324" s="308"/>
      <c r="W324" s="343"/>
      <c r="X324" s="343"/>
      <c r="Y324" s="343"/>
      <c r="Z324" s="343"/>
      <c r="AA324" s="343"/>
      <c r="AB324" s="343"/>
      <c r="AC324" s="343"/>
      <c r="AD324" s="343"/>
      <c r="AE324" s="343"/>
      <c r="AF324" s="343"/>
      <c r="AG324" s="343"/>
      <c r="AH324" s="343"/>
      <c r="AI324" s="343"/>
      <c r="AJ324" s="343"/>
      <c r="AK324" s="343"/>
      <c r="AL324" s="343"/>
      <c r="AM324" s="343"/>
      <c r="AN324" s="343"/>
      <c r="AO324" s="343"/>
      <c r="AP324" s="343"/>
      <c r="AQ324" s="343"/>
      <c r="AR324" s="343"/>
      <c r="AS324" s="343"/>
      <c r="AT324" s="343"/>
      <c r="AU324" s="343"/>
      <c r="AV324" s="343"/>
      <c r="AW324" s="343"/>
      <c r="AX324" s="343"/>
      <c r="AY324" s="343"/>
      <c r="AZ324" s="343"/>
      <c r="BA324" s="308"/>
      <c r="BV324" s="308"/>
      <c r="BW324" s="343"/>
      <c r="BX324" s="343"/>
      <c r="BY324" s="343"/>
      <c r="BZ324" s="343"/>
      <c r="CA324" s="343"/>
      <c r="CB324" s="343"/>
      <c r="CC324" s="343"/>
      <c r="CD324" s="343"/>
      <c r="CE324" s="343"/>
      <c r="CF324" s="343"/>
      <c r="CG324" s="343"/>
      <c r="CH324" s="343"/>
      <c r="CI324" s="343"/>
      <c r="CJ324" s="343"/>
      <c r="CK324" s="343"/>
      <c r="CL324" s="343"/>
      <c r="CM324" s="343"/>
      <c r="CN324" s="343"/>
      <c r="CO324" s="343"/>
      <c r="CP324" s="343"/>
      <c r="CQ324" s="343"/>
      <c r="CR324" s="343"/>
      <c r="CS324" s="343"/>
      <c r="CT324" s="343"/>
      <c r="CU324" s="343"/>
      <c r="CV324" s="343"/>
      <c r="CW324" s="343"/>
      <c r="CX324" s="343"/>
      <c r="CY324" s="343"/>
      <c r="CZ324" s="343"/>
    </row>
    <row r="325" s="306" customFormat="true" ht="15" customHeight="true" x14ac:dyDescent="0.2">
      <c r="V325" s="308"/>
      <c r="W325" s="343"/>
      <c r="X325" s="343"/>
      <c r="Y325" s="343"/>
      <c r="Z325" s="343"/>
      <c r="AA325" s="343"/>
      <c r="AB325" s="343"/>
      <c r="AC325" s="343"/>
      <c r="AD325" s="343"/>
      <c r="AE325" s="343"/>
      <c r="AF325" s="343"/>
      <c r="AG325" s="343"/>
      <c r="AH325" s="343"/>
      <c r="AI325" s="343"/>
      <c r="AJ325" s="343"/>
      <c r="AK325" s="343"/>
      <c r="AL325" s="343"/>
      <c r="AM325" s="343"/>
      <c r="AN325" s="343"/>
      <c r="AO325" s="343"/>
      <c r="AP325" s="343"/>
      <c r="AQ325" s="343"/>
      <c r="AR325" s="343"/>
      <c r="AS325" s="343"/>
      <c r="AT325" s="343"/>
      <c r="AU325" s="343"/>
      <c r="AV325" s="343"/>
      <c r="AW325" s="343"/>
      <c r="AX325" s="343"/>
      <c r="AY325" s="343"/>
      <c r="AZ325" s="343"/>
      <c r="BA325" s="308"/>
      <c r="BV325" s="308"/>
      <c r="BW325" s="343"/>
      <c r="BX325" s="343"/>
      <c r="BY325" s="343"/>
      <c r="BZ325" s="343"/>
      <c r="CA325" s="343"/>
      <c r="CB325" s="343"/>
      <c r="CC325" s="343"/>
      <c r="CD325" s="343"/>
      <c r="CE325" s="343"/>
      <c r="CF325" s="343"/>
      <c r="CG325" s="343"/>
      <c r="CH325" s="343"/>
      <c r="CI325" s="343"/>
      <c r="CJ325" s="343"/>
      <c r="CK325" s="343"/>
      <c r="CL325" s="343"/>
      <c r="CM325" s="343"/>
      <c r="CN325" s="343"/>
      <c r="CO325" s="343"/>
      <c r="CP325" s="343"/>
      <c r="CQ325" s="343"/>
      <c r="CR325" s="343"/>
      <c r="CS325" s="343"/>
      <c r="CT325" s="343"/>
      <c r="CU325" s="343"/>
      <c r="CV325" s="343"/>
      <c r="CW325" s="343"/>
      <c r="CX325" s="343"/>
      <c r="CY325" s="343"/>
      <c r="CZ325" s="343"/>
    </row>
    <row r="326" s="306" customFormat="true" ht="15" customHeight="true" x14ac:dyDescent="0.2">
      <c r="V326" s="308"/>
      <c r="W326" s="343"/>
      <c r="X326" s="343"/>
      <c r="Y326" s="343"/>
      <c r="Z326" s="343"/>
      <c r="AA326" s="343"/>
      <c r="AB326" s="343"/>
      <c r="AC326" s="343"/>
      <c r="AD326" s="343"/>
      <c r="AE326" s="343"/>
      <c r="AF326" s="343"/>
      <c r="AG326" s="343"/>
      <c r="AH326" s="343"/>
      <c r="AI326" s="343"/>
      <c r="AJ326" s="343"/>
      <c r="AK326" s="343"/>
      <c r="AL326" s="343"/>
      <c r="AM326" s="343"/>
      <c r="AN326" s="343"/>
      <c r="AO326" s="343"/>
      <c r="AP326" s="343"/>
      <c r="AQ326" s="343"/>
      <c r="AR326" s="343"/>
      <c r="AS326" s="343"/>
      <c r="AT326" s="343"/>
      <c r="AU326" s="343"/>
      <c r="AV326" s="343"/>
      <c r="AW326" s="343"/>
      <c r="AX326" s="343"/>
      <c r="AY326" s="343"/>
      <c r="AZ326" s="343"/>
      <c r="BA326" s="308"/>
      <c r="BV326" s="308"/>
      <c r="BW326" s="343"/>
      <c r="BX326" s="343"/>
      <c r="BY326" s="343"/>
      <c r="BZ326" s="343"/>
      <c r="CA326" s="343"/>
      <c r="CB326" s="343"/>
      <c r="CC326" s="343"/>
      <c r="CD326" s="343"/>
      <c r="CE326" s="343"/>
      <c r="CF326" s="343"/>
      <c r="CG326" s="343"/>
      <c r="CH326" s="343"/>
      <c r="CI326" s="343"/>
      <c r="CJ326" s="343"/>
      <c r="CK326" s="343"/>
      <c r="CL326" s="343"/>
      <c r="CM326" s="343"/>
      <c r="CN326" s="343"/>
      <c r="CO326" s="343"/>
      <c r="CP326" s="343"/>
      <c r="CQ326" s="343"/>
      <c r="CR326" s="343"/>
      <c r="CS326" s="343"/>
      <c r="CT326" s="343"/>
      <c r="CU326" s="343"/>
      <c r="CV326" s="343"/>
      <c r="CW326" s="343"/>
      <c r="CX326" s="343"/>
      <c r="CY326" s="343"/>
      <c r="CZ326" s="343"/>
    </row>
    <row r="327" s="306" customFormat="true" ht="15" customHeight="true" x14ac:dyDescent="0.2">
      <c r="V327" s="308"/>
      <c r="W327" s="343"/>
      <c r="X327" s="343"/>
      <c r="Y327" s="343"/>
      <c r="Z327" s="343"/>
      <c r="AA327" s="343"/>
      <c r="AB327" s="343"/>
      <c r="AC327" s="343"/>
      <c r="AD327" s="343"/>
      <c r="AE327" s="343"/>
      <c r="AF327" s="343"/>
      <c r="AG327" s="343"/>
      <c r="AH327" s="343"/>
      <c r="AI327" s="343"/>
      <c r="AJ327" s="343"/>
      <c r="AK327" s="343"/>
      <c r="AL327" s="343"/>
      <c r="AM327" s="343"/>
      <c r="AN327" s="343"/>
      <c r="AO327" s="343"/>
      <c r="AP327" s="343"/>
      <c r="AQ327" s="343"/>
      <c r="AR327" s="343"/>
      <c r="AS327" s="343"/>
      <c r="AT327" s="343"/>
      <c r="AU327" s="343"/>
      <c r="AV327" s="343"/>
      <c r="AW327" s="343"/>
      <c r="AX327" s="343"/>
      <c r="AY327" s="343"/>
      <c r="AZ327" s="343"/>
      <c r="BA327" s="308"/>
      <c r="BV327" s="308"/>
      <c r="BW327" s="343"/>
      <c r="BX327" s="343"/>
      <c r="BY327" s="343"/>
      <c r="BZ327" s="343"/>
      <c r="CA327" s="343"/>
      <c r="CB327" s="343"/>
      <c r="CC327" s="343"/>
      <c r="CD327" s="343"/>
      <c r="CE327" s="343"/>
      <c r="CF327" s="343"/>
      <c r="CG327" s="343"/>
      <c r="CH327" s="343"/>
      <c r="CI327" s="343"/>
      <c r="CJ327" s="343"/>
      <c r="CK327" s="343"/>
      <c r="CL327" s="343"/>
      <c r="CM327" s="343"/>
      <c r="CN327" s="343"/>
      <c r="CO327" s="343"/>
      <c r="CP327" s="343"/>
      <c r="CQ327" s="343"/>
      <c r="CR327" s="343"/>
      <c r="CS327" s="343"/>
      <c r="CT327" s="343"/>
      <c r="CU327" s="343"/>
      <c r="CV327" s="343"/>
      <c r="CW327" s="343"/>
      <c r="CX327" s="343"/>
      <c r="CY327" s="343"/>
      <c r="CZ327" s="343"/>
    </row>
    <row r="328" s="306" customFormat="true" ht="15" customHeight="true" x14ac:dyDescent="0.2">
      <c r="V328" s="308"/>
      <c r="W328" s="343"/>
      <c r="X328" s="343"/>
      <c r="Y328" s="343"/>
      <c r="Z328" s="343"/>
      <c r="AA328" s="343"/>
      <c r="AB328" s="343"/>
      <c r="AC328" s="343"/>
      <c r="AD328" s="343"/>
      <c r="AE328" s="343"/>
      <c r="AF328" s="343"/>
      <c r="AG328" s="343"/>
      <c r="AH328" s="343"/>
      <c r="AI328" s="343"/>
      <c r="AJ328" s="343"/>
      <c r="AK328" s="343"/>
      <c r="AL328" s="343"/>
      <c r="AM328" s="343"/>
      <c r="AN328" s="343"/>
      <c r="AO328" s="343"/>
      <c r="AP328" s="343"/>
      <c r="AQ328" s="343"/>
      <c r="AR328" s="343"/>
      <c r="AS328" s="343"/>
      <c r="AT328" s="343"/>
      <c r="AU328" s="343"/>
      <c r="AV328" s="343"/>
      <c r="AW328" s="343"/>
      <c r="AX328" s="343"/>
      <c r="AY328" s="343"/>
      <c r="AZ328" s="343"/>
      <c r="BA328" s="308"/>
      <c r="BV328" s="308"/>
      <c r="BW328" s="343"/>
      <c r="BX328" s="343"/>
      <c r="BY328" s="343"/>
      <c r="BZ328" s="343"/>
      <c r="CA328" s="343"/>
      <c r="CB328" s="343"/>
      <c r="CC328" s="343"/>
      <c r="CD328" s="343"/>
      <c r="CE328" s="343"/>
      <c r="CF328" s="343"/>
      <c r="CG328" s="343"/>
      <c r="CH328" s="343"/>
      <c r="CI328" s="343"/>
      <c r="CJ328" s="343"/>
      <c r="CK328" s="343"/>
      <c r="CL328" s="343"/>
      <c r="CM328" s="343"/>
      <c r="CN328" s="343"/>
      <c r="CO328" s="343"/>
      <c r="CP328" s="343"/>
      <c r="CQ328" s="343"/>
      <c r="CR328" s="343"/>
      <c r="CS328" s="343"/>
      <c r="CT328" s="343"/>
      <c r="CU328" s="343"/>
      <c r="CV328" s="343"/>
      <c r="CW328" s="343"/>
      <c r="CX328" s="343"/>
      <c r="CY328" s="343"/>
      <c r="CZ328" s="343"/>
    </row>
    <row r="329" s="306" customFormat="true" ht="250.15" customHeight="true" x14ac:dyDescent="0.2">
      <c r="V329" s="308"/>
      <c r="W329" s="343"/>
      <c r="X329" s="343"/>
      <c r="Y329" s="343"/>
      <c r="Z329" s="343"/>
      <c r="AA329" s="343"/>
      <c r="AB329" s="343"/>
      <c r="AC329" s="343"/>
      <c r="AD329" s="343"/>
      <c r="AE329" s="343"/>
      <c r="AF329" s="343"/>
      <c r="AG329" s="343"/>
      <c r="AH329" s="343"/>
      <c r="AI329" s="343"/>
      <c r="AJ329" s="343"/>
      <c r="AK329" s="343"/>
      <c r="AL329" s="343"/>
      <c r="AM329" s="343"/>
      <c r="AN329" s="343"/>
      <c r="AO329" s="343"/>
      <c r="AP329" s="343"/>
      <c r="AQ329" s="343"/>
      <c r="AR329" s="343"/>
      <c r="AS329" s="343"/>
      <c r="AT329" s="343"/>
      <c r="AU329" s="343"/>
      <c r="AV329" s="343"/>
      <c r="AW329" s="343"/>
      <c r="AX329" s="343"/>
      <c r="AY329" s="343"/>
      <c r="AZ329" s="343"/>
      <c r="BA329" s="308"/>
      <c r="BV329" s="308"/>
      <c r="BW329" s="343"/>
      <c r="BX329" s="343"/>
      <c r="BY329" s="343"/>
      <c r="BZ329" s="343"/>
      <c r="CA329" s="343"/>
      <c r="CB329" s="343"/>
      <c r="CC329" s="343"/>
      <c r="CD329" s="343"/>
      <c r="CE329" s="343"/>
      <c r="CF329" s="343"/>
      <c r="CG329" s="343"/>
      <c r="CH329" s="343"/>
      <c r="CI329" s="343"/>
      <c r="CJ329" s="343"/>
      <c r="CK329" s="343"/>
      <c r="CL329" s="343"/>
      <c r="CM329" s="343"/>
      <c r="CN329" s="343"/>
      <c r="CO329" s="343"/>
      <c r="CP329" s="343"/>
      <c r="CQ329" s="343"/>
      <c r="CR329" s="343"/>
      <c r="CS329" s="343"/>
      <c r="CT329" s="343"/>
      <c r="CU329" s="343"/>
      <c r="CV329" s="343"/>
      <c r="CW329" s="343"/>
      <c r="CX329" s="343"/>
      <c r="CY329" s="343"/>
      <c r="CZ329" s="343"/>
    </row>
    <row r="330" ht="19.15" customHeight="true" x14ac:dyDescent="0.2">
      <c r="A330" s="311"/>
      <c r="B330" s="311"/>
      <c r="BA330" s="311"/>
      <c r="BB330" s="311"/>
    </row>
    <row r="331" ht="22.5" customHeight="true" x14ac:dyDescent="0.2">
      <c r="A331" s="322" t="str">
        <f>A1026</f>
        <v>Mongolia</v>
      </c>
      <c r="B331" s="323"/>
      <c r="BA331" s="311"/>
      <c r="BB331" s="311"/>
    </row>
    <row r="332" ht="22.5" customHeight="true" x14ac:dyDescent="0.2">
      <c r="A332" s="320" t="str">
        <f>A1034</f>
        <v>2018</v>
      </c>
      <c r="B332" s="321"/>
      <c r="BA332" s="311"/>
      <c r="BB332" s="311"/>
    </row>
    <row r="333" ht="22.5" customHeight="true" x14ac:dyDescent="0.2">
      <c r="A333" s="324" t="s">
        <v>128</v>
      </c>
      <c r="B333" s="325"/>
      <c r="BA333" s="311"/>
      <c r="BB333" s="311"/>
    </row>
    <row r="334" ht="22.5" customHeight="true" x14ac:dyDescent="0.2">
      <c r="A334" s="324" t="s">
        <v>97</v>
      </c>
      <c r="B334" s="325"/>
      <c r="BA334" s="311"/>
      <c r="BB334" s="311"/>
    </row>
    <row r="335" ht="15" customHeight="true" x14ac:dyDescent="0.2">
      <c r="A335" s="326" t="s">
        <v>98</v>
      </c>
      <c r="B335" s="327"/>
      <c r="BA335" s="311"/>
      <c r="BB335" s="311"/>
    </row>
    <row r="336" ht="15" customHeight="true" x14ac:dyDescent="0.2">
      <c r="A336" s="328" t="s">
        <v>40</v>
      </c>
      <c r="B336" s="327"/>
      <c r="BA336" s="311"/>
      <c r="BB336" s="311"/>
    </row>
    <row r="337" ht="18" customHeight="true" x14ac:dyDescent="0.2">
      <c r="A337" s="326" t="s">
        <v>39</v>
      </c>
      <c r="B337" s="329"/>
      <c r="BA337" s="311"/>
      <c r="BB337" s="311"/>
    </row>
    <row r="338" ht="18" customHeight="true" x14ac:dyDescent="0.2">
      <c r="A338" s="349" t="s">
        <v>136</v>
      </c>
      <c r="B338" s="350" t="str">
        <f>A1025</f>
        <v>MICS18</v>
      </c>
      <c r="BA338" s="311"/>
      <c r="BB338" s="311"/>
    </row>
    <row r="339" s="306" customFormat="true" ht="15" customHeight="true" x14ac:dyDescent="0.2">
      <c r="A339" s="293" t="s">
        <v>130</v>
      </c>
      <c r="B339" s="332"/>
      <c r="C339" s="1004" t="s">
        <v>115</v>
      </c>
      <c r="D339" s="1005"/>
      <c r="E339" s="1005"/>
      <c r="F339" s="1005"/>
      <c r="G339" s="1006"/>
      <c r="H339" s="996" t="s">
        <v>38</v>
      </c>
      <c r="I339" s="997"/>
      <c r="J339" s="997"/>
      <c r="K339" s="997"/>
      <c r="L339" s="1026"/>
      <c r="M339" s="996" t="s">
        <v>37</v>
      </c>
      <c r="N339" s="997"/>
      <c r="O339" s="997"/>
      <c r="P339" s="997"/>
      <c r="Q339" s="1026"/>
      <c r="R339" s="500" t="s">
        <v>143</v>
      </c>
      <c r="S339" s="452"/>
      <c r="T339" s="452"/>
      <c r="U339" s="452"/>
      <c r="V339" s="452"/>
      <c r="W339" s="5"/>
      <c r="X339" s="5"/>
      <c r="Y339" s="5"/>
      <c r="Z339" s="343"/>
      <c r="AA339" s="343"/>
      <c r="AB339" s="343"/>
      <c r="AC339" s="343"/>
      <c r="AD339" s="343"/>
      <c r="AE339" s="343"/>
      <c r="AF339" s="343"/>
      <c r="AG339" s="343"/>
      <c r="AH339" s="343"/>
      <c r="AI339" s="343"/>
      <c r="AJ339" s="343"/>
      <c r="AK339" s="343"/>
      <c r="AL339" s="343"/>
      <c r="AM339" s="343"/>
      <c r="AN339" s="343"/>
      <c r="AO339" s="343"/>
      <c r="AP339" s="343"/>
      <c r="AQ339" s="343"/>
      <c r="AR339" s="343"/>
      <c r="AS339" s="343"/>
      <c r="AT339" s="343"/>
      <c r="AU339" s="343"/>
      <c r="AV339" s="343"/>
      <c r="AW339" s="343"/>
      <c r="AX339" s="343"/>
      <c r="AY339" s="343"/>
      <c r="AZ339" s="343"/>
      <c r="BA339" s="345" t="s">
        <v>131</v>
      </c>
      <c r="BB339" s="293" t="s">
        <v>130</v>
      </c>
      <c r="BC339" s="996" t="s">
        <v>115</v>
      </c>
      <c r="BD339" s="997"/>
      <c r="BE339" s="997"/>
      <c r="BF339" s="997"/>
      <c r="BG339" s="1026"/>
      <c r="BH339" s="996" t="s">
        <v>38</v>
      </c>
      <c r="BI339" s="997"/>
      <c r="BJ339" s="997"/>
      <c r="BK339" s="997"/>
      <c r="BL339" s="1026"/>
      <c r="BM339" s="996" t="s">
        <v>37</v>
      </c>
      <c r="BN339" s="997"/>
      <c r="BO339" s="997"/>
      <c r="BP339" s="997"/>
      <c r="BQ339" s="1026"/>
      <c r="BR339" s="500" t="s">
        <v>143</v>
      </c>
      <c r="BS339" s="452"/>
      <c r="BT339" s="452"/>
      <c r="BU339" s="452"/>
      <c r="BV339" s="452"/>
      <c r="BW339" s="5"/>
      <c r="BX339" s="5"/>
      <c r="BY339" s="5"/>
      <c r="BZ339" s="343"/>
      <c r="CA339" s="343"/>
      <c r="CB339" s="343"/>
      <c r="CC339" s="343"/>
      <c r="CD339" s="343"/>
      <c r="CE339" s="343"/>
      <c r="CF339" s="343"/>
      <c r="CG339" s="343"/>
      <c r="CH339" s="343"/>
      <c r="CI339" s="343"/>
      <c r="CJ339" s="343"/>
      <c r="CK339" s="343"/>
      <c r="CL339" s="343"/>
      <c r="CM339" s="343"/>
      <c r="CN339" s="343"/>
      <c r="CO339" s="343"/>
      <c r="CP339" s="343"/>
      <c r="CQ339" s="343"/>
      <c r="CR339" s="343"/>
      <c r="CS339" s="343"/>
      <c r="CT339" s="343"/>
      <c r="CU339" s="343"/>
      <c r="CV339" s="343"/>
      <c r="CW339" s="343"/>
      <c r="CX339" s="343"/>
      <c r="CY339" s="343"/>
      <c r="CZ339" s="343"/>
    </row>
    <row r="340" s="306" customFormat="true" ht="12.75" x14ac:dyDescent="0.2">
      <c r="A340" s="331" t="s">
        <v>69</v>
      </c>
      <c r="B340" s="330"/>
      <c r="C340" s="436" t="s">
        <v>0</v>
      </c>
      <c r="D340" s="416" t="s">
        <v>1</v>
      </c>
      <c r="E340" s="416" t="s">
        <v>2</v>
      </c>
      <c r="F340" s="416" t="s">
        <v>3</v>
      </c>
      <c r="G340" s="437" t="s">
        <v>4</v>
      </c>
      <c r="H340" s="453" t="s">
        <v>0</v>
      </c>
      <c r="I340" s="559" t="s">
        <v>1</v>
      </c>
      <c r="J340" s="559" t="s">
        <v>2</v>
      </c>
      <c r="K340" s="559" t="s">
        <v>3</v>
      </c>
      <c r="L340" s="454" t="s">
        <v>4</v>
      </c>
      <c r="M340" s="453" t="s">
        <v>0</v>
      </c>
      <c r="N340" s="559" t="s">
        <v>1</v>
      </c>
      <c r="O340" s="559" t="s">
        <v>2</v>
      </c>
      <c r="P340" s="559" t="s">
        <v>3</v>
      </c>
      <c r="Q340" s="454" t="s">
        <v>4</v>
      </c>
      <c r="R340" s="453" t="s">
        <v>259</v>
      </c>
      <c r="S340" s="559" t="s">
        <v>160</v>
      </c>
      <c r="T340" s="559" t="s">
        <v>260</v>
      </c>
      <c r="U340" s="559" t="s">
        <v>261</v>
      </c>
      <c r="V340" s="560" t="s">
        <v>163</v>
      </c>
      <c r="W340" s="831"/>
      <c r="X340" s="831"/>
      <c r="Y340" s="831"/>
      <c r="Z340" s="831"/>
      <c r="AA340" s="831"/>
      <c r="AB340" s="831"/>
      <c r="AC340" s="831"/>
      <c r="AD340" s="831"/>
      <c r="AE340" s="831"/>
      <c r="AF340" s="831"/>
      <c r="AG340" s="831"/>
      <c r="AH340" s="831"/>
      <c r="AI340" s="831"/>
      <c r="AJ340" s="831"/>
      <c r="AK340" s="831"/>
      <c r="AL340" s="831"/>
      <c r="AM340" s="831"/>
      <c r="AN340" s="831"/>
      <c r="AO340" s="831"/>
      <c r="AP340" s="831"/>
      <c r="AQ340" s="831"/>
      <c r="AR340" s="831"/>
      <c r="AS340" s="831"/>
      <c r="AT340" s="831"/>
      <c r="AU340" s="831"/>
      <c r="AV340" s="831"/>
      <c r="AW340" s="831"/>
      <c r="AX340" s="831"/>
      <c r="AY340" s="831"/>
      <c r="AZ340" s="343"/>
      <c r="BA340" s="331" t="s">
        <v>127</v>
      </c>
      <c r="BB340" s="330"/>
      <c r="BC340" s="453" t="s">
        <v>0</v>
      </c>
      <c r="BD340" s="559" t="s">
        <v>1</v>
      </c>
      <c r="BE340" s="559" t="s">
        <v>2</v>
      </c>
      <c r="BF340" s="559" t="s">
        <v>3</v>
      </c>
      <c r="BG340" s="454" t="s">
        <v>4</v>
      </c>
      <c r="BH340" s="453" t="s">
        <v>0</v>
      </c>
      <c r="BI340" s="559" t="s">
        <v>1</v>
      </c>
      <c r="BJ340" s="559" t="s">
        <v>2</v>
      </c>
      <c r="BK340" s="559" t="s">
        <v>3</v>
      </c>
      <c r="BL340" s="454" t="s">
        <v>4</v>
      </c>
      <c r="BM340" s="453" t="s">
        <v>0</v>
      </c>
      <c r="BN340" s="559" t="s">
        <v>1</v>
      </c>
      <c r="BO340" s="559" t="s">
        <v>2</v>
      </c>
      <c r="BP340" s="559" t="s">
        <v>3</v>
      </c>
      <c r="BQ340" s="454" t="s">
        <v>4</v>
      </c>
      <c r="BR340" s="453" t="s">
        <v>259</v>
      </c>
      <c r="BS340" s="559" t="s">
        <v>160</v>
      </c>
      <c r="BT340" s="559" t="s">
        <v>260</v>
      </c>
      <c r="BU340" s="559" t="s">
        <v>261</v>
      </c>
      <c r="BV340" s="560" t="s">
        <v>163</v>
      </c>
      <c r="BW340" s="831"/>
      <c r="BX340" s="831"/>
      <c r="BY340" s="831"/>
      <c r="BZ340" s="831"/>
      <c r="CA340" s="831"/>
      <c r="CB340" s="831"/>
      <c r="CC340" s="831"/>
      <c r="CD340" s="831"/>
      <c r="CE340" s="831"/>
      <c r="CF340" s="831"/>
      <c r="CG340" s="831"/>
      <c r="CH340" s="831"/>
      <c r="CI340" s="831"/>
      <c r="CJ340" s="831"/>
      <c r="CK340" s="831"/>
      <c r="CL340" s="831"/>
      <c r="CM340" s="831"/>
      <c r="CN340" s="831"/>
      <c r="CO340" s="831"/>
      <c r="CP340" s="831"/>
      <c r="CQ340" s="831"/>
      <c r="CR340" s="831"/>
      <c r="CS340" s="831"/>
      <c r="CT340" s="831"/>
      <c r="CU340" s="831"/>
      <c r="CV340" s="831"/>
      <c r="CW340" s="831"/>
      <c r="CX340" s="831"/>
      <c r="CY340" s="831"/>
      <c r="CZ340" s="831"/>
    </row>
    <row r="341" s="306" customFormat="true" ht="15" customHeight="true" x14ac:dyDescent="0.2">
      <c r="A341" s="1048" t="s">
        <v>150</v>
      </c>
      <c r="B341" s="595" t="s">
        <v>49</v>
      </c>
      <c r="C341" s="463">
        <v>12.586926286509041</v>
      </c>
      <c r="D341" s="457">
        <v>41.042540443379274</v>
      </c>
      <c r="E341" s="457">
        <v>51.170046801872068</v>
      </c>
      <c r="F341" s="457">
        <v>74.636275460717755</v>
      </c>
      <c r="G341" s="473">
        <v>92.89473684210526</v>
      </c>
      <c r="H341" s="463">
        <v>37.78846153846154</v>
      </c>
      <c r="I341" s="457">
        <v>49.339498018494055</v>
      </c>
      <c r="J341" s="457">
        <v>66.473029045643145</v>
      </c>
      <c r="K341" s="457">
        <v>88.482922954725979</v>
      </c>
      <c r="L341" s="473">
        <v>95.278969957081543</v>
      </c>
      <c r="M341" s="463">
        <v>3.5642232683254873</v>
      </c>
      <c r="N341" s="457">
        <v>7.6684740511231597</v>
      </c>
      <c r="O341" s="457">
        <v>25.898305084745765</v>
      </c>
      <c r="P341" s="457">
        <v>44.571865443425075</v>
      </c>
      <c r="Q341" s="473">
        <v>57.979149959903765</v>
      </c>
      <c r="R341" s="463">
        <v>49.514134275618375</v>
      </c>
      <c r="S341" s="457">
        <v>43.448990160538578</v>
      </c>
      <c r="T341" s="457">
        <v>34.510211145725165</v>
      </c>
      <c r="U341" s="457">
        <v>62.73155416012559</v>
      </c>
      <c r="V341" s="469">
        <v>34.599036554264664</v>
      </c>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343"/>
      <c r="BA341" s="1028" t="s">
        <v>156</v>
      </c>
      <c r="BB341" s="595" t="s">
        <v>49</v>
      </c>
      <c r="BC341" s="481">
        <v>543</v>
      </c>
      <c r="BD341" s="477">
        <v>1370</v>
      </c>
      <c r="BE341" s="477">
        <v>1312</v>
      </c>
      <c r="BF341" s="477">
        <v>1539</v>
      </c>
      <c r="BG341" s="490">
        <v>1412</v>
      </c>
      <c r="BH341" s="481">
        <v>786</v>
      </c>
      <c r="BI341" s="477">
        <v>747</v>
      </c>
      <c r="BJ341" s="477">
        <v>801</v>
      </c>
      <c r="BK341" s="477">
        <v>1114</v>
      </c>
      <c r="BL341" s="490">
        <v>888</v>
      </c>
      <c r="BM341" s="481">
        <v>53</v>
      </c>
      <c r="BN341" s="477">
        <v>99</v>
      </c>
      <c r="BO341" s="477">
        <v>382</v>
      </c>
      <c r="BP341" s="477">
        <v>583</v>
      </c>
      <c r="BQ341" s="490">
        <v>723</v>
      </c>
      <c r="BR341" s="481">
        <v>1121</v>
      </c>
      <c r="BS341" s="477">
        <v>839</v>
      </c>
      <c r="BT341" s="477">
        <v>997</v>
      </c>
      <c r="BU341" s="477">
        <v>1998</v>
      </c>
      <c r="BV341" s="485">
        <v>1221</v>
      </c>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4"/>
    </row>
    <row r="342" s="306" customFormat="true" ht="15" customHeight="true" x14ac:dyDescent="0.2">
      <c r="A342" s="1043"/>
      <c r="B342" s="594" t="s">
        <v>48</v>
      </c>
      <c r="C342" s="466">
        <v>87.413073713490959</v>
      </c>
      <c r="D342" s="458">
        <v>58.957459556620726</v>
      </c>
      <c r="E342" s="458">
        <v>48.829953198127924</v>
      </c>
      <c r="F342" s="458">
        <v>25.363724539282252</v>
      </c>
      <c r="G342" s="474">
        <v>7.1052631578947363</v>
      </c>
      <c r="H342" s="466">
        <v>62.21153846153846</v>
      </c>
      <c r="I342" s="458">
        <v>50.660501981505945</v>
      </c>
      <c r="J342" s="458">
        <v>33.526970954356841</v>
      </c>
      <c r="K342" s="458">
        <v>11.517077045274027</v>
      </c>
      <c r="L342" s="474">
        <v>4.7210300429184553</v>
      </c>
      <c r="M342" s="466">
        <v>96.435776731674522</v>
      </c>
      <c r="N342" s="458">
        <v>92.331525948876831</v>
      </c>
      <c r="O342" s="458">
        <v>74.101694915254228</v>
      </c>
      <c r="P342" s="458">
        <v>55.428134556574925</v>
      </c>
      <c r="Q342" s="474">
        <v>42.020850040096228</v>
      </c>
      <c r="R342" s="466">
        <v>50.485865724381625</v>
      </c>
      <c r="S342" s="458">
        <v>56.551009839461422</v>
      </c>
      <c r="T342" s="458">
        <v>65.489788854274835</v>
      </c>
      <c r="U342" s="458">
        <v>37.26844583987441</v>
      </c>
      <c r="V342" s="470">
        <v>65.400963445735343</v>
      </c>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343"/>
      <c r="BA342" s="1023"/>
      <c r="BB342" s="594" t="s">
        <v>48</v>
      </c>
      <c r="BC342" s="482">
        <v>3771</v>
      </c>
      <c r="BD342" s="478">
        <v>1968</v>
      </c>
      <c r="BE342" s="478">
        <v>1252</v>
      </c>
      <c r="BF342" s="478">
        <v>523</v>
      </c>
      <c r="BG342" s="491">
        <v>108</v>
      </c>
      <c r="BH342" s="482">
        <v>1294</v>
      </c>
      <c r="BI342" s="478">
        <v>767</v>
      </c>
      <c r="BJ342" s="478">
        <v>404</v>
      </c>
      <c r="BK342" s="478">
        <v>145</v>
      </c>
      <c r="BL342" s="491">
        <v>44</v>
      </c>
      <c r="BM342" s="482">
        <v>1434</v>
      </c>
      <c r="BN342" s="478">
        <v>1192</v>
      </c>
      <c r="BO342" s="478">
        <v>1093</v>
      </c>
      <c r="BP342" s="478">
        <v>725</v>
      </c>
      <c r="BQ342" s="491">
        <v>524</v>
      </c>
      <c r="BR342" s="482">
        <v>1143</v>
      </c>
      <c r="BS342" s="478">
        <v>1092</v>
      </c>
      <c r="BT342" s="478">
        <v>1892</v>
      </c>
      <c r="BU342" s="478">
        <v>1187</v>
      </c>
      <c r="BV342" s="486">
        <v>2308</v>
      </c>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4"/>
    </row>
    <row r="343" s="306" customFormat="true" ht="15" customHeight="true" x14ac:dyDescent="0.2">
      <c r="A343" s="1043" t="s">
        <v>145</v>
      </c>
      <c r="B343" s="594" t="s">
        <v>49</v>
      </c>
      <c r="C343" s="466">
        <v>17.918405192396847</v>
      </c>
      <c r="D343" s="458">
        <v>50.718993409227089</v>
      </c>
      <c r="E343" s="458">
        <v>59.516380655226207</v>
      </c>
      <c r="F343" s="458">
        <v>80.116391852570317</v>
      </c>
      <c r="G343" s="474">
        <v>95.59210526315789</v>
      </c>
      <c r="H343" s="466">
        <v>48.028846153846153</v>
      </c>
      <c r="I343" s="458">
        <v>58.124174372523122</v>
      </c>
      <c r="J343" s="458">
        <v>74.190871369294612</v>
      </c>
      <c r="K343" s="458">
        <v>91.977760127084991</v>
      </c>
      <c r="L343" s="474">
        <v>97.210300429184542</v>
      </c>
      <c r="M343" s="466">
        <v>5.9179556153328852</v>
      </c>
      <c r="N343" s="458">
        <v>11.463981409759876</v>
      </c>
      <c r="O343" s="458">
        <v>34.644067796610166</v>
      </c>
      <c r="P343" s="458">
        <v>54.281345565749241</v>
      </c>
      <c r="Q343" s="474">
        <v>64.394546912590215</v>
      </c>
      <c r="R343" s="466">
        <v>54.68197879858657</v>
      </c>
      <c r="S343" s="458">
        <v>51.579492490937341</v>
      </c>
      <c r="T343" s="458">
        <v>42.575285565939765</v>
      </c>
      <c r="U343" s="458">
        <v>70.518053375196232</v>
      </c>
      <c r="V343" s="470">
        <v>39.302918673845284</v>
      </c>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343"/>
      <c r="BA343" s="1029" t="s">
        <v>151</v>
      </c>
      <c r="BB343" s="594" t="s">
        <v>49</v>
      </c>
      <c r="BC343" s="482">
        <v>773</v>
      </c>
      <c r="BD343" s="478">
        <v>1693</v>
      </c>
      <c r="BE343" s="478">
        <v>1526</v>
      </c>
      <c r="BF343" s="478">
        <v>1652</v>
      </c>
      <c r="BG343" s="491">
        <v>1453</v>
      </c>
      <c r="BH343" s="482">
        <v>999</v>
      </c>
      <c r="BI343" s="478">
        <v>880</v>
      </c>
      <c r="BJ343" s="478">
        <v>894</v>
      </c>
      <c r="BK343" s="478">
        <v>1158</v>
      </c>
      <c r="BL343" s="491">
        <v>906</v>
      </c>
      <c r="BM343" s="482">
        <v>88</v>
      </c>
      <c r="BN343" s="478">
        <v>148</v>
      </c>
      <c r="BO343" s="478">
        <v>511</v>
      </c>
      <c r="BP343" s="478">
        <v>710</v>
      </c>
      <c r="BQ343" s="491">
        <v>803</v>
      </c>
      <c r="BR343" s="482">
        <v>1238</v>
      </c>
      <c r="BS343" s="478">
        <v>996</v>
      </c>
      <c r="BT343" s="478">
        <v>1230</v>
      </c>
      <c r="BU343" s="478">
        <v>2246</v>
      </c>
      <c r="BV343" s="486">
        <v>1387</v>
      </c>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4"/>
    </row>
    <row r="344" s="306" customFormat="true" ht="15" customHeight="true" x14ac:dyDescent="0.2">
      <c r="A344" s="1043"/>
      <c r="B344" s="594" t="s">
        <v>48</v>
      </c>
      <c r="C344" s="466">
        <v>82.081594807603153</v>
      </c>
      <c r="D344" s="458">
        <v>49.281006590772918</v>
      </c>
      <c r="E344" s="458">
        <v>40.483619344773793</v>
      </c>
      <c r="F344" s="458">
        <v>19.88360814742968</v>
      </c>
      <c r="G344" s="474">
        <v>4.4078947368421053</v>
      </c>
      <c r="H344" s="466">
        <v>51.971153846153854</v>
      </c>
      <c r="I344" s="458">
        <v>41.875825627476878</v>
      </c>
      <c r="J344" s="458">
        <v>25.809128630705398</v>
      </c>
      <c r="K344" s="458">
        <v>8.0222398729150122</v>
      </c>
      <c r="L344" s="474">
        <v>2.7896995708154506</v>
      </c>
      <c r="M344" s="466">
        <v>94.082044384667114</v>
      </c>
      <c r="N344" s="458">
        <v>88.536018590240133</v>
      </c>
      <c r="O344" s="458">
        <v>65.355932203389827</v>
      </c>
      <c r="P344" s="458">
        <v>45.718654434250766</v>
      </c>
      <c r="Q344" s="474">
        <v>35.605453087409785</v>
      </c>
      <c r="R344" s="466">
        <v>45.31802120141343</v>
      </c>
      <c r="S344" s="458">
        <v>48.420507509062659</v>
      </c>
      <c r="T344" s="458">
        <v>57.424714434060235</v>
      </c>
      <c r="U344" s="458">
        <v>29.481946624803768</v>
      </c>
      <c r="V344" s="470">
        <v>60.697081326154724</v>
      </c>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343"/>
      <c r="BA344" s="1023"/>
      <c r="BB344" s="594" t="s">
        <v>48</v>
      </c>
      <c r="BC344" s="482">
        <v>3541</v>
      </c>
      <c r="BD344" s="478">
        <v>1645</v>
      </c>
      <c r="BE344" s="478">
        <v>1038</v>
      </c>
      <c r="BF344" s="478">
        <v>410</v>
      </c>
      <c r="BG344" s="491">
        <v>67</v>
      </c>
      <c r="BH344" s="482">
        <v>1081</v>
      </c>
      <c r="BI344" s="478">
        <v>634</v>
      </c>
      <c r="BJ344" s="478">
        <v>311</v>
      </c>
      <c r="BK344" s="478">
        <v>101</v>
      </c>
      <c r="BL344" s="491">
        <v>26</v>
      </c>
      <c r="BM344" s="482">
        <v>1399</v>
      </c>
      <c r="BN344" s="478">
        <v>1143</v>
      </c>
      <c r="BO344" s="478">
        <v>964</v>
      </c>
      <c r="BP344" s="478">
        <v>598</v>
      </c>
      <c r="BQ344" s="491">
        <v>444</v>
      </c>
      <c r="BR344" s="482">
        <v>1026</v>
      </c>
      <c r="BS344" s="478">
        <v>935</v>
      </c>
      <c r="BT344" s="478">
        <v>1659</v>
      </c>
      <c r="BU344" s="478">
        <v>939</v>
      </c>
      <c r="BV344" s="486">
        <v>2142</v>
      </c>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4"/>
    </row>
    <row r="345" s="306" customFormat="true" ht="15" customHeight="true" x14ac:dyDescent="0.2">
      <c r="A345" s="1043" t="s">
        <v>146</v>
      </c>
      <c r="B345" s="594" t="s">
        <v>49</v>
      </c>
      <c r="C345" s="466">
        <v>28.581363004172459</v>
      </c>
      <c r="D345" s="458">
        <v>67.435590173756736</v>
      </c>
      <c r="E345" s="458">
        <v>75.15600624024961</v>
      </c>
      <c r="F345" s="458">
        <v>87.051406401551887</v>
      </c>
      <c r="G345" s="474">
        <v>95.328947368421055</v>
      </c>
      <c r="H345" s="466">
        <v>65.384615384615387</v>
      </c>
      <c r="I345" s="458">
        <v>76.486129458388376</v>
      </c>
      <c r="J345" s="458">
        <v>84.730290456431533</v>
      </c>
      <c r="K345" s="458">
        <v>92.772041302621133</v>
      </c>
      <c r="L345" s="474">
        <v>96.781115879828334</v>
      </c>
      <c r="M345" s="466">
        <v>15.063887020847345</v>
      </c>
      <c r="N345" s="458">
        <v>21.068938807126258</v>
      </c>
      <c r="O345" s="458">
        <v>49.491525423728817</v>
      </c>
      <c r="P345" s="458">
        <v>66.896024464831811</v>
      </c>
      <c r="Q345" s="474">
        <v>75.781876503608657</v>
      </c>
      <c r="R345" s="466">
        <v>70.892226148409904</v>
      </c>
      <c r="S345" s="458">
        <v>63.438632832729155</v>
      </c>
      <c r="T345" s="458">
        <v>49.048113534094846</v>
      </c>
      <c r="U345" s="458">
        <v>78.430141287284144</v>
      </c>
      <c r="V345" s="470">
        <v>54.122981014451689</v>
      </c>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343"/>
      <c r="BA345" s="1029" t="s">
        <v>152</v>
      </c>
      <c r="BB345" s="594" t="s">
        <v>49</v>
      </c>
      <c r="BC345" s="482">
        <v>1233</v>
      </c>
      <c r="BD345" s="478">
        <v>2251</v>
      </c>
      <c r="BE345" s="478">
        <v>1927</v>
      </c>
      <c r="BF345" s="478">
        <v>1795</v>
      </c>
      <c r="BG345" s="491">
        <v>1449</v>
      </c>
      <c r="BH345" s="482">
        <v>1360</v>
      </c>
      <c r="BI345" s="478">
        <v>1158</v>
      </c>
      <c r="BJ345" s="478">
        <v>1021</v>
      </c>
      <c r="BK345" s="478">
        <v>1168</v>
      </c>
      <c r="BL345" s="491">
        <v>902</v>
      </c>
      <c r="BM345" s="482">
        <v>224</v>
      </c>
      <c r="BN345" s="478">
        <v>272</v>
      </c>
      <c r="BO345" s="478">
        <v>730</v>
      </c>
      <c r="BP345" s="478">
        <v>875</v>
      </c>
      <c r="BQ345" s="491">
        <v>945</v>
      </c>
      <c r="BR345" s="482">
        <v>1605</v>
      </c>
      <c r="BS345" s="478">
        <v>1225</v>
      </c>
      <c r="BT345" s="478">
        <v>1417</v>
      </c>
      <c r="BU345" s="478">
        <v>2498</v>
      </c>
      <c r="BV345" s="486">
        <v>1910</v>
      </c>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4"/>
    </row>
    <row r="346" s="306" customFormat="true" ht="15" customHeight="true" x14ac:dyDescent="0.2">
      <c r="A346" s="1043"/>
      <c r="B346" s="594" t="s">
        <v>48</v>
      </c>
      <c r="C346" s="466">
        <v>71.418636995827541</v>
      </c>
      <c r="D346" s="458">
        <v>32.564409826243256</v>
      </c>
      <c r="E346" s="458">
        <v>24.84399375975039</v>
      </c>
      <c r="F346" s="458">
        <v>12.948593598448108</v>
      </c>
      <c r="G346" s="474">
        <v>4.6710526315789469</v>
      </c>
      <c r="H346" s="466">
        <v>34.615384615384613</v>
      </c>
      <c r="I346" s="458">
        <v>23.513870541611624</v>
      </c>
      <c r="J346" s="458">
        <v>15.269709543568466</v>
      </c>
      <c r="K346" s="458">
        <v>7.2279586973788721</v>
      </c>
      <c r="L346" s="474">
        <v>3.2188841201716736</v>
      </c>
      <c r="M346" s="466">
        <v>84.936112979152654</v>
      </c>
      <c r="N346" s="458">
        <v>78.931061192873742</v>
      </c>
      <c r="O346" s="458">
        <v>50.50847457627119</v>
      </c>
      <c r="P346" s="458">
        <v>33.103975535168196</v>
      </c>
      <c r="Q346" s="474">
        <v>24.218123496391339</v>
      </c>
      <c r="R346" s="466">
        <v>29.107773851590107</v>
      </c>
      <c r="S346" s="458">
        <v>36.561367167270845</v>
      </c>
      <c r="T346" s="458">
        <v>50.951886465905162</v>
      </c>
      <c r="U346" s="458">
        <v>21.569858712715856</v>
      </c>
      <c r="V346" s="470">
        <v>45.877018985548311</v>
      </c>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343"/>
      <c r="BA346" s="1023"/>
      <c r="BB346" s="594" t="s">
        <v>48</v>
      </c>
      <c r="BC346" s="482">
        <v>3081</v>
      </c>
      <c r="BD346" s="478">
        <v>1087</v>
      </c>
      <c r="BE346" s="478">
        <v>637</v>
      </c>
      <c r="BF346" s="478">
        <v>267</v>
      </c>
      <c r="BG346" s="491">
        <v>71</v>
      </c>
      <c r="BH346" s="482">
        <v>720</v>
      </c>
      <c r="BI346" s="478">
        <v>356</v>
      </c>
      <c r="BJ346" s="478">
        <v>184</v>
      </c>
      <c r="BK346" s="478">
        <v>91</v>
      </c>
      <c r="BL346" s="491">
        <v>30</v>
      </c>
      <c r="BM346" s="482">
        <v>1263</v>
      </c>
      <c r="BN346" s="478">
        <v>1019</v>
      </c>
      <c r="BO346" s="478">
        <v>745</v>
      </c>
      <c r="BP346" s="478">
        <v>433</v>
      </c>
      <c r="BQ346" s="491">
        <v>302</v>
      </c>
      <c r="BR346" s="482">
        <v>659</v>
      </c>
      <c r="BS346" s="478">
        <v>706</v>
      </c>
      <c r="BT346" s="478">
        <v>1472</v>
      </c>
      <c r="BU346" s="478">
        <v>687</v>
      </c>
      <c r="BV346" s="486">
        <v>1619</v>
      </c>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4"/>
    </row>
    <row r="347" s="306" customFormat="true" ht="15" customHeight="true" x14ac:dyDescent="0.2">
      <c r="A347" s="1043" t="s">
        <v>147</v>
      </c>
      <c r="B347" s="594" t="s">
        <v>49</v>
      </c>
      <c r="C347" s="466">
        <v>22.090866944830783</v>
      </c>
      <c r="D347" s="458">
        <v>48.322348711803478</v>
      </c>
      <c r="E347" s="458">
        <v>57.917316692667711</v>
      </c>
      <c r="F347" s="458">
        <v>78.51600387972843</v>
      </c>
      <c r="G347" s="474">
        <v>94.539473684210535</v>
      </c>
      <c r="H347" s="466">
        <v>43.317307692307693</v>
      </c>
      <c r="I347" s="458">
        <v>54.887714663143996</v>
      </c>
      <c r="J347" s="458">
        <v>69.128630705394187</v>
      </c>
      <c r="K347" s="458">
        <v>90.786338363780786</v>
      </c>
      <c r="L347" s="474">
        <v>96.351931330472112</v>
      </c>
      <c r="M347" s="466">
        <v>9.0786819098856757</v>
      </c>
      <c r="N347" s="458">
        <v>19.597211463981409</v>
      </c>
      <c r="O347" s="458">
        <v>37.898305084745765</v>
      </c>
      <c r="P347" s="458">
        <v>54.434250764525991</v>
      </c>
      <c r="Q347" s="474">
        <v>67.522052927024859</v>
      </c>
      <c r="R347" s="466">
        <v>56.316254416961129</v>
      </c>
      <c r="S347" s="458">
        <v>49.508026929052306</v>
      </c>
      <c r="T347" s="458">
        <v>44.167532017999307</v>
      </c>
      <c r="U347" s="458">
        <v>67.032967032967022</v>
      </c>
      <c r="V347" s="470">
        <v>41.51317653726268</v>
      </c>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343"/>
      <c r="BA347" s="1029" t="s">
        <v>153</v>
      </c>
      <c r="BB347" s="594" t="s">
        <v>49</v>
      </c>
      <c r="BC347" s="482">
        <v>953</v>
      </c>
      <c r="BD347" s="478">
        <v>1613</v>
      </c>
      <c r="BE347" s="478">
        <v>1485</v>
      </c>
      <c r="BF347" s="478">
        <v>1619</v>
      </c>
      <c r="BG347" s="491">
        <v>1437</v>
      </c>
      <c r="BH347" s="482">
        <v>901</v>
      </c>
      <c r="BI347" s="478">
        <v>831</v>
      </c>
      <c r="BJ347" s="478">
        <v>833</v>
      </c>
      <c r="BK347" s="478">
        <v>1143</v>
      </c>
      <c r="BL347" s="491">
        <v>898</v>
      </c>
      <c r="BM347" s="482">
        <v>135</v>
      </c>
      <c r="BN347" s="478">
        <v>253</v>
      </c>
      <c r="BO347" s="478">
        <v>559</v>
      </c>
      <c r="BP347" s="478">
        <v>712</v>
      </c>
      <c r="BQ347" s="491">
        <v>842</v>
      </c>
      <c r="BR347" s="482">
        <v>1275</v>
      </c>
      <c r="BS347" s="478">
        <v>956</v>
      </c>
      <c r="BT347" s="478">
        <v>1276</v>
      </c>
      <c r="BU347" s="478">
        <v>2135</v>
      </c>
      <c r="BV347" s="486">
        <v>1465</v>
      </c>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4"/>
    </row>
    <row r="348" s="306" customFormat="true" ht="15" customHeight="true" x14ac:dyDescent="0.2">
      <c r="A348" s="1043"/>
      <c r="B348" s="594" t="s">
        <v>48</v>
      </c>
      <c r="C348" s="466">
        <v>77.909133055169221</v>
      </c>
      <c r="D348" s="458">
        <v>51.677651288196522</v>
      </c>
      <c r="E348" s="458">
        <v>42.082683307332289</v>
      </c>
      <c r="F348" s="458">
        <v>21.483996120271581</v>
      </c>
      <c r="G348" s="474">
        <v>5.4605263157894743</v>
      </c>
      <c r="H348" s="466">
        <v>56.682692307692307</v>
      </c>
      <c r="I348" s="458">
        <v>45.112285336856011</v>
      </c>
      <c r="J348" s="458">
        <v>30.87136929460581</v>
      </c>
      <c r="K348" s="458">
        <v>9.2136616362192214</v>
      </c>
      <c r="L348" s="474">
        <v>3.648068669527897</v>
      </c>
      <c r="M348" s="466">
        <v>90.921318090114326</v>
      </c>
      <c r="N348" s="458">
        <v>80.402788536018591</v>
      </c>
      <c r="O348" s="458">
        <v>62.101694915254235</v>
      </c>
      <c r="P348" s="458">
        <v>45.565749235474009</v>
      </c>
      <c r="Q348" s="474">
        <v>32.477947072975141</v>
      </c>
      <c r="R348" s="466">
        <v>43.683745583038871</v>
      </c>
      <c r="S348" s="458">
        <v>50.491973070947694</v>
      </c>
      <c r="T348" s="458">
        <v>55.832467982000686</v>
      </c>
      <c r="U348" s="458">
        <v>32.967032967032964</v>
      </c>
      <c r="V348" s="470">
        <v>58.486823462737313</v>
      </c>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343"/>
      <c r="BA348" s="1023"/>
      <c r="BB348" s="594" t="s">
        <v>48</v>
      </c>
      <c r="BC348" s="482">
        <v>3361</v>
      </c>
      <c r="BD348" s="478">
        <v>1725</v>
      </c>
      <c r="BE348" s="478">
        <v>1079</v>
      </c>
      <c r="BF348" s="478">
        <v>443</v>
      </c>
      <c r="BG348" s="491">
        <v>83</v>
      </c>
      <c r="BH348" s="482">
        <v>1179</v>
      </c>
      <c r="BI348" s="478">
        <v>683</v>
      </c>
      <c r="BJ348" s="478">
        <v>372</v>
      </c>
      <c r="BK348" s="478">
        <v>116</v>
      </c>
      <c r="BL348" s="491">
        <v>34</v>
      </c>
      <c r="BM348" s="482">
        <v>1352</v>
      </c>
      <c r="BN348" s="478">
        <v>1038</v>
      </c>
      <c r="BO348" s="478">
        <v>916</v>
      </c>
      <c r="BP348" s="478">
        <v>596</v>
      </c>
      <c r="BQ348" s="491">
        <v>405</v>
      </c>
      <c r="BR348" s="482">
        <v>989</v>
      </c>
      <c r="BS348" s="478">
        <v>975</v>
      </c>
      <c r="BT348" s="478">
        <v>1613</v>
      </c>
      <c r="BU348" s="478">
        <v>1050</v>
      </c>
      <c r="BV348" s="486">
        <v>2064</v>
      </c>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4"/>
    </row>
    <row r="349" s="306" customFormat="true" ht="15" customHeight="true" x14ac:dyDescent="0.2">
      <c r="A349" s="1043" t="s">
        <v>148</v>
      </c>
      <c r="B349" s="594" t="s">
        <v>49</v>
      </c>
      <c r="C349" s="466">
        <v>43.857209086694482</v>
      </c>
      <c r="D349" s="458">
        <v>84.242061114439778</v>
      </c>
      <c r="E349" s="458">
        <v>88.338533541341661</v>
      </c>
      <c r="F349" s="458">
        <v>93.937924345295826</v>
      </c>
      <c r="G349" s="474">
        <v>98.223684210526315</v>
      </c>
      <c r="H349" s="466">
        <v>84.855769230769226</v>
      </c>
      <c r="I349" s="458">
        <v>90.092470277410825</v>
      </c>
      <c r="J349" s="458">
        <v>95.352697095435687</v>
      </c>
      <c r="K349" s="458">
        <v>96.66401906274821</v>
      </c>
      <c r="L349" s="474">
        <v>98.819742489270396</v>
      </c>
      <c r="M349" s="466">
        <v>28.446536650975119</v>
      </c>
      <c r="N349" s="458">
        <v>34.004647560030982</v>
      </c>
      <c r="O349" s="458">
        <v>66.779661016949149</v>
      </c>
      <c r="P349" s="458">
        <v>81.804281345565755</v>
      </c>
      <c r="Q349" s="474">
        <v>85.485164394546914</v>
      </c>
      <c r="R349" s="466">
        <v>82.022968197879862</v>
      </c>
      <c r="S349" s="458">
        <v>79.026411185914043</v>
      </c>
      <c r="T349" s="458">
        <v>62.720664589823471</v>
      </c>
      <c r="U349" s="458">
        <v>91.14599686028258</v>
      </c>
      <c r="V349" s="470">
        <v>65.202606970813264</v>
      </c>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343"/>
      <c r="BA349" s="1029" t="s">
        <v>154</v>
      </c>
      <c r="BB349" s="594" t="s">
        <v>49</v>
      </c>
      <c r="BC349" s="482">
        <v>1892</v>
      </c>
      <c r="BD349" s="478">
        <v>2812</v>
      </c>
      <c r="BE349" s="478">
        <v>2265</v>
      </c>
      <c r="BF349" s="478">
        <v>1937</v>
      </c>
      <c r="BG349" s="491">
        <v>1493</v>
      </c>
      <c r="BH349" s="482">
        <v>1765</v>
      </c>
      <c r="BI349" s="478">
        <v>1364</v>
      </c>
      <c r="BJ349" s="478">
        <v>1149</v>
      </c>
      <c r="BK349" s="478">
        <v>1217</v>
      </c>
      <c r="BL349" s="491">
        <v>921</v>
      </c>
      <c r="BM349" s="482">
        <v>423</v>
      </c>
      <c r="BN349" s="478">
        <v>439</v>
      </c>
      <c r="BO349" s="478">
        <v>985</v>
      </c>
      <c r="BP349" s="478">
        <v>1070</v>
      </c>
      <c r="BQ349" s="491">
        <v>1066</v>
      </c>
      <c r="BR349" s="482">
        <v>1857</v>
      </c>
      <c r="BS349" s="478">
        <v>1526</v>
      </c>
      <c r="BT349" s="478">
        <v>1812</v>
      </c>
      <c r="BU349" s="478">
        <v>2903</v>
      </c>
      <c r="BV349" s="486">
        <v>2301</v>
      </c>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4"/>
    </row>
    <row r="350" s="306" customFormat="true" ht="15" customHeight="true" x14ac:dyDescent="0.2">
      <c r="A350" s="1043"/>
      <c r="B350" s="594" t="s">
        <v>48</v>
      </c>
      <c r="C350" s="466">
        <v>56.142790913305518</v>
      </c>
      <c r="D350" s="458">
        <v>15.757938885560216</v>
      </c>
      <c r="E350" s="458">
        <v>11.661466458658348</v>
      </c>
      <c r="F350" s="458">
        <v>6.062075654704171</v>
      </c>
      <c r="G350" s="474">
        <v>1.7763157894736841</v>
      </c>
      <c r="H350" s="466">
        <v>15.144230769230768</v>
      </c>
      <c r="I350" s="458">
        <v>9.9075297225891674</v>
      </c>
      <c r="J350" s="458">
        <v>4.6473029045643157</v>
      </c>
      <c r="K350" s="458">
        <v>3.3359809372517866</v>
      </c>
      <c r="L350" s="474">
        <v>1.1802575107296138</v>
      </c>
      <c r="M350" s="466">
        <v>71.553463349024881</v>
      </c>
      <c r="N350" s="458">
        <v>65.995352439969011</v>
      </c>
      <c r="O350" s="458">
        <v>33.220338983050844</v>
      </c>
      <c r="P350" s="458">
        <v>18.195718654434252</v>
      </c>
      <c r="Q350" s="474">
        <v>14.514835605453088</v>
      </c>
      <c r="R350" s="466">
        <v>17.977031802120141</v>
      </c>
      <c r="S350" s="458">
        <v>20.973588814085968</v>
      </c>
      <c r="T350" s="458">
        <v>37.279335410176536</v>
      </c>
      <c r="U350" s="458">
        <v>8.8540031397174257</v>
      </c>
      <c r="V350" s="470">
        <v>34.797393029186743</v>
      </c>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343"/>
      <c r="BA350" s="1023"/>
      <c r="BB350" s="594" t="s">
        <v>48</v>
      </c>
      <c r="BC350" s="482">
        <v>2422</v>
      </c>
      <c r="BD350" s="478">
        <v>526</v>
      </c>
      <c r="BE350" s="478">
        <v>299</v>
      </c>
      <c r="BF350" s="478">
        <v>125</v>
      </c>
      <c r="BG350" s="491">
        <v>27</v>
      </c>
      <c r="BH350" s="482">
        <v>315</v>
      </c>
      <c r="BI350" s="478">
        <v>150</v>
      </c>
      <c r="BJ350" s="478">
        <v>56</v>
      </c>
      <c r="BK350" s="478">
        <v>42</v>
      </c>
      <c r="BL350" s="491">
        <v>11</v>
      </c>
      <c r="BM350" s="482">
        <v>1064</v>
      </c>
      <c r="BN350" s="478">
        <v>852</v>
      </c>
      <c r="BO350" s="478">
        <v>490</v>
      </c>
      <c r="BP350" s="478">
        <v>238</v>
      </c>
      <c r="BQ350" s="491">
        <v>181</v>
      </c>
      <c r="BR350" s="482">
        <v>407</v>
      </c>
      <c r="BS350" s="478">
        <v>405</v>
      </c>
      <c r="BT350" s="478">
        <v>1077</v>
      </c>
      <c r="BU350" s="478">
        <v>282</v>
      </c>
      <c r="BV350" s="486">
        <v>1228</v>
      </c>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4"/>
    </row>
    <row r="351" s="306" customFormat="true" ht="15" customHeight="true" x14ac:dyDescent="0.2">
      <c r="A351" s="1043" t="s">
        <v>149</v>
      </c>
      <c r="B351" s="594" t="s">
        <v>49</v>
      </c>
      <c r="C351" s="466">
        <v>31.36300417246175</v>
      </c>
      <c r="D351" s="458">
        <v>60.21569802276813</v>
      </c>
      <c r="E351" s="458">
        <v>67.511700468018716</v>
      </c>
      <c r="F351" s="458">
        <v>84.481086323957328</v>
      </c>
      <c r="G351" s="474">
        <v>97.23684210526315</v>
      </c>
      <c r="H351" s="466">
        <v>55.769230769230774</v>
      </c>
      <c r="I351" s="458">
        <v>64.861294583883762</v>
      </c>
      <c r="J351" s="458">
        <v>77.261410788381752</v>
      </c>
      <c r="K351" s="458">
        <v>94.51945988880064</v>
      </c>
      <c r="L351" s="474">
        <v>98.283261802575112</v>
      </c>
      <c r="M351" s="466">
        <v>14.660390047074648</v>
      </c>
      <c r="N351" s="458">
        <v>27.885360185902403</v>
      </c>
      <c r="O351" s="458">
        <v>50.711864406779661</v>
      </c>
      <c r="P351" s="458">
        <v>66.819571865443422</v>
      </c>
      <c r="Q351" s="474">
        <v>74.979951884522862</v>
      </c>
      <c r="R351" s="466">
        <v>62.720848056537108</v>
      </c>
      <c r="S351" s="458">
        <v>58.984981874676336</v>
      </c>
      <c r="T351" s="458">
        <v>56.282450674974037</v>
      </c>
      <c r="U351" s="458">
        <v>76.043956043956044</v>
      </c>
      <c r="V351" s="470">
        <v>48.370643241711534</v>
      </c>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343"/>
      <c r="BA351" s="1029" t="s">
        <v>155</v>
      </c>
      <c r="BB351" s="594" t="s">
        <v>49</v>
      </c>
      <c r="BC351" s="482">
        <v>1353</v>
      </c>
      <c r="BD351" s="478">
        <v>2010</v>
      </c>
      <c r="BE351" s="478">
        <v>1731</v>
      </c>
      <c r="BF351" s="478">
        <v>1742</v>
      </c>
      <c r="BG351" s="491">
        <v>1478</v>
      </c>
      <c r="BH351" s="482">
        <v>1160</v>
      </c>
      <c r="BI351" s="478">
        <v>982</v>
      </c>
      <c r="BJ351" s="478">
        <v>931</v>
      </c>
      <c r="BK351" s="478">
        <v>1190</v>
      </c>
      <c r="BL351" s="491">
        <v>916</v>
      </c>
      <c r="BM351" s="482">
        <v>218</v>
      </c>
      <c r="BN351" s="478">
        <v>360</v>
      </c>
      <c r="BO351" s="478">
        <v>748</v>
      </c>
      <c r="BP351" s="478">
        <v>874</v>
      </c>
      <c r="BQ351" s="491">
        <v>935</v>
      </c>
      <c r="BR351" s="482">
        <v>1420</v>
      </c>
      <c r="BS351" s="478">
        <v>1139</v>
      </c>
      <c r="BT351" s="478">
        <v>1626</v>
      </c>
      <c r="BU351" s="478">
        <v>2422</v>
      </c>
      <c r="BV351" s="486">
        <v>1707</v>
      </c>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4"/>
    </row>
    <row r="352" s="306" customFormat="true" ht="15" customHeight="true" x14ac:dyDescent="0.2">
      <c r="A352" s="1043"/>
      <c r="B352" s="594" t="s">
        <v>48</v>
      </c>
      <c r="C352" s="466">
        <v>68.636995827538243</v>
      </c>
      <c r="D352" s="458">
        <v>39.78430197723187</v>
      </c>
      <c r="E352" s="458">
        <v>32.488299531981276</v>
      </c>
      <c r="F352" s="458">
        <v>15.518913676042679</v>
      </c>
      <c r="G352" s="474">
        <v>2.763157894736842</v>
      </c>
      <c r="H352" s="466">
        <v>44.230769230769226</v>
      </c>
      <c r="I352" s="458">
        <v>35.138705416116252</v>
      </c>
      <c r="J352" s="458">
        <v>22.738589211618258</v>
      </c>
      <c r="K352" s="458">
        <v>5.4805401111993648</v>
      </c>
      <c r="L352" s="474">
        <v>1.7167381974248928</v>
      </c>
      <c r="M352" s="466">
        <v>85.339609952925358</v>
      </c>
      <c r="N352" s="458">
        <v>72.1146398140976</v>
      </c>
      <c r="O352" s="458">
        <v>49.288135593220339</v>
      </c>
      <c r="P352" s="458">
        <v>33.180428134556578</v>
      </c>
      <c r="Q352" s="474">
        <v>25.020048115477145</v>
      </c>
      <c r="R352" s="466">
        <v>37.279151943462892</v>
      </c>
      <c r="S352" s="458">
        <v>41.015018125323664</v>
      </c>
      <c r="T352" s="458">
        <v>43.717549325025963</v>
      </c>
      <c r="U352" s="458">
        <v>23.956043956043956</v>
      </c>
      <c r="V352" s="470">
        <v>51.629356758288466</v>
      </c>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343"/>
      <c r="BA352" s="1023"/>
      <c r="BB352" s="594" t="s">
        <v>48</v>
      </c>
      <c r="BC352" s="482">
        <v>2961</v>
      </c>
      <c r="BD352" s="478">
        <v>1328</v>
      </c>
      <c r="BE352" s="478">
        <v>833</v>
      </c>
      <c r="BF352" s="478">
        <v>320</v>
      </c>
      <c r="BG352" s="491">
        <v>42</v>
      </c>
      <c r="BH352" s="482">
        <v>920</v>
      </c>
      <c r="BI352" s="478">
        <v>532</v>
      </c>
      <c r="BJ352" s="478">
        <v>274</v>
      </c>
      <c r="BK352" s="478">
        <v>69</v>
      </c>
      <c r="BL352" s="491">
        <v>16</v>
      </c>
      <c r="BM352" s="482">
        <v>1269</v>
      </c>
      <c r="BN352" s="478">
        <v>931</v>
      </c>
      <c r="BO352" s="478">
        <v>727</v>
      </c>
      <c r="BP352" s="478">
        <v>434</v>
      </c>
      <c r="BQ352" s="491">
        <v>312</v>
      </c>
      <c r="BR352" s="482">
        <v>844</v>
      </c>
      <c r="BS352" s="478">
        <v>792</v>
      </c>
      <c r="BT352" s="478">
        <v>1263</v>
      </c>
      <c r="BU352" s="478">
        <v>763</v>
      </c>
      <c r="BV352" s="486">
        <v>1822</v>
      </c>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4"/>
    </row>
    <row r="353" s="306" customFormat="true" ht="15" customHeight="true" x14ac:dyDescent="0.2">
      <c r="A353" s="1043" t="s">
        <v>137</v>
      </c>
      <c r="B353" s="594" t="s">
        <v>49</v>
      </c>
      <c r="C353" s="466">
        <v>62.772369031061658</v>
      </c>
      <c r="D353" s="458">
        <v>79.358897543439184</v>
      </c>
      <c r="E353" s="458">
        <v>85.101404056162238</v>
      </c>
      <c r="F353" s="458">
        <v>92.483026188166832</v>
      </c>
      <c r="G353" s="474">
        <v>97.039473684210535</v>
      </c>
      <c r="H353" s="466">
        <v>76.057692307692307</v>
      </c>
      <c r="I353" s="458">
        <v>84.742404227212688</v>
      </c>
      <c r="J353" s="458">
        <v>88.796680497925308</v>
      </c>
      <c r="K353" s="458">
        <v>95.79030976965845</v>
      </c>
      <c r="L353" s="474">
        <v>97.85407725321889</v>
      </c>
      <c r="M353" s="466">
        <v>52.252858103564229</v>
      </c>
      <c r="N353" s="458">
        <v>64.756003098373355</v>
      </c>
      <c r="O353" s="458">
        <v>73.220338983050851</v>
      </c>
      <c r="P353" s="458">
        <v>81.422018348623851</v>
      </c>
      <c r="Q353" s="474">
        <v>89.013632718524462</v>
      </c>
      <c r="R353" s="466">
        <v>84.275618374558306</v>
      </c>
      <c r="S353" s="458">
        <v>78.353184878301391</v>
      </c>
      <c r="T353" s="458">
        <v>72.585669781931458</v>
      </c>
      <c r="U353" s="458">
        <v>85.180533751962329</v>
      </c>
      <c r="V353" s="470">
        <v>76.225559648625676</v>
      </c>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343"/>
      <c r="BA353" s="1029" t="s">
        <v>144</v>
      </c>
      <c r="BB353" s="594" t="s">
        <v>49</v>
      </c>
      <c r="BC353" s="482">
        <v>2708</v>
      </c>
      <c r="BD353" s="478">
        <v>2649</v>
      </c>
      <c r="BE353" s="478">
        <v>2182</v>
      </c>
      <c r="BF353" s="478">
        <v>1907</v>
      </c>
      <c r="BG353" s="491">
        <v>1475</v>
      </c>
      <c r="BH353" s="482">
        <v>1582</v>
      </c>
      <c r="BI353" s="478">
        <v>1283</v>
      </c>
      <c r="BJ353" s="478">
        <v>1070</v>
      </c>
      <c r="BK353" s="478">
        <v>1206</v>
      </c>
      <c r="BL353" s="491">
        <v>912</v>
      </c>
      <c r="BM353" s="482">
        <v>777</v>
      </c>
      <c r="BN353" s="478">
        <v>836</v>
      </c>
      <c r="BO353" s="478">
        <v>1080</v>
      </c>
      <c r="BP353" s="478">
        <v>1065</v>
      </c>
      <c r="BQ353" s="491">
        <v>1110</v>
      </c>
      <c r="BR353" s="482">
        <v>1908</v>
      </c>
      <c r="BS353" s="478">
        <v>1513</v>
      </c>
      <c r="BT353" s="478">
        <v>2097</v>
      </c>
      <c r="BU353" s="478">
        <v>2713</v>
      </c>
      <c r="BV353" s="486">
        <v>2690</v>
      </c>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4"/>
    </row>
    <row r="354" s="306" customFormat="true" ht="15" customHeight="true" x14ac:dyDescent="0.2">
      <c r="A354" s="1044"/>
      <c r="B354" s="596" t="s">
        <v>48</v>
      </c>
      <c r="C354" s="464">
        <v>37.227630968938342</v>
      </c>
      <c r="D354" s="459">
        <v>20.641102456560816</v>
      </c>
      <c r="E354" s="459">
        <v>14.898595943837753</v>
      </c>
      <c r="F354" s="459">
        <v>7.5169738118331715</v>
      </c>
      <c r="G354" s="475">
        <v>2.9605263157894735</v>
      </c>
      <c r="H354" s="464">
        <v>23.942307692307693</v>
      </c>
      <c r="I354" s="459">
        <v>15.257595772787319</v>
      </c>
      <c r="J354" s="459">
        <v>11.20331950207469</v>
      </c>
      <c r="K354" s="459">
        <v>4.2096902303415407</v>
      </c>
      <c r="L354" s="475">
        <v>2.1459227467811157</v>
      </c>
      <c r="M354" s="464">
        <v>47.747141896435771</v>
      </c>
      <c r="N354" s="459">
        <v>35.243996901626645</v>
      </c>
      <c r="O354" s="459">
        <v>26.779661016949152</v>
      </c>
      <c r="P354" s="459">
        <v>18.577981651376145</v>
      </c>
      <c r="Q354" s="475">
        <v>10.986367281475541</v>
      </c>
      <c r="R354" s="464">
        <v>15.724381625441698</v>
      </c>
      <c r="S354" s="459">
        <v>21.646815121698602</v>
      </c>
      <c r="T354" s="459">
        <v>27.414330218068532</v>
      </c>
      <c r="U354" s="459">
        <v>14.819466248037678</v>
      </c>
      <c r="V354" s="471">
        <v>23.774440351374327</v>
      </c>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343"/>
      <c r="BA354" s="1024"/>
      <c r="BB354" s="596" t="s">
        <v>48</v>
      </c>
      <c r="BC354" s="483">
        <v>1606</v>
      </c>
      <c r="BD354" s="479">
        <v>689</v>
      </c>
      <c r="BE354" s="479">
        <v>382</v>
      </c>
      <c r="BF354" s="479">
        <v>155</v>
      </c>
      <c r="BG354" s="492">
        <v>45</v>
      </c>
      <c r="BH354" s="483">
        <v>498</v>
      </c>
      <c r="BI354" s="479">
        <v>231</v>
      </c>
      <c r="BJ354" s="479">
        <v>135</v>
      </c>
      <c r="BK354" s="479">
        <v>53</v>
      </c>
      <c r="BL354" s="492">
        <v>20</v>
      </c>
      <c r="BM354" s="483">
        <v>710</v>
      </c>
      <c r="BN354" s="479">
        <v>455</v>
      </c>
      <c r="BO354" s="479">
        <v>395</v>
      </c>
      <c r="BP354" s="479">
        <v>243</v>
      </c>
      <c r="BQ354" s="492">
        <v>137</v>
      </c>
      <c r="BR354" s="483">
        <v>356</v>
      </c>
      <c r="BS354" s="479">
        <v>418</v>
      </c>
      <c r="BT354" s="479">
        <v>792</v>
      </c>
      <c r="BU354" s="479">
        <v>472</v>
      </c>
      <c r="BV354" s="487">
        <v>839</v>
      </c>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4"/>
    </row>
    <row r="355" s="370" customFormat="true" ht="15" customHeight="true" x14ac:dyDescent="0.2">
      <c r="A355" s="311"/>
      <c r="B355" s="311"/>
      <c r="C355" s="311"/>
      <c r="D355" s="311"/>
      <c r="E355" s="311"/>
      <c r="F355" s="311"/>
      <c r="G355" s="311"/>
      <c r="W355" s="344"/>
      <c r="X355" s="344"/>
      <c r="Y355" s="344"/>
      <c r="Z355" s="344"/>
      <c r="AA355" s="344"/>
      <c r="AB355" s="344"/>
      <c r="AC355" s="344"/>
      <c r="AD355" s="344"/>
      <c r="AE355" s="344"/>
      <c r="AF355" s="344"/>
      <c r="AG355" s="344"/>
      <c r="AH355" s="344"/>
      <c r="AI355" s="344"/>
      <c r="AJ355" s="344"/>
      <c r="AK355" s="344"/>
      <c r="AL355" s="344"/>
      <c r="AM355" s="344"/>
      <c r="AN355" s="344"/>
      <c r="AO355" s="344"/>
      <c r="AP355" s="344"/>
      <c r="AQ355" s="344"/>
      <c r="AR355" s="344"/>
      <c r="AS355" s="344"/>
      <c r="AT355" s="344"/>
      <c r="AU355" s="344"/>
      <c r="AV355" s="344"/>
      <c r="AW355" s="344"/>
      <c r="AX355" s="344"/>
      <c r="AY355" s="344"/>
      <c r="AZ355" s="344"/>
      <c r="BB355" s="311"/>
      <c r="BC355" s="434"/>
      <c r="BD355" s="434"/>
      <c r="BE355" s="434"/>
      <c r="BF355" s="434"/>
      <c r="BG355" s="434"/>
      <c r="BH355" s="434"/>
      <c r="BI355" s="434"/>
      <c r="BJ355" s="434"/>
      <c r="BK355" s="434"/>
      <c r="BL355" s="434"/>
      <c r="BM355" s="434"/>
      <c r="BN355" s="434"/>
      <c r="BO355" s="434"/>
      <c r="BP355" s="434"/>
      <c r="BQ355" s="434"/>
      <c r="BR355" s="434"/>
      <c r="BS355" s="434"/>
      <c r="BT355" s="434"/>
      <c r="BU355" s="434"/>
      <c r="BV355" s="434"/>
      <c r="BW355" s="435"/>
      <c r="BX355" s="435"/>
      <c r="BY355" s="435"/>
      <c r="BZ355" s="435"/>
      <c r="CA355" s="435"/>
      <c r="CB355" s="435"/>
      <c r="CC355" s="435"/>
      <c r="CD355" s="435"/>
      <c r="CE355" s="435"/>
      <c r="CF355" s="435"/>
      <c r="CG355" s="435"/>
      <c r="CH355" s="435"/>
      <c r="CI355" s="435"/>
      <c r="CJ355" s="435"/>
      <c r="CK355" s="435"/>
      <c r="CL355" s="435"/>
      <c r="CM355" s="435"/>
      <c r="CN355" s="435"/>
      <c r="CO355" s="435"/>
      <c r="CP355" s="435"/>
      <c r="CQ355" s="435"/>
      <c r="CR355" s="435"/>
      <c r="CS355" s="435"/>
      <c r="CT355" s="435"/>
      <c r="CU355" s="435"/>
      <c r="CV355" s="435"/>
      <c r="CW355" s="435"/>
      <c r="CX355" s="435"/>
      <c r="CY355" s="435"/>
      <c r="CZ355" s="435"/>
    </row>
    <row r="356" s="370" customFormat="true" ht="15" customHeight="true" x14ac:dyDescent="0.2">
      <c r="A356" s="311"/>
      <c r="B356" s="311"/>
      <c r="C356" s="311"/>
      <c r="D356" s="311"/>
      <c r="E356" s="311"/>
      <c r="F356" s="311"/>
      <c r="G356" s="311"/>
      <c r="W356" s="344"/>
      <c r="X356" s="344"/>
      <c r="Y356" s="344"/>
      <c r="Z356" s="344"/>
      <c r="AA356" s="344"/>
      <c r="AB356" s="344"/>
      <c r="AC356" s="344"/>
      <c r="AD356" s="344"/>
      <c r="AE356" s="344"/>
      <c r="AF356" s="344"/>
      <c r="AG356" s="344"/>
      <c r="AH356" s="344"/>
      <c r="AI356" s="344"/>
      <c r="AJ356" s="344"/>
      <c r="AK356" s="344"/>
      <c r="AL356" s="344"/>
      <c r="AM356" s="344"/>
      <c r="AN356" s="344"/>
      <c r="AO356" s="344"/>
      <c r="AP356" s="344"/>
      <c r="AQ356" s="344"/>
      <c r="AR356" s="344"/>
      <c r="AS356" s="344"/>
      <c r="AT356" s="344"/>
      <c r="AU356" s="344"/>
      <c r="AV356" s="344"/>
      <c r="AW356" s="344"/>
      <c r="AX356" s="344"/>
      <c r="AY356" s="344"/>
      <c r="AZ356" s="344"/>
      <c r="BB356" s="311"/>
      <c r="BW356" s="344"/>
      <c r="BX356" s="344"/>
      <c r="BY356" s="344"/>
      <c r="BZ356" s="344"/>
      <c r="CA356" s="344"/>
      <c r="CB356" s="344"/>
      <c r="CC356" s="344"/>
      <c r="CD356" s="344"/>
      <c r="CE356" s="344"/>
      <c r="CF356" s="344"/>
      <c r="CG356" s="344"/>
      <c r="CH356" s="344"/>
      <c r="CI356" s="344"/>
      <c r="CJ356" s="344"/>
      <c r="CK356" s="344"/>
      <c r="CL356" s="344"/>
      <c r="CM356" s="344"/>
      <c r="CN356" s="344"/>
      <c r="CO356" s="344"/>
      <c r="CP356" s="344"/>
      <c r="CQ356" s="344"/>
      <c r="CR356" s="344"/>
      <c r="CS356" s="344"/>
      <c r="CT356" s="344"/>
      <c r="CU356" s="344"/>
      <c r="CV356" s="344"/>
      <c r="CW356" s="344"/>
      <c r="CX356" s="344"/>
      <c r="CY356" s="344"/>
      <c r="CZ356" s="344"/>
    </row>
    <row r="357" s="370" customFormat="true" ht="15" customHeight="true" x14ac:dyDescent="0.2">
      <c r="A357" s="311"/>
      <c r="B357" s="311"/>
      <c r="C357" s="311"/>
      <c r="D357" s="311"/>
      <c r="E357" s="311"/>
      <c r="F357" s="311"/>
      <c r="G357" s="311"/>
      <c r="W357" s="344"/>
      <c r="X357" s="344"/>
      <c r="Y357" s="344"/>
      <c r="Z357" s="344"/>
      <c r="AA357" s="344"/>
      <c r="AB357" s="344"/>
      <c r="AC357" s="344"/>
      <c r="AD357" s="344"/>
      <c r="AE357" s="344"/>
      <c r="AF357" s="344"/>
      <c r="AG357" s="344"/>
      <c r="AH357" s="344"/>
      <c r="AI357" s="344"/>
      <c r="AJ357" s="344"/>
      <c r="AK357" s="344"/>
      <c r="AL357" s="344"/>
      <c r="AM357" s="344"/>
      <c r="AN357" s="344"/>
      <c r="AO357" s="344"/>
      <c r="AP357" s="344"/>
      <c r="AQ357" s="344"/>
      <c r="AR357" s="344"/>
      <c r="AS357" s="344"/>
      <c r="AT357" s="344"/>
      <c r="AU357" s="344"/>
      <c r="AV357" s="344"/>
      <c r="AW357" s="344"/>
      <c r="AX357" s="344"/>
      <c r="AY357" s="344"/>
      <c r="AZ357" s="344"/>
      <c r="BB357" s="311"/>
      <c r="BW357" s="344"/>
      <c r="BX357" s="344"/>
      <c r="BY357" s="344"/>
      <c r="BZ357" s="344"/>
      <c r="CA357" s="344"/>
      <c r="CB357" s="344"/>
      <c r="CC357" s="344"/>
      <c r="CD357" s="344"/>
      <c r="CE357" s="344"/>
      <c r="CF357" s="344"/>
      <c r="CG357" s="344"/>
      <c r="CH357" s="344"/>
      <c r="CI357" s="344"/>
      <c r="CJ357" s="344"/>
      <c r="CK357" s="344"/>
      <c r="CL357" s="344"/>
      <c r="CM357" s="344"/>
      <c r="CN357" s="344"/>
      <c r="CO357" s="344"/>
      <c r="CP357" s="344"/>
      <c r="CQ357" s="344"/>
      <c r="CR357" s="344"/>
      <c r="CS357" s="344"/>
      <c r="CT357" s="344"/>
      <c r="CU357" s="344"/>
      <c r="CV357" s="344"/>
      <c r="CW357" s="344"/>
      <c r="CX357" s="344"/>
      <c r="CY357" s="344"/>
      <c r="CZ357" s="344"/>
    </row>
    <row r="358" s="370" customFormat="true" ht="15" customHeight="true" x14ac:dyDescent="0.2">
      <c r="A358" s="311"/>
      <c r="B358" s="311"/>
      <c r="C358" s="311"/>
      <c r="D358" s="311"/>
      <c r="E358" s="311"/>
      <c r="F358" s="311"/>
      <c r="G358" s="311"/>
      <c r="W358" s="344"/>
      <c r="X358" s="344"/>
      <c r="Y358" s="344"/>
      <c r="Z358" s="344"/>
      <c r="AA358" s="344"/>
      <c r="AB358" s="344"/>
      <c r="AC358" s="344"/>
      <c r="AD358" s="344"/>
      <c r="AE358" s="344"/>
      <c r="AF358" s="344"/>
      <c r="AG358" s="344"/>
      <c r="AH358" s="344"/>
      <c r="AI358" s="344"/>
      <c r="AJ358" s="344"/>
      <c r="AK358" s="344"/>
      <c r="AL358" s="344"/>
      <c r="AM358" s="344"/>
      <c r="AN358" s="344"/>
      <c r="AO358" s="344"/>
      <c r="AP358" s="344"/>
      <c r="AQ358" s="344"/>
      <c r="AR358" s="344"/>
      <c r="AS358" s="344"/>
      <c r="AT358" s="344"/>
      <c r="AU358" s="344"/>
      <c r="AV358" s="344"/>
      <c r="AW358" s="344"/>
      <c r="AX358" s="344"/>
      <c r="AY358" s="344"/>
      <c r="AZ358" s="344"/>
      <c r="BB358" s="311"/>
      <c r="BW358" s="344"/>
      <c r="BX358" s="344"/>
      <c r="BY358" s="344"/>
      <c r="BZ358" s="344"/>
      <c r="CA358" s="344"/>
      <c r="CB358" s="344"/>
      <c r="CC358" s="344"/>
      <c r="CD358" s="344"/>
      <c r="CE358" s="344"/>
      <c r="CF358" s="344"/>
      <c r="CG358" s="344"/>
      <c r="CH358" s="344"/>
      <c r="CI358" s="344"/>
      <c r="CJ358" s="344"/>
      <c r="CK358" s="344"/>
      <c r="CL358" s="344"/>
      <c r="CM358" s="344"/>
      <c r="CN358" s="344"/>
      <c r="CO358" s="344"/>
      <c r="CP358" s="344"/>
      <c r="CQ358" s="344"/>
      <c r="CR358" s="344"/>
      <c r="CS358" s="344"/>
      <c r="CT358" s="344"/>
      <c r="CU358" s="344"/>
      <c r="CV358" s="344"/>
      <c r="CW358" s="344"/>
      <c r="CX358" s="344"/>
      <c r="CY358" s="344"/>
      <c r="CZ358" s="344"/>
    </row>
    <row r="359" s="370" customFormat="true" ht="15" customHeight="true" x14ac:dyDescent="0.2">
      <c r="A359" s="311"/>
      <c r="B359" s="311"/>
      <c r="C359" s="311"/>
      <c r="D359" s="311"/>
      <c r="E359" s="311"/>
      <c r="F359" s="311"/>
      <c r="G359" s="311"/>
      <c r="W359" s="344"/>
      <c r="X359" s="344"/>
      <c r="Y359" s="344"/>
      <c r="Z359" s="344"/>
      <c r="AA359" s="344"/>
      <c r="AB359" s="344"/>
      <c r="AC359" s="344"/>
      <c r="AD359" s="344"/>
      <c r="AE359" s="344"/>
      <c r="AF359" s="344"/>
      <c r="AG359" s="344"/>
      <c r="AH359" s="344"/>
      <c r="AI359" s="344"/>
      <c r="AJ359" s="344"/>
      <c r="AK359" s="344"/>
      <c r="AL359" s="344"/>
      <c r="AM359" s="344"/>
      <c r="AN359" s="344"/>
      <c r="AO359" s="344"/>
      <c r="AP359" s="344"/>
      <c r="AQ359" s="344"/>
      <c r="AR359" s="344"/>
      <c r="AS359" s="344"/>
      <c r="AT359" s="344"/>
      <c r="AU359" s="344"/>
      <c r="AV359" s="344"/>
      <c r="AW359" s="344"/>
      <c r="AX359" s="344"/>
      <c r="AY359" s="344"/>
      <c r="AZ359" s="344"/>
      <c r="BB359" s="311"/>
      <c r="BW359" s="344"/>
      <c r="BX359" s="344"/>
      <c r="BY359" s="344"/>
      <c r="BZ359" s="344"/>
      <c r="CA359" s="344"/>
      <c r="CB359" s="344"/>
      <c r="CC359" s="344"/>
      <c r="CD359" s="344"/>
      <c r="CE359" s="344"/>
      <c r="CF359" s="344"/>
      <c r="CG359" s="344"/>
      <c r="CH359" s="344"/>
      <c r="CI359" s="344"/>
      <c r="CJ359" s="344"/>
      <c r="CK359" s="344"/>
      <c r="CL359" s="344"/>
      <c r="CM359" s="344"/>
      <c r="CN359" s="344"/>
      <c r="CO359" s="344"/>
      <c r="CP359" s="344"/>
      <c r="CQ359" s="344"/>
      <c r="CR359" s="344"/>
      <c r="CS359" s="344"/>
      <c r="CT359" s="344"/>
      <c r="CU359" s="344"/>
      <c r="CV359" s="344"/>
      <c r="CW359" s="344"/>
      <c r="CX359" s="344"/>
      <c r="CY359" s="344"/>
      <c r="CZ359" s="344"/>
    </row>
    <row r="360" s="370" customFormat="true" ht="15" customHeight="true" x14ac:dyDescent="0.2">
      <c r="A360" s="311"/>
      <c r="B360" s="311"/>
      <c r="C360" s="311"/>
      <c r="D360" s="311"/>
      <c r="E360" s="311"/>
      <c r="F360" s="311"/>
      <c r="G360" s="311"/>
      <c r="W360" s="344"/>
      <c r="X360" s="344"/>
      <c r="Y360" s="344"/>
      <c r="Z360" s="344"/>
      <c r="AA360" s="344"/>
      <c r="AB360" s="344"/>
      <c r="AC360" s="344"/>
      <c r="AD360" s="344"/>
      <c r="AE360" s="344"/>
      <c r="AF360" s="344"/>
      <c r="AG360" s="344"/>
      <c r="AH360" s="344"/>
      <c r="AI360" s="344"/>
      <c r="AJ360" s="344"/>
      <c r="AK360" s="344"/>
      <c r="AL360" s="344"/>
      <c r="AM360" s="344"/>
      <c r="AN360" s="344"/>
      <c r="AO360" s="344"/>
      <c r="AP360" s="344"/>
      <c r="AQ360" s="344"/>
      <c r="AR360" s="344"/>
      <c r="AS360" s="344"/>
      <c r="AT360" s="344"/>
      <c r="AU360" s="344"/>
      <c r="AV360" s="344"/>
      <c r="AW360" s="344"/>
      <c r="AX360" s="344"/>
      <c r="AY360" s="344"/>
      <c r="AZ360" s="344"/>
      <c r="BB360" s="311"/>
      <c r="BW360" s="344"/>
      <c r="BX360" s="344"/>
      <c r="BY360" s="344"/>
      <c r="BZ360" s="344"/>
      <c r="CA360" s="344"/>
      <c r="CB360" s="344"/>
      <c r="CC360" s="344"/>
      <c r="CD360" s="344"/>
      <c r="CE360" s="344"/>
      <c r="CF360" s="344"/>
      <c r="CG360" s="344"/>
      <c r="CH360" s="344"/>
      <c r="CI360" s="344"/>
      <c r="CJ360" s="344"/>
      <c r="CK360" s="344"/>
      <c r="CL360" s="344"/>
      <c r="CM360" s="344"/>
      <c r="CN360" s="344"/>
      <c r="CO360" s="344"/>
      <c r="CP360" s="344"/>
      <c r="CQ360" s="344"/>
      <c r="CR360" s="344"/>
      <c r="CS360" s="344"/>
      <c r="CT360" s="344"/>
      <c r="CU360" s="344"/>
      <c r="CV360" s="344"/>
      <c r="CW360" s="344"/>
      <c r="CX360" s="344"/>
      <c r="CY360" s="344"/>
      <c r="CZ360" s="344"/>
    </row>
    <row r="361" s="370" customFormat="true" ht="15" customHeight="true" x14ac:dyDescent="0.2">
      <c r="A361" s="311"/>
      <c r="B361" s="311"/>
      <c r="C361" s="311"/>
      <c r="D361" s="311"/>
      <c r="E361" s="311"/>
      <c r="F361" s="311"/>
      <c r="G361" s="311"/>
      <c r="W361" s="344"/>
      <c r="X361" s="344"/>
      <c r="Y361" s="344"/>
      <c r="Z361" s="344"/>
      <c r="AA361" s="344"/>
      <c r="AB361" s="344"/>
      <c r="AC361" s="344"/>
      <c r="AD361" s="344"/>
      <c r="AE361" s="344"/>
      <c r="AF361" s="344"/>
      <c r="AG361" s="344"/>
      <c r="AH361" s="344"/>
      <c r="AI361" s="344"/>
      <c r="AJ361" s="344"/>
      <c r="AK361" s="344"/>
      <c r="AL361" s="344"/>
      <c r="AM361" s="344"/>
      <c r="AN361" s="344"/>
      <c r="AO361" s="344"/>
      <c r="AP361" s="344"/>
      <c r="AQ361" s="344"/>
      <c r="AR361" s="344"/>
      <c r="AS361" s="344"/>
      <c r="AT361" s="344"/>
      <c r="AU361" s="344"/>
      <c r="AV361" s="344"/>
      <c r="AW361" s="344"/>
      <c r="AX361" s="344"/>
      <c r="AY361" s="344"/>
      <c r="AZ361" s="344"/>
      <c r="BB361" s="311"/>
      <c r="BW361" s="344"/>
      <c r="BX361" s="344"/>
      <c r="BY361" s="344"/>
      <c r="BZ361" s="344"/>
      <c r="CA361" s="344"/>
      <c r="CB361" s="344"/>
      <c r="CC361" s="344"/>
      <c r="CD361" s="344"/>
      <c r="CE361" s="344"/>
      <c r="CF361" s="344"/>
      <c r="CG361" s="344"/>
      <c r="CH361" s="344"/>
      <c r="CI361" s="344"/>
      <c r="CJ361" s="344"/>
      <c r="CK361" s="344"/>
      <c r="CL361" s="344"/>
      <c r="CM361" s="344"/>
      <c r="CN361" s="344"/>
      <c r="CO361" s="344"/>
      <c r="CP361" s="344"/>
      <c r="CQ361" s="344"/>
      <c r="CR361" s="344"/>
      <c r="CS361" s="344"/>
      <c r="CT361" s="344"/>
      <c r="CU361" s="344"/>
      <c r="CV361" s="344"/>
      <c r="CW361" s="344"/>
      <c r="CX361" s="344"/>
      <c r="CY361" s="344"/>
      <c r="CZ361" s="344"/>
    </row>
    <row r="362" s="370" customFormat="true" ht="15" customHeight="true" x14ac:dyDescent="0.2">
      <c r="A362" s="311"/>
      <c r="B362" s="311"/>
      <c r="C362" s="311"/>
      <c r="D362" s="311"/>
      <c r="E362" s="311"/>
      <c r="F362" s="311"/>
      <c r="G362" s="311"/>
      <c r="W362" s="344"/>
      <c r="X362" s="344"/>
      <c r="Y362" s="344"/>
      <c r="Z362" s="344"/>
      <c r="AA362" s="344"/>
      <c r="AB362" s="344"/>
      <c r="AC362" s="344"/>
      <c r="AD362" s="344"/>
      <c r="AE362" s="344"/>
      <c r="AF362" s="344"/>
      <c r="AG362" s="344"/>
      <c r="AH362" s="344"/>
      <c r="AI362" s="344"/>
      <c r="AJ362" s="344"/>
      <c r="AK362" s="344"/>
      <c r="AL362" s="344"/>
      <c r="AM362" s="344"/>
      <c r="AN362" s="344"/>
      <c r="AO362" s="344"/>
      <c r="AP362" s="344"/>
      <c r="AQ362" s="344"/>
      <c r="AR362" s="344"/>
      <c r="AS362" s="344"/>
      <c r="AT362" s="344"/>
      <c r="AU362" s="344"/>
      <c r="AV362" s="344"/>
      <c r="AW362" s="344"/>
      <c r="AX362" s="344"/>
      <c r="AY362" s="344"/>
      <c r="AZ362" s="344"/>
      <c r="BB362" s="311"/>
      <c r="BW362" s="344"/>
      <c r="BX362" s="344"/>
      <c r="BY362" s="344"/>
      <c r="BZ362" s="344"/>
      <c r="CA362" s="344"/>
      <c r="CB362" s="344"/>
      <c r="CC362" s="344"/>
      <c r="CD362" s="344"/>
      <c r="CE362" s="344"/>
      <c r="CF362" s="344"/>
      <c r="CG362" s="344"/>
      <c r="CH362" s="344"/>
      <c r="CI362" s="344"/>
      <c r="CJ362" s="344"/>
      <c r="CK362" s="344"/>
      <c r="CL362" s="344"/>
      <c r="CM362" s="344"/>
      <c r="CN362" s="344"/>
      <c r="CO362" s="344"/>
      <c r="CP362" s="344"/>
      <c r="CQ362" s="344"/>
      <c r="CR362" s="344"/>
      <c r="CS362" s="344"/>
      <c r="CT362" s="344"/>
      <c r="CU362" s="344"/>
      <c r="CV362" s="344"/>
      <c r="CW362" s="344"/>
      <c r="CX362" s="344"/>
      <c r="CY362" s="344"/>
      <c r="CZ362" s="344"/>
    </row>
    <row r="363" s="370" customFormat="true" ht="15" customHeight="true" x14ac:dyDescent="0.2">
      <c r="A363" s="311"/>
      <c r="B363" s="311"/>
      <c r="C363" s="311"/>
      <c r="D363" s="311"/>
      <c r="E363" s="311"/>
      <c r="F363" s="311"/>
      <c r="G363" s="311"/>
      <c r="W363" s="344"/>
      <c r="X363" s="344"/>
      <c r="Y363" s="344"/>
      <c r="Z363" s="344"/>
      <c r="AA363" s="344"/>
      <c r="AB363" s="344"/>
      <c r="AC363" s="344"/>
      <c r="AD363" s="344"/>
      <c r="AE363" s="344"/>
      <c r="AF363" s="344"/>
      <c r="AG363" s="344"/>
      <c r="AH363" s="344"/>
      <c r="AI363" s="344"/>
      <c r="AJ363" s="344"/>
      <c r="AK363" s="344"/>
      <c r="AL363" s="344"/>
      <c r="AM363" s="344"/>
      <c r="AN363" s="344"/>
      <c r="AO363" s="344"/>
      <c r="AP363" s="344"/>
      <c r="AQ363" s="344"/>
      <c r="AR363" s="344"/>
      <c r="AS363" s="344"/>
      <c r="AT363" s="344"/>
      <c r="AU363" s="344"/>
      <c r="AV363" s="344"/>
      <c r="AW363" s="344"/>
      <c r="AX363" s="344"/>
      <c r="AY363" s="344"/>
      <c r="AZ363" s="344"/>
      <c r="BB363" s="311"/>
      <c r="BW363" s="344"/>
      <c r="BX363" s="344"/>
      <c r="BY363" s="344"/>
      <c r="BZ363" s="344"/>
      <c r="CA363" s="344"/>
      <c r="CB363" s="344"/>
      <c r="CC363" s="344"/>
      <c r="CD363" s="344"/>
      <c r="CE363" s="344"/>
      <c r="CF363" s="344"/>
      <c r="CG363" s="344"/>
      <c r="CH363" s="344"/>
      <c r="CI363" s="344"/>
      <c r="CJ363" s="344"/>
      <c r="CK363" s="344"/>
      <c r="CL363" s="344"/>
      <c r="CM363" s="344"/>
      <c r="CN363" s="344"/>
      <c r="CO363" s="344"/>
      <c r="CP363" s="344"/>
      <c r="CQ363" s="344"/>
      <c r="CR363" s="344"/>
      <c r="CS363" s="344"/>
      <c r="CT363" s="344"/>
      <c r="CU363" s="344"/>
      <c r="CV363" s="344"/>
      <c r="CW363" s="344"/>
      <c r="CX363" s="344"/>
      <c r="CY363" s="344"/>
      <c r="CZ363" s="344"/>
    </row>
    <row r="364" s="370" customFormat="true" ht="15" customHeight="true" x14ac:dyDescent="0.2">
      <c r="A364" s="311"/>
      <c r="B364" s="311"/>
      <c r="C364" s="311"/>
      <c r="D364" s="311"/>
      <c r="E364" s="311"/>
      <c r="F364" s="311"/>
      <c r="G364" s="311"/>
      <c r="W364" s="344"/>
      <c r="X364" s="344"/>
      <c r="Y364" s="344"/>
      <c r="Z364" s="344"/>
      <c r="AA364" s="344"/>
      <c r="AB364" s="344"/>
      <c r="AC364" s="344"/>
      <c r="AD364" s="344"/>
      <c r="AE364" s="344"/>
      <c r="AF364" s="344"/>
      <c r="AG364" s="344"/>
      <c r="AH364" s="344"/>
      <c r="AI364" s="344"/>
      <c r="AJ364" s="344"/>
      <c r="AK364" s="344"/>
      <c r="AL364" s="344"/>
      <c r="AM364" s="344"/>
      <c r="AN364" s="344"/>
      <c r="AO364" s="344"/>
      <c r="AP364" s="344"/>
      <c r="AQ364" s="344"/>
      <c r="AR364" s="344"/>
      <c r="AS364" s="344"/>
      <c r="AT364" s="344"/>
      <c r="AU364" s="344"/>
      <c r="AV364" s="344"/>
      <c r="AW364" s="344"/>
      <c r="AX364" s="344"/>
      <c r="AY364" s="344"/>
      <c r="AZ364" s="344"/>
      <c r="BB364" s="311"/>
      <c r="BW364" s="344"/>
      <c r="BX364" s="344"/>
      <c r="BY364" s="344"/>
      <c r="BZ364" s="344"/>
      <c r="CA364" s="344"/>
      <c r="CB364" s="344"/>
      <c r="CC364" s="344"/>
      <c r="CD364" s="344"/>
      <c r="CE364" s="344"/>
      <c r="CF364" s="344"/>
      <c r="CG364" s="344"/>
      <c r="CH364" s="344"/>
      <c r="CI364" s="344"/>
      <c r="CJ364" s="344"/>
      <c r="CK364" s="344"/>
      <c r="CL364" s="344"/>
      <c r="CM364" s="344"/>
      <c r="CN364" s="344"/>
      <c r="CO364" s="344"/>
      <c r="CP364" s="344"/>
      <c r="CQ364" s="344"/>
      <c r="CR364" s="344"/>
      <c r="CS364" s="344"/>
      <c r="CT364" s="344"/>
      <c r="CU364" s="344"/>
      <c r="CV364" s="344"/>
      <c r="CW364" s="344"/>
      <c r="CX364" s="344"/>
      <c r="CY364" s="344"/>
      <c r="CZ364" s="344"/>
    </row>
    <row r="365" s="370" customFormat="true" ht="15" customHeight="true" x14ac:dyDescent="0.2">
      <c r="A365" s="311"/>
      <c r="B365" s="311"/>
      <c r="C365" s="311"/>
      <c r="D365" s="311"/>
      <c r="E365" s="311"/>
      <c r="F365" s="311"/>
      <c r="G365" s="311"/>
      <c r="W365" s="344"/>
      <c r="X365" s="344"/>
      <c r="Y365" s="344"/>
      <c r="Z365" s="344"/>
      <c r="AA365" s="344"/>
      <c r="AB365" s="344"/>
      <c r="AC365" s="344"/>
      <c r="AD365" s="344"/>
      <c r="AE365" s="344"/>
      <c r="AF365" s="344"/>
      <c r="AG365" s="344"/>
      <c r="AH365" s="344"/>
      <c r="AI365" s="344"/>
      <c r="AJ365" s="344"/>
      <c r="AK365" s="344"/>
      <c r="AL365" s="344"/>
      <c r="AM365" s="344"/>
      <c r="AN365" s="344"/>
      <c r="AO365" s="344"/>
      <c r="AP365" s="344"/>
      <c r="AQ365" s="344"/>
      <c r="AR365" s="344"/>
      <c r="AS365" s="344"/>
      <c r="AT365" s="344"/>
      <c r="AU365" s="344"/>
      <c r="AV365" s="344"/>
      <c r="AW365" s="344"/>
      <c r="AX365" s="344"/>
      <c r="AY365" s="344"/>
      <c r="AZ365" s="344"/>
      <c r="BB365" s="311"/>
      <c r="BW365" s="344"/>
      <c r="BX365" s="344"/>
      <c r="BY365" s="344"/>
      <c r="BZ365" s="344"/>
      <c r="CA365" s="344"/>
      <c r="CB365" s="344"/>
      <c r="CC365" s="344"/>
      <c r="CD365" s="344"/>
      <c r="CE365" s="344"/>
      <c r="CF365" s="344"/>
      <c r="CG365" s="344"/>
      <c r="CH365" s="344"/>
      <c r="CI365" s="344"/>
      <c r="CJ365" s="344"/>
      <c r="CK365" s="344"/>
      <c r="CL365" s="344"/>
      <c r="CM365" s="344"/>
      <c r="CN365" s="344"/>
      <c r="CO365" s="344"/>
      <c r="CP365" s="344"/>
      <c r="CQ365" s="344"/>
      <c r="CR365" s="344"/>
      <c r="CS365" s="344"/>
      <c r="CT365" s="344"/>
      <c r="CU365" s="344"/>
      <c r="CV365" s="344"/>
      <c r="CW365" s="344"/>
      <c r="CX365" s="344"/>
      <c r="CY365" s="344"/>
      <c r="CZ365" s="344"/>
    </row>
    <row r="366" s="370" customFormat="true" ht="15" customHeight="true" x14ac:dyDescent="0.2">
      <c r="A366" s="311"/>
      <c r="B366" s="311"/>
      <c r="C366" s="311"/>
      <c r="D366" s="311"/>
      <c r="E366" s="311"/>
      <c r="F366" s="311"/>
      <c r="G366" s="311"/>
      <c r="W366" s="344"/>
      <c r="X366" s="344"/>
      <c r="Y366" s="344"/>
      <c r="Z366" s="344"/>
      <c r="AA366" s="344"/>
      <c r="AB366" s="344"/>
      <c r="AC366" s="344"/>
      <c r="AD366" s="344"/>
      <c r="AE366" s="344"/>
      <c r="AF366" s="344"/>
      <c r="AG366" s="344"/>
      <c r="AH366" s="344"/>
      <c r="AI366" s="344"/>
      <c r="AJ366" s="344"/>
      <c r="AK366" s="344"/>
      <c r="AL366" s="344"/>
      <c r="AM366" s="344"/>
      <c r="AN366" s="344"/>
      <c r="AO366" s="344"/>
      <c r="AP366" s="344"/>
      <c r="AQ366" s="344"/>
      <c r="AR366" s="344"/>
      <c r="AS366" s="344"/>
      <c r="AT366" s="344"/>
      <c r="AU366" s="344"/>
      <c r="AV366" s="344"/>
      <c r="AW366" s="344"/>
      <c r="AX366" s="344"/>
      <c r="AY366" s="344"/>
      <c r="AZ366" s="344"/>
      <c r="BB366" s="311"/>
      <c r="BW366" s="344"/>
      <c r="BX366" s="344"/>
      <c r="BY366" s="344"/>
      <c r="BZ366" s="344"/>
      <c r="CA366" s="344"/>
      <c r="CB366" s="344"/>
      <c r="CC366" s="344"/>
      <c r="CD366" s="344"/>
      <c r="CE366" s="344"/>
      <c r="CF366" s="344"/>
      <c r="CG366" s="344"/>
      <c r="CH366" s="344"/>
      <c r="CI366" s="344"/>
      <c r="CJ366" s="344"/>
      <c r="CK366" s="344"/>
      <c r="CL366" s="344"/>
      <c r="CM366" s="344"/>
      <c r="CN366" s="344"/>
      <c r="CO366" s="344"/>
      <c r="CP366" s="344"/>
      <c r="CQ366" s="344"/>
      <c r="CR366" s="344"/>
      <c r="CS366" s="344"/>
      <c r="CT366" s="344"/>
      <c r="CU366" s="344"/>
      <c r="CV366" s="344"/>
      <c r="CW366" s="344"/>
      <c r="CX366" s="344"/>
      <c r="CY366" s="344"/>
      <c r="CZ366" s="344"/>
    </row>
    <row r="367" s="370" customFormat="true" ht="15" customHeight="true" x14ac:dyDescent="0.2">
      <c r="A367" s="311"/>
      <c r="B367" s="311"/>
      <c r="C367" s="311"/>
      <c r="D367" s="311"/>
      <c r="E367" s="311"/>
      <c r="F367" s="311"/>
      <c r="G367" s="311"/>
      <c r="W367" s="344"/>
      <c r="X367" s="344"/>
      <c r="Y367" s="344"/>
      <c r="Z367" s="344"/>
      <c r="AA367" s="344"/>
      <c r="AB367" s="344"/>
      <c r="AC367" s="344"/>
      <c r="AD367" s="344"/>
      <c r="AE367" s="344"/>
      <c r="AF367" s="344"/>
      <c r="AG367" s="344"/>
      <c r="AH367" s="344"/>
      <c r="AI367" s="344"/>
      <c r="AJ367" s="344"/>
      <c r="AK367" s="344"/>
      <c r="AL367" s="344"/>
      <c r="AM367" s="344"/>
      <c r="AN367" s="344"/>
      <c r="AO367" s="344"/>
      <c r="AP367" s="344"/>
      <c r="AQ367" s="344"/>
      <c r="AR367" s="344"/>
      <c r="AS367" s="344"/>
      <c r="AT367" s="344"/>
      <c r="AU367" s="344"/>
      <c r="AV367" s="344"/>
      <c r="AW367" s="344"/>
      <c r="AX367" s="344"/>
      <c r="AY367" s="344"/>
      <c r="AZ367" s="344"/>
      <c r="BB367" s="311"/>
      <c r="BW367" s="344"/>
      <c r="BX367" s="344"/>
      <c r="BY367" s="344"/>
      <c r="BZ367" s="344"/>
      <c r="CA367" s="344"/>
      <c r="CB367" s="344"/>
      <c r="CC367" s="344"/>
      <c r="CD367" s="344"/>
      <c r="CE367" s="344"/>
      <c r="CF367" s="344"/>
      <c r="CG367" s="344"/>
      <c r="CH367" s="344"/>
      <c r="CI367" s="344"/>
      <c r="CJ367" s="344"/>
      <c r="CK367" s="344"/>
      <c r="CL367" s="344"/>
      <c r="CM367" s="344"/>
      <c r="CN367" s="344"/>
      <c r="CO367" s="344"/>
      <c r="CP367" s="344"/>
      <c r="CQ367" s="344"/>
      <c r="CR367" s="344"/>
      <c r="CS367" s="344"/>
      <c r="CT367" s="344"/>
      <c r="CU367" s="344"/>
      <c r="CV367" s="344"/>
      <c r="CW367" s="344"/>
      <c r="CX367" s="344"/>
      <c r="CY367" s="344"/>
      <c r="CZ367" s="344"/>
    </row>
    <row r="368" s="370" customFormat="true" ht="15" customHeight="true" x14ac:dyDescent="0.2">
      <c r="A368" s="311"/>
      <c r="B368" s="311"/>
      <c r="C368" s="311"/>
      <c r="D368" s="311"/>
      <c r="E368" s="311"/>
      <c r="F368" s="311"/>
      <c r="G368" s="311"/>
      <c r="W368" s="344"/>
      <c r="X368" s="344"/>
      <c r="Y368" s="344"/>
      <c r="Z368" s="344"/>
      <c r="AA368" s="344"/>
      <c r="AB368" s="344"/>
      <c r="AC368" s="344"/>
      <c r="AD368" s="344"/>
      <c r="AE368" s="344"/>
      <c r="AF368" s="344"/>
      <c r="AG368" s="344"/>
      <c r="AH368" s="344"/>
      <c r="AI368" s="344"/>
      <c r="AJ368" s="344"/>
      <c r="AK368" s="344"/>
      <c r="AL368" s="344"/>
      <c r="AM368" s="344"/>
      <c r="AN368" s="344"/>
      <c r="AO368" s="344"/>
      <c r="AP368" s="344"/>
      <c r="AQ368" s="344"/>
      <c r="AR368" s="344"/>
      <c r="AS368" s="344"/>
      <c r="AT368" s="344"/>
      <c r="AU368" s="344"/>
      <c r="AV368" s="344"/>
      <c r="AW368" s="344"/>
      <c r="AX368" s="344"/>
      <c r="AY368" s="344"/>
      <c r="AZ368" s="344"/>
      <c r="BB368" s="311"/>
      <c r="BW368" s="344"/>
      <c r="BX368" s="344"/>
      <c r="BY368" s="344"/>
      <c r="BZ368" s="344"/>
      <c r="CA368" s="344"/>
      <c r="CB368" s="344"/>
      <c r="CC368" s="344"/>
      <c r="CD368" s="344"/>
      <c r="CE368" s="344"/>
      <c r="CF368" s="344"/>
      <c r="CG368" s="344"/>
      <c r="CH368" s="344"/>
      <c r="CI368" s="344"/>
      <c r="CJ368" s="344"/>
      <c r="CK368" s="344"/>
      <c r="CL368" s="344"/>
      <c r="CM368" s="344"/>
      <c r="CN368" s="344"/>
      <c r="CO368" s="344"/>
      <c r="CP368" s="344"/>
      <c r="CQ368" s="344"/>
      <c r="CR368" s="344"/>
      <c r="CS368" s="344"/>
      <c r="CT368" s="344"/>
      <c r="CU368" s="344"/>
      <c r="CV368" s="344"/>
      <c r="CW368" s="344"/>
      <c r="CX368" s="344"/>
      <c r="CY368" s="344"/>
      <c r="CZ368" s="344"/>
    </row>
    <row r="369" s="370" customFormat="true" ht="15" customHeight="true" x14ac:dyDescent="0.2">
      <c r="A369" s="311"/>
      <c r="B369" s="311"/>
      <c r="C369" s="311"/>
      <c r="D369" s="311"/>
      <c r="E369" s="311"/>
      <c r="F369" s="311"/>
      <c r="G369" s="311"/>
      <c r="W369" s="344"/>
      <c r="X369" s="344"/>
      <c r="Y369" s="344"/>
      <c r="Z369" s="344"/>
      <c r="AA369" s="344"/>
      <c r="AB369" s="344"/>
      <c r="AC369" s="344"/>
      <c r="AD369" s="344"/>
      <c r="AE369" s="344"/>
      <c r="AF369" s="344"/>
      <c r="AG369" s="344"/>
      <c r="AH369" s="344"/>
      <c r="AI369" s="344"/>
      <c r="AJ369" s="344"/>
      <c r="AK369" s="344"/>
      <c r="AL369" s="344"/>
      <c r="AM369" s="344"/>
      <c r="AN369" s="344"/>
      <c r="AO369" s="344"/>
      <c r="AP369" s="344"/>
      <c r="AQ369" s="344"/>
      <c r="AR369" s="344"/>
      <c r="AS369" s="344"/>
      <c r="AT369" s="344"/>
      <c r="AU369" s="344"/>
      <c r="AV369" s="344"/>
      <c r="AW369" s="344"/>
      <c r="AX369" s="344"/>
      <c r="AY369" s="344"/>
      <c r="AZ369" s="344"/>
      <c r="BB369" s="311"/>
      <c r="BW369" s="344"/>
      <c r="BX369" s="344"/>
      <c r="BY369" s="344"/>
      <c r="BZ369" s="344"/>
      <c r="CA369" s="344"/>
      <c r="CB369" s="344"/>
      <c r="CC369" s="344"/>
      <c r="CD369" s="344"/>
      <c r="CE369" s="344"/>
      <c r="CF369" s="344"/>
      <c r="CG369" s="344"/>
      <c r="CH369" s="344"/>
      <c r="CI369" s="344"/>
      <c r="CJ369" s="344"/>
      <c r="CK369" s="344"/>
      <c r="CL369" s="344"/>
      <c r="CM369" s="344"/>
      <c r="CN369" s="344"/>
      <c r="CO369" s="344"/>
      <c r="CP369" s="344"/>
      <c r="CQ369" s="344"/>
      <c r="CR369" s="344"/>
      <c r="CS369" s="344"/>
      <c r="CT369" s="344"/>
      <c r="CU369" s="344"/>
      <c r="CV369" s="344"/>
      <c r="CW369" s="344"/>
      <c r="CX369" s="344"/>
      <c r="CY369" s="344"/>
      <c r="CZ369" s="344"/>
    </row>
    <row r="370" s="370" customFormat="true" ht="15" customHeight="true" x14ac:dyDescent="0.2">
      <c r="A370" s="311"/>
      <c r="B370" s="311"/>
      <c r="C370" s="311"/>
      <c r="D370" s="311"/>
      <c r="E370" s="311"/>
      <c r="F370" s="311"/>
      <c r="G370" s="311"/>
      <c r="W370" s="344"/>
      <c r="X370" s="344"/>
      <c r="Y370" s="344"/>
      <c r="Z370" s="344"/>
      <c r="AA370" s="344"/>
      <c r="AB370" s="344"/>
      <c r="AC370" s="344"/>
      <c r="AD370" s="344"/>
      <c r="AE370" s="344"/>
      <c r="AF370" s="344"/>
      <c r="AG370" s="344"/>
      <c r="AH370" s="344"/>
      <c r="AI370" s="344"/>
      <c r="AJ370" s="344"/>
      <c r="AK370" s="344"/>
      <c r="AL370" s="344"/>
      <c r="AM370" s="344"/>
      <c r="AN370" s="344"/>
      <c r="AO370" s="344"/>
      <c r="AP370" s="344"/>
      <c r="AQ370" s="344"/>
      <c r="AR370" s="344"/>
      <c r="AS370" s="344"/>
      <c r="AT370" s="344"/>
      <c r="AU370" s="344"/>
      <c r="AV370" s="344"/>
      <c r="AW370" s="344"/>
      <c r="AX370" s="344"/>
      <c r="AY370" s="344"/>
      <c r="AZ370" s="344"/>
      <c r="BB370" s="311"/>
      <c r="BW370" s="344"/>
      <c r="BX370" s="344"/>
      <c r="BY370" s="344"/>
      <c r="BZ370" s="344"/>
      <c r="CA370" s="344"/>
      <c r="CB370" s="344"/>
      <c r="CC370" s="344"/>
      <c r="CD370" s="344"/>
      <c r="CE370" s="344"/>
      <c r="CF370" s="344"/>
      <c r="CG370" s="344"/>
      <c r="CH370" s="344"/>
      <c r="CI370" s="344"/>
      <c r="CJ370" s="344"/>
      <c r="CK370" s="344"/>
      <c r="CL370" s="344"/>
      <c r="CM370" s="344"/>
      <c r="CN370" s="344"/>
      <c r="CO370" s="344"/>
      <c r="CP370" s="344"/>
      <c r="CQ370" s="344"/>
      <c r="CR370" s="344"/>
      <c r="CS370" s="344"/>
      <c r="CT370" s="344"/>
      <c r="CU370" s="344"/>
      <c r="CV370" s="344"/>
      <c r="CW370" s="344"/>
      <c r="CX370" s="344"/>
      <c r="CY370" s="344"/>
      <c r="CZ370" s="344"/>
    </row>
    <row r="371" s="370" customFormat="true" ht="15" customHeight="true" x14ac:dyDescent="0.2">
      <c r="A371" s="311"/>
      <c r="B371" s="311"/>
      <c r="C371" s="311"/>
      <c r="D371" s="311"/>
      <c r="E371" s="311"/>
      <c r="F371" s="311"/>
      <c r="G371" s="311"/>
      <c r="W371" s="344"/>
      <c r="X371" s="344"/>
      <c r="Y371" s="344"/>
      <c r="Z371" s="344"/>
      <c r="AA371" s="344"/>
      <c r="AB371" s="344"/>
      <c r="AC371" s="344"/>
      <c r="AD371" s="344"/>
      <c r="AE371" s="344"/>
      <c r="AF371" s="344"/>
      <c r="AG371" s="344"/>
      <c r="AH371" s="344"/>
      <c r="AI371" s="344"/>
      <c r="AJ371" s="344"/>
      <c r="AK371" s="344"/>
      <c r="AL371" s="344"/>
      <c r="AM371" s="344"/>
      <c r="AN371" s="344"/>
      <c r="AO371" s="344"/>
      <c r="AP371" s="344"/>
      <c r="AQ371" s="344"/>
      <c r="AR371" s="344"/>
      <c r="AS371" s="344"/>
      <c r="AT371" s="344"/>
      <c r="AU371" s="344"/>
      <c r="AV371" s="344"/>
      <c r="AW371" s="344"/>
      <c r="AX371" s="344"/>
      <c r="AY371" s="344"/>
      <c r="AZ371" s="344"/>
      <c r="BB371" s="311"/>
      <c r="BW371" s="344"/>
      <c r="BX371" s="344"/>
      <c r="BY371" s="344"/>
      <c r="BZ371" s="344"/>
      <c r="CA371" s="344"/>
      <c r="CB371" s="344"/>
      <c r="CC371" s="344"/>
      <c r="CD371" s="344"/>
      <c r="CE371" s="344"/>
      <c r="CF371" s="344"/>
      <c r="CG371" s="344"/>
      <c r="CH371" s="344"/>
      <c r="CI371" s="344"/>
      <c r="CJ371" s="344"/>
      <c r="CK371" s="344"/>
      <c r="CL371" s="344"/>
      <c r="CM371" s="344"/>
      <c r="CN371" s="344"/>
      <c r="CO371" s="344"/>
      <c r="CP371" s="344"/>
      <c r="CQ371" s="344"/>
      <c r="CR371" s="344"/>
      <c r="CS371" s="344"/>
      <c r="CT371" s="344"/>
      <c r="CU371" s="344"/>
      <c r="CV371" s="344"/>
      <c r="CW371" s="344"/>
      <c r="CX371" s="344"/>
      <c r="CY371" s="344"/>
      <c r="CZ371" s="344"/>
    </row>
    <row r="372" s="370" customFormat="true" ht="15" customHeight="true" x14ac:dyDescent="0.2">
      <c r="A372" s="311"/>
      <c r="B372" s="311"/>
      <c r="C372" s="311"/>
      <c r="D372" s="311"/>
      <c r="E372" s="311"/>
      <c r="F372" s="311"/>
      <c r="G372" s="311"/>
      <c r="W372" s="344"/>
      <c r="X372" s="344"/>
      <c r="Y372" s="344"/>
      <c r="Z372" s="344"/>
      <c r="AA372" s="344"/>
      <c r="AB372" s="344"/>
      <c r="AC372" s="344"/>
      <c r="AD372" s="344"/>
      <c r="AE372" s="344"/>
      <c r="AF372" s="344"/>
      <c r="AG372" s="344"/>
      <c r="AH372" s="344"/>
      <c r="AI372" s="344"/>
      <c r="AJ372" s="344"/>
      <c r="AK372" s="344"/>
      <c r="AL372" s="344"/>
      <c r="AM372" s="344"/>
      <c r="AN372" s="344"/>
      <c r="AO372" s="344"/>
      <c r="AP372" s="344"/>
      <c r="AQ372" s="344"/>
      <c r="AR372" s="344"/>
      <c r="AS372" s="344"/>
      <c r="AT372" s="344"/>
      <c r="AU372" s="344"/>
      <c r="AV372" s="344"/>
      <c r="AW372" s="344"/>
      <c r="AX372" s="344"/>
      <c r="AY372" s="344"/>
      <c r="AZ372" s="344"/>
      <c r="BB372" s="311"/>
      <c r="BW372" s="344"/>
      <c r="BX372" s="344"/>
      <c r="BY372" s="344"/>
      <c r="BZ372" s="344"/>
      <c r="CA372" s="344"/>
      <c r="CB372" s="344"/>
      <c r="CC372" s="344"/>
      <c r="CD372" s="344"/>
      <c r="CE372" s="344"/>
      <c r="CF372" s="344"/>
      <c r="CG372" s="344"/>
      <c r="CH372" s="344"/>
      <c r="CI372" s="344"/>
      <c r="CJ372" s="344"/>
      <c r="CK372" s="344"/>
      <c r="CL372" s="344"/>
      <c r="CM372" s="344"/>
      <c r="CN372" s="344"/>
      <c r="CO372" s="344"/>
      <c r="CP372" s="344"/>
      <c r="CQ372" s="344"/>
      <c r="CR372" s="344"/>
      <c r="CS372" s="344"/>
      <c r="CT372" s="344"/>
      <c r="CU372" s="344"/>
      <c r="CV372" s="344"/>
      <c r="CW372" s="344"/>
      <c r="CX372" s="344"/>
      <c r="CY372" s="344"/>
      <c r="CZ372" s="344"/>
    </row>
    <row r="373" s="370" customFormat="true" ht="15" customHeight="true" x14ac:dyDescent="0.2">
      <c r="A373" s="311"/>
      <c r="B373" s="311"/>
      <c r="C373" s="311"/>
      <c r="D373" s="311"/>
      <c r="E373" s="311"/>
      <c r="F373" s="311"/>
      <c r="G373" s="311"/>
      <c r="W373" s="344"/>
      <c r="X373" s="344"/>
      <c r="Y373" s="344"/>
      <c r="Z373" s="344"/>
      <c r="AA373" s="344"/>
      <c r="AB373" s="344"/>
      <c r="AC373" s="344"/>
      <c r="AD373" s="344"/>
      <c r="AE373" s="344"/>
      <c r="AF373" s="344"/>
      <c r="AG373" s="344"/>
      <c r="AH373" s="344"/>
      <c r="AI373" s="344"/>
      <c r="AJ373" s="344"/>
      <c r="AK373" s="344"/>
      <c r="AL373" s="344"/>
      <c r="AM373" s="344"/>
      <c r="AN373" s="344"/>
      <c r="AO373" s="344"/>
      <c r="AP373" s="344"/>
      <c r="AQ373" s="344"/>
      <c r="AR373" s="344"/>
      <c r="AS373" s="344"/>
      <c r="AT373" s="344"/>
      <c r="AU373" s="344"/>
      <c r="AV373" s="344"/>
      <c r="AW373" s="344"/>
      <c r="AX373" s="344"/>
      <c r="AY373" s="344"/>
      <c r="AZ373" s="344"/>
      <c r="BB373" s="311"/>
      <c r="BW373" s="344"/>
      <c r="BX373" s="344"/>
      <c r="BY373" s="344"/>
      <c r="BZ373" s="344"/>
      <c r="CA373" s="344"/>
      <c r="CB373" s="344"/>
      <c r="CC373" s="344"/>
      <c r="CD373" s="344"/>
      <c r="CE373" s="344"/>
      <c r="CF373" s="344"/>
      <c r="CG373" s="344"/>
      <c r="CH373" s="344"/>
      <c r="CI373" s="344"/>
      <c r="CJ373" s="344"/>
      <c r="CK373" s="344"/>
      <c r="CL373" s="344"/>
      <c r="CM373" s="344"/>
      <c r="CN373" s="344"/>
      <c r="CO373" s="344"/>
      <c r="CP373" s="344"/>
      <c r="CQ373" s="344"/>
      <c r="CR373" s="344"/>
      <c r="CS373" s="344"/>
      <c r="CT373" s="344"/>
      <c r="CU373" s="344"/>
      <c r="CV373" s="344"/>
      <c r="CW373" s="344"/>
      <c r="CX373" s="344"/>
      <c r="CY373" s="344"/>
      <c r="CZ373" s="344"/>
    </row>
    <row r="374" s="370" customFormat="true" ht="15" customHeight="true" x14ac:dyDescent="0.2">
      <c r="A374" s="311"/>
      <c r="B374" s="311"/>
      <c r="C374" s="311"/>
      <c r="D374" s="311"/>
      <c r="E374" s="311"/>
      <c r="F374" s="311"/>
      <c r="G374" s="311"/>
      <c r="W374" s="344"/>
      <c r="X374" s="344"/>
      <c r="Y374" s="344"/>
      <c r="Z374" s="344"/>
      <c r="AA374" s="344"/>
      <c r="AB374" s="344"/>
      <c r="AC374" s="344"/>
      <c r="AD374" s="344"/>
      <c r="AE374" s="344"/>
      <c r="AF374" s="344"/>
      <c r="AG374" s="344"/>
      <c r="AH374" s="344"/>
      <c r="AI374" s="344"/>
      <c r="AJ374" s="344"/>
      <c r="AK374" s="344"/>
      <c r="AL374" s="344"/>
      <c r="AM374" s="344"/>
      <c r="AN374" s="344"/>
      <c r="AO374" s="344"/>
      <c r="AP374" s="344"/>
      <c r="AQ374" s="344"/>
      <c r="AR374" s="344"/>
      <c r="AS374" s="344"/>
      <c r="AT374" s="344"/>
      <c r="AU374" s="344"/>
      <c r="AV374" s="344"/>
      <c r="AW374" s="344"/>
      <c r="AX374" s="344"/>
      <c r="AY374" s="344"/>
      <c r="AZ374" s="344"/>
      <c r="BB374" s="311"/>
      <c r="BW374" s="344"/>
      <c r="BX374" s="344"/>
      <c r="BY374" s="344"/>
      <c r="BZ374" s="344"/>
      <c r="CA374" s="344"/>
      <c r="CB374" s="344"/>
      <c r="CC374" s="344"/>
      <c r="CD374" s="344"/>
      <c r="CE374" s="344"/>
      <c r="CF374" s="344"/>
      <c r="CG374" s="344"/>
      <c r="CH374" s="344"/>
      <c r="CI374" s="344"/>
      <c r="CJ374" s="344"/>
      <c r="CK374" s="344"/>
      <c r="CL374" s="344"/>
      <c r="CM374" s="344"/>
      <c r="CN374" s="344"/>
      <c r="CO374" s="344"/>
      <c r="CP374" s="344"/>
      <c r="CQ374" s="344"/>
      <c r="CR374" s="344"/>
      <c r="CS374" s="344"/>
      <c r="CT374" s="344"/>
      <c r="CU374" s="344"/>
      <c r="CV374" s="344"/>
      <c r="CW374" s="344"/>
      <c r="CX374" s="344"/>
      <c r="CY374" s="344"/>
      <c r="CZ374" s="344"/>
    </row>
    <row r="375" s="306" customFormat="true" ht="15" customHeight="true" x14ac:dyDescent="0.2">
      <c r="V375" s="308"/>
      <c r="W375" s="343"/>
      <c r="X375" s="343"/>
      <c r="Y375" s="343"/>
      <c r="Z375" s="343"/>
      <c r="AA375" s="343"/>
      <c r="AB375" s="343"/>
      <c r="AC375" s="343"/>
      <c r="AD375" s="343"/>
      <c r="AE375" s="343"/>
      <c r="AF375" s="343"/>
      <c r="AG375" s="343"/>
      <c r="AH375" s="343"/>
      <c r="AI375" s="343"/>
      <c r="AJ375" s="343"/>
      <c r="AK375" s="343"/>
      <c r="AL375" s="343"/>
      <c r="AM375" s="343"/>
      <c r="AN375" s="343"/>
      <c r="AO375" s="343"/>
      <c r="AP375" s="343"/>
      <c r="AQ375" s="343"/>
      <c r="AR375" s="343"/>
      <c r="AS375" s="343"/>
      <c r="AT375" s="343"/>
      <c r="AU375" s="343"/>
      <c r="AV375" s="343"/>
      <c r="AW375" s="343"/>
      <c r="AX375" s="343"/>
      <c r="AY375" s="343"/>
      <c r="AZ375" s="343"/>
      <c r="BA375" s="308"/>
      <c r="BV375" s="308"/>
      <c r="BW375" s="343"/>
      <c r="BX375" s="343"/>
      <c r="BY375" s="343"/>
      <c r="BZ375" s="343"/>
      <c r="CA375" s="343"/>
      <c r="CB375" s="343"/>
      <c r="CC375" s="343"/>
      <c r="CD375" s="343"/>
      <c r="CE375" s="343"/>
      <c r="CF375" s="343"/>
      <c r="CG375" s="343"/>
      <c r="CH375" s="343"/>
      <c r="CI375" s="343"/>
      <c r="CJ375" s="343"/>
      <c r="CK375" s="343"/>
      <c r="CL375" s="343"/>
      <c r="CM375" s="343"/>
      <c r="CN375" s="343"/>
      <c r="CO375" s="343"/>
      <c r="CP375" s="343"/>
      <c r="CQ375" s="343"/>
      <c r="CR375" s="343"/>
      <c r="CS375" s="343"/>
      <c r="CT375" s="343"/>
      <c r="CU375" s="343"/>
      <c r="CV375" s="343"/>
      <c r="CW375" s="343"/>
      <c r="CX375" s="343"/>
      <c r="CY375" s="343"/>
      <c r="CZ375" s="343"/>
    </row>
    <row r="376" s="306" customFormat="true" ht="15" customHeight="true" x14ac:dyDescent="0.2">
      <c r="V376" s="308"/>
      <c r="W376" s="343"/>
      <c r="X376" s="343"/>
      <c r="Y376" s="343"/>
      <c r="Z376" s="343"/>
      <c r="AA376" s="343"/>
      <c r="AB376" s="343"/>
      <c r="AC376" s="343"/>
      <c r="AD376" s="343"/>
      <c r="AE376" s="343"/>
      <c r="AF376" s="343"/>
      <c r="AG376" s="343"/>
      <c r="AH376" s="343"/>
      <c r="AI376" s="343"/>
      <c r="AJ376" s="343"/>
      <c r="AK376" s="343"/>
      <c r="AL376" s="343"/>
      <c r="AM376" s="343"/>
      <c r="AN376" s="343"/>
      <c r="AO376" s="343"/>
      <c r="AP376" s="343"/>
      <c r="AQ376" s="343"/>
      <c r="AR376" s="343"/>
      <c r="AS376" s="343"/>
      <c r="AT376" s="343"/>
      <c r="AU376" s="343"/>
      <c r="AV376" s="343"/>
      <c r="AW376" s="343"/>
      <c r="AX376" s="343"/>
      <c r="AY376" s="343"/>
      <c r="AZ376" s="343"/>
      <c r="BA376" s="308"/>
      <c r="BV376" s="308"/>
      <c r="BW376" s="343"/>
      <c r="BX376" s="343"/>
      <c r="BY376" s="343"/>
      <c r="BZ376" s="343"/>
      <c r="CA376" s="343"/>
      <c r="CB376" s="343"/>
      <c r="CC376" s="343"/>
      <c r="CD376" s="343"/>
      <c r="CE376" s="343"/>
      <c r="CF376" s="343"/>
      <c r="CG376" s="343"/>
      <c r="CH376" s="343"/>
      <c r="CI376" s="343"/>
      <c r="CJ376" s="343"/>
      <c r="CK376" s="343"/>
      <c r="CL376" s="343"/>
      <c r="CM376" s="343"/>
      <c r="CN376" s="343"/>
      <c r="CO376" s="343"/>
      <c r="CP376" s="343"/>
      <c r="CQ376" s="343"/>
      <c r="CR376" s="343"/>
      <c r="CS376" s="343"/>
      <c r="CT376" s="343"/>
      <c r="CU376" s="343"/>
      <c r="CV376" s="343"/>
      <c r="CW376" s="343"/>
      <c r="CX376" s="343"/>
      <c r="CY376" s="343"/>
      <c r="CZ376" s="343"/>
    </row>
    <row r="377" s="306" customFormat="true" ht="15" customHeight="true" x14ac:dyDescent="0.2">
      <c r="V377" s="308"/>
      <c r="W377" s="343"/>
      <c r="X377" s="343"/>
      <c r="Y377" s="343"/>
      <c r="Z377" s="343"/>
      <c r="AA377" s="343"/>
      <c r="AB377" s="343"/>
      <c r="AC377" s="343"/>
      <c r="AD377" s="343"/>
      <c r="AE377" s="343"/>
      <c r="AF377" s="343"/>
      <c r="AG377" s="343"/>
      <c r="AH377" s="343"/>
      <c r="AI377" s="343"/>
      <c r="AJ377" s="343"/>
      <c r="AK377" s="343"/>
      <c r="AL377" s="343"/>
      <c r="AM377" s="343"/>
      <c r="AN377" s="343"/>
      <c r="AO377" s="343"/>
      <c r="AP377" s="343"/>
      <c r="AQ377" s="343"/>
      <c r="AR377" s="343"/>
      <c r="AS377" s="343"/>
      <c r="AT377" s="343"/>
      <c r="AU377" s="343"/>
      <c r="AV377" s="343"/>
      <c r="AW377" s="343"/>
      <c r="AX377" s="343"/>
      <c r="AY377" s="343"/>
      <c r="AZ377" s="343"/>
      <c r="BA377" s="308"/>
      <c r="BV377" s="308"/>
      <c r="BW377" s="343"/>
      <c r="BX377" s="343"/>
      <c r="BY377" s="343"/>
      <c r="BZ377" s="343"/>
      <c r="CA377" s="343"/>
      <c r="CB377" s="343"/>
      <c r="CC377" s="343"/>
      <c r="CD377" s="343"/>
      <c r="CE377" s="343"/>
      <c r="CF377" s="343"/>
      <c r="CG377" s="343"/>
      <c r="CH377" s="343"/>
      <c r="CI377" s="343"/>
      <c r="CJ377" s="343"/>
      <c r="CK377" s="343"/>
      <c r="CL377" s="343"/>
      <c r="CM377" s="343"/>
      <c r="CN377" s="343"/>
      <c r="CO377" s="343"/>
      <c r="CP377" s="343"/>
      <c r="CQ377" s="343"/>
      <c r="CR377" s="343"/>
      <c r="CS377" s="343"/>
      <c r="CT377" s="343"/>
      <c r="CU377" s="343"/>
      <c r="CV377" s="343"/>
      <c r="CW377" s="343"/>
      <c r="CX377" s="343"/>
      <c r="CY377" s="343"/>
      <c r="CZ377" s="343"/>
    </row>
    <row r="378" s="306" customFormat="true" ht="15" customHeight="true" x14ac:dyDescent="0.2">
      <c r="V378" s="308"/>
      <c r="W378" s="343"/>
      <c r="X378" s="343"/>
      <c r="Y378" s="343"/>
      <c r="Z378" s="343"/>
      <c r="AA378" s="343"/>
      <c r="AB378" s="343"/>
      <c r="AC378" s="343"/>
      <c r="AD378" s="343"/>
      <c r="AE378" s="343"/>
      <c r="AF378" s="343"/>
      <c r="AG378" s="343"/>
      <c r="AH378" s="343"/>
      <c r="AI378" s="343"/>
      <c r="AJ378" s="343"/>
      <c r="AK378" s="343"/>
      <c r="AL378" s="343"/>
      <c r="AM378" s="343"/>
      <c r="AN378" s="343"/>
      <c r="AO378" s="343"/>
      <c r="AP378" s="343"/>
      <c r="AQ378" s="343"/>
      <c r="AR378" s="343"/>
      <c r="AS378" s="343"/>
      <c r="AT378" s="343"/>
      <c r="AU378" s="343"/>
      <c r="AV378" s="343"/>
      <c r="AW378" s="343"/>
      <c r="AX378" s="343"/>
      <c r="AY378" s="343"/>
      <c r="AZ378" s="343"/>
      <c r="BA378" s="308"/>
      <c r="BV378" s="308"/>
      <c r="BW378" s="343"/>
      <c r="BX378" s="343"/>
      <c r="BY378" s="343"/>
      <c r="BZ378" s="343"/>
      <c r="CA378" s="343"/>
      <c r="CB378" s="343"/>
      <c r="CC378" s="343"/>
      <c r="CD378" s="343"/>
      <c r="CE378" s="343"/>
      <c r="CF378" s="343"/>
      <c r="CG378" s="343"/>
      <c r="CH378" s="343"/>
      <c r="CI378" s="343"/>
      <c r="CJ378" s="343"/>
      <c r="CK378" s="343"/>
      <c r="CL378" s="343"/>
      <c r="CM378" s="343"/>
      <c r="CN378" s="343"/>
      <c r="CO378" s="343"/>
      <c r="CP378" s="343"/>
      <c r="CQ378" s="343"/>
      <c r="CR378" s="343"/>
      <c r="CS378" s="343"/>
      <c r="CT378" s="343"/>
      <c r="CU378" s="343"/>
      <c r="CV378" s="343"/>
      <c r="CW378" s="343"/>
      <c r="CX378" s="343"/>
      <c r="CY378" s="343"/>
      <c r="CZ378" s="343"/>
    </row>
    <row r="379" s="306" customFormat="true" ht="15" customHeight="true" x14ac:dyDescent="0.2">
      <c r="V379" s="308"/>
      <c r="W379" s="343"/>
      <c r="X379" s="343"/>
      <c r="Y379" s="343"/>
      <c r="Z379" s="343"/>
      <c r="AA379" s="343"/>
      <c r="AB379" s="343"/>
      <c r="AC379" s="343"/>
      <c r="AD379" s="343"/>
      <c r="AE379" s="343"/>
      <c r="AF379" s="343"/>
      <c r="AG379" s="343"/>
      <c r="AH379" s="343"/>
      <c r="AI379" s="343"/>
      <c r="AJ379" s="343"/>
      <c r="AK379" s="343"/>
      <c r="AL379" s="343"/>
      <c r="AM379" s="343"/>
      <c r="AN379" s="343"/>
      <c r="AO379" s="343"/>
      <c r="AP379" s="343"/>
      <c r="AQ379" s="343"/>
      <c r="AR379" s="343"/>
      <c r="AS379" s="343"/>
      <c r="AT379" s="343"/>
      <c r="AU379" s="343"/>
      <c r="AV379" s="343"/>
      <c r="AW379" s="343"/>
      <c r="AX379" s="343"/>
      <c r="AY379" s="343"/>
      <c r="AZ379" s="343"/>
      <c r="BA379" s="308"/>
      <c r="BV379" s="308"/>
      <c r="BW379" s="343"/>
      <c r="BX379" s="343"/>
      <c r="BY379" s="343"/>
      <c r="BZ379" s="343"/>
      <c r="CA379" s="343"/>
      <c r="CB379" s="343"/>
      <c r="CC379" s="343"/>
      <c r="CD379" s="343"/>
      <c r="CE379" s="343"/>
      <c r="CF379" s="343"/>
      <c r="CG379" s="343"/>
      <c r="CH379" s="343"/>
      <c r="CI379" s="343"/>
      <c r="CJ379" s="343"/>
      <c r="CK379" s="343"/>
      <c r="CL379" s="343"/>
      <c r="CM379" s="343"/>
      <c r="CN379" s="343"/>
      <c r="CO379" s="343"/>
      <c r="CP379" s="343"/>
      <c r="CQ379" s="343"/>
      <c r="CR379" s="343"/>
      <c r="CS379" s="343"/>
      <c r="CT379" s="343"/>
      <c r="CU379" s="343"/>
      <c r="CV379" s="343"/>
      <c r="CW379" s="343"/>
      <c r="CX379" s="343"/>
      <c r="CY379" s="343"/>
      <c r="CZ379" s="343"/>
    </row>
    <row r="380" s="306" customFormat="true" ht="15" customHeight="true" x14ac:dyDescent="0.2">
      <c r="V380" s="308"/>
      <c r="W380" s="343"/>
      <c r="X380" s="343"/>
      <c r="Y380" s="343"/>
      <c r="Z380" s="343"/>
      <c r="AA380" s="343"/>
      <c r="AB380" s="343"/>
      <c r="AC380" s="343"/>
      <c r="AD380" s="343"/>
      <c r="AE380" s="343"/>
      <c r="AF380" s="343"/>
      <c r="AG380" s="343"/>
      <c r="AH380" s="343"/>
      <c r="AI380" s="343"/>
      <c r="AJ380" s="343"/>
      <c r="AK380" s="343"/>
      <c r="AL380" s="343"/>
      <c r="AM380" s="343"/>
      <c r="AN380" s="343"/>
      <c r="AO380" s="343"/>
      <c r="AP380" s="343"/>
      <c r="AQ380" s="343"/>
      <c r="AR380" s="343"/>
      <c r="AS380" s="343"/>
      <c r="AT380" s="343"/>
      <c r="AU380" s="343"/>
      <c r="AV380" s="343"/>
      <c r="AW380" s="343"/>
      <c r="AX380" s="343"/>
      <c r="AY380" s="343"/>
      <c r="AZ380" s="343"/>
      <c r="BA380" s="308"/>
      <c r="BV380" s="308"/>
      <c r="BW380" s="343"/>
      <c r="BX380" s="343"/>
      <c r="BY380" s="343"/>
      <c r="BZ380" s="343"/>
      <c r="CA380" s="343"/>
      <c r="CB380" s="343"/>
      <c r="CC380" s="343"/>
      <c r="CD380" s="343"/>
      <c r="CE380" s="343"/>
      <c r="CF380" s="343"/>
      <c r="CG380" s="343"/>
      <c r="CH380" s="343"/>
      <c r="CI380" s="343"/>
      <c r="CJ380" s="343"/>
      <c r="CK380" s="343"/>
      <c r="CL380" s="343"/>
      <c r="CM380" s="343"/>
      <c r="CN380" s="343"/>
      <c r="CO380" s="343"/>
      <c r="CP380" s="343"/>
      <c r="CQ380" s="343"/>
      <c r="CR380" s="343"/>
      <c r="CS380" s="343"/>
      <c r="CT380" s="343"/>
      <c r="CU380" s="343"/>
      <c r="CV380" s="343"/>
      <c r="CW380" s="343"/>
      <c r="CX380" s="343"/>
      <c r="CY380" s="343"/>
      <c r="CZ380" s="343"/>
    </row>
    <row r="381" s="306" customFormat="true" ht="15" customHeight="true" x14ac:dyDescent="0.2">
      <c r="V381" s="308"/>
      <c r="W381" s="343"/>
      <c r="X381" s="343"/>
      <c r="Y381" s="343"/>
      <c r="Z381" s="343"/>
      <c r="AA381" s="343"/>
      <c r="AB381" s="343"/>
      <c r="AC381" s="343"/>
      <c r="AD381" s="343"/>
      <c r="AE381" s="343"/>
      <c r="AF381" s="343"/>
      <c r="AG381" s="343"/>
      <c r="AH381" s="343"/>
      <c r="AI381" s="343"/>
      <c r="AJ381" s="343"/>
      <c r="AK381" s="343"/>
      <c r="AL381" s="343"/>
      <c r="AM381" s="343"/>
      <c r="AN381" s="343"/>
      <c r="AO381" s="343"/>
      <c r="AP381" s="343"/>
      <c r="AQ381" s="343"/>
      <c r="AR381" s="343"/>
      <c r="AS381" s="343"/>
      <c r="AT381" s="343"/>
      <c r="AU381" s="343"/>
      <c r="AV381" s="343"/>
      <c r="AW381" s="343"/>
      <c r="AX381" s="343"/>
      <c r="AY381" s="343"/>
      <c r="AZ381" s="343"/>
      <c r="BA381" s="308"/>
      <c r="BV381" s="308"/>
      <c r="BW381" s="343"/>
      <c r="BX381" s="343"/>
      <c r="BY381" s="343"/>
      <c r="BZ381" s="343"/>
      <c r="CA381" s="343"/>
      <c r="CB381" s="343"/>
      <c r="CC381" s="343"/>
      <c r="CD381" s="343"/>
      <c r="CE381" s="343"/>
      <c r="CF381" s="343"/>
      <c r="CG381" s="343"/>
      <c r="CH381" s="343"/>
      <c r="CI381" s="343"/>
      <c r="CJ381" s="343"/>
      <c r="CK381" s="343"/>
      <c r="CL381" s="343"/>
      <c r="CM381" s="343"/>
      <c r="CN381" s="343"/>
      <c r="CO381" s="343"/>
      <c r="CP381" s="343"/>
      <c r="CQ381" s="343"/>
      <c r="CR381" s="343"/>
      <c r="CS381" s="343"/>
      <c r="CT381" s="343"/>
      <c r="CU381" s="343"/>
      <c r="CV381" s="343"/>
      <c r="CW381" s="343"/>
      <c r="CX381" s="343"/>
      <c r="CY381" s="343"/>
      <c r="CZ381" s="343"/>
    </row>
    <row r="382" s="306" customFormat="true" ht="15" customHeight="true" x14ac:dyDescent="0.2">
      <c r="V382" s="308"/>
      <c r="W382" s="343"/>
      <c r="X382" s="343"/>
      <c r="Y382" s="343"/>
      <c r="Z382" s="343"/>
      <c r="AA382" s="343"/>
      <c r="AB382" s="343"/>
      <c r="AC382" s="343"/>
      <c r="AD382" s="343"/>
      <c r="AE382" s="343"/>
      <c r="AF382" s="343"/>
      <c r="AG382" s="343"/>
      <c r="AH382" s="343"/>
      <c r="AI382" s="343"/>
      <c r="AJ382" s="343"/>
      <c r="AK382" s="343"/>
      <c r="AL382" s="343"/>
      <c r="AM382" s="343"/>
      <c r="AN382" s="343"/>
      <c r="AO382" s="343"/>
      <c r="AP382" s="343"/>
      <c r="AQ382" s="343"/>
      <c r="AR382" s="343"/>
      <c r="AS382" s="343"/>
      <c r="AT382" s="343"/>
      <c r="AU382" s="343"/>
      <c r="AV382" s="343"/>
      <c r="AW382" s="343"/>
      <c r="AX382" s="343"/>
      <c r="AY382" s="343"/>
      <c r="AZ382" s="343"/>
      <c r="BA382" s="308"/>
      <c r="BV382" s="308"/>
      <c r="BW382" s="343"/>
      <c r="BX382" s="343"/>
      <c r="BY382" s="343"/>
      <c r="BZ382" s="343"/>
      <c r="CA382" s="343"/>
      <c r="CB382" s="343"/>
      <c r="CC382" s="343"/>
      <c r="CD382" s="343"/>
      <c r="CE382" s="343"/>
      <c r="CF382" s="343"/>
      <c r="CG382" s="343"/>
      <c r="CH382" s="343"/>
      <c r="CI382" s="343"/>
      <c r="CJ382" s="343"/>
      <c r="CK382" s="343"/>
      <c r="CL382" s="343"/>
      <c r="CM382" s="343"/>
      <c r="CN382" s="343"/>
      <c r="CO382" s="343"/>
      <c r="CP382" s="343"/>
      <c r="CQ382" s="343"/>
      <c r="CR382" s="343"/>
      <c r="CS382" s="343"/>
      <c r="CT382" s="343"/>
      <c r="CU382" s="343"/>
      <c r="CV382" s="343"/>
      <c r="CW382" s="343"/>
      <c r="CX382" s="343"/>
      <c r="CY382" s="343"/>
      <c r="CZ382" s="343"/>
    </row>
    <row r="383" s="306" customFormat="true" ht="15" customHeight="true" x14ac:dyDescent="0.2">
      <c r="V383" s="308"/>
      <c r="W383" s="343"/>
      <c r="X383" s="343"/>
      <c r="Y383" s="343"/>
      <c r="Z383" s="343"/>
      <c r="AA383" s="343"/>
      <c r="AB383" s="343"/>
      <c r="AC383" s="343"/>
      <c r="AD383" s="343"/>
      <c r="AE383" s="343"/>
      <c r="AF383" s="343"/>
      <c r="AG383" s="343"/>
      <c r="AH383" s="343"/>
      <c r="AI383" s="343"/>
      <c r="AJ383" s="343"/>
      <c r="AK383" s="343"/>
      <c r="AL383" s="343"/>
      <c r="AM383" s="343"/>
      <c r="AN383" s="343"/>
      <c r="AO383" s="343"/>
      <c r="AP383" s="343"/>
      <c r="AQ383" s="343"/>
      <c r="AR383" s="343"/>
      <c r="AS383" s="343"/>
      <c r="AT383" s="343"/>
      <c r="AU383" s="343"/>
      <c r="AV383" s="343"/>
      <c r="AW383" s="343"/>
      <c r="AX383" s="343"/>
      <c r="AY383" s="343"/>
      <c r="AZ383" s="343"/>
      <c r="BA383" s="308"/>
      <c r="BV383" s="308"/>
      <c r="BW383" s="343"/>
      <c r="BX383" s="343"/>
      <c r="BY383" s="343"/>
      <c r="BZ383" s="343"/>
      <c r="CA383" s="343"/>
      <c r="CB383" s="343"/>
      <c r="CC383" s="343"/>
      <c r="CD383" s="343"/>
      <c r="CE383" s="343"/>
      <c r="CF383" s="343"/>
      <c r="CG383" s="343"/>
      <c r="CH383" s="343"/>
      <c r="CI383" s="343"/>
      <c r="CJ383" s="343"/>
      <c r="CK383" s="343"/>
      <c r="CL383" s="343"/>
      <c r="CM383" s="343"/>
      <c r="CN383" s="343"/>
      <c r="CO383" s="343"/>
      <c r="CP383" s="343"/>
      <c r="CQ383" s="343"/>
      <c r="CR383" s="343"/>
      <c r="CS383" s="343"/>
      <c r="CT383" s="343"/>
      <c r="CU383" s="343"/>
      <c r="CV383" s="343"/>
      <c r="CW383" s="343"/>
      <c r="CX383" s="343"/>
      <c r="CY383" s="343"/>
      <c r="CZ383" s="343"/>
    </row>
    <row r="384" s="306" customFormat="true" ht="15" customHeight="true" x14ac:dyDescent="0.2">
      <c r="V384" s="308"/>
      <c r="W384" s="343"/>
      <c r="X384" s="343"/>
      <c r="Y384" s="343"/>
      <c r="Z384" s="343"/>
      <c r="AA384" s="343"/>
      <c r="AB384" s="343"/>
      <c r="AC384" s="343"/>
      <c r="AD384" s="343"/>
      <c r="AE384" s="343"/>
      <c r="AF384" s="343"/>
      <c r="AG384" s="343"/>
      <c r="AH384" s="343"/>
      <c r="AI384" s="343"/>
      <c r="AJ384" s="343"/>
      <c r="AK384" s="343"/>
      <c r="AL384" s="343"/>
      <c r="AM384" s="343"/>
      <c r="AN384" s="343"/>
      <c r="AO384" s="343"/>
      <c r="AP384" s="343"/>
      <c r="AQ384" s="343"/>
      <c r="AR384" s="343"/>
      <c r="AS384" s="343"/>
      <c r="AT384" s="343"/>
      <c r="AU384" s="343"/>
      <c r="AV384" s="343"/>
      <c r="AW384" s="343"/>
      <c r="AX384" s="343"/>
      <c r="AY384" s="343"/>
      <c r="AZ384" s="343"/>
      <c r="BA384" s="308"/>
      <c r="BV384" s="308"/>
      <c r="BW384" s="343"/>
      <c r="BX384" s="343"/>
      <c r="BY384" s="343"/>
      <c r="BZ384" s="343"/>
      <c r="CA384" s="343"/>
      <c r="CB384" s="343"/>
      <c r="CC384" s="343"/>
      <c r="CD384" s="343"/>
      <c r="CE384" s="343"/>
      <c r="CF384" s="343"/>
      <c r="CG384" s="343"/>
      <c r="CH384" s="343"/>
      <c r="CI384" s="343"/>
      <c r="CJ384" s="343"/>
      <c r="CK384" s="343"/>
      <c r="CL384" s="343"/>
      <c r="CM384" s="343"/>
      <c r="CN384" s="343"/>
      <c r="CO384" s="343"/>
      <c r="CP384" s="343"/>
      <c r="CQ384" s="343"/>
      <c r="CR384" s="343"/>
      <c r="CS384" s="343"/>
      <c r="CT384" s="343"/>
      <c r="CU384" s="343"/>
      <c r="CV384" s="343"/>
      <c r="CW384" s="343"/>
      <c r="CX384" s="343"/>
      <c r="CY384" s="343"/>
      <c r="CZ384" s="343"/>
    </row>
    <row r="385" s="306" customFormat="true" ht="15" customHeight="true" x14ac:dyDescent="0.2">
      <c r="V385" s="308"/>
      <c r="W385" s="343"/>
      <c r="X385" s="343"/>
      <c r="Y385" s="343"/>
      <c r="Z385" s="343"/>
      <c r="AA385" s="343"/>
      <c r="AB385" s="343"/>
      <c r="AC385" s="343"/>
      <c r="AD385" s="343"/>
      <c r="AE385" s="343"/>
      <c r="AF385" s="343"/>
      <c r="AG385" s="343"/>
      <c r="AH385" s="343"/>
      <c r="AI385" s="343"/>
      <c r="AJ385" s="343"/>
      <c r="AK385" s="343"/>
      <c r="AL385" s="343"/>
      <c r="AM385" s="343"/>
      <c r="AN385" s="343"/>
      <c r="AO385" s="343"/>
      <c r="AP385" s="343"/>
      <c r="AQ385" s="343"/>
      <c r="AR385" s="343"/>
      <c r="AS385" s="343"/>
      <c r="AT385" s="343"/>
      <c r="AU385" s="343"/>
      <c r="AV385" s="343"/>
      <c r="AW385" s="343"/>
      <c r="AX385" s="343"/>
      <c r="AY385" s="343"/>
      <c r="AZ385" s="343"/>
      <c r="BA385" s="308"/>
      <c r="BV385" s="308"/>
      <c r="BW385" s="343"/>
      <c r="BX385" s="343"/>
      <c r="BY385" s="343"/>
      <c r="BZ385" s="343"/>
      <c r="CA385" s="343"/>
      <c r="CB385" s="343"/>
      <c r="CC385" s="343"/>
      <c r="CD385" s="343"/>
      <c r="CE385" s="343"/>
      <c r="CF385" s="343"/>
      <c r="CG385" s="343"/>
      <c r="CH385" s="343"/>
      <c r="CI385" s="343"/>
      <c r="CJ385" s="343"/>
      <c r="CK385" s="343"/>
      <c r="CL385" s="343"/>
      <c r="CM385" s="343"/>
      <c r="CN385" s="343"/>
      <c r="CO385" s="343"/>
      <c r="CP385" s="343"/>
      <c r="CQ385" s="343"/>
      <c r="CR385" s="343"/>
      <c r="CS385" s="343"/>
      <c r="CT385" s="343"/>
      <c r="CU385" s="343"/>
      <c r="CV385" s="343"/>
      <c r="CW385" s="343"/>
      <c r="CX385" s="343"/>
      <c r="CY385" s="343"/>
      <c r="CZ385" s="343"/>
    </row>
    <row r="386" s="306" customFormat="true" ht="15" customHeight="true" x14ac:dyDescent="0.2">
      <c r="V386" s="308"/>
      <c r="W386" s="343"/>
      <c r="X386" s="343"/>
      <c r="Y386" s="343"/>
      <c r="Z386" s="343"/>
      <c r="AA386" s="343"/>
      <c r="AB386" s="343"/>
      <c r="AC386" s="343"/>
      <c r="AD386" s="343"/>
      <c r="AE386" s="343"/>
      <c r="AF386" s="343"/>
      <c r="AG386" s="343"/>
      <c r="AH386" s="343"/>
      <c r="AI386" s="343"/>
      <c r="AJ386" s="343"/>
      <c r="AK386" s="343"/>
      <c r="AL386" s="343"/>
      <c r="AM386" s="343"/>
      <c r="AN386" s="343"/>
      <c r="AO386" s="343"/>
      <c r="AP386" s="343"/>
      <c r="AQ386" s="343"/>
      <c r="AR386" s="343"/>
      <c r="AS386" s="343"/>
      <c r="AT386" s="343"/>
      <c r="AU386" s="343"/>
      <c r="AV386" s="343"/>
      <c r="AW386" s="343"/>
      <c r="AX386" s="343"/>
      <c r="AY386" s="343"/>
      <c r="AZ386" s="343"/>
      <c r="BA386" s="308"/>
      <c r="BV386" s="308"/>
      <c r="BW386" s="343"/>
      <c r="BX386" s="343"/>
      <c r="BY386" s="343"/>
      <c r="BZ386" s="343"/>
      <c r="CA386" s="343"/>
      <c r="CB386" s="343"/>
      <c r="CC386" s="343"/>
      <c r="CD386" s="343"/>
      <c r="CE386" s="343"/>
      <c r="CF386" s="343"/>
      <c r="CG386" s="343"/>
      <c r="CH386" s="343"/>
      <c r="CI386" s="343"/>
      <c r="CJ386" s="343"/>
      <c r="CK386" s="343"/>
      <c r="CL386" s="343"/>
      <c r="CM386" s="343"/>
      <c r="CN386" s="343"/>
      <c r="CO386" s="343"/>
      <c r="CP386" s="343"/>
      <c r="CQ386" s="343"/>
      <c r="CR386" s="343"/>
      <c r="CS386" s="343"/>
      <c r="CT386" s="343"/>
      <c r="CU386" s="343"/>
      <c r="CV386" s="343"/>
      <c r="CW386" s="343"/>
      <c r="CX386" s="343"/>
      <c r="CY386" s="343"/>
      <c r="CZ386" s="343"/>
    </row>
    <row r="387" s="306" customFormat="true" ht="15" customHeight="true" x14ac:dyDescent="0.2">
      <c r="V387" s="308"/>
      <c r="W387" s="343"/>
      <c r="X387" s="343"/>
      <c r="Y387" s="343"/>
      <c r="Z387" s="343"/>
      <c r="AA387" s="343"/>
      <c r="AB387" s="343"/>
      <c r="AC387" s="343"/>
      <c r="AD387" s="343"/>
      <c r="AE387" s="343"/>
      <c r="AF387" s="343"/>
      <c r="AG387" s="343"/>
      <c r="AH387" s="343"/>
      <c r="AI387" s="343"/>
      <c r="AJ387" s="343"/>
      <c r="AK387" s="343"/>
      <c r="AL387" s="343"/>
      <c r="AM387" s="343"/>
      <c r="AN387" s="343"/>
      <c r="AO387" s="343"/>
      <c r="AP387" s="343"/>
      <c r="AQ387" s="343"/>
      <c r="AR387" s="343"/>
      <c r="AS387" s="343"/>
      <c r="AT387" s="343"/>
      <c r="AU387" s="343"/>
      <c r="AV387" s="343"/>
      <c r="AW387" s="343"/>
      <c r="AX387" s="343"/>
      <c r="AY387" s="343"/>
      <c r="AZ387" s="343"/>
      <c r="BA387" s="308"/>
      <c r="BV387" s="308"/>
      <c r="BW387" s="343"/>
      <c r="BX387" s="343"/>
      <c r="BY387" s="343"/>
      <c r="BZ387" s="343"/>
      <c r="CA387" s="343"/>
      <c r="CB387" s="343"/>
      <c r="CC387" s="343"/>
      <c r="CD387" s="343"/>
      <c r="CE387" s="343"/>
      <c r="CF387" s="343"/>
      <c r="CG387" s="343"/>
      <c r="CH387" s="343"/>
      <c r="CI387" s="343"/>
      <c r="CJ387" s="343"/>
      <c r="CK387" s="343"/>
      <c r="CL387" s="343"/>
      <c r="CM387" s="343"/>
      <c r="CN387" s="343"/>
      <c r="CO387" s="343"/>
      <c r="CP387" s="343"/>
      <c r="CQ387" s="343"/>
      <c r="CR387" s="343"/>
      <c r="CS387" s="343"/>
      <c r="CT387" s="343"/>
      <c r="CU387" s="343"/>
      <c r="CV387" s="343"/>
      <c r="CW387" s="343"/>
      <c r="CX387" s="343"/>
      <c r="CY387" s="343"/>
      <c r="CZ387" s="343"/>
    </row>
    <row r="388" s="306" customFormat="true" ht="15" customHeight="true" x14ac:dyDescent="0.2">
      <c r="V388" s="308"/>
      <c r="W388" s="343"/>
      <c r="X388" s="343"/>
      <c r="Y388" s="343"/>
      <c r="Z388" s="343"/>
      <c r="AA388" s="343"/>
      <c r="AB388" s="343"/>
      <c r="AC388" s="343"/>
      <c r="AD388" s="343"/>
      <c r="AE388" s="343"/>
      <c r="AF388" s="343"/>
      <c r="AG388" s="343"/>
      <c r="AH388" s="343"/>
      <c r="AI388" s="343"/>
      <c r="AJ388" s="343"/>
      <c r="AK388" s="343"/>
      <c r="AL388" s="343"/>
      <c r="AM388" s="343"/>
      <c r="AN388" s="343"/>
      <c r="AO388" s="343"/>
      <c r="AP388" s="343"/>
      <c r="AQ388" s="343"/>
      <c r="AR388" s="343"/>
      <c r="AS388" s="343"/>
      <c r="AT388" s="343"/>
      <c r="AU388" s="343"/>
      <c r="AV388" s="343"/>
      <c r="AW388" s="343"/>
      <c r="AX388" s="343"/>
      <c r="AY388" s="343"/>
      <c r="AZ388" s="343"/>
      <c r="BA388" s="308"/>
      <c r="BV388" s="308"/>
      <c r="BW388" s="343"/>
      <c r="BX388" s="343"/>
      <c r="BY388" s="343"/>
      <c r="BZ388" s="343"/>
      <c r="CA388" s="343"/>
      <c r="CB388" s="343"/>
      <c r="CC388" s="343"/>
      <c r="CD388" s="343"/>
      <c r="CE388" s="343"/>
      <c r="CF388" s="343"/>
      <c r="CG388" s="343"/>
      <c r="CH388" s="343"/>
      <c r="CI388" s="343"/>
      <c r="CJ388" s="343"/>
      <c r="CK388" s="343"/>
      <c r="CL388" s="343"/>
      <c r="CM388" s="343"/>
      <c r="CN388" s="343"/>
      <c r="CO388" s="343"/>
      <c r="CP388" s="343"/>
      <c r="CQ388" s="343"/>
      <c r="CR388" s="343"/>
      <c r="CS388" s="343"/>
      <c r="CT388" s="343"/>
      <c r="CU388" s="343"/>
      <c r="CV388" s="343"/>
      <c r="CW388" s="343"/>
      <c r="CX388" s="343"/>
      <c r="CY388" s="343"/>
      <c r="CZ388" s="343"/>
    </row>
    <row r="389" s="306" customFormat="true" ht="15" customHeight="true" x14ac:dyDescent="0.2">
      <c r="V389" s="308"/>
      <c r="W389" s="343"/>
      <c r="X389" s="343"/>
      <c r="Y389" s="343"/>
      <c r="Z389" s="343"/>
      <c r="AA389" s="343"/>
      <c r="AB389" s="343"/>
      <c r="AC389" s="343"/>
      <c r="AD389" s="343"/>
      <c r="AE389" s="343"/>
      <c r="AF389" s="343"/>
      <c r="AG389" s="343"/>
      <c r="AH389" s="343"/>
      <c r="AI389" s="343"/>
      <c r="AJ389" s="343"/>
      <c r="AK389" s="343"/>
      <c r="AL389" s="343"/>
      <c r="AM389" s="343"/>
      <c r="AN389" s="343"/>
      <c r="AO389" s="343"/>
      <c r="AP389" s="343"/>
      <c r="AQ389" s="343"/>
      <c r="AR389" s="343"/>
      <c r="AS389" s="343"/>
      <c r="AT389" s="343"/>
      <c r="AU389" s="343"/>
      <c r="AV389" s="343"/>
      <c r="AW389" s="343"/>
      <c r="AX389" s="343"/>
      <c r="AY389" s="343"/>
      <c r="AZ389" s="343"/>
      <c r="BA389" s="308"/>
      <c r="BV389" s="308"/>
      <c r="BW389" s="343"/>
      <c r="BX389" s="343"/>
      <c r="BY389" s="343"/>
      <c r="BZ389" s="343"/>
      <c r="CA389" s="343"/>
      <c r="CB389" s="343"/>
      <c r="CC389" s="343"/>
      <c r="CD389" s="343"/>
      <c r="CE389" s="343"/>
      <c r="CF389" s="343"/>
      <c r="CG389" s="343"/>
      <c r="CH389" s="343"/>
      <c r="CI389" s="343"/>
      <c r="CJ389" s="343"/>
      <c r="CK389" s="343"/>
      <c r="CL389" s="343"/>
      <c r="CM389" s="343"/>
      <c r="CN389" s="343"/>
      <c r="CO389" s="343"/>
      <c r="CP389" s="343"/>
      <c r="CQ389" s="343"/>
      <c r="CR389" s="343"/>
      <c r="CS389" s="343"/>
      <c r="CT389" s="343"/>
      <c r="CU389" s="343"/>
      <c r="CV389" s="343"/>
      <c r="CW389" s="343"/>
      <c r="CX389" s="343"/>
      <c r="CY389" s="343"/>
      <c r="CZ389" s="343"/>
    </row>
    <row r="390" s="306" customFormat="true" ht="15" customHeight="true" x14ac:dyDescent="0.2">
      <c r="V390" s="308"/>
      <c r="W390" s="343"/>
      <c r="X390" s="343"/>
      <c r="Y390" s="343"/>
      <c r="Z390" s="343"/>
      <c r="AA390" s="343"/>
      <c r="AB390" s="343"/>
      <c r="AC390" s="343"/>
      <c r="AD390" s="343"/>
      <c r="AE390" s="343"/>
      <c r="AF390" s="343"/>
      <c r="AG390" s="343"/>
      <c r="AH390" s="343"/>
      <c r="AI390" s="343"/>
      <c r="AJ390" s="343"/>
      <c r="AK390" s="343"/>
      <c r="AL390" s="343"/>
      <c r="AM390" s="343"/>
      <c r="AN390" s="343"/>
      <c r="AO390" s="343"/>
      <c r="AP390" s="343"/>
      <c r="AQ390" s="343"/>
      <c r="AR390" s="343"/>
      <c r="AS390" s="343"/>
      <c r="AT390" s="343"/>
      <c r="AU390" s="343"/>
      <c r="AV390" s="343"/>
      <c r="AW390" s="343"/>
      <c r="AX390" s="343"/>
      <c r="AY390" s="343"/>
      <c r="AZ390" s="343"/>
      <c r="BA390" s="308"/>
      <c r="BV390" s="308"/>
      <c r="BW390" s="343"/>
      <c r="BX390" s="343"/>
      <c r="BY390" s="343"/>
      <c r="BZ390" s="343"/>
      <c r="CA390" s="343"/>
      <c r="CB390" s="343"/>
      <c r="CC390" s="343"/>
      <c r="CD390" s="343"/>
      <c r="CE390" s="343"/>
      <c r="CF390" s="343"/>
      <c r="CG390" s="343"/>
      <c r="CH390" s="343"/>
      <c r="CI390" s="343"/>
      <c r="CJ390" s="343"/>
      <c r="CK390" s="343"/>
      <c r="CL390" s="343"/>
      <c r="CM390" s="343"/>
      <c r="CN390" s="343"/>
      <c r="CO390" s="343"/>
      <c r="CP390" s="343"/>
      <c r="CQ390" s="343"/>
      <c r="CR390" s="343"/>
      <c r="CS390" s="343"/>
      <c r="CT390" s="343"/>
      <c r="CU390" s="343"/>
      <c r="CV390" s="343"/>
      <c r="CW390" s="343"/>
      <c r="CX390" s="343"/>
      <c r="CY390" s="343"/>
      <c r="CZ390" s="343"/>
    </row>
    <row r="391" s="306" customFormat="true" ht="15" customHeight="true" x14ac:dyDescent="0.2">
      <c r="V391" s="308"/>
      <c r="W391" s="343"/>
      <c r="X391" s="343"/>
      <c r="Y391" s="343"/>
      <c r="Z391" s="343"/>
      <c r="AA391" s="343"/>
      <c r="AB391" s="343"/>
      <c r="AC391" s="343"/>
      <c r="AD391" s="343"/>
      <c r="AE391" s="343"/>
      <c r="AF391" s="343"/>
      <c r="AG391" s="343"/>
      <c r="AH391" s="343"/>
      <c r="AI391" s="343"/>
      <c r="AJ391" s="343"/>
      <c r="AK391" s="343"/>
      <c r="AL391" s="343"/>
      <c r="AM391" s="343"/>
      <c r="AN391" s="343"/>
      <c r="AO391" s="343"/>
      <c r="AP391" s="343"/>
      <c r="AQ391" s="343"/>
      <c r="AR391" s="343"/>
      <c r="AS391" s="343"/>
      <c r="AT391" s="343"/>
      <c r="AU391" s="343"/>
      <c r="AV391" s="343"/>
      <c r="AW391" s="343"/>
      <c r="AX391" s="343"/>
      <c r="AY391" s="343"/>
      <c r="AZ391" s="343"/>
      <c r="BA391" s="308"/>
      <c r="BV391" s="308"/>
      <c r="BW391" s="343"/>
      <c r="BX391" s="343"/>
      <c r="BY391" s="343"/>
      <c r="BZ391" s="343"/>
      <c r="CA391" s="343"/>
      <c r="CB391" s="343"/>
      <c r="CC391" s="343"/>
      <c r="CD391" s="343"/>
      <c r="CE391" s="343"/>
      <c r="CF391" s="343"/>
      <c r="CG391" s="343"/>
      <c r="CH391" s="343"/>
      <c r="CI391" s="343"/>
      <c r="CJ391" s="343"/>
      <c r="CK391" s="343"/>
      <c r="CL391" s="343"/>
      <c r="CM391" s="343"/>
      <c r="CN391" s="343"/>
      <c r="CO391" s="343"/>
      <c r="CP391" s="343"/>
      <c r="CQ391" s="343"/>
      <c r="CR391" s="343"/>
      <c r="CS391" s="343"/>
      <c r="CT391" s="343"/>
      <c r="CU391" s="343"/>
      <c r="CV391" s="343"/>
      <c r="CW391" s="343"/>
      <c r="CX391" s="343"/>
      <c r="CY391" s="343"/>
      <c r="CZ391" s="343"/>
    </row>
    <row r="392" s="306" customFormat="true" ht="15" customHeight="true" x14ac:dyDescent="0.2">
      <c r="V392" s="308"/>
      <c r="W392" s="343"/>
      <c r="X392" s="343"/>
      <c r="Y392" s="343"/>
      <c r="Z392" s="343"/>
      <c r="AA392" s="343"/>
      <c r="AB392" s="343"/>
      <c r="AC392" s="343"/>
      <c r="AD392" s="343"/>
      <c r="AE392" s="343"/>
      <c r="AF392" s="343"/>
      <c r="AG392" s="343"/>
      <c r="AH392" s="343"/>
      <c r="AI392" s="343"/>
      <c r="AJ392" s="343"/>
      <c r="AK392" s="343"/>
      <c r="AL392" s="343"/>
      <c r="AM392" s="343"/>
      <c r="AN392" s="343"/>
      <c r="AO392" s="343"/>
      <c r="AP392" s="343"/>
      <c r="AQ392" s="343"/>
      <c r="AR392" s="343"/>
      <c r="AS392" s="343"/>
      <c r="AT392" s="343"/>
      <c r="AU392" s="343"/>
      <c r="AV392" s="343"/>
      <c r="AW392" s="343"/>
      <c r="AX392" s="343"/>
      <c r="AY392" s="343"/>
      <c r="AZ392" s="343"/>
      <c r="BA392" s="308"/>
      <c r="BV392" s="308"/>
      <c r="BW392" s="343"/>
      <c r="BX392" s="343"/>
      <c r="BY392" s="343"/>
      <c r="BZ392" s="343"/>
      <c r="CA392" s="343"/>
      <c r="CB392" s="343"/>
      <c r="CC392" s="343"/>
      <c r="CD392" s="343"/>
      <c r="CE392" s="343"/>
      <c r="CF392" s="343"/>
      <c r="CG392" s="343"/>
      <c r="CH392" s="343"/>
      <c r="CI392" s="343"/>
      <c r="CJ392" s="343"/>
      <c r="CK392" s="343"/>
      <c r="CL392" s="343"/>
      <c r="CM392" s="343"/>
      <c r="CN392" s="343"/>
      <c r="CO392" s="343"/>
      <c r="CP392" s="343"/>
      <c r="CQ392" s="343"/>
      <c r="CR392" s="343"/>
      <c r="CS392" s="343"/>
      <c r="CT392" s="343"/>
      <c r="CU392" s="343"/>
      <c r="CV392" s="343"/>
      <c r="CW392" s="343"/>
      <c r="CX392" s="343"/>
      <c r="CY392" s="343"/>
      <c r="CZ392" s="343"/>
    </row>
    <row r="393" s="306" customFormat="true" ht="15" customHeight="true" x14ac:dyDescent="0.2">
      <c r="V393" s="308"/>
      <c r="W393" s="343"/>
      <c r="X393" s="343"/>
      <c r="Y393" s="343"/>
      <c r="Z393" s="343"/>
      <c r="AA393" s="343"/>
      <c r="AB393" s="343"/>
      <c r="AC393" s="343"/>
      <c r="AD393" s="343"/>
      <c r="AE393" s="343"/>
      <c r="AF393" s="343"/>
      <c r="AG393" s="343"/>
      <c r="AH393" s="343"/>
      <c r="AI393" s="343"/>
      <c r="AJ393" s="343"/>
      <c r="AK393" s="343"/>
      <c r="AL393" s="343"/>
      <c r="AM393" s="343"/>
      <c r="AN393" s="343"/>
      <c r="AO393" s="343"/>
      <c r="AP393" s="343"/>
      <c r="AQ393" s="343"/>
      <c r="AR393" s="343"/>
      <c r="AS393" s="343"/>
      <c r="AT393" s="343"/>
      <c r="AU393" s="343"/>
      <c r="AV393" s="343"/>
      <c r="AW393" s="343"/>
      <c r="AX393" s="343"/>
      <c r="AY393" s="343"/>
      <c r="AZ393" s="343"/>
      <c r="BA393" s="308"/>
      <c r="BV393" s="308"/>
      <c r="BW393" s="343"/>
      <c r="BX393" s="343"/>
      <c r="BY393" s="343"/>
      <c r="BZ393" s="343"/>
      <c r="CA393" s="343"/>
      <c r="CB393" s="343"/>
      <c r="CC393" s="343"/>
      <c r="CD393" s="343"/>
      <c r="CE393" s="343"/>
      <c r="CF393" s="343"/>
      <c r="CG393" s="343"/>
      <c r="CH393" s="343"/>
      <c r="CI393" s="343"/>
      <c r="CJ393" s="343"/>
      <c r="CK393" s="343"/>
      <c r="CL393" s="343"/>
      <c r="CM393" s="343"/>
      <c r="CN393" s="343"/>
      <c r="CO393" s="343"/>
      <c r="CP393" s="343"/>
      <c r="CQ393" s="343"/>
      <c r="CR393" s="343"/>
      <c r="CS393" s="343"/>
      <c r="CT393" s="343"/>
      <c r="CU393" s="343"/>
      <c r="CV393" s="343"/>
      <c r="CW393" s="343"/>
      <c r="CX393" s="343"/>
      <c r="CY393" s="343"/>
      <c r="CZ393" s="343"/>
    </row>
    <row r="394" s="306" customFormat="true" ht="15" customHeight="true" x14ac:dyDescent="0.2">
      <c r="V394" s="308"/>
      <c r="W394" s="343"/>
      <c r="X394" s="343"/>
      <c r="Y394" s="343"/>
      <c r="Z394" s="343"/>
      <c r="AA394" s="343"/>
      <c r="AB394" s="343"/>
      <c r="AC394" s="343"/>
      <c r="AD394" s="343"/>
      <c r="AE394" s="343"/>
      <c r="AF394" s="343"/>
      <c r="AG394" s="343"/>
      <c r="AH394" s="343"/>
      <c r="AI394" s="343"/>
      <c r="AJ394" s="343"/>
      <c r="AK394" s="343"/>
      <c r="AL394" s="343"/>
      <c r="AM394" s="343"/>
      <c r="AN394" s="343"/>
      <c r="AO394" s="343"/>
      <c r="AP394" s="343"/>
      <c r="AQ394" s="343"/>
      <c r="AR394" s="343"/>
      <c r="AS394" s="343"/>
      <c r="AT394" s="343"/>
      <c r="AU394" s="343"/>
      <c r="AV394" s="343"/>
      <c r="AW394" s="343"/>
      <c r="AX394" s="343"/>
      <c r="AY394" s="343"/>
      <c r="AZ394" s="343"/>
      <c r="BA394" s="308"/>
      <c r="BV394" s="308"/>
      <c r="BW394" s="343"/>
      <c r="BX394" s="343"/>
      <c r="BY394" s="343"/>
      <c r="BZ394" s="343"/>
      <c r="CA394" s="343"/>
      <c r="CB394" s="343"/>
      <c r="CC394" s="343"/>
      <c r="CD394" s="343"/>
      <c r="CE394" s="343"/>
      <c r="CF394" s="343"/>
      <c r="CG394" s="343"/>
      <c r="CH394" s="343"/>
      <c r="CI394" s="343"/>
      <c r="CJ394" s="343"/>
      <c r="CK394" s="343"/>
      <c r="CL394" s="343"/>
      <c r="CM394" s="343"/>
      <c r="CN394" s="343"/>
      <c r="CO394" s="343"/>
      <c r="CP394" s="343"/>
      <c r="CQ394" s="343"/>
      <c r="CR394" s="343"/>
      <c r="CS394" s="343"/>
      <c r="CT394" s="343"/>
      <c r="CU394" s="343"/>
      <c r="CV394" s="343"/>
      <c r="CW394" s="343"/>
      <c r="CX394" s="343"/>
      <c r="CY394" s="343"/>
      <c r="CZ394" s="343"/>
    </row>
    <row r="395" s="306" customFormat="true" ht="15" customHeight="true" x14ac:dyDescent="0.2">
      <c r="V395" s="308"/>
      <c r="W395" s="343"/>
      <c r="X395" s="343"/>
      <c r="Y395" s="343"/>
      <c r="Z395" s="343"/>
      <c r="AA395" s="343"/>
      <c r="AB395" s="343"/>
      <c r="AC395" s="343"/>
      <c r="AD395" s="343"/>
      <c r="AE395" s="343"/>
      <c r="AF395" s="343"/>
      <c r="AG395" s="343"/>
      <c r="AH395" s="343"/>
      <c r="AI395" s="343"/>
      <c r="AJ395" s="343"/>
      <c r="AK395" s="343"/>
      <c r="AL395" s="343"/>
      <c r="AM395" s="343"/>
      <c r="AN395" s="343"/>
      <c r="AO395" s="343"/>
      <c r="AP395" s="343"/>
      <c r="AQ395" s="343"/>
      <c r="AR395" s="343"/>
      <c r="AS395" s="343"/>
      <c r="AT395" s="343"/>
      <c r="AU395" s="343"/>
      <c r="AV395" s="343"/>
      <c r="AW395" s="343"/>
      <c r="AX395" s="343"/>
      <c r="AY395" s="343"/>
      <c r="AZ395" s="343"/>
      <c r="BA395" s="308"/>
      <c r="BV395" s="308"/>
      <c r="BW395" s="343"/>
      <c r="BX395" s="343"/>
      <c r="BY395" s="343"/>
      <c r="BZ395" s="343"/>
      <c r="CA395" s="343"/>
      <c r="CB395" s="343"/>
      <c r="CC395" s="343"/>
      <c r="CD395" s="343"/>
      <c r="CE395" s="343"/>
      <c r="CF395" s="343"/>
      <c r="CG395" s="343"/>
      <c r="CH395" s="343"/>
      <c r="CI395" s="343"/>
      <c r="CJ395" s="343"/>
      <c r="CK395" s="343"/>
      <c r="CL395" s="343"/>
      <c r="CM395" s="343"/>
      <c r="CN395" s="343"/>
      <c r="CO395" s="343"/>
      <c r="CP395" s="343"/>
      <c r="CQ395" s="343"/>
      <c r="CR395" s="343"/>
      <c r="CS395" s="343"/>
      <c r="CT395" s="343"/>
      <c r="CU395" s="343"/>
      <c r="CV395" s="343"/>
      <c r="CW395" s="343"/>
      <c r="CX395" s="343"/>
      <c r="CY395" s="343"/>
      <c r="CZ395" s="343"/>
    </row>
    <row r="396" s="306" customFormat="true" ht="15" customHeight="true" x14ac:dyDescent="0.2">
      <c r="V396" s="308"/>
      <c r="W396" s="343"/>
      <c r="X396" s="343"/>
      <c r="Y396" s="343"/>
      <c r="Z396" s="343"/>
      <c r="AA396" s="343"/>
      <c r="AB396" s="343"/>
      <c r="AC396" s="343"/>
      <c r="AD396" s="343"/>
      <c r="AE396" s="343"/>
      <c r="AF396" s="343"/>
      <c r="AG396" s="343"/>
      <c r="AH396" s="343"/>
      <c r="AI396" s="343"/>
      <c r="AJ396" s="343"/>
      <c r="AK396" s="343"/>
      <c r="AL396" s="343"/>
      <c r="AM396" s="343"/>
      <c r="AN396" s="343"/>
      <c r="AO396" s="343"/>
      <c r="AP396" s="343"/>
      <c r="AQ396" s="343"/>
      <c r="AR396" s="343"/>
      <c r="AS396" s="343"/>
      <c r="AT396" s="343"/>
      <c r="AU396" s="343"/>
      <c r="AV396" s="343"/>
      <c r="AW396" s="343"/>
      <c r="AX396" s="343"/>
      <c r="AY396" s="343"/>
      <c r="AZ396" s="343"/>
      <c r="BA396" s="308"/>
      <c r="BV396" s="308"/>
      <c r="BW396" s="343"/>
      <c r="BX396" s="343"/>
      <c r="BY396" s="343"/>
      <c r="BZ396" s="343"/>
      <c r="CA396" s="343"/>
      <c r="CB396" s="343"/>
      <c r="CC396" s="343"/>
      <c r="CD396" s="343"/>
      <c r="CE396" s="343"/>
      <c r="CF396" s="343"/>
      <c r="CG396" s="343"/>
      <c r="CH396" s="343"/>
      <c r="CI396" s="343"/>
      <c r="CJ396" s="343"/>
      <c r="CK396" s="343"/>
      <c r="CL396" s="343"/>
      <c r="CM396" s="343"/>
      <c r="CN396" s="343"/>
      <c r="CO396" s="343"/>
      <c r="CP396" s="343"/>
      <c r="CQ396" s="343"/>
      <c r="CR396" s="343"/>
      <c r="CS396" s="343"/>
      <c r="CT396" s="343"/>
      <c r="CU396" s="343"/>
      <c r="CV396" s="343"/>
      <c r="CW396" s="343"/>
      <c r="CX396" s="343"/>
      <c r="CY396" s="343"/>
      <c r="CZ396" s="343"/>
    </row>
    <row r="397" s="306" customFormat="true" ht="15" customHeight="true" x14ac:dyDescent="0.2">
      <c r="V397" s="308"/>
      <c r="W397" s="343"/>
      <c r="X397" s="343"/>
      <c r="Y397" s="343"/>
      <c r="Z397" s="343"/>
      <c r="AA397" s="343"/>
      <c r="AB397" s="343"/>
      <c r="AC397" s="343"/>
      <c r="AD397" s="343"/>
      <c r="AE397" s="343"/>
      <c r="AF397" s="343"/>
      <c r="AG397" s="343"/>
      <c r="AH397" s="343"/>
      <c r="AI397" s="343"/>
      <c r="AJ397" s="343"/>
      <c r="AK397" s="343"/>
      <c r="AL397" s="343"/>
      <c r="AM397" s="343"/>
      <c r="AN397" s="343"/>
      <c r="AO397" s="343"/>
      <c r="AP397" s="343"/>
      <c r="AQ397" s="343"/>
      <c r="AR397" s="343"/>
      <c r="AS397" s="343"/>
      <c r="AT397" s="343"/>
      <c r="AU397" s="343"/>
      <c r="AV397" s="343"/>
      <c r="AW397" s="343"/>
      <c r="AX397" s="343"/>
      <c r="AY397" s="343"/>
      <c r="AZ397" s="343"/>
      <c r="BA397" s="308"/>
      <c r="BV397" s="308"/>
      <c r="BW397" s="343"/>
      <c r="BX397" s="343"/>
      <c r="BY397" s="343"/>
      <c r="BZ397" s="343"/>
      <c r="CA397" s="343"/>
      <c r="CB397" s="343"/>
      <c r="CC397" s="343"/>
      <c r="CD397" s="343"/>
      <c r="CE397" s="343"/>
      <c r="CF397" s="343"/>
      <c r="CG397" s="343"/>
      <c r="CH397" s="343"/>
      <c r="CI397" s="343"/>
      <c r="CJ397" s="343"/>
      <c r="CK397" s="343"/>
      <c r="CL397" s="343"/>
      <c r="CM397" s="343"/>
      <c r="CN397" s="343"/>
      <c r="CO397" s="343"/>
      <c r="CP397" s="343"/>
      <c r="CQ397" s="343"/>
      <c r="CR397" s="343"/>
      <c r="CS397" s="343"/>
      <c r="CT397" s="343"/>
      <c r="CU397" s="343"/>
      <c r="CV397" s="343"/>
      <c r="CW397" s="343"/>
      <c r="CX397" s="343"/>
      <c r="CY397" s="343"/>
      <c r="CZ397" s="343"/>
    </row>
    <row r="398" s="306" customFormat="true" ht="15" customHeight="true" x14ac:dyDescent="0.2">
      <c r="V398" s="308"/>
      <c r="W398" s="343"/>
      <c r="X398" s="343"/>
      <c r="Y398" s="343"/>
      <c r="Z398" s="343"/>
      <c r="AA398" s="343"/>
      <c r="AB398" s="343"/>
      <c r="AC398" s="343"/>
      <c r="AD398" s="343"/>
      <c r="AE398" s="343"/>
      <c r="AF398" s="343"/>
      <c r="AG398" s="343"/>
      <c r="AH398" s="343"/>
      <c r="AI398" s="343"/>
      <c r="AJ398" s="343"/>
      <c r="AK398" s="343"/>
      <c r="AL398" s="343"/>
      <c r="AM398" s="343"/>
      <c r="AN398" s="343"/>
      <c r="AO398" s="343"/>
      <c r="AP398" s="343"/>
      <c r="AQ398" s="343"/>
      <c r="AR398" s="343"/>
      <c r="AS398" s="343"/>
      <c r="AT398" s="343"/>
      <c r="AU398" s="343"/>
      <c r="AV398" s="343"/>
      <c r="AW398" s="343"/>
      <c r="AX398" s="343"/>
      <c r="AY398" s="343"/>
      <c r="AZ398" s="343"/>
      <c r="BA398" s="308"/>
      <c r="BV398" s="308"/>
      <c r="BW398" s="343"/>
      <c r="BX398" s="343"/>
      <c r="BY398" s="343"/>
      <c r="BZ398" s="343"/>
      <c r="CA398" s="343"/>
      <c r="CB398" s="343"/>
      <c r="CC398" s="343"/>
      <c r="CD398" s="343"/>
      <c r="CE398" s="343"/>
      <c r="CF398" s="343"/>
      <c r="CG398" s="343"/>
      <c r="CH398" s="343"/>
      <c r="CI398" s="343"/>
      <c r="CJ398" s="343"/>
      <c r="CK398" s="343"/>
      <c r="CL398" s="343"/>
      <c r="CM398" s="343"/>
      <c r="CN398" s="343"/>
      <c r="CO398" s="343"/>
      <c r="CP398" s="343"/>
      <c r="CQ398" s="343"/>
      <c r="CR398" s="343"/>
      <c r="CS398" s="343"/>
      <c r="CT398" s="343"/>
      <c r="CU398" s="343"/>
      <c r="CV398" s="343"/>
      <c r="CW398" s="343"/>
      <c r="CX398" s="343"/>
      <c r="CY398" s="343"/>
      <c r="CZ398" s="343"/>
    </row>
    <row r="399" s="790" customFormat="true" ht="15" customHeight="true" x14ac:dyDescent="0.25">
      <c r="A399" s="312"/>
      <c r="B399" s="312"/>
      <c r="C399" s="991" t="s">
        <v>132</v>
      </c>
      <c r="D399" s="992"/>
      <c r="E399" s="992"/>
      <c r="F399" s="992"/>
      <c r="G399" s="312"/>
      <c r="H399" s="1008" t="s">
        <v>133</v>
      </c>
      <c r="I399" s="1009"/>
      <c r="J399" s="1009"/>
      <c r="K399" s="1009"/>
      <c r="M399" s="1008" t="s">
        <v>134</v>
      </c>
      <c r="N399" s="1009"/>
      <c r="O399" s="1009"/>
      <c r="P399" s="1009"/>
      <c r="W399" s="339"/>
      <c r="X399" s="339"/>
      <c r="Y399" s="339"/>
      <c r="Z399" s="339"/>
      <c r="AA399" s="339"/>
      <c r="AB399" s="339"/>
      <c r="AC399" s="339"/>
      <c r="AD399" s="339"/>
      <c r="AE399" s="339"/>
      <c r="AF399" s="339"/>
      <c r="AG399" s="339"/>
      <c r="AH399" s="339"/>
      <c r="AI399" s="339"/>
      <c r="AJ399" s="339"/>
      <c r="AK399" s="339"/>
      <c r="AL399" s="339"/>
      <c r="AM399" s="339"/>
      <c r="AN399" s="339"/>
      <c r="AO399" s="339"/>
      <c r="AP399" s="339"/>
      <c r="AQ399" s="339"/>
      <c r="AR399" s="339"/>
      <c r="AS399" s="339"/>
      <c r="AT399" s="339"/>
      <c r="AU399" s="339"/>
      <c r="AV399" s="339"/>
      <c r="AW399" s="339"/>
      <c r="AX399" s="339"/>
      <c r="AY399" s="339"/>
      <c r="AZ399" s="339"/>
      <c r="BB399" s="312"/>
      <c r="BW399" s="339"/>
      <c r="BX399" s="339"/>
      <c r="BY399" s="339"/>
      <c r="BZ399" s="339"/>
      <c r="CA399" s="339"/>
      <c r="CB399" s="339"/>
      <c r="CC399" s="339"/>
      <c r="CD399" s="339"/>
      <c r="CE399" s="339"/>
      <c r="CF399" s="339"/>
      <c r="CG399" s="339"/>
      <c r="CH399" s="339"/>
      <c r="CI399" s="339"/>
      <c r="CJ399" s="339"/>
      <c r="CK399" s="339"/>
      <c r="CL399" s="339"/>
      <c r="CM399" s="339"/>
      <c r="CN399" s="339"/>
      <c r="CO399" s="339"/>
      <c r="CP399" s="339"/>
      <c r="CQ399" s="339"/>
      <c r="CR399" s="339"/>
      <c r="CS399" s="339"/>
      <c r="CT399" s="339"/>
      <c r="CU399" s="339"/>
      <c r="CV399" s="339"/>
      <c r="CW399" s="339"/>
      <c r="CX399" s="339"/>
      <c r="CY399" s="339"/>
      <c r="CZ399" s="339"/>
    </row>
    <row r="400" s="790" customFormat="true" ht="15" customHeight="true" x14ac:dyDescent="0.2">
      <c r="A400" s="312"/>
      <c r="B400" s="312"/>
      <c r="C400" s="1076" t="s">
        <v>202</v>
      </c>
      <c r="D400" s="1077"/>
      <c r="E400" s="1077"/>
      <c r="F400"/>
      <c r="G400"/>
      <c r="H400" s="1077" t="s">
        <v>202</v>
      </c>
      <c r="I400" s="1077"/>
      <c r="J400" s="1077"/>
      <c r="K400"/>
      <c r="L400"/>
      <c r="M400" s="1077" t="s">
        <v>202</v>
      </c>
      <c r="N400" s="1077"/>
      <c r="O400" s="1077"/>
      <c r="P400"/>
      <c r="Q400"/>
      <c r="R400" s="339"/>
      <c r="W400" s="339"/>
      <c r="X400" s="339"/>
      <c r="Y400" s="339"/>
      <c r="Z400" s="339"/>
      <c r="AA400" s="339"/>
      <c r="AB400" s="339"/>
      <c r="AC400" s="339"/>
      <c r="AD400" s="339"/>
      <c r="AE400" s="339"/>
      <c r="AF400" s="339"/>
      <c r="AG400" s="339"/>
      <c r="AH400" s="339"/>
      <c r="AI400" s="339"/>
      <c r="AJ400" s="339"/>
      <c r="AK400" s="339"/>
      <c r="AL400" s="339"/>
      <c r="AM400" s="339"/>
      <c r="AN400" s="339"/>
      <c r="AO400" s="339"/>
      <c r="AP400" s="339"/>
      <c r="AQ400" s="339"/>
      <c r="AR400" s="339"/>
      <c r="AS400" s="339"/>
      <c r="AT400" s="339"/>
      <c r="AU400" s="339"/>
      <c r="AV400" s="339"/>
      <c r="AW400" s="339"/>
      <c r="AX400" s="339"/>
      <c r="AY400" s="339"/>
      <c r="AZ400" s="339"/>
      <c r="BB400" s="312"/>
      <c r="BW400" s="339"/>
      <c r="BX400" s="339"/>
      <c r="BY400" s="339"/>
      <c r="BZ400" s="339"/>
      <c r="CA400" s="339"/>
      <c r="CB400" s="339"/>
      <c r="CC400" s="339"/>
      <c r="CD400" s="339"/>
      <c r="CE400" s="339"/>
      <c r="CF400" s="339"/>
      <c r="CG400" s="339"/>
      <c r="CH400" s="339"/>
      <c r="CI400" s="339"/>
      <c r="CJ400" s="339"/>
      <c r="CK400" s="339"/>
      <c r="CL400" s="339"/>
      <c r="CM400" s="339"/>
      <c r="CN400" s="339"/>
      <c r="CO400" s="339"/>
      <c r="CP400" s="339"/>
      <c r="CQ400" s="339"/>
      <c r="CR400" s="339"/>
      <c r="CS400" s="339"/>
      <c r="CT400" s="339"/>
      <c r="CU400" s="339"/>
      <c r="CV400" s="339"/>
      <c r="CW400" s="339"/>
      <c r="CX400" s="339"/>
      <c r="CY400" s="339"/>
      <c r="CZ400" s="339"/>
    </row>
    <row r="401" s="790" customFormat="true" ht="25.15" customHeight="true" x14ac:dyDescent="0.2">
      <c r="A401" s="312"/>
      <c r="B401" s="312"/>
      <c r="C401" s="1078" t="s">
        <v>192</v>
      </c>
      <c r="D401" s="1079"/>
      <c r="E401" s="842" t="s">
        <v>203</v>
      </c>
      <c r="F401" s="843"/>
      <c r="G401" s="843"/>
      <c r="H401" s="1079" t="s">
        <v>192</v>
      </c>
      <c r="I401" s="1079"/>
      <c r="J401" s="844" t="s">
        <v>203</v>
      </c>
      <c r="K401" s="843"/>
      <c r="L401" s="843"/>
      <c r="M401" s="1079" t="s">
        <v>192</v>
      </c>
      <c r="N401" s="1079"/>
      <c r="O401" s="845" t="s">
        <v>203</v>
      </c>
      <c r="P401" s="843"/>
      <c r="Q401" s="843"/>
      <c r="R401" s="339"/>
      <c r="W401" s="339"/>
      <c r="X401" s="339"/>
      <c r="Y401" s="339"/>
      <c r="Z401" s="339"/>
      <c r="AA401" s="339"/>
      <c r="AB401" s="339"/>
      <c r="AC401" s="339"/>
      <c r="AD401" s="339"/>
      <c r="AE401" s="339"/>
      <c r="AF401" s="339"/>
      <c r="AG401" s="339"/>
      <c r="AH401" s="339"/>
      <c r="AI401" s="339"/>
      <c r="AJ401" s="339"/>
      <c r="AK401" s="339"/>
      <c r="AL401" s="339"/>
      <c r="AM401" s="339"/>
      <c r="AN401" s="339"/>
      <c r="AO401" s="339"/>
      <c r="AP401" s="339"/>
      <c r="AQ401" s="339"/>
      <c r="AR401" s="339"/>
      <c r="AS401" s="339"/>
      <c r="AT401" s="339"/>
      <c r="AU401" s="339"/>
      <c r="AV401" s="339"/>
      <c r="AW401" s="339"/>
      <c r="AX401" s="339"/>
      <c r="AY401" s="339"/>
      <c r="AZ401" s="339"/>
      <c r="BB401" s="312"/>
      <c r="BW401" s="339"/>
      <c r="BX401" s="339"/>
      <c r="BY401" s="339"/>
      <c r="BZ401" s="339"/>
      <c r="CA401" s="339"/>
      <c r="CB401" s="339"/>
      <c r="CC401" s="339"/>
      <c r="CD401" s="339"/>
      <c r="CE401" s="339"/>
      <c r="CF401" s="339"/>
      <c r="CG401" s="339"/>
      <c r="CH401" s="339"/>
      <c r="CI401" s="339"/>
      <c r="CJ401" s="339"/>
      <c r="CK401" s="339"/>
      <c r="CL401" s="339"/>
      <c r="CM401" s="339"/>
      <c r="CN401" s="339"/>
      <c r="CO401" s="339"/>
      <c r="CP401" s="339"/>
      <c r="CQ401" s="339"/>
      <c r="CR401" s="339"/>
      <c r="CS401" s="339"/>
      <c r="CT401" s="339"/>
      <c r="CU401" s="339"/>
      <c r="CV401" s="339"/>
      <c r="CW401" s="339"/>
      <c r="CX401" s="339"/>
      <c r="CY401" s="339"/>
      <c r="CZ401" s="339"/>
    </row>
    <row r="402" s="790" customFormat="true" ht="25.15" customHeight="true" x14ac:dyDescent="0.2">
      <c r="A402" s="312"/>
      <c r="B402" s="1007" t="s">
        <v>141</v>
      </c>
      <c r="C402" s="1079"/>
      <c r="D402" s="1079"/>
      <c r="E402" s="846" t="s">
        <v>204</v>
      </c>
      <c r="F402" s="843"/>
      <c r="G402" s="843"/>
      <c r="H402" s="1079"/>
      <c r="I402" s="1079"/>
      <c r="J402" s="847" t="s">
        <v>204</v>
      </c>
      <c r="K402" s="843"/>
      <c r="L402" s="843"/>
      <c r="M402" s="1079"/>
      <c r="N402" s="1079"/>
      <c r="O402" s="848" t="s">
        <v>204</v>
      </c>
      <c r="P402" s="843"/>
      <c r="Q402" s="843"/>
      <c r="R402" s="339"/>
      <c r="W402" s="339"/>
      <c r="X402" s="339"/>
      <c r="Y402" s="339"/>
      <c r="Z402" s="339"/>
      <c r="AA402" s="339"/>
      <c r="AB402" s="339"/>
      <c r="AC402" s="339"/>
      <c r="AD402" s="339"/>
      <c r="AE402" s="339"/>
      <c r="AF402" s="339"/>
      <c r="AG402" s="339"/>
      <c r="AH402" s="339"/>
      <c r="AI402" s="339"/>
      <c r="AJ402" s="339"/>
      <c r="AK402" s="339"/>
      <c r="AL402" s="339"/>
      <c r="AM402" s="339"/>
      <c r="AN402" s="339"/>
      <c r="AO402" s="339"/>
      <c r="AP402" s="339"/>
      <c r="AQ402" s="339"/>
      <c r="AR402" s="339"/>
      <c r="AS402" s="339"/>
      <c r="AT402" s="339"/>
      <c r="AU402" s="339"/>
      <c r="AV402" s="339"/>
      <c r="AW402" s="339"/>
      <c r="AX402" s="339"/>
      <c r="AY402" s="339"/>
      <c r="AZ402" s="339"/>
      <c r="BB402" s="312"/>
      <c r="BW402" s="339"/>
      <c r="BX402" s="339"/>
      <c r="BY402" s="339"/>
      <c r="BZ402" s="339"/>
      <c r="CA402" s="339"/>
      <c r="CB402" s="339"/>
      <c r="CC402" s="339"/>
      <c r="CD402" s="339"/>
      <c r="CE402" s="339"/>
      <c r="CF402" s="339"/>
      <c r="CG402" s="339"/>
      <c r="CH402" s="339"/>
      <c r="CI402" s="339"/>
      <c r="CJ402" s="339"/>
      <c r="CK402" s="339"/>
      <c r="CL402" s="339"/>
      <c r="CM402" s="339"/>
      <c r="CN402" s="339"/>
      <c r="CO402" s="339"/>
      <c r="CP402" s="339"/>
      <c r="CQ402" s="339"/>
      <c r="CR402" s="339"/>
      <c r="CS402" s="339"/>
      <c r="CT402" s="339"/>
      <c r="CU402" s="339"/>
      <c r="CV402" s="339"/>
      <c r="CW402" s="339"/>
      <c r="CX402" s="339"/>
      <c r="CY402" s="339"/>
      <c r="CZ402" s="339"/>
    </row>
    <row r="403" s="341" customFormat="true" ht="25.15" customHeight="true" x14ac:dyDescent="0.2">
      <c r="A403" s="417"/>
      <c r="B403" s="907"/>
      <c r="C403" s="1078" t="s">
        <v>542</v>
      </c>
      <c r="D403" s="1079"/>
      <c r="E403" s="849">
        <v>-0.72238293314238056</v>
      </c>
      <c r="F403" s="843"/>
      <c r="G403" s="843"/>
      <c r="H403" s="1079" t="s">
        <v>543</v>
      </c>
      <c r="I403" s="1079"/>
      <c r="J403" s="850">
        <v>0.75295729638028763</v>
      </c>
      <c r="K403" s="843"/>
      <c r="L403" s="843"/>
      <c r="M403" s="1079" t="s">
        <v>417</v>
      </c>
      <c r="N403" s="1079"/>
      <c r="O403" s="851">
        <v>0.76235769560359246</v>
      </c>
      <c r="P403" s="843"/>
      <c r="Q403" s="843"/>
      <c r="R403" s="342"/>
      <c r="W403" s="342"/>
      <c r="X403" s="342"/>
      <c r="Y403" s="342"/>
      <c r="Z403" s="342"/>
      <c r="AA403" s="342"/>
      <c r="AB403" s="342"/>
      <c r="AC403" s="342"/>
      <c r="AD403" s="342"/>
      <c r="AE403" s="342"/>
      <c r="AF403" s="342"/>
      <c r="AG403" s="342"/>
      <c r="AH403" s="342"/>
      <c r="AI403" s="342"/>
      <c r="AJ403" s="342"/>
      <c r="AK403" s="342"/>
      <c r="AL403" s="342"/>
      <c r="AM403" s="342"/>
      <c r="AN403" s="342"/>
      <c r="AO403" s="342"/>
      <c r="AP403" s="342"/>
      <c r="AQ403" s="342"/>
      <c r="AR403" s="342"/>
      <c r="AS403" s="342"/>
      <c r="AT403" s="342"/>
      <c r="AU403" s="342"/>
      <c r="AV403" s="342"/>
      <c r="AW403" s="342"/>
      <c r="AX403" s="342"/>
      <c r="AY403" s="342"/>
      <c r="AZ403" s="342"/>
      <c r="BB403" s="417"/>
      <c r="BW403" s="342"/>
      <c r="BX403" s="342"/>
      <c r="BY403" s="342"/>
      <c r="BZ403" s="342"/>
      <c r="CA403" s="342"/>
      <c r="CB403" s="342"/>
      <c r="CC403" s="342"/>
      <c r="CD403" s="342"/>
      <c r="CE403" s="342"/>
      <c r="CF403" s="342"/>
      <c r="CG403" s="342"/>
      <c r="CH403" s="342"/>
      <c r="CI403" s="342"/>
      <c r="CJ403" s="342"/>
      <c r="CK403" s="342"/>
      <c r="CL403" s="342"/>
      <c r="CM403" s="342"/>
      <c r="CN403" s="342"/>
      <c r="CO403" s="342"/>
      <c r="CP403" s="342"/>
      <c r="CQ403" s="342"/>
      <c r="CR403" s="342"/>
      <c r="CS403" s="342"/>
      <c r="CT403" s="342"/>
      <c r="CU403" s="342"/>
      <c r="CV403" s="342"/>
      <c r="CW403" s="342"/>
      <c r="CX403" s="342"/>
      <c r="CY403" s="342"/>
      <c r="CZ403" s="342"/>
    </row>
    <row r="404" s="341" customFormat="true" ht="25.15" customHeight="true" x14ac:dyDescent="0.2">
      <c r="A404" s="417"/>
      <c r="B404" s="907"/>
      <c r="C404" s="1078" t="s">
        <v>417</v>
      </c>
      <c r="D404" s="1079"/>
      <c r="E404" s="852">
        <v>0.71289936514739405</v>
      </c>
      <c r="F404" s="843"/>
      <c r="G404" s="843"/>
      <c r="H404" s="1079" t="s">
        <v>544</v>
      </c>
      <c r="I404" s="1079"/>
      <c r="J404" s="853">
        <v>0.7215803762558316</v>
      </c>
      <c r="K404" s="843"/>
      <c r="L404" s="843"/>
      <c r="M404" s="1079" t="s">
        <v>553</v>
      </c>
      <c r="N404" s="1079"/>
      <c r="O404" s="854">
        <v>0.76204739675853228</v>
      </c>
      <c r="P404" s="843"/>
      <c r="Q404" s="843"/>
      <c r="R404" s="342"/>
      <c r="W404" s="342"/>
      <c r="X404" s="342"/>
      <c r="Y404" s="342"/>
      <c r="Z404" s="342"/>
      <c r="AA404" s="342"/>
      <c r="AB404" s="342"/>
      <c r="AC404" s="342"/>
      <c r="AD404" s="342"/>
      <c r="AE404" s="342"/>
      <c r="AF404" s="342"/>
      <c r="AG404" s="342"/>
      <c r="AH404" s="342"/>
      <c r="AI404" s="342"/>
      <c r="AJ404" s="342"/>
      <c r="AK404" s="342"/>
      <c r="AL404" s="342"/>
      <c r="AM404" s="342"/>
      <c r="AN404" s="342"/>
      <c r="AO404" s="342"/>
      <c r="AP404" s="342"/>
      <c r="AQ404" s="342"/>
      <c r="AR404" s="342"/>
      <c r="AS404" s="342"/>
      <c r="AT404" s="342"/>
      <c r="AU404" s="342"/>
      <c r="AV404" s="342"/>
      <c r="AW404" s="342"/>
      <c r="AX404" s="342"/>
      <c r="AY404" s="342"/>
      <c r="AZ404" s="342"/>
      <c r="BB404" s="417"/>
      <c r="BW404" s="342"/>
      <c r="BX404" s="342"/>
      <c r="BY404" s="342"/>
      <c r="BZ404" s="342"/>
      <c r="CA404" s="342"/>
      <c r="CB404" s="342"/>
      <c r="CC404" s="342"/>
      <c r="CD404" s="342"/>
      <c r="CE404" s="342"/>
      <c r="CF404" s="342"/>
      <c r="CG404" s="342"/>
      <c r="CH404" s="342"/>
      <c r="CI404" s="342"/>
      <c r="CJ404" s="342"/>
      <c r="CK404" s="342"/>
      <c r="CL404" s="342"/>
      <c r="CM404" s="342"/>
      <c r="CN404" s="342"/>
      <c r="CO404" s="342"/>
      <c r="CP404" s="342"/>
      <c r="CQ404" s="342"/>
      <c r="CR404" s="342"/>
      <c r="CS404" s="342"/>
      <c r="CT404" s="342"/>
      <c r="CU404" s="342"/>
      <c r="CV404" s="342"/>
      <c r="CW404" s="342"/>
      <c r="CX404" s="342"/>
      <c r="CY404" s="342"/>
      <c r="CZ404" s="342"/>
    </row>
    <row r="405" s="341" customFormat="true" ht="25.15" customHeight="true" x14ac:dyDescent="0.2">
      <c r="A405" s="417"/>
      <c r="B405" s="907"/>
      <c r="C405" s="1078" t="s">
        <v>553</v>
      </c>
      <c r="D405" s="1079"/>
      <c r="E405" s="852">
        <v>0.70894923744212157</v>
      </c>
      <c r="F405" s="843"/>
      <c r="G405" s="843"/>
      <c r="H405" s="1079" t="s">
        <v>545</v>
      </c>
      <c r="I405" s="1079"/>
      <c r="J405" s="853">
        <v>-0.70612761261743118</v>
      </c>
      <c r="K405" s="843"/>
      <c r="L405" s="843"/>
      <c r="M405" s="1079" t="s">
        <v>551</v>
      </c>
      <c r="N405" s="1079"/>
      <c r="O405" s="854">
        <v>-0.74343479132127854</v>
      </c>
      <c r="P405" s="843"/>
      <c r="Q405" s="843"/>
      <c r="R405" s="342"/>
      <c r="W405" s="342"/>
      <c r="X405" s="342"/>
      <c r="Y405" s="342"/>
      <c r="Z405" s="342"/>
      <c r="AA405" s="342"/>
      <c r="AB405" s="342"/>
      <c r="AC405" s="342"/>
      <c r="AD405" s="342"/>
      <c r="AE405" s="342"/>
      <c r="AF405" s="342"/>
      <c r="AG405" s="342"/>
      <c r="AH405" s="342"/>
      <c r="AI405" s="342"/>
      <c r="AJ405" s="342"/>
      <c r="AK405" s="342"/>
      <c r="AL405" s="342"/>
      <c r="AM405" s="342"/>
      <c r="AN405" s="342"/>
      <c r="AO405" s="342"/>
      <c r="AP405" s="342"/>
      <c r="AQ405" s="342"/>
      <c r="AR405" s="342"/>
      <c r="AS405" s="342"/>
      <c r="AT405" s="342"/>
      <c r="AU405" s="342"/>
      <c r="AV405" s="342"/>
      <c r="AW405" s="342"/>
      <c r="AX405" s="342"/>
      <c r="AY405" s="342"/>
      <c r="AZ405" s="342"/>
      <c r="BB405" s="417"/>
      <c r="BW405" s="342"/>
      <c r="BX405" s="342"/>
      <c r="BY405" s="342"/>
      <c r="BZ405" s="342"/>
      <c r="CA405" s="342"/>
      <c r="CB405" s="342"/>
      <c r="CC405" s="342"/>
      <c r="CD405" s="342"/>
      <c r="CE405" s="342"/>
      <c r="CF405" s="342"/>
      <c r="CG405" s="342"/>
      <c r="CH405" s="342"/>
      <c r="CI405" s="342"/>
      <c r="CJ405" s="342"/>
      <c r="CK405" s="342"/>
      <c r="CL405" s="342"/>
      <c r="CM405" s="342"/>
      <c r="CN405" s="342"/>
      <c r="CO405" s="342"/>
      <c r="CP405" s="342"/>
      <c r="CQ405" s="342"/>
      <c r="CR405" s="342"/>
      <c r="CS405" s="342"/>
      <c r="CT405" s="342"/>
      <c r="CU405" s="342"/>
      <c r="CV405" s="342"/>
      <c r="CW405" s="342"/>
      <c r="CX405" s="342"/>
      <c r="CY405" s="342"/>
      <c r="CZ405" s="342"/>
    </row>
    <row r="406" s="341" customFormat="true" ht="25.15" customHeight="true" x14ac:dyDescent="0.2">
      <c r="A406" s="417"/>
      <c r="B406" s="907"/>
      <c r="C406" s="1078" t="s">
        <v>544</v>
      </c>
      <c r="D406" s="1079"/>
      <c r="E406" s="852">
        <v>0.70842042329706845</v>
      </c>
      <c r="F406" s="843"/>
      <c r="G406" s="843"/>
      <c r="H406" s="1079" t="s">
        <v>542</v>
      </c>
      <c r="I406" s="1079"/>
      <c r="J406" s="853">
        <v>-0.68923093054756646</v>
      </c>
      <c r="K406" s="843"/>
      <c r="L406" s="843"/>
      <c r="M406" s="1079" t="s">
        <v>440</v>
      </c>
      <c r="N406" s="1079"/>
      <c r="O406" s="854">
        <v>0.70271352223947903</v>
      </c>
      <c r="P406" s="843"/>
      <c r="Q406" s="843"/>
      <c r="R406" s="342"/>
      <c r="W406" s="342"/>
      <c r="X406" s="342"/>
      <c r="Y406" s="342"/>
      <c r="Z406" s="342"/>
      <c r="AA406" s="342"/>
      <c r="AB406" s="342"/>
      <c r="AC406" s="342"/>
      <c r="AD406" s="342"/>
      <c r="AE406" s="342"/>
      <c r="AF406" s="342"/>
      <c r="AG406" s="342"/>
      <c r="AH406" s="342"/>
      <c r="AI406" s="342"/>
      <c r="AJ406" s="342"/>
      <c r="AK406" s="342"/>
      <c r="AL406" s="342"/>
      <c r="AM406" s="342"/>
      <c r="AN406" s="342"/>
      <c r="AO406" s="342"/>
      <c r="AP406" s="342"/>
      <c r="AQ406" s="342"/>
      <c r="AR406" s="342"/>
      <c r="AS406" s="342"/>
      <c r="AT406" s="342"/>
      <c r="AU406" s="342"/>
      <c r="AV406" s="342"/>
      <c r="AW406" s="342"/>
      <c r="AX406" s="342"/>
      <c r="AY406" s="342"/>
      <c r="AZ406" s="342"/>
      <c r="BB406" s="417"/>
      <c r="BW406" s="342"/>
      <c r="BX406" s="342"/>
      <c r="BY406" s="342"/>
      <c r="BZ406" s="342"/>
      <c r="CA406" s="342"/>
      <c r="CB406" s="342"/>
      <c r="CC406" s="342"/>
      <c r="CD406" s="342"/>
      <c r="CE406" s="342"/>
      <c r="CF406" s="342"/>
      <c r="CG406" s="342"/>
      <c r="CH406" s="342"/>
      <c r="CI406" s="342"/>
      <c r="CJ406" s="342"/>
      <c r="CK406" s="342"/>
      <c r="CL406" s="342"/>
      <c r="CM406" s="342"/>
      <c r="CN406" s="342"/>
      <c r="CO406" s="342"/>
      <c r="CP406" s="342"/>
      <c r="CQ406" s="342"/>
      <c r="CR406" s="342"/>
      <c r="CS406" s="342"/>
      <c r="CT406" s="342"/>
      <c r="CU406" s="342"/>
      <c r="CV406" s="342"/>
      <c r="CW406" s="342"/>
      <c r="CX406" s="342"/>
      <c r="CY406" s="342"/>
      <c r="CZ406" s="342"/>
    </row>
    <row r="407" s="341" customFormat="true" ht="25.15" customHeight="true" x14ac:dyDescent="0.2">
      <c r="A407" s="417"/>
      <c r="B407" s="907"/>
      <c r="C407" s="1078" t="s">
        <v>422</v>
      </c>
      <c r="D407" s="1079"/>
      <c r="E407" s="852">
        <v>0.69725214224979959</v>
      </c>
      <c r="F407" s="843"/>
      <c r="G407" s="843"/>
      <c r="H407" s="1079" t="s">
        <v>546</v>
      </c>
      <c r="I407" s="1079"/>
      <c r="J407" s="853">
        <v>0.65709310945367094</v>
      </c>
      <c r="K407" s="843"/>
      <c r="L407" s="843"/>
      <c r="M407" s="1079" t="s">
        <v>548</v>
      </c>
      <c r="N407" s="1079"/>
      <c r="O407" s="854">
        <v>0.69309288284745973</v>
      </c>
      <c r="P407" s="843"/>
      <c r="Q407" s="843"/>
      <c r="R407" s="342"/>
      <c r="W407" s="342"/>
      <c r="X407" s="342"/>
      <c r="Y407" s="342"/>
      <c r="Z407" s="342"/>
      <c r="AA407" s="342"/>
      <c r="AB407" s="342"/>
      <c r="AC407" s="342"/>
      <c r="AD407" s="342"/>
      <c r="AE407" s="342"/>
      <c r="AF407" s="342"/>
      <c r="AG407" s="342"/>
      <c r="AH407" s="342"/>
      <c r="AI407" s="342"/>
      <c r="AJ407" s="342"/>
      <c r="AK407" s="342"/>
      <c r="AL407" s="342"/>
      <c r="AM407" s="342"/>
      <c r="AN407" s="342"/>
      <c r="AO407" s="342"/>
      <c r="AP407" s="342"/>
      <c r="AQ407" s="342"/>
      <c r="AR407" s="342"/>
      <c r="AS407" s="342"/>
      <c r="AT407" s="342"/>
      <c r="AU407" s="342"/>
      <c r="AV407" s="342"/>
      <c r="AW407" s="342"/>
      <c r="AX407" s="342"/>
      <c r="AY407" s="342"/>
      <c r="AZ407" s="342"/>
      <c r="BB407" s="417"/>
      <c r="BW407" s="342"/>
      <c r="BX407" s="342"/>
      <c r="BY407" s="342"/>
      <c r="BZ407" s="342"/>
      <c r="CA407" s="342"/>
      <c r="CB407" s="342"/>
      <c r="CC407" s="342"/>
      <c r="CD407" s="342"/>
      <c r="CE407" s="342"/>
      <c r="CF407" s="342"/>
      <c r="CG407" s="342"/>
      <c r="CH407" s="342"/>
      <c r="CI407" s="342"/>
      <c r="CJ407" s="342"/>
      <c r="CK407" s="342"/>
      <c r="CL407" s="342"/>
      <c r="CM407" s="342"/>
      <c r="CN407" s="342"/>
      <c r="CO407" s="342"/>
      <c r="CP407" s="342"/>
      <c r="CQ407" s="342"/>
      <c r="CR407" s="342"/>
      <c r="CS407" s="342"/>
      <c r="CT407" s="342"/>
      <c r="CU407" s="342"/>
      <c r="CV407" s="342"/>
      <c r="CW407" s="342"/>
      <c r="CX407" s="342"/>
      <c r="CY407" s="342"/>
      <c r="CZ407" s="342"/>
    </row>
    <row r="408" s="341" customFormat="true" ht="25.15" customHeight="true" x14ac:dyDescent="0.2">
      <c r="A408" s="417"/>
      <c r="B408" s="907"/>
      <c r="C408" s="1078" t="s">
        <v>551</v>
      </c>
      <c r="D408" s="1079"/>
      <c r="E408" s="852">
        <v>-0.69691543930205901</v>
      </c>
      <c r="F408" s="843"/>
      <c r="G408" s="843"/>
      <c r="H408" s="1079" t="s">
        <v>552</v>
      </c>
      <c r="I408" s="1079"/>
      <c r="J408" s="853">
        <v>0.60487694323450614</v>
      </c>
      <c r="K408" s="843"/>
      <c r="L408" s="843"/>
      <c r="M408" s="1079" t="s">
        <v>422</v>
      </c>
      <c r="N408" s="1079"/>
      <c r="O408" s="854">
        <v>0.66000324921805942</v>
      </c>
      <c r="P408" s="843"/>
      <c r="Q408" s="843"/>
      <c r="R408" s="342"/>
      <c r="W408" s="342"/>
      <c r="X408" s="342"/>
      <c r="Y408" s="342"/>
      <c r="Z408" s="342"/>
      <c r="AA408" s="342"/>
      <c r="AB408" s="342"/>
      <c r="AC408" s="342"/>
      <c r="AD408" s="342"/>
      <c r="AE408" s="342"/>
      <c r="AF408" s="342"/>
      <c r="AG408" s="342"/>
      <c r="AH408" s="342"/>
      <c r="AI408" s="342"/>
      <c r="AJ408" s="342"/>
      <c r="AK408" s="342"/>
      <c r="AL408" s="342"/>
      <c r="AM408" s="342"/>
      <c r="AN408" s="342"/>
      <c r="AO408" s="342"/>
      <c r="AP408" s="342"/>
      <c r="AQ408" s="342"/>
      <c r="AR408" s="342"/>
      <c r="AS408" s="342"/>
      <c r="AT408" s="342"/>
      <c r="AU408" s="342"/>
      <c r="AV408" s="342"/>
      <c r="AW408" s="342"/>
      <c r="AX408" s="342"/>
      <c r="AY408" s="342"/>
      <c r="AZ408" s="342"/>
      <c r="BB408" s="417"/>
      <c r="BW408" s="342"/>
      <c r="BX408" s="342"/>
      <c r="BY408" s="342"/>
      <c r="BZ408" s="342"/>
      <c r="CA408" s="342"/>
      <c r="CB408" s="342"/>
      <c r="CC408" s="342"/>
      <c r="CD408" s="342"/>
      <c r="CE408" s="342"/>
      <c r="CF408" s="342"/>
      <c r="CG408" s="342"/>
      <c r="CH408" s="342"/>
      <c r="CI408" s="342"/>
      <c r="CJ408" s="342"/>
      <c r="CK408" s="342"/>
      <c r="CL408" s="342"/>
      <c r="CM408" s="342"/>
      <c r="CN408" s="342"/>
      <c r="CO408" s="342"/>
      <c r="CP408" s="342"/>
      <c r="CQ408" s="342"/>
      <c r="CR408" s="342"/>
      <c r="CS408" s="342"/>
      <c r="CT408" s="342"/>
      <c r="CU408" s="342"/>
      <c r="CV408" s="342"/>
      <c r="CW408" s="342"/>
      <c r="CX408" s="342"/>
      <c r="CY408" s="342"/>
      <c r="CZ408" s="342"/>
    </row>
    <row r="409" s="341" customFormat="true" ht="25.15" customHeight="true" x14ac:dyDescent="0.2">
      <c r="A409" s="417"/>
      <c r="B409" s="907"/>
      <c r="C409" s="1078" t="s">
        <v>545</v>
      </c>
      <c r="D409" s="1079"/>
      <c r="E409" s="852">
        <v>-0.69261851236925043</v>
      </c>
      <c r="F409" s="843"/>
      <c r="G409" s="843"/>
      <c r="H409" s="1079" t="s">
        <v>430</v>
      </c>
      <c r="I409" s="1079"/>
      <c r="J409" s="853">
        <v>0.5925189354063245</v>
      </c>
      <c r="K409" s="843"/>
      <c r="L409" s="843"/>
      <c r="M409" s="1079" t="s">
        <v>583</v>
      </c>
      <c r="N409" s="1079"/>
      <c r="O409" s="854">
        <v>0.6243926722883969</v>
      </c>
      <c r="P409" s="843"/>
      <c r="Q409" s="843"/>
      <c r="R409" s="342"/>
      <c r="W409" s="342"/>
      <c r="X409" s="342"/>
      <c r="Y409" s="342"/>
      <c r="Z409" s="342"/>
      <c r="AA409" s="342"/>
      <c r="AB409" s="342"/>
      <c r="AC409" s="342"/>
      <c r="AD409" s="342"/>
      <c r="AE409" s="342"/>
      <c r="AF409" s="342"/>
      <c r="AG409" s="342"/>
      <c r="AH409" s="342"/>
      <c r="AI409" s="342"/>
      <c r="AJ409" s="342"/>
      <c r="AK409" s="342"/>
      <c r="AL409" s="342"/>
      <c r="AM409" s="342"/>
      <c r="AN409" s="342"/>
      <c r="AO409" s="342"/>
      <c r="AP409" s="342"/>
      <c r="AQ409" s="342"/>
      <c r="AR409" s="342"/>
      <c r="AS409" s="342"/>
      <c r="AT409" s="342"/>
      <c r="AU409" s="342"/>
      <c r="AV409" s="342"/>
      <c r="AW409" s="342"/>
      <c r="AX409" s="342"/>
      <c r="AY409" s="342"/>
      <c r="AZ409" s="342"/>
      <c r="BB409" s="417"/>
      <c r="BW409" s="342"/>
      <c r="BX409" s="342"/>
      <c r="BY409" s="342"/>
      <c r="BZ409" s="342"/>
      <c r="CA409" s="342"/>
      <c r="CB409" s="342"/>
      <c r="CC409" s="342"/>
      <c r="CD409" s="342"/>
      <c r="CE409" s="342"/>
      <c r="CF409" s="342"/>
      <c r="CG409" s="342"/>
      <c r="CH409" s="342"/>
      <c r="CI409" s="342"/>
      <c r="CJ409" s="342"/>
      <c r="CK409" s="342"/>
      <c r="CL409" s="342"/>
      <c r="CM409" s="342"/>
      <c r="CN409" s="342"/>
      <c r="CO409" s="342"/>
      <c r="CP409" s="342"/>
      <c r="CQ409" s="342"/>
      <c r="CR409" s="342"/>
      <c r="CS409" s="342"/>
      <c r="CT409" s="342"/>
      <c r="CU409" s="342"/>
      <c r="CV409" s="342"/>
      <c r="CW409" s="342"/>
      <c r="CX409" s="342"/>
      <c r="CY409" s="342"/>
      <c r="CZ409" s="342"/>
    </row>
    <row r="410" s="341" customFormat="true" ht="25.15" customHeight="true" x14ac:dyDescent="0.2">
      <c r="A410" s="417"/>
      <c r="B410" s="907"/>
      <c r="C410" s="1078" t="s">
        <v>548</v>
      </c>
      <c r="D410" s="1079"/>
      <c r="E410" s="852">
        <v>0.68395523846672535</v>
      </c>
      <c r="F410" s="843"/>
      <c r="G410" s="843"/>
      <c r="H410" s="1079" t="s">
        <v>565</v>
      </c>
      <c r="I410" s="1079"/>
      <c r="J410" s="853">
        <v>0.55263631310085093</v>
      </c>
      <c r="K410" s="843"/>
      <c r="L410" s="843"/>
      <c r="M410" s="1079" t="s">
        <v>435</v>
      </c>
      <c r="N410" s="1079"/>
      <c r="O410" s="854">
        <v>0.59888824134647456</v>
      </c>
      <c r="P410" s="843"/>
      <c r="Q410" s="843"/>
      <c r="R410" s="342"/>
      <c r="W410" s="342"/>
      <c r="X410" s="342"/>
      <c r="Y410" s="342"/>
      <c r="Z410" s="342"/>
      <c r="AA410" s="342"/>
      <c r="AB410" s="342"/>
      <c r="AC410" s="342"/>
      <c r="AD410" s="342"/>
      <c r="AE410" s="342"/>
      <c r="AF410" s="342"/>
      <c r="AG410" s="342"/>
      <c r="AH410" s="342"/>
      <c r="AI410" s="342"/>
      <c r="AJ410" s="342"/>
      <c r="AK410" s="342"/>
      <c r="AL410" s="342"/>
      <c r="AM410" s="342"/>
      <c r="AN410" s="342"/>
      <c r="AO410" s="342"/>
      <c r="AP410" s="342"/>
      <c r="AQ410" s="342"/>
      <c r="AR410" s="342"/>
      <c r="AS410" s="342"/>
      <c r="AT410" s="342"/>
      <c r="AU410" s="342"/>
      <c r="AV410" s="342"/>
      <c r="AW410" s="342"/>
      <c r="AX410" s="342"/>
      <c r="AY410" s="342"/>
      <c r="AZ410" s="342"/>
      <c r="BB410" s="417"/>
      <c r="BW410" s="342"/>
      <c r="BX410" s="342"/>
      <c r="BY410" s="342"/>
      <c r="BZ410" s="342"/>
      <c r="CA410" s="342"/>
      <c r="CB410" s="342"/>
      <c r="CC410" s="342"/>
      <c r="CD410" s="342"/>
      <c r="CE410" s="342"/>
      <c r="CF410" s="342"/>
      <c r="CG410" s="342"/>
      <c r="CH410" s="342"/>
      <c r="CI410" s="342"/>
      <c r="CJ410" s="342"/>
      <c r="CK410" s="342"/>
      <c r="CL410" s="342"/>
      <c r="CM410" s="342"/>
      <c r="CN410" s="342"/>
      <c r="CO410" s="342"/>
      <c r="CP410" s="342"/>
      <c r="CQ410" s="342"/>
      <c r="CR410" s="342"/>
      <c r="CS410" s="342"/>
      <c r="CT410" s="342"/>
      <c r="CU410" s="342"/>
      <c r="CV410" s="342"/>
      <c r="CW410" s="342"/>
      <c r="CX410" s="342"/>
      <c r="CY410" s="342"/>
      <c r="CZ410" s="342"/>
    </row>
    <row r="411" s="341" customFormat="true" ht="25.15" customHeight="true" x14ac:dyDescent="0.2">
      <c r="A411" s="417"/>
      <c r="B411" s="907"/>
      <c r="C411" s="1078" t="s">
        <v>565</v>
      </c>
      <c r="D411" s="1079"/>
      <c r="E411" s="852">
        <v>0.64316993036200287</v>
      </c>
      <c r="F411" s="843"/>
      <c r="G411" s="843"/>
      <c r="H411" s="1079" t="s">
        <v>614</v>
      </c>
      <c r="I411" s="1079"/>
      <c r="J411" s="853">
        <v>0.54531824597942558</v>
      </c>
      <c r="K411" s="843"/>
      <c r="L411" s="843"/>
      <c r="M411" s="1079" t="s">
        <v>565</v>
      </c>
      <c r="N411" s="1079"/>
      <c r="O411" s="854">
        <v>0.58792858280901539</v>
      </c>
      <c r="P411" s="843"/>
      <c r="Q411" s="843"/>
      <c r="R411" s="342"/>
      <c r="W411" s="342"/>
      <c r="X411" s="342"/>
      <c r="Y411" s="342"/>
      <c r="Z411" s="342"/>
      <c r="AA411" s="342"/>
      <c r="AB411" s="342"/>
      <c r="AC411" s="342"/>
      <c r="AD411" s="342"/>
      <c r="AE411" s="342"/>
      <c r="AF411" s="342"/>
      <c r="AG411" s="342"/>
      <c r="AH411" s="342"/>
      <c r="AI411" s="342"/>
      <c r="AJ411" s="342"/>
      <c r="AK411" s="342"/>
      <c r="AL411" s="342"/>
      <c r="AM411" s="342"/>
      <c r="AN411" s="342"/>
      <c r="AO411" s="342"/>
      <c r="AP411" s="342"/>
      <c r="AQ411" s="342"/>
      <c r="AR411" s="342"/>
      <c r="AS411" s="342"/>
      <c r="AT411" s="342"/>
      <c r="AU411" s="342"/>
      <c r="AV411" s="342"/>
      <c r="AW411" s="342"/>
      <c r="AX411" s="342"/>
      <c r="AY411" s="342"/>
      <c r="AZ411" s="342"/>
      <c r="BB411" s="417"/>
      <c r="BW411" s="342"/>
      <c r="BX411" s="342"/>
      <c r="BY411" s="342"/>
      <c r="BZ411" s="342"/>
      <c r="CA411" s="342"/>
      <c r="CB411" s="342"/>
      <c r="CC411" s="342"/>
      <c r="CD411" s="342"/>
      <c r="CE411" s="342"/>
      <c r="CF411" s="342"/>
      <c r="CG411" s="342"/>
      <c r="CH411" s="342"/>
      <c r="CI411" s="342"/>
      <c r="CJ411" s="342"/>
      <c r="CK411" s="342"/>
      <c r="CL411" s="342"/>
      <c r="CM411" s="342"/>
      <c r="CN411" s="342"/>
      <c r="CO411" s="342"/>
      <c r="CP411" s="342"/>
      <c r="CQ411" s="342"/>
      <c r="CR411" s="342"/>
      <c r="CS411" s="342"/>
      <c r="CT411" s="342"/>
      <c r="CU411" s="342"/>
      <c r="CV411" s="342"/>
      <c r="CW411" s="342"/>
      <c r="CX411" s="342"/>
      <c r="CY411" s="342"/>
      <c r="CZ411" s="342"/>
    </row>
    <row r="412" s="341" customFormat="true" ht="25.15" customHeight="true" x14ac:dyDescent="0.2">
      <c r="A412" s="417"/>
      <c r="B412" s="907"/>
      <c r="C412" s="1078" t="s">
        <v>614</v>
      </c>
      <c r="D412" s="1079"/>
      <c r="E412" s="852">
        <v>0.63016742674082549</v>
      </c>
      <c r="F412" s="843"/>
      <c r="G412" s="843"/>
      <c r="H412" s="1079" t="s">
        <v>554</v>
      </c>
      <c r="I412" s="1079"/>
      <c r="J412" s="853">
        <v>0.53758004922053593</v>
      </c>
      <c r="K412" s="843"/>
      <c r="L412" s="843"/>
      <c r="M412" s="1079" t="s">
        <v>614</v>
      </c>
      <c r="N412" s="1079"/>
      <c r="O412" s="854">
        <v>0.57868716544687948</v>
      </c>
      <c r="P412" s="843"/>
      <c r="Q412" s="843"/>
      <c r="R412" s="342"/>
      <c r="W412" s="342"/>
      <c r="X412" s="342"/>
      <c r="Y412" s="342"/>
      <c r="Z412" s="342"/>
      <c r="AA412" s="342"/>
      <c r="AB412" s="342"/>
      <c r="AC412" s="342"/>
      <c r="AD412" s="342"/>
      <c r="AE412" s="342"/>
      <c r="AF412" s="342"/>
      <c r="AG412" s="342"/>
      <c r="AH412" s="342"/>
      <c r="AI412" s="342"/>
      <c r="AJ412" s="342"/>
      <c r="AK412" s="342"/>
      <c r="AL412" s="342"/>
      <c r="AM412" s="342"/>
      <c r="AN412" s="342"/>
      <c r="AO412" s="342"/>
      <c r="AP412" s="342"/>
      <c r="AQ412" s="342"/>
      <c r="AR412" s="342"/>
      <c r="AS412" s="342"/>
      <c r="AT412" s="342"/>
      <c r="AU412" s="342"/>
      <c r="AV412" s="342"/>
      <c r="AW412" s="342"/>
      <c r="AX412" s="342"/>
      <c r="AY412" s="342"/>
      <c r="AZ412" s="342"/>
      <c r="BB412" s="417"/>
      <c r="BW412" s="342"/>
      <c r="BX412" s="342"/>
      <c r="BY412" s="342"/>
      <c r="BZ412" s="342"/>
      <c r="CA412" s="342"/>
      <c r="CB412" s="342"/>
      <c r="CC412" s="342"/>
      <c r="CD412" s="342"/>
      <c r="CE412" s="342"/>
      <c r="CF412" s="342"/>
      <c r="CG412" s="342"/>
      <c r="CH412" s="342"/>
      <c r="CI412" s="342"/>
      <c r="CJ412" s="342"/>
      <c r="CK412" s="342"/>
      <c r="CL412" s="342"/>
      <c r="CM412" s="342"/>
      <c r="CN412" s="342"/>
      <c r="CO412" s="342"/>
      <c r="CP412" s="342"/>
      <c r="CQ412" s="342"/>
      <c r="CR412" s="342"/>
      <c r="CS412" s="342"/>
      <c r="CT412" s="342"/>
      <c r="CU412" s="342"/>
      <c r="CV412" s="342"/>
      <c r="CW412" s="342"/>
      <c r="CX412" s="342"/>
      <c r="CY412" s="342"/>
      <c r="CZ412" s="342"/>
    </row>
    <row r="413" s="341" customFormat="true" ht="25.15" customHeight="true" x14ac:dyDescent="0.2">
      <c r="A413" s="417"/>
      <c r="B413" s="907"/>
      <c r="C413" s="1078" t="s">
        <v>430</v>
      </c>
      <c r="D413" s="1079"/>
      <c r="E413" s="852">
        <v>0.61797041848429113</v>
      </c>
      <c r="F413" s="843"/>
      <c r="G413" s="843"/>
      <c r="H413" s="1079" t="s">
        <v>555</v>
      </c>
      <c r="I413" s="1079"/>
      <c r="J413" s="853">
        <v>0.51583458729687015</v>
      </c>
      <c r="K413" s="843"/>
      <c r="L413" s="843"/>
      <c r="M413" s="1079" t="s">
        <v>542</v>
      </c>
      <c r="N413" s="1079"/>
      <c r="O413" s="854">
        <v>-0.57666592718718679</v>
      </c>
      <c r="P413" s="843"/>
      <c r="Q413" s="843"/>
      <c r="R413" s="342"/>
      <c r="W413" s="342"/>
      <c r="X413" s="342"/>
      <c r="Y413" s="342"/>
      <c r="Z413" s="342"/>
      <c r="AA413" s="342"/>
      <c r="AB413" s="342"/>
      <c r="AC413" s="342"/>
      <c r="AD413" s="342"/>
      <c r="AE413" s="342"/>
      <c r="AF413" s="342"/>
      <c r="AG413" s="342"/>
      <c r="AH413" s="342"/>
      <c r="AI413" s="342"/>
      <c r="AJ413" s="342"/>
      <c r="AK413" s="342"/>
      <c r="AL413" s="342"/>
      <c r="AM413" s="342"/>
      <c r="AN413" s="342"/>
      <c r="AO413" s="342"/>
      <c r="AP413" s="342"/>
      <c r="AQ413" s="342"/>
      <c r="AR413" s="342"/>
      <c r="AS413" s="342"/>
      <c r="AT413" s="342"/>
      <c r="AU413" s="342"/>
      <c r="AV413" s="342"/>
      <c r="AW413" s="342"/>
      <c r="AX413" s="342"/>
      <c r="AY413" s="342"/>
      <c r="AZ413" s="342"/>
      <c r="BB413" s="417"/>
      <c r="BW413" s="342"/>
      <c r="BX413" s="342"/>
      <c r="BY413" s="342"/>
      <c r="BZ413" s="342"/>
      <c r="CA413" s="342"/>
      <c r="CB413" s="342"/>
      <c r="CC413" s="342"/>
      <c r="CD413" s="342"/>
      <c r="CE413" s="342"/>
      <c r="CF413" s="342"/>
      <c r="CG413" s="342"/>
      <c r="CH413" s="342"/>
      <c r="CI413" s="342"/>
      <c r="CJ413" s="342"/>
      <c r="CK413" s="342"/>
      <c r="CL413" s="342"/>
      <c r="CM413" s="342"/>
      <c r="CN413" s="342"/>
      <c r="CO413" s="342"/>
      <c r="CP413" s="342"/>
      <c r="CQ413" s="342"/>
      <c r="CR413" s="342"/>
      <c r="CS413" s="342"/>
      <c r="CT413" s="342"/>
      <c r="CU413" s="342"/>
      <c r="CV413" s="342"/>
      <c r="CW413" s="342"/>
      <c r="CX413" s="342"/>
      <c r="CY413" s="342"/>
      <c r="CZ413" s="342"/>
    </row>
    <row r="414" s="341" customFormat="true" ht="25.15" customHeight="true" x14ac:dyDescent="0.2">
      <c r="A414" s="417"/>
      <c r="B414" s="907"/>
      <c r="C414" s="1078" t="s">
        <v>543</v>
      </c>
      <c r="D414" s="1079"/>
      <c r="E414" s="852">
        <v>0.60327307394341123</v>
      </c>
      <c r="F414" s="843"/>
      <c r="G414" s="843"/>
      <c r="H414" s="1079" t="s">
        <v>559</v>
      </c>
      <c r="I414" s="1079"/>
      <c r="J414" s="853">
        <v>0.51420674428975732</v>
      </c>
      <c r="K414" s="843"/>
      <c r="L414" s="843"/>
      <c r="M414" s="1079" t="s">
        <v>590</v>
      </c>
      <c r="N414" s="1079"/>
      <c r="O414" s="854">
        <v>0.57429086101923144</v>
      </c>
      <c r="P414" s="843"/>
      <c r="Q414" s="843"/>
      <c r="R414" s="342"/>
      <c r="W414" s="342"/>
      <c r="X414" s="342"/>
      <c r="Y414" s="342"/>
      <c r="Z414" s="342"/>
      <c r="AA414" s="342"/>
      <c r="AB414" s="342"/>
      <c r="AC414" s="342"/>
      <c r="AD414" s="342"/>
      <c r="AE414" s="342"/>
      <c r="AF414" s="342"/>
      <c r="AG414" s="342"/>
      <c r="AH414" s="342"/>
      <c r="AI414" s="342"/>
      <c r="AJ414" s="342"/>
      <c r="AK414" s="342"/>
      <c r="AL414" s="342"/>
      <c r="AM414" s="342"/>
      <c r="AN414" s="342"/>
      <c r="AO414" s="342"/>
      <c r="AP414" s="342"/>
      <c r="AQ414" s="342"/>
      <c r="AR414" s="342"/>
      <c r="AS414" s="342"/>
      <c r="AT414" s="342"/>
      <c r="AU414" s="342"/>
      <c r="AV414" s="342"/>
      <c r="AW414" s="342"/>
      <c r="AX414" s="342"/>
      <c r="AY414" s="342"/>
      <c r="AZ414" s="342"/>
      <c r="BB414" s="417"/>
      <c r="BW414" s="342"/>
      <c r="BX414" s="342"/>
      <c r="BY414" s="342"/>
      <c r="BZ414" s="342"/>
      <c r="CA414" s="342"/>
      <c r="CB414" s="342"/>
      <c r="CC414" s="342"/>
      <c r="CD414" s="342"/>
      <c r="CE414" s="342"/>
      <c r="CF414" s="342"/>
      <c r="CG414" s="342"/>
      <c r="CH414" s="342"/>
      <c r="CI414" s="342"/>
      <c r="CJ414" s="342"/>
      <c r="CK414" s="342"/>
      <c r="CL414" s="342"/>
      <c r="CM414" s="342"/>
      <c r="CN414" s="342"/>
      <c r="CO414" s="342"/>
      <c r="CP414" s="342"/>
      <c r="CQ414" s="342"/>
      <c r="CR414" s="342"/>
      <c r="CS414" s="342"/>
      <c r="CT414" s="342"/>
      <c r="CU414" s="342"/>
      <c r="CV414" s="342"/>
      <c r="CW414" s="342"/>
      <c r="CX414" s="342"/>
      <c r="CY414" s="342"/>
      <c r="CZ414" s="342"/>
    </row>
    <row r="415" s="341" customFormat="true" ht="25.15" customHeight="true" x14ac:dyDescent="0.2">
      <c r="A415" s="417"/>
      <c r="B415" s="907"/>
      <c r="C415" s="1078" t="s">
        <v>546</v>
      </c>
      <c r="D415" s="1079"/>
      <c r="E415" s="852">
        <v>0.60139082766642604</v>
      </c>
      <c r="F415" s="843"/>
      <c r="G415" s="843"/>
      <c r="H415" s="1079" t="s">
        <v>549</v>
      </c>
      <c r="I415" s="1079"/>
      <c r="J415" s="853">
        <v>-0.50730296438227462</v>
      </c>
      <c r="K415" s="843"/>
      <c r="L415" s="843"/>
      <c r="M415" s="1079" t="s">
        <v>591</v>
      </c>
      <c r="N415" s="1079"/>
      <c r="O415" s="854">
        <v>-0.57356357667454028</v>
      </c>
      <c r="P415" s="843"/>
      <c r="Q415" s="843"/>
      <c r="R415" s="342"/>
      <c r="W415" s="342"/>
      <c r="X415" s="342"/>
      <c r="Y415" s="342"/>
      <c r="Z415" s="342"/>
      <c r="AA415" s="342"/>
      <c r="AB415" s="342"/>
      <c r="AC415" s="342"/>
      <c r="AD415" s="342"/>
      <c r="AE415" s="342"/>
      <c r="AF415" s="342"/>
      <c r="AG415" s="342"/>
      <c r="AH415" s="342"/>
      <c r="AI415" s="342"/>
      <c r="AJ415" s="342"/>
      <c r="AK415" s="342"/>
      <c r="AL415" s="342"/>
      <c r="AM415" s="342"/>
      <c r="AN415" s="342"/>
      <c r="AO415" s="342"/>
      <c r="AP415" s="342"/>
      <c r="AQ415" s="342"/>
      <c r="AR415" s="342"/>
      <c r="AS415" s="342"/>
      <c r="AT415" s="342"/>
      <c r="AU415" s="342"/>
      <c r="AV415" s="342"/>
      <c r="AW415" s="342"/>
      <c r="AX415" s="342"/>
      <c r="AY415" s="342"/>
      <c r="AZ415" s="342"/>
      <c r="BB415" s="417"/>
      <c r="BW415" s="342"/>
      <c r="BX415" s="342"/>
      <c r="BY415" s="342"/>
      <c r="BZ415" s="342"/>
      <c r="CA415" s="342"/>
      <c r="CB415" s="342"/>
      <c r="CC415" s="342"/>
      <c r="CD415" s="342"/>
      <c r="CE415" s="342"/>
      <c r="CF415" s="342"/>
      <c r="CG415" s="342"/>
      <c r="CH415" s="342"/>
      <c r="CI415" s="342"/>
      <c r="CJ415" s="342"/>
      <c r="CK415" s="342"/>
      <c r="CL415" s="342"/>
      <c r="CM415" s="342"/>
      <c r="CN415" s="342"/>
      <c r="CO415" s="342"/>
      <c r="CP415" s="342"/>
      <c r="CQ415" s="342"/>
      <c r="CR415" s="342"/>
      <c r="CS415" s="342"/>
      <c r="CT415" s="342"/>
      <c r="CU415" s="342"/>
      <c r="CV415" s="342"/>
      <c r="CW415" s="342"/>
      <c r="CX415" s="342"/>
      <c r="CY415" s="342"/>
      <c r="CZ415" s="342"/>
    </row>
    <row r="416" s="341" customFormat="true" ht="25.15" customHeight="true" x14ac:dyDescent="0.2">
      <c r="A416" s="417"/>
      <c r="B416" s="907"/>
      <c r="C416" s="1078" t="s">
        <v>552</v>
      </c>
      <c r="D416" s="1079"/>
      <c r="E416" s="852">
        <v>0.5973625795567975</v>
      </c>
      <c r="F416" s="843"/>
      <c r="G416" s="843"/>
      <c r="H416" s="1079" t="s">
        <v>548</v>
      </c>
      <c r="I416" s="1079"/>
      <c r="J416" s="853">
        <v>0.50557394065823991</v>
      </c>
      <c r="K416" s="843"/>
      <c r="L416" s="843"/>
      <c r="M416" s="1079" t="s">
        <v>430</v>
      </c>
      <c r="N416" s="1079"/>
      <c r="O416" s="854">
        <v>0.57237372242156104</v>
      </c>
      <c r="P416" s="843"/>
      <c r="Q416" s="843"/>
      <c r="R416" s="342"/>
      <c r="W416" s="342"/>
      <c r="X416" s="342"/>
      <c r="Y416" s="342"/>
      <c r="Z416" s="342"/>
      <c r="AA416" s="342"/>
      <c r="AB416" s="342"/>
      <c r="AC416" s="342"/>
      <c r="AD416" s="342"/>
      <c r="AE416" s="342"/>
      <c r="AF416" s="342"/>
      <c r="AG416" s="342"/>
      <c r="AH416" s="342"/>
      <c r="AI416" s="342"/>
      <c r="AJ416" s="342"/>
      <c r="AK416" s="342"/>
      <c r="AL416" s="342"/>
      <c r="AM416" s="342"/>
      <c r="AN416" s="342"/>
      <c r="AO416" s="342"/>
      <c r="AP416" s="342"/>
      <c r="AQ416" s="342"/>
      <c r="AR416" s="342"/>
      <c r="AS416" s="342"/>
      <c r="AT416" s="342"/>
      <c r="AU416" s="342"/>
      <c r="AV416" s="342"/>
      <c r="AW416" s="342"/>
      <c r="AX416" s="342"/>
      <c r="AY416" s="342"/>
      <c r="AZ416" s="342"/>
      <c r="BB416" s="417"/>
      <c r="BW416" s="342"/>
      <c r="BX416" s="342"/>
      <c r="BY416" s="342"/>
      <c r="BZ416" s="342"/>
      <c r="CA416" s="342"/>
      <c r="CB416" s="342"/>
      <c r="CC416" s="342"/>
      <c r="CD416" s="342"/>
      <c r="CE416" s="342"/>
      <c r="CF416" s="342"/>
      <c r="CG416" s="342"/>
      <c r="CH416" s="342"/>
      <c r="CI416" s="342"/>
      <c r="CJ416" s="342"/>
      <c r="CK416" s="342"/>
      <c r="CL416" s="342"/>
      <c r="CM416" s="342"/>
      <c r="CN416" s="342"/>
      <c r="CO416" s="342"/>
      <c r="CP416" s="342"/>
      <c r="CQ416" s="342"/>
      <c r="CR416" s="342"/>
      <c r="CS416" s="342"/>
      <c r="CT416" s="342"/>
      <c r="CU416" s="342"/>
      <c r="CV416" s="342"/>
      <c r="CW416" s="342"/>
      <c r="CX416" s="342"/>
      <c r="CY416" s="342"/>
      <c r="CZ416" s="342"/>
    </row>
    <row r="417" s="341" customFormat="true" ht="25.15" customHeight="true" x14ac:dyDescent="0.2">
      <c r="A417" s="417"/>
      <c r="B417" s="907"/>
      <c r="C417" s="1078" t="s">
        <v>558</v>
      </c>
      <c r="D417" s="1079"/>
      <c r="E417" s="852">
        <v>-0.57265236336810654</v>
      </c>
      <c r="F417" s="843"/>
      <c r="G417" s="843"/>
      <c r="H417" s="1079" t="s">
        <v>550</v>
      </c>
      <c r="I417" s="1079"/>
      <c r="J417" s="853">
        <v>0.5044930188721467</v>
      </c>
      <c r="K417" s="843"/>
      <c r="L417" s="843"/>
      <c r="M417" s="1079" t="s">
        <v>595</v>
      </c>
      <c r="N417" s="1079"/>
      <c r="O417" s="854">
        <v>0.5546917036513892</v>
      </c>
      <c r="P417" s="843"/>
      <c r="Q417" s="843"/>
      <c r="R417" s="342"/>
      <c r="W417" s="342"/>
      <c r="X417" s="342"/>
      <c r="Y417" s="342"/>
      <c r="Z417" s="342"/>
      <c r="AA417" s="342"/>
      <c r="AB417" s="342"/>
      <c r="AC417" s="342"/>
      <c r="AD417" s="342"/>
      <c r="AE417" s="342"/>
      <c r="AF417" s="342"/>
      <c r="AG417" s="342"/>
      <c r="AH417" s="342"/>
      <c r="AI417" s="342"/>
      <c r="AJ417" s="342"/>
      <c r="AK417" s="342"/>
      <c r="AL417" s="342"/>
      <c r="AM417" s="342"/>
      <c r="AN417" s="342"/>
      <c r="AO417" s="342"/>
      <c r="AP417" s="342"/>
      <c r="AQ417" s="342"/>
      <c r="AR417" s="342"/>
      <c r="AS417" s="342"/>
      <c r="AT417" s="342"/>
      <c r="AU417" s="342"/>
      <c r="AV417" s="342"/>
      <c r="AW417" s="342"/>
      <c r="AX417" s="342"/>
      <c r="AY417" s="342"/>
      <c r="AZ417" s="342"/>
      <c r="BB417" s="417"/>
      <c r="BW417" s="342"/>
      <c r="BX417" s="342"/>
      <c r="BY417" s="342"/>
      <c r="BZ417" s="342"/>
      <c r="CA417" s="342"/>
      <c r="CB417" s="342"/>
      <c r="CC417" s="342"/>
      <c r="CD417" s="342"/>
      <c r="CE417" s="342"/>
      <c r="CF417" s="342"/>
      <c r="CG417" s="342"/>
      <c r="CH417" s="342"/>
      <c r="CI417" s="342"/>
      <c r="CJ417" s="342"/>
      <c r="CK417" s="342"/>
      <c r="CL417" s="342"/>
      <c r="CM417" s="342"/>
      <c r="CN417" s="342"/>
      <c r="CO417" s="342"/>
      <c r="CP417" s="342"/>
      <c r="CQ417" s="342"/>
      <c r="CR417" s="342"/>
      <c r="CS417" s="342"/>
      <c r="CT417" s="342"/>
      <c r="CU417" s="342"/>
      <c r="CV417" s="342"/>
      <c r="CW417" s="342"/>
      <c r="CX417" s="342"/>
      <c r="CY417" s="342"/>
      <c r="CZ417" s="342"/>
    </row>
    <row r="418" s="341" customFormat="true" ht="25.15" customHeight="true" x14ac:dyDescent="0.2">
      <c r="A418" s="417"/>
      <c r="B418" s="907"/>
      <c r="C418" s="1078" t="s">
        <v>566</v>
      </c>
      <c r="D418" s="1079"/>
      <c r="E418" s="852">
        <v>-0.55671447243521377</v>
      </c>
      <c r="F418" s="843"/>
      <c r="G418" s="843"/>
      <c r="H418" s="1079" t="s">
        <v>422</v>
      </c>
      <c r="I418" s="1079"/>
      <c r="J418" s="853">
        <v>0.48905319892118476</v>
      </c>
      <c r="K418" s="843"/>
      <c r="L418" s="843"/>
      <c r="M418" s="1079" t="s">
        <v>544</v>
      </c>
      <c r="N418" s="1079"/>
      <c r="O418" s="854">
        <v>0.54974435465936855</v>
      </c>
      <c r="P418" s="843"/>
      <c r="Q418" s="843"/>
      <c r="R418" s="342"/>
      <c r="W418" s="342"/>
      <c r="X418" s="342"/>
      <c r="Y418" s="342"/>
      <c r="Z418" s="342"/>
      <c r="AA418" s="342"/>
      <c r="AB418" s="342"/>
      <c r="AC418" s="342"/>
      <c r="AD418" s="342"/>
      <c r="AE418" s="342"/>
      <c r="AF418" s="342"/>
      <c r="AG418" s="342"/>
      <c r="AH418" s="342"/>
      <c r="AI418" s="342"/>
      <c r="AJ418" s="342"/>
      <c r="AK418" s="342"/>
      <c r="AL418" s="342"/>
      <c r="AM418" s="342"/>
      <c r="AN418" s="342"/>
      <c r="AO418" s="342"/>
      <c r="AP418" s="342"/>
      <c r="AQ418" s="342"/>
      <c r="AR418" s="342"/>
      <c r="AS418" s="342"/>
      <c r="AT418" s="342"/>
      <c r="AU418" s="342"/>
      <c r="AV418" s="342"/>
      <c r="AW418" s="342"/>
      <c r="AX418" s="342"/>
      <c r="AY418" s="342"/>
      <c r="AZ418" s="342"/>
      <c r="BB418" s="417"/>
      <c r="BW418" s="342"/>
      <c r="BX418" s="342"/>
      <c r="BY418" s="342"/>
      <c r="BZ418" s="342"/>
      <c r="CA418" s="342"/>
      <c r="CB418" s="342"/>
      <c r="CC418" s="342"/>
      <c r="CD418" s="342"/>
      <c r="CE418" s="342"/>
      <c r="CF418" s="342"/>
      <c r="CG418" s="342"/>
      <c r="CH418" s="342"/>
      <c r="CI418" s="342"/>
      <c r="CJ418" s="342"/>
      <c r="CK418" s="342"/>
      <c r="CL418" s="342"/>
      <c r="CM418" s="342"/>
      <c r="CN418" s="342"/>
      <c r="CO418" s="342"/>
      <c r="CP418" s="342"/>
      <c r="CQ418" s="342"/>
      <c r="CR418" s="342"/>
      <c r="CS418" s="342"/>
      <c r="CT418" s="342"/>
      <c r="CU418" s="342"/>
      <c r="CV418" s="342"/>
      <c r="CW418" s="342"/>
      <c r="CX418" s="342"/>
      <c r="CY418" s="342"/>
      <c r="CZ418" s="342"/>
    </row>
    <row r="419" s="341" customFormat="true" ht="25.15" customHeight="true" x14ac:dyDescent="0.2">
      <c r="A419" s="417"/>
      <c r="B419" s="907"/>
      <c r="C419" s="1078" t="s">
        <v>591</v>
      </c>
      <c r="D419" s="1079"/>
      <c r="E419" s="852">
        <v>-0.53516344786226033</v>
      </c>
      <c r="F419" s="843"/>
      <c r="G419" s="843"/>
      <c r="H419" s="1079" t="s">
        <v>579</v>
      </c>
      <c r="I419" s="1079"/>
      <c r="J419" s="853">
        <v>0.48808838938683929</v>
      </c>
      <c r="K419" s="843"/>
      <c r="L419" s="843"/>
      <c r="M419" s="1079" t="s">
        <v>545</v>
      </c>
      <c r="N419" s="1079"/>
      <c r="O419" s="854">
        <v>-0.5380043901755539</v>
      </c>
      <c r="P419" s="843"/>
      <c r="Q419" s="843"/>
      <c r="R419" s="342"/>
      <c r="W419" s="342"/>
      <c r="X419" s="342"/>
      <c r="Y419" s="342"/>
      <c r="Z419" s="342"/>
      <c r="AA419" s="342"/>
      <c r="AB419" s="342"/>
      <c r="AC419" s="342"/>
      <c r="AD419" s="342"/>
      <c r="AE419" s="342"/>
      <c r="AF419" s="342"/>
      <c r="AG419" s="342"/>
      <c r="AH419" s="342"/>
      <c r="AI419" s="342"/>
      <c r="AJ419" s="342"/>
      <c r="AK419" s="342"/>
      <c r="AL419" s="342"/>
      <c r="AM419" s="342"/>
      <c r="AN419" s="342"/>
      <c r="AO419" s="342"/>
      <c r="AP419" s="342"/>
      <c r="AQ419" s="342"/>
      <c r="AR419" s="342"/>
      <c r="AS419" s="342"/>
      <c r="AT419" s="342"/>
      <c r="AU419" s="342"/>
      <c r="AV419" s="342"/>
      <c r="AW419" s="342"/>
      <c r="AX419" s="342"/>
      <c r="AY419" s="342"/>
      <c r="AZ419" s="342"/>
      <c r="BB419" s="417"/>
      <c r="BW419" s="342"/>
      <c r="BX419" s="342"/>
      <c r="BY419" s="342"/>
      <c r="BZ419" s="342"/>
      <c r="CA419" s="342"/>
      <c r="CB419" s="342"/>
      <c r="CC419" s="342"/>
      <c r="CD419" s="342"/>
      <c r="CE419" s="342"/>
      <c r="CF419" s="342"/>
      <c r="CG419" s="342"/>
      <c r="CH419" s="342"/>
      <c r="CI419" s="342"/>
      <c r="CJ419" s="342"/>
      <c r="CK419" s="342"/>
      <c r="CL419" s="342"/>
      <c r="CM419" s="342"/>
      <c r="CN419" s="342"/>
      <c r="CO419" s="342"/>
      <c r="CP419" s="342"/>
      <c r="CQ419" s="342"/>
      <c r="CR419" s="342"/>
      <c r="CS419" s="342"/>
      <c r="CT419" s="342"/>
      <c r="CU419" s="342"/>
      <c r="CV419" s="342"/>
      <c r="CW419" s="342"/>
      <c r="CX419" s="342"/>
      <c r="CY419" s="342"/>
      <c r="CZ419" s="342"/>
    </row>
    <row r="420" s="341" customFormat="true" ht="25.15" customHeight="true" x14ac:dyDescent="0.2">
      <c r="A420" s="417"/>
      <c r="B420" s="907"/>
      <c r="C420" s="1078" t="s">
        <v>590</v>
      </c>
      <c r="D420" s="1079"/>
      <c r="E420" s="852">
        <v>0.5346872594147124</v>
      </c>
      <c r="F420" s="843"/>
      <c r="G420" s="843"/>
      <c r="H420" s="1079" t="s">
        <v>560</v>
      </c>
      <c r="I420" s="1079"/>
      <c r="J420" s="853">
        <v>0.47082243824921283</v>
      </c>
      <c r="K420" s="843"/>
      <c r="L420" s="843"/>
      <c r="M420" s="1079" t="s">
        <v>566</v>
      </c>
      <c r="N420" s="1079"/>
      <c r="O420" s="854">
        <v>-0.52874092361919578</v>
      </c>
      <c r="P420" s="843"/>
      <c r="Q420" s="843"/>
      <c r="R420" s="342"/>
      <c r="W420" s="342"/>
      <c r="X420" s="342"/>
      <c r="Y420" s="342"/>
      <c r="Z420" s="342"/>
      <c r="AA420" s="342"/>
      <c r="AB420" s="342"/>
      <c r="AC420" s="342"/>
      <c r="AD420" s="342"/>
      <c r="AE420" s="342"/>
      <c r="AF420" s="342"/>
      <c r="AG420" s="342"/>
      <c r="AH420" s="342"/>
      <c r="AI420" s="342"/>
      <c r="AJ420" s="342"/>
      <c r="AK420" s="342"/>
      <c r="AL420" s="342"/>
      <c r="AM420" s="342"/>
      <c r="AN420" s="342"/>
      <c r="AO420" s="342"/>
      <c r="AP420" s="342"/>
      <c r="AQ420" s="342"/>
      <c r="AR420" s="342"/>
      <c r="AS420" s="342"/>
      <c r="AT420" s="342"/>
      <c r="AU420" s="342"/>
      <c r="AV420" s="342"/>
      <c r="AW420" s="342"/>
      <c r="AX420" s="342"/>
      <c r="AY420" s="342"/>
      <c r="AZ420" s="342"/>
      <c r="BB420" s="417"/>
      <c r="BW420" s="342"/>
      <c r="BX420" s="342"/>
      <c r="BY420" s="342"/>
      <c r="BZ420" s="342"/>
      <c r="CA420" s="342"/>
      <c r="CB420" s="342"/>
      <c r="CC420" s="342"/>
      <c r="CD420" s="342"/>
      <c r="CE420" s="342"/>
      <c r="CF420" s="342"/>
      <c r="CG420" s="342"/>
      <c r="CH420" s="342"/>
      <c r="CI420" s="342"/>
      <c r="CJ420" s="342"/>
      <c r="CK420" s="342"/>
      <c r="CL420" s="342"/>
      <c r="CM420" s="342"/>
      <c r="CN420" s="342"/>
      <c r="CO420" s="342"/>
      <c r="CP420" s="342"/>
      <c r="CQ420" s="342"/>
      <c r="CR420" s="342"/>
      <c r="CS420" s="342"/>
      <c r="CT420" s="342"/>
      <c r="CU420" s="342"/>
      <c r="CV420" s="342"/>
      <c r="CW420" s="342"/>
      <c r="CX420" s="342"/>
      <c r="CY420" s="342"/>
      <c r="CZ420" s="342"/>
    </row>
    <row r="421" s="341" customFormat="true" ht="25.15" customHeight="true" x14ac:dyDescent="0.2">
      <c r="A421" s="417"/>
      <c r="B421" s="907"/>
      <c r="C421" s="1078" t="s">
        <v>559</v>
      </c>
      <c r="D421" s="1079"/>
      <c r="E421" s="852">
        <v>0.50958834904438</v>
      </c>
      <c r="F421" s="843"/>
      <c r="G421" s="843"/>
      <c r="H421" s="1079" t="s">
        <v>442</v>
      </c>
      <c r="I421" s="1079"/>
      <c r="J421" s="853">
        <v>0.46983333008016587</v>
      </c>
      <c r="K421" s="843"/>
      <c r="L421" s="843"/>
      <c r="M421" s="1079" t="s">
        <v>552</v>
      </c>
      <c r="N421" s="1079"/>
      <c r="O421" s="854">
        <v>0.52047229244085136</v>
      </c>
      <c r="P421" s="843"/>
      <c r="Q421" s="843"/>
      <c r="R421" s="342"/>
      <c r="W421" s="342"/>
      <c r="X421" s="342"/>
      <c r="Y421" s="342"/>
      <c r="Z421" s="342"/>
      <c r="AA421" s="342"/>
      <c r="AB421" s="342"/>
      <c r="AC421" s="342"/>
      <c r="AD421" s="342"/>
      <c r="AE421" s="342"/>
      <c r="AF421" s="342"/>
      <c r="AG421" s="342"/>
      <c r="AH421" s="342"/>
      <c r="AI421" s="342"/>
      <c r="AJ421" s="342"/>
      <c r="AK421" s="342"/>
      <c r="AL421" s="342"/>
      <c r="AM421" s="342"/>
      <c r="AN421" s="342"/>
      <c r="AO421" s="342"/>
      <c r="AP421" s="342"/>
      <c r="AQ421" s="342"/>
      <c r="AR421" s="342"/>
      <c r="AS421" s="342"/>
      <c r="AT421" s="342"/>
      <c r="AU421" s="342"/>
      <c r="AV421" s="342"/>
      <c r="AW421" s="342"/>
      <c r="AX421" s="342"/>
      <c r="AY421" s="342"/>
      <c r="AZ421" s="342"/>
      <c r="BB421" s="417"/>
      <c r="BW421" s="342"/>
      <c r="BX421" s="342"/>
      <c r="BY421" s="342"/>
      <c r="BZ421" s="342"/>
      <c r="CA421" s="342"/>
      <c r="CB421" s="342"/>
      <c r="CC421" s="342"/>
      <c r="CD421" s="342"/>
      <c r="CE421" s="342"/>
      <c r="CF421" s="342"/>
      <c r="CG421" s="342"/>
      <c r="CH421" s="342"/>
      <c r="CI421" s="342"/>
      <c r="CJ421" s="342"/>
      <c r="CK421" s="342"/>
      <c r="CL421" s="342"/>
      <c r="CM421" s="342"/>
      <c r="CN421" s="342"/>
      <c r="CO421" s="342"/>
      <c r="CP421" s="342"/>
      <c r="CQ421" s="342"/>
      <c r="CR421" s="342"/>
      <c r="CS421" s="342"/>
      <c r="CT421" s="342"/>
      <c r="CU421" s="342"/>
      <c r="CV421" s="342"/>
      <c r="CW421" s="342"/>
      <c r="CX421" s="342"/>
      <c r="CY421" s="342"/>
      <c r="CZ421" s="342"/>
    </row>
    <row r="422" s="341" customFormat="true" ht="25.15" customHeight="true" x14ac:dyDescent="0.2">
      <c r="A422" s="417"/>
      <c r="B422" s="907"/>
      <c r="C422" s="1078" t="s">
        <v>555</v>
      </c>
      <c r="D422" s="1079"/>
      <c r="E422" s="852">
        <v>0.50673478791702831</v>
      </c>
      <c r="F422" s="843"/>
      <c r="G422" s="843"/>
      <c r="H422" s="1079" t="s">
        <v>562</v>
      </c>
      <c r="I422" s="1079"/>
      <c r="J422" s="853">
        <v>0.43814687710741163</v>
      </c>
      <c r="K422" s="843"/>
      <c r="L422" s="843"/>
      <c r="M422" s="1079" t="s">
        <v>558</v>
      </c>
      <c r="N422" s="1079"/>
      <c r="O422" s="854">
        <v>-0.51539850224172878</v>
      </c>
      <c r="P422" s="843"/>
      <c r="Q422" s="843"/>
      <c r="R422" s="342"/>
      <c r="W422" s="342"/>
      <c r="X422" s="342"/>
      <c r="Y422" s="342"/>
      <c r="Z422" s="342"/>
      <c r="AA422" s="342"/>
      <c r="AB422" s="342"/>
      <c r="AC422" s="342"/>
      <c r="AD422" s="342"/>
      <c r="AE422" s="342"/>
      <c r="AF422" s="342"/>
      <c r="AG422" s="342"/>
      <c r="AH422" s="342"/>
      <c r="AI422" s="342"/>
      <c r="AJ422" s="342"/>
      <c r="AK422" s="342"/>
      <c r="AL422" s="342"/>
      <c r="AM422" s="342"/>
      <c r="AN422" s="342"/>
      <c r="AO422" s="342"/>
      <c r="AP422" s="342"/>
      <c r="AQ422" s="342"/>
      <c r="AR422" s="342"/>
      <c r="AS422" s="342"/>
      <c r="AT422" s="342"/>
      <c r="AU422" s="342"/>
      <c r="AV422" s="342"/>
      <c r="AW422" s="342"/>
      <c r="AX422" s="342"/>
      <c r="AY422" s="342"/>
      <c r="AZ422" s="342"/>
      <c r="BB422" s="417"/>
      <c r="BW422" s="342"/>
      <c r="BX422" s="342"/>
      <c r="BY422" s="342"/>
      <c r="BZ422" s="342"/>
      <c r="CA422" s="342"/>
      <c r="CB422" s="342"/>
      <c r="CC422" s="342"/>
      <c r="CD422" s="342"/>
      <c r="CE422" s="342"/>
      <c r="CF422" s="342"/>
      <c r="CG422" s="342"/>
      <c r="CH422" s="342"/>
      <c r="CI422" s="342"/>
      <c r="CJ422" s="342"/>
      <c r="CK422" s="342"/>
      <c r="CL422" s="342"/>
      <c r="CM422" s="342"/>
      <c r="CN422" s="342"/>
      <c r="CO422" s="342"/>
      <c r="CP422" s="342"/>
      <c r="CQ422" s="342"/>
      <c r="CR422" s="342"/>
      <c r="CS422" s="342"/>
      <c r="CT422" s="342"/>
      <c r="CU422" s="342"/>
      <c r="CV422" s="342"/>
      <c r="CW422" s="342"/>
      <c r="CX422" s="342"/>
      <c r="CY422" s="342"/>
      <c r="CZ422" s="342"/>
    </row>
    <row r="423" s="341" customFormat="true" ht="25.15" customHeight="true" x14ac:dyDescent="0.2">
      <c r="A423" s="417"/>
      <c r="B423" s="907"/>
      <c r="C423" s="1078" t="s">
        <v>561</v>
      </c>
      <c r="D423" s="1079"/>
      <c r="E423" s="852">
        <v>-0.4899076904368958</v>
      </c>
      <c r="F423" s="843"/>
      <c r="G423" s="843"/>
      <c r="H423" s="1079" t="s">
        <v>440</v>
      </c>
      <c r="I423" s="1079"/>
      <c r="J423" s="853">
        <v>0.434722476127197</v>
      </c>
      <c r="K423" s="843"/>
      <c r="L423" s="843"/>
      <c r="M423" s="1079" t="s">
        <v>546</v>
      </c>
      <c r="N423" s="1079"/>
      <c r="O423" s="854">
        <v>0.48385300557674449</v>
      </c>
      <c r="P423" s="843"/>
      <c r="Q423" s="843"/>
      <c r="R423" s="342"/>
      <c r="W423" s="342"/>
      <c r="X423" s="342"/>
      <c r="Y423" s="342"/>
      <c r="Z423" s="342"/>
      <c r="AA423" s="342"/>
      <c r="AB423" s="342"/>
      <c r="AC423" s="342"/>
      <c r="AD423" s="342"/>
      <c r="AE423" s="342"/>
      <c r="AF423" s="342"/>
      <c r="AG423" s="342"/>
      <c r="AH423" s="342"/>
      <c r="AI423" s="342"/>
      <c r="AJ423" s="342"/>
      <c r="AK423" s="342"/>
      <c r="AL423" s="342"/>
      <c r="AM423" s="342"/>
      <c r="AN423" s="342"/>
      <c r="AO423" s="342"/>
      <c r="AP423" s="342"/>
      <c r="AQ423" s="342"/>
      <c r="AR423" s="342"/>
      <c r="AS423" s="342"/>
      <c r="AT423" s="342"/>
      <c r="AU423" s="342"/>
      <c r="AV423" s="342"/>
      <c r="AW423" s="342"/>
      <c r="AX423" s="342"/>
      <c r="AY423" s="342"/>
      <c r="AZ423" s="342"/>
      <c r="BB423" s="417"/>
      <c r="BW423" s="342"/>
      <c r="BX423" s="342"/>
      <c r="BY423" s="342"/>
      <c r="BZ423" s="342"/>
      <c r="CA423" s="342"/>
      <c r="CB423" s="342"/>
      <c r="CC423" s="342"/>
      <c r="CD423" s="342"/>
      <c r="CE423" s="342"/>
      <c r="CF423" s="342"/>
      <c r="CG423" s="342"/>
      <c r="CH423" s="342"/>
      <c r="CI423" s="342"/>
      <c r="CJ423" s="342"/>
      <c r="CK423" s="342"/>
      <c r="CL423" s="342"/>
      <c r="CM423" s="342"/>
      <c r="CN423" s="342"/>
      <c r="CO423" s="342"/>
      <c r="CP423" s="342"/>
      <c r="CQ423" s="342"/>
      <c r="CR423" s="342"/>
      <c r="CS423" s="342"/>
      <c r="CT423" s="342"/>
      <c r="CU423" s="342"/>
      <c r="CV423" s="342"/>
      <c r="CW423" s="342"/>
      <c r="CX423" s="342"/>
      <c r="CY423" s="342"/>
      <c r="CZ423" s="342"/>
    </row>
    <row r="424" s="341" customFormat="true" ht="25.15" customHeight="true" x14ac:dyDescent="0.2">
      <c r="A424" s="417"/>
      <c r="B424" s="907"/>
      <c r="C424" s="1078" t="s">
        <v>562</v>
      </c>
      <c r="D424" s="1079"/>
      <c r="E424" s="852">
        <v>0.48606122866996698</v>
      </c>
      <c r="F424" s="843"/>
      <c r="G424" s="843"/>
      <c r="H424" s="1079" t="s">
        <v>591</v>
      </c>
      <c r="I424" s="1079"/>
      <c r="J424" s="853">
        <v>-0.41394736934005877</v>
      </c>
      <c r="K424" s="843"/>
      <c r="L424" s="843"/>
      <c r="M424" s="1079" t="s">
        <v>547</v>
      </c>
      <c r="N424" s="1079"/>
      <c r="O424" s="854">
        <v>0.47996749179090425</v>
      </c>
      <c r="P424" s="843"/>
      <c r="Q424" s="843"/>
      <c r="R424" s="342"/>
      <c r="W424" s="342"/>
      <c r="X424" s="342"/>
      <c r="Y424" s="342"/>
      <c r="Z424" s="342"/>
      <c r="AA424" s="342"/>
      <c r="AB424" s="342"/>
      <c r="AC424" s="342"/>
      <c r="AD424" s="342"/>
      <c r="AE424" s="342"/>
      <c r="AF424" s="342"/>
      <c r="AG424" s="342"/>
      <c r="AH424" s="342"/>
      <c r="AI424" s="342"/>
      <c r="AJ424" s="342"/>
      <c r="AK424" s="342"/>
      <c r="AL424" s="342"/>
      <c r="AM424" s="342"/>
      <c r="AN424" s="342"/>
      <c r="AO424" s="342"/>
      <c r="AP424" s="342"/>
      <c r="AQ424" s="342"/>
      <c r="AR424" s="342"/>
      <c r="AS424" s="342"/>
      <c r="AT424" s="342"/>
      <c r="AU424" s="342"/>
      <c r="AV424" s="342"/>
      <c r="AW424" s="342"/>
      <c r="AX424" s="342"/>
      <c r="AY424" s="342"/>
      <c r="AZ424" s="342"/>
      <c r="BB424" s="417"/>
      <c r="BW424" s="342"/>
      <c r="BX424" s="342"/>
      <c r="BY424" s="342"/>
      <c r="BZ424" s="342"/>
      <c r="CA424" s="342"/>
      <c r="CB424" s="342"/>
      <c r="CC424" s="342"/>
      <c r="CD424" s="342"/>
      <c r="CE424" s="342"/>
      <c r="CF424" s="342"/>
      <c r="CG424" s="342"/>
      <c r="CH424" s="342"/>
      <c r="CI424" s="342"/>
      <c r="CJ424" s="342"/>
      <c r="CK424" s="342"/>
      <c r="CL424" s="342"/>
      <c r="CM424" s="342"/>
      <c r="CN424" s="342"/>
      <c r="CO424" s="342"/>
      <c r="CP424" s="342"/>
      <c r="CQ424" s="342"/>
      <c r="CR424" s="342"/>
      <c r="CS424" s="342"/>
      <c r="CT424" s="342"/>
      <c r="CU424" s="342"/>
      <c r="CV424" s="342"/>
      <c r="CW424" s="342"/>
      <c r="CX424" s="342"/>
      <c r="CY424" s="342"/>
      <c r="CZ424" s="342"/>
    </row>
    <row r="425" s="341" customFormat="true" ht="25.15" customHeight="true" x14ac:dyDescent="0.2">
      <c r="A425" s="417"/>
      <c r="B425" s="907"/>
      <c r="C425" s="1078" t="s">
        <v>564</v>
      </c>
      <c r="D425" s="1079"/>
      <c r="E425" s="852">
        <v>0.47861387434957264</v>
      </c>
      <c r="F425" s="843"/>
      <c r="G425" s="843"/>
      <c r="H425" s="1079" t="s">
        <v>590</v>
      </c>
      <c r="I425" s="1079"/>
      <c r="J425" s="853">
        <v>0.41322717595702108</v>
      </c>
      <c r="K425" s="843"/>
      <c r="L425" s="843"/>
      <c r="M425" s="1079" t="s">
        <v>555</v>
      </c>
      <c r="N425" s="1079"/>
      <c r="O425" s="854">
        <v>0.45712630556944789</v>
      </c>
      <c r="P425" s="843"/>
      <c r="Q425" s="843"/>
      <c r="R425" s="342"/>
      <c r="W425" s="342"/>
      <c r="X425" s="342"/>
      <c r="Y425" s="342"/>
      <c r="Z425" s="342"/>
      <c r="AA425" s="342"/>
      <c r="AB425" s="342"/>
      <c r="AC425" s="342"/>
      <c r="AD425" s="342"/>
      <c r="AE425" s="342"/>
      <c r="AF425" s="342"/>
      <c r="AG425" s="342"/>
      <c r="AH425" s="342"/>
      <c r="AI425" s="342"/>
      <c r="AJ425" s="342"/>
      <c r="AK425" s="342"/>
      <c r="AL425" s="342"/>
      <c r="AM425" s="342"/>
      <c r="AN425" s="342"/>
      <c r="AO425" s="342"/>
      <c r="AP425" s="342"/>
      <c r="AQ425" s="342"/>
      <c r="AR425" s="342"/>
      <c r="AS425" s="342"/>
      <c r="AT425" s="342"/>
      <c r="AU425" s="342"/>
      <c r="AV425" s="342"/>
      <c r="AW425" s="342"/>
      <c r="AX425" s="342"/>
      <c r="AY425" s="342"/>
      <c r="AZ425" s="342"/>
      <c r="BB425" s="417"/>
      <c r="BW425" s="342"/>
      <c r="BX425" s="342"/>
      <c r="BY425" s="342"/>
      <c r="BZ425" s="342"/>
      <c r="CA425" s="342"/>
      <c r="CB425" s="342"/>
      <c r="CC425" s="342"/>
      <c r="CD425" s="342"/>
      <c r="CE425" s="342"/>
      <c r="CF425" s="342"/>
      <c r="CG425" s="342"/>
      <c r="CH425" s="342"/>
      <c r="CI425" s="342"/>
      <c r="CJ425" s="342"/>
      <c r="CK425" s="342"/>
      <c r="CL425" s="342"/>
      <c r="CM425" s="342"/>
      <c r="CN425" s="342"/>
      <c r="CO425" s="342"/>
      <c r="CP425" s="342"/>
      <c r="CQ425" s="342"/>
      <c r="CR425" s="342"/>
      <c r="CS425" s="342"/>
      <c r="CT425" s="342"/>
      <c r="CU425" s="342"/>
      <c r="CV425" s="342"/>
      <c r="CW425" s="342"/>
      <c r="CX425" s="342"/>
      <c r="CY425" s="342"/>
      <c r="CZ425" s="342"/>
    </row>
    <row r="426" s="341" customFormat="true" ht="25.15" customHeight="true" x14ac:dyDescent="0.2">
      <c r="A426" s="417"/>
      <c r="B426" s="907"/>
      <c r="C426" s="1078" t="s">
        <v>554</v>
      </c>
      <c r="D426" s="1079"/>
      <c r="E426" s="852">
        <v>0.47548025026062024</v>
      </c>
      <c r="F426" s="843"/>
      <c r="G426" s="843"/>
      <c r="H426" s="1079" t="s">
        <v>579</v>
      </c>
      <c r="I426" s="1079"/>
      <c r="J426" s="853">
        <v>0.40671932891418155</v>
      </c>
      <c r="K426" s="843"/>
      <c r="L426" s="843"/>
      <c r="M426" s="1079" t="s">
        <v>564</v>
      </c>
      <c r="N426" s="1079"/>
      <c r="O426" s="854">
        <v>0.44714404515160833</v>
      </c>
      <c r="P426" s="843"/>
      <c r="Q426" s="843"/>
      <c r="R426" s="342"/>
      <c r="W426" s="342"/>
      <c r="X426" s="342"/>
      <c r="Y426" s="342"/>
      <c r="Z426" s="342"/>
      <c r="AA426" s="342"/>
      <c r="AB426" s="342"/>
      <c r="AC426" s="342"/>
      <c r="AD426" s="342"/>
      <c r="AE426" s="342"/>
      <c r="AF426" s="342"/>
      <c r="AG426" s="342"/>
      <c r="AH426" s="342"/>
      <c r="AI426" s="342"/>
      <c r="AJ426" s="342"/>
      <c r="AK426" s="342"/>
      <c r="AL426" s="342"/>
      <c r="AM426" s="342"/>
      <c r="AN426" s="342"/>
      <c r="AO426" s="342"/>
      <c r="AP426" s="342"/>
      <c r="AQ426" s="342"/>
      <c r="AR426" s="342"/>
      <c r="AS426" s="342"/>
      <c r="AT426" s="342"/>
      <c r="AU426" s="342"/>
      <c r="AV426" s="342"/>
      <c r="AW426" s="342"/>
      <c r="AX426" s="342"/>
      <c r="AY426" s="342"/>
      <c r="AZ426" s="342"/>
      <c r="BB426" s="417"/>
      <c r="BW426" s="342"/>
      <c r="BX426" s="342"/>
      <c r="BY426" s="342"/>
      <c r="BZ426" s="342"/>
      <c r="CA426" s="342"/>
      <c r="CB426" s="342"/>
      <c r="CC426" s="342"/>
      <c r="CD426" s="342"/>
      <c r="CE426" s="342"/>
      <c r="CF426" s="342"/>
      <c r="CG426" s="342"/>
      <c r="CH426" s="342"/>
      <c r="CI426" s="342"/>
      <c r="CJ426" s="342"/>
      <c r="CK426" s="342"/>
      <c r="CL426" s="342"/>
      <c r="CM426" s="342"/>
      <c r="CN426" s="342"/>
      <c r="CO426" s="342"/>
      <c r="CP426" s="342"/>
      <c r="CQ426" s="342"/>
      <c r="CR426" s="342"/>
      <c r="CS426" s="342"/>
      <c r="CT426" s="342"/>
      <c r="CU426" s="342"/>
      <c r="CV426" s="342"/>
      <c r="CW426" s="342"/>
      <c r="CX426" s="342"/>
      <c r="CY426" s="342"/>
      <c r="CZ426" s="342"/>
    </row>
    <row r="427" s="341" customFormat="true" ht="25.15" customHeight="true" x14ac:dyDescent="0.2">
      <c r="A427" s="417"/>
      <c r="B427" s="907"/>
      <c r="C427" s="1078" t="s">
        <v>579</v>
      </c>
      <c r="D427" s="1079"/>
      <c r="E427" s="852">
        <v>0.47477435005529028</v>
      </c>
      <c r="F427" s="843"/>
      <c r="G427" s="843"/>
      <c r="H427" s="1079" t="s">
        <v>561</v>
      </c>
      <c r="I427" s="1079"/>
      <c r="J427" s="853">
        <v>-0.40612794429740573</v>
      </c>
      <c r="K427" s="843"/>
      <c r="L427" s="843"/>
      <c r="M427" s="1079" t="s">
        <v>579</v>
      </c>
      <c r="N427" s="1079"/>
      <c r="O427" s="854">
        <v>0.4310956721113417</v>
      </c>
      <c r="P427" s="843"/>
      <c r="Q427" s="843"/>
      <c r="R427" s="342"/>
      <c r="W427" s="342"/>
      <c r="X427" s="342"/>
      <c r="Y427" s="342"/>
      <c r="Z427" s="342"/>
      <c r="AA427" s="342"/>
      <c r="AB427" s="342"/>
      <c r="AC427" s="342"/>
      <c r="AD427" s="342"/>
      <c r="AE427" s="342"/>
      <c r="AF427" s="342"/>
      <c r="AG427" s="342"/>
      <c r="AH427" s="342"/>
      <c r="AI427" s="342"/>
      <c r="AJ427" s="342"/>
      <c r="AK427" s="342"/>
      <c r="AL427" s="342"/>
      <c r="AM427" s="342"/>
      <c r="AN427" s="342"/>
      <c r="AO427" s="342"/>
      <c r="AP427" s="342"/>
      <c r="AQ427" s="342"/>
      <c r="AR427" s="342"/>
      <c r="AS427" s="342"/>
      <c r="AT427" s="342"/>
      <c r="AU427" s="342"/>
      <c r="AV427" s="342"/>
      <c r="AW427" s="342"/>
      <c r="AX427" s="342"/>
      <c r="AY427" s="342"/>
      <c r="AZ427" s="342"/>
      <c r="BB427" s="417"/>
      <c r="BW427" s="342"/>
      <c r="BX427" s="342"/>
      <c r="BY427" s="342"/>
      <c r="BZ427" s="342"/>
      <c r="CA427" s="342"/>
      <c r="CB427" s="342"/>
      <c r="CC427" s="342"/>
      <c r="CD427" s="342"/>
      <c r="CE427" s="342"/>
      <c r="CF427" s="342"/>
      <c r="CG427" s="342"/>
      <c r="CH427" s="342"/>
      <c r="CI427" s="342"/>
      <c r="CJ427" s="342"/>
      <c r="CK427" s="342"/>
      <c r="CL427" s="342"/>
      <c r="CM427" s="342"/>
      <c r="CN427" s="342"/>
      <c r="CO427" s="342"/>
      <c r="CP427" s="342"/>
      <c r="CQ427" s="342"/>
      <c r="CR427" s="342"/>
      <c r="CS427" s="342"/>
      <c r="CT427" s="342"/>
      <c r="CU427" s="342"/>
      <c r="CV427" s="342"/>
      <c r="CW427" s="342"/>
      <c r="CX427" s="342"/>
      <c r="CY427" s="342"/>
      <c r="CZ427" s="342"/>
    </row>
    <row r="428" s="341" customFormat="true" ht="25.15" customHeight="true" x14ac:dyDescent="0.2">
      <c r="A428" s="417"/>
      <c r="B428" s="907"/>
      <c r="C428" s="1078" t="s">
        <v>579</v>
      </c>
      <c r="D428" s="1079"/>
      <c r="E428" s="852">
        <v>0.45824300108897531</v>
      </c>
      <c r="F428" s="843"/>
      <c r="G428" s="843"/>
      <c r="H428" s="1079" t="s">
        <v>557</v>
      </c>
      <c r="I428" s="1079"/>
      <c r="J428" s="853">
        <v>-0.38443577191556727</v>
      </c>
      <c r="K428" s="843"/>
      <c r="L428" s="843"/>
      <c r="M428" s="1079" t="s">
        <v>559</v>
      </c>
      <c r="N428" s="1079"/>
      <c r="O428" s="854">
        <v>0.42588572932520541</v>
      </c>
      <c r="P428" s="843"/>
      <c r="Q428" s="843"/>
      <c r="R428" s="342"/>
      <c r="W428" s="342"/>
      <c r="X428" s="342"/>
      <c r="Y428" s="342"/>
      <c r="Z428" s="342"/>
      <c r="AA428" s="342"/>
      <c r="AB428" s="342"/>
      <c r="AC428" s="342"/>
      <c r="AD428" s="342"/>
      <c r="AE428" s="342"/>
      <c r="AF428" s="342"/>
      <c r="AG428" s="342"/>
      <c r="AH428" s="342"/>
      <c r="AI428" s="342"/>
      <c r="AJ428" s="342"/>
      <c r="AK428" s="342"/>
      <c r="AL428" s="342"/>
      <c r="AM428" s="342"/>
      <c r="AN428" s="342"/>
      <c r="AO428" s="342"/>
      <c r="AP428" s="342"/>
      <c r="AQ428" s="342"/>
      <c r="AR428" s="342"/>
      <c r="AS428" s="342"/>
      <c r="AT428" s="342"/>
      <c r="AU428" s="342"/>
      <c r="AV428" s="342"/>
      <c r="AW428" s="342"/>
      <c r="AX428" s="342"/>
      <c r="AY428" s="342"/>
      <c r="AZ428" s="342"/>
      <c r="BB428" s="417"/>
      <c r="BW428" s="342"/>
      <c r="BX428" s="342"/>
      <c r="BY428" s="342"/>
      <c r="BZ428" s="342"/>
      <c r="CA428" s="342"/>
      <c r="CB428" s="342"/>
      <c r="CC428" s="342"/>
      <c r="CD428" s="342"/>
      <c r="CE428" s="342"/>
      <c r="CF428" s="342"/>
      <c r="CG428" s="342"/>
      <c r="CH428" s="342"/>
      <c r="CI428" s="342"/>
      <c r="CJ428" s="342"/>
      <c r="CK428" s="342"/>
      <c r="CL428" s="342"/>
      <c r="CM428" s="342"/>
      <c r="CN428" s="342"/>
      <c r="CO428" s="342"/>
      <c r="CP428" s="342"/>
      <c r="CQ428" s="342"/>
      <c r="CR428" s="342"/>
      <c r="CS428" s="342"/>
      <c r="CT428" s="342"/>
      <c r="CU428" s="342"/>
      <c r="CV428" s="342"/>
      <c r="CW428" s="342"/>
      <c r="CX428" s="342"/>
      <c r="CY428" s="342"/>
      <c r="CZ428" s="342"/>
    </row>
    <row r="429" s="341" customFormat="true" ht="25.15" customHeight="true" x14ac:dyDescent="0.2">
      <c r="A429" s="417"/>
      <c r="B429" s="907"/>
      <c r="C429" s="1078" t="s">
        <v>556</v>
      </c>
      <c r="D429" s="1079"/>
      <c r="E429" s="852">
        <v>-0.45567926881220977</v>
      </c>
      <c r="F429" s="843"/>
      <c r="G429" s="843"/>
      <c r="H429" s="1079" t="s">
        <v>563</v>
      </c>
      <c r="I429" s="1079"/>
      <c r="J429" s="853">
        <v>-0.38384165762670042</v>
      </c>
      <c r="K429" s="843"/>
      <c r="L429" s="843"/>
      <c r="M429" s="1079" t="s">
        <v>561</v>
      </c>
      <c r="N429" s="1079"/>
      <c r="O429" s="854">
        <v>-0.41984938597639682</v>
      </c>
      <c r="P429" s="843"/>
      <c r="Q429" s="843"/>
      <c r="R429" s="342"/>
      <c r="W429" s="342"/>
      <c r="X429" s="342"/>
      <c r="Y429" s="342"/>
      <c r="Z429" s="342"/>
      <c r="AA429" s="342"/>
      <c r="AB429" s="342"/>
      <c r="AC429" s="342"/>
      <c r="AD429" s="342"/>
      <c r="AE429" s="342"/>
      <c r="AF429" s="342"/>
      <c r="AG429" s="342"/>
      <c r="AH429" s="342"/>
      <c r="AI429" s="342"/>
      <c r="AJ429" s="342"/>
      <c r="AK429" s="342"/>
      <c r="AL429" s="342"/>
      <c r="AM429" s="342"/>
      <c r="AN429" s="342"/>
      <c r="AO429" s="342"/>
      <c r="AP429" s="342"/>
      <c r="AQ429" s="342"/>
      <c r="AR429" s="342"/>
      <c r="AS429" s="342"/>
      <c r="AT429" s="342"/>
      <c r="AU429" s="342"/>
      <c r="AV429" s="342"/>
      <c r="AW429" s="342"/>
      <c r="AX429" s="342"/>
      <c r="AY429" s="342"/>
      <c r="AZ429" s="342"/>
      <c r="BB429" s="417"/>
      <c r="BW429" s="342"/>
      <c r="BX429" s="342"/>
      <c r="BY429" s="342"/>
      <c r="BZ429" s="342"/>
      <c r="CA429" s="342"/>
      <c r="CB429" s="342"/>
      <c r="CC429" s="342"/>
      <c r="CD429" s="342"/>
      <c r="CE429" s="342"/>
      <c r="CF429" s="342"/>
      <c r="CG429" s="342"/>
      <c r="CH429" s="342"/>
      <c r="CI429" s="342"/>
      <c r="CJ429" s="342"/>
      <c r="CK429" s="342"/>
      <c r="CL429" s="342"/>
      <c r="CM429" s="342"/>
      <c r="CN429" s="342"/>
      <c r="CO429" s="342"/>
      <c r="CP429" s="342"/>
      <c r="CQ429" s="342"/>
      <c r="CR429" s="342"/>
      <c r="CS429" s="342"/>
      <c r="CT429" s="342"/>
      <c r="CU429" s="342"/>
      <c r="CV429" s="342"/>
      <c r="CW429" s="342"/>
      <c r="CX429" s="342"/>
      <c r="CY429" s="342"/>
      <c r="CZ429" s="342"/>
    </row>
    <row r="430" s="341" customFormat="true" ht="25.15" customHeight="true" x14ac:dyDescent="0.2">
      <c r="A430" s="417"/>
      <c r="B430" s="907"/>
      <c r="C430" s="1078" t="s">
        <v>442</v>
      </c>
      <c r="D430" s="1079"/>
      <c r="E430" s="852">
        <v>0.45310498495936835</v>
      </c>
      <c r="F430" s="843"/>
      <c r="G430" s="843"/>
      <c r="H430" s="1079" t="s">
        <v>567</v>
      </c>
      <c r="I430" s="1079"/>
      <c r="J430" s="853">
        <v>0.36836403781388388</v>
      </c>
      <c r="K430" s="843"/>
      <c r="L430" s="843"/>
      <c r="M430" s="1079" t="s">
        <v>549</v>
      </c>
      <c r="N430" s="1079"/>
      <c r="O430" s="854">
        <v>0.41756672326912819</v>
      </c>
      <c r="P430" s="843"/>
      <c r="Q430" s="843"/>
      <c r="R430" s="342"/>
      <c r="W430" s="342"/>
      <c r="X430" s="342"/>
      <c r="Y430" s="342"/>
      <c r="Z430" s="342"/>
      <c r="AA430" s="342"/>
      <c r="AB430" s="342"/>
      <c r="AC430" s="342"/>
      <c r="AD430" s="342"/>
      <c r="AE430" s="342"/>
      <c r="AF430" s="342"/>
      <c r="AG430" s="342"/>
      <c r="AH430" s="342"/>
      <c r="AI430" s="342"/>
      <c r="AJ430" s="342"/>
      <c r="AK430" s="342"/>
      <c r="AL430" s="342"/>
      <c r="AM430" s="342"/>
      <c r="AN430" s="342"/>
      <c r="AO430" s="342"/>
      <c r="AP430" s="342"/>
      <c r="AQ430" s="342"/>
      <c r="AR430" s="342"/>
      <c r="AS430" s="342"/>
      <c r="AT430" s="342"/>
      <c r="AU430" s="342"/>
      <c r="AV430" s="342"/>
      <c r="AW430" s="342"/>
      <c r="AX430" s="342"/>
      <c r="AY430" s="342"/>
      <c r="AZ430" s="342"/>
      <c r="BB430" s="417"/>
      <c r="BW430" s="342"/>
      <c r="BX430" s="342"/>
      <c r="BY430" s="342"/>
      <c r="BZ430" s="342"/>
      <c r="CA430" s="342"/>
      <c r="CB430" s="342"/>
      <c r="CC430" s="342"/>
      <c r="CD430" s="342"/>
      <c r="CE430" s="342"/>
      <c r="CF430" s="342"/>
      <c r="CG430" s="342"/>
      <c r="CH430" s="342"/>
      <c r="CI430" s="342"/>
      <c r="CJ430" s="342"/>
      <c r="CK430" s="342"/>
      <c r="CL430" s="342"/>
      <c r="CM430" s="342"/>
      <c r="CN430" s="342"/>
      <c r="CO430" s="342"/>
      <c r="CP430" s="342"/>
      <c r="CQ430" s="342"/>
      <c r="CR430" s="342"/>
      <c r="CS430" s="342"/>
      <c r="CT430" s="342"/>
      <c r="CU430" s="342"/>
      <c r="CV430" s="342"/>
      <c r="CW430" s="342"/>
      <c r="CX430" s="342"/>
      <c r="CY430" s="342"/>
      <c r="CZ430" s="342"/>
    </row>
    <row r="431" s="341" customFormat="true" ht="25.15" customHeight="true" x14ac:dyDescent="0.2">
      <c r="A431" s="417"/>
      <c r="B431" s="907"/>
      <c r="C431" s="1078" t="s">
        <v>583</v>
      </c>
      <c r="D431" s="1079"/>
      <c r="E431" s="852">
        <v>0.42269533948982085</v>
      </c>
      <c r="F431" s="843"/>
      <c r="G431" s="843"/>
      <c r="H431" s="1079" t="s">
        <v>455</v>
      </c>
      <c r="I431" s="1079"/>
      <c r="J431" s="853">
        <v>0.35861021757756051</v>
      </c>
      <c r="K431" s="843"/>
      <c r="L431" s="843"/>
      <c r="M431" s="1079" t="s">
        <v>562</v>
      </c>
      <c r="N431" s="1079"/>
      <c r="O431" s="854">
        <v>0.41552151471885507</v>
      </c>
      <c r="P431" s="843"/>
      <c r="Q431" s="843"/>
      <c r="R431" s="342"/>
      <c r="W431" s="342"/>
      <c r="X431" s="342"/>
      <c r="Y431" s="342"/>
      <c r="Z431" s="342"/>
      <c r="AA431" s="342"/>
      <c r="AB431" s="342"/>
      <c r="AC431" s="342"/>
      <c r="AD431" s="342"/>
      <c r="AE431" s="342"/>
      <c r="AF431" s="342"/>
      <c r="AG431" s="342"/>
      <c r="AH431" s="342"/>
      <c r="AI431" s="342"/>
      <c r="AJ431" s="342"/>
      <c r="AK431" s="342"/>
      <c r="AL431" s="342"/>
      <c r="AM431" s="342"/>
      <c r="AN431" s="342"/>
      <c r="AO431" s="342"/>
      <c r="AP431" s="342"/>
      <c r="AQ431" s="342"/>
      <c r="AR431" s="342"/>
      <c r="AS431" s="342"/>
      <c r="AT431" s="342"/>
      <c r="AU431" s="342"/>
      <c r="AV431" s="342"/>
      <c r="AW431" s="342"/>
      <c r="AX431" s="342"/>
      <c r="AY431" s="342"/>
      <c r="AZ431" s="342"/>
      <c r="BB431" s="417"/>
      <c r="BW431" s="342"/>
      <c r="BX431" s="342"/>
      <c r="BY431" s="342"/>
      <c r="BZ431" s="342"/>
      <c r="CA431" s="342"/>
      <c r="CB431" s="342"/>
      <c r="CC431" s="342"/>
      <c r="CD431" s="342"/>
      <c r="CE431" s="342"/>
      <c r="CF431" s="342"/>
      <c r="CG431" s="342"/>
      <c r="CH431" s="342"/>
      <c r="CI431" s="342"/>
      <c r="CJ431" s="342"/>
      <c r="CK431" s="342"/>
      <c r="CL431" s="342"/>
      <c r="CM431" s="342"/>
      <c r="CN431" s="342"/>
      <c r="CO431" s="342"/>
      <c r="CP431" s="342"/>
      <c r="CQ431" s="342"/>
      <c r="CR431" s="342"/>
      <c r="CS431" s="342"/>
      <c r="CT431" s="342"/>
      <c r="CU431" s="342"/>
      <c r="CV431" s="342"/>
      <c r="CW431" s="342"/>
      <c r="CX431" s="342"/>
      <c r="CY431" s="342"/>
      <c r="CZ431" s="342"/>
    </row>
    <row r="432" s="341" customFormat="true" ht="25.15" customHeight="true" x14ac:dyDescent="0.2">
      <c r="A432" s="417"/>
      <c r="B432" s="907"/>
      <c r="C432" s="1078" t="s">
        <v>560</v>
      </c>
      <c r="D432" s="1079"/>
      <c r="E432" s="852">
        <v>0.41955342011237101</v>
      </c>
      <c r="F432" s="843"/>
      <c r="G432" s="843"/>
      <c r="H432" s="1079" t="s">
        <v>572</v>
      </c>
      <c r="I432" s="1079"/>
      <c r="J432" s="853">
        <v>0.31979687116450028</v>
      </c>
      <c r="K432" s="843"/>
      <c r="L432" s="843"/>
      <c r="M432" s="1079" t="s">
        <v>580</v>
      </c>
      <c r="N432" s="1079"/>
      <c r="O432" s="854">
        <v>0.41095447185999961</v>
      </c>
      <c r="P432" s="843"/>
      <c r="Q432" s="843"/>
      <c r="R432" s="342"/>
      <c r="W432" s="342"/>
      <c r="X432" s="342"/>
      <c r="Y432" s="342"/>
      <c r="Z432" s="342"/>
      <c r="AA432" s="342"/>
      <c r="AB432" s="342"/>
      <c r="AC432" s="342"/>
      <c r="AD432" s="342"/>
      <c r="AE432" s="342"/>
      <c r="AF432" s="342"/>
      <c r="AG432" s="342"/>
      <c r="AH432" s="342"/>
      <c r="AI432" s="342"/>
      <c r="AJ432" s="342"/>
      <c r="AK432" s="342"/>
      <c r="AL432" s="342"/>
      <c r="AM432" s="342"/>
      <c r="AN432" s="342"/>
      <c r="AO432" s="342"/>
      <c r="AP432" s="342"/>
      <c r="AQ432" s="342"/>
      <c r="AR432" s="342"/>
      <c r="AS432" s="342"/>
      <c r="AT432" s="342"/>
      <c r="AU432" s="342"/>
      <c r="AV432" s="342"/>
      <c r="AW432" s="342"/>
      <c r="AX432" s="342"/>
      <c r="AY432" s="342"/>
      <c r="AZ432" s="342"/>
      <c r="BB432" s="417"/>
      <c r="BW432" s="342"/>
      <c r="BX432" s="342"/>
      <c r="BY432" s="342"/>
      <c r="BZ432" s="342"/>
      <c r="CA432" s="342"/>
      <c r="CB432" s="342"/>
      <c r="CC432" s="342"/>
      <c r="CD432" s="342"/>
      <c r="CE432" s="342"/>
      <c r="CF432" s="342"/>
      <c r="CG432" s="342"/>
      <c r="CH432" s="342"/>
      <c r="CI432" s="342"/>
      <c r="CJ432" s="342"/>
      <c r="CK432" s="342"/>
      <c r="CL432" s="342"/>
      <c r="CM432" s="342"/>
      <c r="CN432" s="342"/>
      <c r="CO432" s="342"/>
      <c r="CP432" s="342"/>
      <c r="CQ432" s="342"/>
      <c r="CR432" s="342"/>
      <c r="CS432" s="342"/>
      <c r="CT432" s="342"/>
      <c r="CU432" s="342"/>
      <c r="CV432" s="342"/>
      <c r="CW432" s="342"/>
      <c r="CX432" s="342"/>
      <c r="CY432" s="342"/>
      <c r="CZ432" s="342"/>
    </row>
    <row r="433" s="341" customFormat="true" ht="25.15" customHeight="true" x14ac:dyDescent="0.2">
      <c r="A433" s="417"/>
      <c r="B433" s="907"/>
      <c r="C433" s="1078" t="s">
        <v>435</v>
      </c>
      <c r="D433" s="1079"/>
      <c r="E433" s="852">
        <v>0.39420859485385534</v>
      </c>
      <c r="F433" s="843"/>
      <c r="G433" s="843"/>
      <c r="H433" s="1079" t="s">
        <v>448</v>
      </c>
      <c r="I433" s="1079"/>
      <c r="J433" s="853">
        <v>0.3161300330708075</v>
      </c>
      <c r="K433" s="843"/>
      <c r="L433" s="843"/>
      <c r="M433" s="1079" t="s">
        <v>599</v>
      </c>
      <c r="N433" s="1079"/>
      <c r="O433" s="854">
        <v>-0.38550752957003465</v>
      </c>
      <c r="P433" s="843"/>
      <c r="Q433" s="843"/>
      <c r="R433" s="342"/>
      <c r="W433" s="342"/>
      <c r="X433" s="342"/>
      <c r="Y433" s="342"/>
      <c r="Z433" s="342"/>
      <c r="AA433" s="342"/>
      <c r="AB433" s="342"/>
      <c r="AC433" s="342"/>
      <c r="AD433" s="342"/>
      <c r="AE433" s="342"/>
      <c r="AF433" s="342"/>
      <c r="AG433" s="342"/>
      <c r="AH433" s="342"/>
      <c r="AI433" s="342"/>
      <c r="AJ433" s="342"/>
      <c r="AK433" s="342"/>
      <c r="AL433" s="342"/>
      <c r="AM433" s="342"/>
      <c r="AN433" s="342"/>
      <c r="AO433" s="342"/>
      <c r="AP433" s="342"/>
      <c r="AQ433" s="342"/>
      <c r="AR433" s="342"/>
      <c r="AS433" s="342"/>
      <c r="AT433" s="342"/>
      <c r="AU433" s="342"/>
      <c r="AV433" s="342"/>
      <c r="AW433" s="342"/>
      <c r="AX433" s="342"/>
      <c r="AY433" s="342"/>
      <c r="AZ433" s="342"/>
      <c r="BB433" s="417"/>
      <c r="BW433" s="342"/>
      <c r="BX433" s="342"/>
      <c r="BY433" s="342"/>
      <c r="BZ433" s="342"/>
      <c r="CA433" s="342"/>
      <c r="CB433" s="342"/>
      <c r="CC433" s="342"/>
      <c r="CD433" s="342"/>
      <c r="CE433" s="342"/>
      <c r="CF433" s="342"/>
      <c r="CG433" s="342"/>
      <c r="CH433" s="342"/>
      <c r="CI433" s="342"/>
      <c r="CJ433" s="342"/>
      <c r="CK433" s="342"/>
      <c r="CL433" s="342"/>
      <c r="CM433" s="342"/>
      <c r="CN433" s="342"/>
      <c r="CO433" s="342"/>
      <c r="CP433" s="342"/>
      <c r="CQ433" s="342"/>
      <c r="CR433" s="342"/>
      <c r="CS433" s="342"/>
      <c r="CT433" s="342"/>
      <c r="CU433" s="342"/>
      <c r="CV433" s="342"/>
      <c r="CW433" s="342"/>
      <c r="CX433" s="342"/>
      <c r="CY433" s="342"/>
      <c r="CZ433" s="342"/>
    </row>
    <row r="434" s="341" customFormat="true" ht="25.15" customHeight="true" x14ac:dyDescent="0.2">
      <c r="A434" s="417"/>
      <c r="B434" s="907"/>
      <c r="C434" s="1078" t="s">
        <v>453</v>
      </c>
      <c r="D434" s="1079"/>
      <c r="E434" s="852">
        <v>0.39136591350662764</v>
      </c>
      <c r="F434" s="843"/>
      <c r="G434" s="843"/>
      <c r="H434" s="1079" t="s">
        <v>556</v>
      </c>
      <c r="I434" s="1079"/>
      <c r="J434" s="853">
        <v>-0.30979418718008966</v>
      </c>
      <c r="K434" s="843"/>
      <c r="L434" s="843"/>
      <c r="M434" s="1079" t="s">
        <v>453</v>
      </c>
      <c r="N434" s="1079"/>
      <c r="O434" s="854">
        <v>0.3766807263319501</v>
      </c>
      <c r="P434" s="843"/>
      <c r="Q434" s="843"/>
      <c r="R434" s="342"/>
      <c r="W434" s="342"/>
      <c r="X434" s="342"/>
      <c r="Y434" s="342"/>
      <c r="Z434" s="342"/>
      <c r="AA434" s="342"/>
      <c r="AB434" s="342"/>
      <c r="AC434" s="342"/>
      <c r="AD434" s="342"/>
      <c r="AE434" s="342"/>
      <c r="AF434" s="342"/>
      <c r="AG434" s="342"/>
      <c r="AH434" s="342"/>
      <c r="AI434" s="342"/>
      <c r="AJ434" s="342"/>
      <c r="AK434" s="342"/>
      <c r="AL434" s="342"/>
      <c r="AM434" s="342"/>
      <c r="AN434" s="342"/>
      <c r="AO434" s="342"/>
      <c r="AP434" s="342"/>
      <c r="AQ434" s="342"/>
      <c r="AR434" s="342"/>
      <c r="AS434" s="342"/>
      <c r="AT434" s="342"/>
      <c r="AU434" s="342"/>
      <c r="AV434" s="342"/>
      <c r="AW434" s="342"/>
      <c r="AX434" s="342"/>
      <c r="AY434" s="342"/>
      <c r="AZ434" s="342"/>
      <c r="BB434" s="417"/>
      <c r="BW434" s="342"/>
      <c r="BX434" s="342"/>
      <c r="BY434" s="342"/>
      <c r="BZ434" s="342"/>
      <c r="CA434" s="342"/>
      <c r="CB434" s="342"/>
      <c r="CC434" s="342"/>
      <c r="CD434" s="342"/>
      <c r="CE434" s="342"/>
      <c r="CF434" s="342"/>
      <c r="CG434" s="342"/>
      <c r="CH434" s="342"/>
      <c r="CI434" s="342"/>
      <c r="CJ434" s="342"/>
      <c r="CK434" s="342"/>
      <c r="CL434" s="342"/>
      <c r="CM434" s="342"/>
      <c r="CN434" s="342"/>
      <c r="CO434" s="342"/>
      <c r="CP434" s="342"/>
      <c r="CQ434" s="342"/>
      <c r="CR434" s="342"/>
      <c r="CS434" s="342"/>
      <c r="CT434" s="342"/>
      <c r="CU434" s="342"/>
      <c r="CV434" s="342"/>
      <c r="CW434" s="342"/>
      <c r="CX434" s="342"/>
      <c r="CY434" s="342"/>
      <c r="CZ434" s="342"/>
    </row>
    <row r="435" s="341" customFormat="true" ht="25.15" customHeight="true" x14ac:dyDescent="0.2">
      <c r="A435" s="417"/>
      <c r="B435" s="907"/>
      <c r="C435" s="1078" t="s">
        <v>550</v>
      </c>
      <c r="D435" s="1079"/>
      <c r="E435" s="852">
        <v>0.37526048627673908</v>
      </c>
      <c r="F435" s="843"/>
      <c r="G435" s="843"/>
      <c r="H435" s="1079" t="s">
        <v>570</v>
      </c>
      <c r="I435" s="1079"/>
      <c r="J435" s="853">
        <v>0.30835590390742157</v>
      </c>
      <c r="K435" s="843"/>
      <c r="L435" s="843"/>
      <c r="M435" s="1079" t="s">
        <v>442</v>
      </c>
      <c r="N435" s="1079"/>
      <c r="O435" s="854">
        <v>0.3759745134461922</v>
      </c>
      <c r="P435" s="843"/>
      <c r="Q435" s="843"/>
      <c r="R435" s="342"/>
      <c r="W435" s="342"/>
      <c r="X435" s="342"/>
      <c r="Y435" s="342"/>
      <c r="Z435" s="342"/>
      <c r="AA435" s="342"/>
      <c r="AB435" s="342"/>
      <c r="AC435" s="342"/>
      <c r="AD435" s="342"/>
      <c r="AE435" s="342"/>
      <c r="AF435" s="342"/>
      <c r="AG435" s="342"/>
      <c r="AH435" s="342"/>
      <c r="AI435" s="342"/>
      <c r="AJ435" s="342"/>
      <c r="AK435" s="342"/>
      <c r="AL435" s="342"/>
      <c r="AM435" s="342"/>
      <c r="AN435" s="342"/>
      <c r="AO435" s="342"/>
      <c r="AP435" s="342"/>
      <c r="AQ435" s="342"/>
      <c r="AR435" s="342"/>
      <c r="AS435" s="342"/>
      <c r="AT435" s="342"/>
      <c r="AU435" s="342"/>
      <c r="AV435" s="342"/>
      <c r="AW435" s="342"/>
      <c r="AX435" s="342"/>
      <c r="AY435" s="342"/>
      <c r="AZ435" s="342"/>
      <c r="BB435" s="417"/>
      <c r="BW435" s="342"/>
      <c r="BX435" s="342"/>
      <c r="BY435" s="342"/>
      <c r="BZ435" s="342"/>
      <c r="CA435" s="342"/>
      <c r="CB435" s="342"/>
      <c r="CC435" s="342"/>
      <c r="CD435" s="342"/>
      <c r="CE435" s="342"/>
      <c r="CF435" s="342"/>
      <c r="CG435" s="342"/>
      <c r="CH435" s="342"/>
      <c r="CI435" s="342"/>
      <c r="CJ435" s="342"/>
      <c r="CK435" s="342"/>
      <c r="CL435" s="342"/>
      <c r="CM435" s="342"/>
      <c r="CN435" s="342"/>
      <c r="CO435" s="342"/>
      <c r="CP435" s="342"/>
      <c r="CQ435" s="342"/>
      <c r="CR435" s="342"/>
      <c r="CS435" s="342"/>
      <c r="CT435" s="342"/>
      <c r="CU435" s="342"/>
      <c r="CV435" s="342"/>
      <c r="CW435" s="342"/>
      <c r="CX435" s="342"/>
      <c r="CY435" s="342"/>
      <c r="CZ435" s="342"/>
    </row>
    <row r="436" s="341" customFormat="true" ht="25.15" customHeight="true" x14ac:dyDescent="0.2">
      <c r="A436" s="417"/>
      <c r="B436" s="907"/>
      <c r="C436" s="1078" t="s">
        <v>455</v>
      </c>
      <c r="D436" s="1079"/>
      <c r="E436" s="852">
        <v>0.3722059349912708</v>
      </c>
      <c r="F436" s="843"/>
      <c r="G436" s="843"/>
      <c r="H436" s="1079" t="s">
        <v>564</v>
      </c>
      <c r="I436" s="1079"/>
      <c r="J436" s="853">
        <v>0.30646232088355146</v>
      </c>
      <c r="K436" s="843"/>
      <c r="L436" s="843"/>
      <c r="M436" s="1079" t="s">
        <v>543</v>
      </c>
      <c r="N436" s="1079"/>
      <c r="O436" s="854">
        <v>0.34788677020680836</v>
      </c>
      <c r="P436" s="843"/>
      <c r="Q436" s="843"/>
      <c r="R436" s="342"/>
      <c r="W436" s="342"/>
      <c r="X436" s="342"/>
      <c r="Y436" s="342"/>
      <c r="Z436" s="342"/>
      <c r="AA436" s="342"/>
      <c r="AB436" s="342"/>
      <c r="AC436" s="342"/>
      <c r="AD436" s="342"/>
      <c r="AE436" s="342"/>
      <c r="AF436" s="342"/>
      <c r="AG436" s="342"/>
      <c r="AH436" s="342"/>
      <c r="AI436" s="342"/>
      <c r="AJ436" s="342"/>
      <c r="AK436" s="342"/>
      <c r="AL436" s="342"/>
      <c r="AM436" s="342"/>
      <c r="AN436" s="342"/>
      <c r="AO436" s="342"/>
      <c r="AP436" s="342"/>
      <c r="AQ436" s="342"/>
      <c r="AR436" s="342"/>
      <c r="AS436" s="342"/>
      <c r="AT436" s="342"/>
      <c r="AU436" s="342"/>
      <c r="AV436" s="342"/>
      <c r="AW436" s="342"/>
      <c r="AX436" s="342"/>
      <c r="AY436" s="342"/>
      <c r="AZ436" s="342"/>
      <c r="BB436" s="417"/>
      <c r="BW436" s="342"/>
      <c r="BX436" s="342"/>
      <c r="BY436" s="342"/>
      <c r="BZ436" s="342"/>
      <c r="CA436" s="342"/>
      <c r="CB436" s="342"/>
      <c r="CC436" s="342"/>
      <c r="CD436" s="342"/>
      <c r="CE436" s="342"/>
      <c r="CF436" s="342"/>
      <c r="CG436" s="342"/>
      <c r="CH436" s="342"/>
      <c r="CI436" s="342"/>
      <c r="CJ436" s="342"/>
      <c r="CK436" s="342"/>
      <c r="CL436" s="342"/>
      <c r="CM436" s="342"/>
      <c r="CN436" s="342"/>
      <c r="CO436" s="342"/>
      <c r="CP436" s="342"/>
      <c r="CQ436" s="342"/>
      <c r="CR436" s="342"/>
      <c r="CS436" s="342"/>
      <c r="CT436" s="342"/>
      <c r="CU436" s="342"/>
      <c r="CV436" s="342"/>
      <c r="CW436" s="342"/>
      <c r="CX436" s="342"/>
      <c r="CY436" s="342"/>
      <c r="CZ436" s="342"/>
    </row>
    <row r="437" s="341" customFormat="true" ht="25.15" customHeight="true" x14ac:dyDescent="0.2">
      <c r="A437" s="417"/>
      <c r="B437" s="907"/>
      <c r="C437" s="1078" t="s">
        <v>571</v>
      </c>
      <c r="D437" s="1079"/>
      <c r="E437" s="852">
        <v>0.35335720050030012</v>
      </c>
      <c r="F437" s="843"/>
      <c r="G437" s="843"/>
      <c r="H437" s="1079" t="s">
        <v>571</v>
      </c>
      <c r="I437" s="1079"/>
      <c r="J437" s="853">
        <v>0.2940007927396201</v>
      </c>
      <c r="K437" s="843"/>
      <c r="L437" s="843"/>
      <c r="M437" s="1079" t="s">
        <v>451</v>
      </c>
      <c r="N437" s="1079"/>
      <c r="O437" s="854">
        <v>0.34775411664446282</v>
      </c>
      <c r="P437" s="843"/>
      <c r="Q437" s="843"/>
      <c r="R437" s="342"/>
      <c r="W437" s="342"/>
      <c r="X437" s="342"/>
      <c r="Y437" s="342"/>
      <c r="Z437" s="342"/>
      <c r="AA437" s="342"/>
      <c r="AB437" s="342"/>
      <c r="AC437" s="342"/>
      <c r="AD437" s="342"/>
      <c r="AE437" s="342"/>
      <c r="AF437" s="342"/>
      <c r="AG437" s="342"/>
      <c r="AH437" s="342"/>
      <c r="AI437" s="342"/>
      <c r="AJ437" s="342"/>
      <c r="AK437" s="342"/>
      <c r="AL437" s="342"/>
      <c r="AM437" s="342"/>
      <c r="AN437" s="342"/>
      <c r="AO437" s="342"/>
      <c r="AP437" s="342"/>
      <c r="AQ437" s="342"/>
      <c r="AR437" s="342"/>
      <c r="AS437" s="342"/>
      <c r="AT437" s="342"/>
      <c r="AU437" s="342"/>
      <c r="AV437" s="342"/>
      <c r="AW437" s="342"/>
      <c r="AX437" s="342"/>
      <c r="AY437" s="342"/>
      <c r="AZ437" s="342"/>
      <c r="BB437" s="417"/>
      <c r="BW437" s="342"/>
      <c r="BX437" s="342"/>
      <c r="BY437" s="342"/>
      <c r="BZ437" s="342"/>
      <c r="CA437" s="342"/>
      <c r="CB437" s="342"/>
      <c r="CC437" s="342"/>
      <c r="CD437" s="342"/>
      <c r="CE437" s="342"/>
      <c r="CF437" s="342"/>
      <c r="CG437" s="342"/>
      <c r="CH437" s="342"/>
      <c r="CI437" s="342"/>
      <c r="CJ437" s="342"/>
      <c r="CK437" s="342"/>
      <c r="CL437" s="342"/>
      <c r="CM437" s="342"/>
      <c r="CN437" s="342"/>
      <c r="CO437" s="342"/>
      <c r="CP437" s="342"/>
      <c r="CQ437" s="342"/>
      <c r="CR437" s="342"/>
      <c r="CS437" s="342"/>
      <c r="CT437" s="342"/>
      <c r="CU437" s="342"/>
      <c r="CV437" s="342"/>
      <c r="CW437" s="342"/>
      <c r="CX437" s="342"/>
      <c r="CY437" s="342"/>
      <c r="CZ437" s="342"/>
    </row>
    <row r="438" s="341" customFormat="true" ht="25.15" customHeight="true" x14ac:dyDescent="0.2">
      <c r="A438" s="417"/>
      <c r="B438" s="907"/>
      <c r="C438" s="1078" t="s">
        <v>567</v>
      </c>
      <c r="D438" s="1079"/>
      <c r="E438" s="852">
        <v>0.32025545979130926</v>
      </c>
      <c r="F438" s="843"/>
      <c r="G438" s="843"/>
      <c r="H438" s="1079" t="s">
        <v>558</v>
      </c>
      <c r="I438" s="1079"/>
      <c r="J438" s="853">
        <v>-0.2933712212373682</v>
      </c>
      <c r="K438" s="843"/>
      <c r="L438" s="843"/>
      <c r="M438" s="1079" t="s">
        <v>499</v>
      </c>
      <c r="N438" s="1079"/>
      <c r="O438" s="854">
        <v>0.34699140313915194</v>
      </c>
      <c r="P438" s="843"/>
      <c r="Q438" s="843"/>
      <c r="R438" s="342"/>
      <c r="W438" s="342"/>
      <c r="X438" s="342"/>
      <c r="Y438" s="342"/>
      <c r="Z438" s="342"/>
      <c r="AA438" s="342"/>
      <c r="AB438" s="342"/>
      <c r="AC438" s="342"/>
      <c r="AD438" s="342"/>
      <c r="AE438" s="342"/>
      <c r="AF438" s="342"/>
      <c r="AG438" s="342"/>
      <c r="AH438" s="342"/>
      <c r="AI438" s="342"/>
      <c r="AJ438" s="342"/>
      <c r="AK438" s="342"/>
      <c r="AL438" s="342"/>
      <c r="AM438" s="342"/>
      <c r="AN438" s="342"/>
      <c r="AO438" s="342"/>
      <c r="AP438" s="342"/>
      <c r="AQ438" s="342"/>
      <c r="AR438" s="342"/>
      <c r="AS438" s="342"/>
      <c r="AT438" s="342"/>
      <c r="AU438" s="342"/>
      <c r="AV438" s="342"/>
      <c r="AW438" s="342"/>
      <c r="AX438" s="342"/>
      <c r="AY438" s="342"/>
      <c r="AZ438" s="342"/>
      <c r="BB438" s="417"/>
      <c r="BW438" s="342"/>
      <c r="BX438" s="342"/>
      <c r="BY438" s="342"/>
      <c r="BZ438" s="342"/>
      <c r="CA438" s="342"/>
      <c r="CB438" s="342"/>
      <c r="CC438" s="342"/>
      <c r="CD438" s="342"/>
      <c r="CE438" s="342"/>
      <c r="CF438" s="342"/>
      <c r="CG438" s="342"/>
      <c r="CH438" s="342"/>
      <c r="CI438" s="342"/>
      <c r="CJ438" s="342"/>
      <c r="CK438" s="342"/>
      <c r="CL438" s="342"/>
      <c r="CM438" s="342"/>
      <c r="CN438" s="342"/>
      <c r="CO438" s="342"/>
      <c r="CP438" s="342"/>
      <c r="CQ438" s="342"/>
      <c r="CR438" s="342"/>
      <c r="CS438" s="342"/>
      <c r="CT438" s="342"/>
      <c r="CU438" s="342"/>
      <c r="CV438" s="342"/>
      <c r="CW438" s="342"/>
      <c r="CX438" s="342"/>
      <c r="CY438" s="342"/>
      <c r="CZ438" s="342"/>
    </row>
    <row r="439" s="341" customFormat="true" ht="25.15" customHeight="true" x14ac:dyDescent="0.2">
      <c r="A439" s="417"/>
      <c r="B439" s="907"/>
      <c r="C439" s="1078" t="s">
        <v>451</v>
      </c>
      <c r="D439" s="1079"/>
      <c r="E439" s="852">
        <v>0.31131896472764792</v>
      </c>
      <c r="F439" s="843"/>
      <c r="G439" s="843"/>
      <c r="H439" s="1079" t="s">
        <v>547</v>
      </c>
      <c r="I439" s="1079"/>
      <c r="J439" s="853">
        <v>-0.29161494818081912</v>
      </c>
      <c r="K439" s="843"/>
      <c r="L439" s="843"/>
      <c r="M439" s="1079" t="s">
        <v>556</v>
      </c>
      <c r="N439" s="1079"/>
      <c r="O439" s="854">
        <v>-0.34374829764729153</v>
      </c>
      <c r="P439" s="843"/>
      <c r="Q439" s="843"/>
      <c r="R439" s="342"/>
      <c r="W439" s="342"/>
      <c r="X439" s="342"/>
      <c r="Y439" s="342"/>
      <c r="Z439" s="342"/>
      <c r="AA439" s="342"/>
      <c r="AB439" s="342"/>
      <c r="AC439" s="342"/>
      <c r="AD439" s="342"/>
      <c r="AE439" s="342"/>
      <c r="AF439" s="342"/>
      <c r="AG439" s="342"/>
      <c r="AH439" s="342"/>
      <c r="AI439" s="342"/>
      <c r="AJ439" s="342"/>
      <c r="AK439" s="342"/>
      <c r="AL439" s="342"/>
      <c r="AM439" s="342"/>
      <c r="AN439" s="342"/>
      <c r="AO439" s="342"/>
      <c r="AP439" s="342"/>
      <c r="AQ439" s="342"/>
      <c r="AR439" s="342"/>
      <c r="AS439" s="342"/>
      <c r="AT439" s="342"/>
      <c r="AU439" s="342"/>
      <c r="AV439" s="342"/>
      <c r="AW439" s="342"/>
      <c r="AX439" s="342"/>
      <c r="AY439" s="342"/>
      <c r="AZ439" s="342"/>
      <c r="BB439" s="417"/>
      <c r="BW439" s="342"/>
      <c r="BX439" s="342"/>
      <c r="BY439" s="342"/>
      <c r="BZ439" s="342"/>
      <c r="CA439" s="342"/>
      <c r="CB439" s="342"/>
      <c r="CC439" s="342"/>
      <c r="CD439" s="342"/>
      <c r="CE439" s="342"/>
      <c r="CF439" s="342"/>
      <c r="CG439" s="342"/>
      <c r="CH439" s="342"/>
      <c r="CI439" s="342"/>
      <c r="CJ439" s="342"/>
      <c r="CK439" s="342"/>
      <c r="CL439" s="342"/>
      <c r="CM439" s="342"/>
      <c r="CN439" s="342"/>
      <c r="CO439" s="342"/>
      <c r="CP439" s="342"/>
      <c r="CQ439" s="342"/>
      <c r="CR439" s="342"/>
      <c r="CS439" s="342"/>
      <c r="CT439" s="342"/>
      <c r="CU439" s="342"/>
      <c r="CV439" s="342"/>
      <c r="CW439" s="342"/>
      <c r="CX439" s="342"/>
      <c r="CY439" s="342"/>
      <c r="CZ439" s="342"/>
    </row>
    <row r="440" s="341" customFormat="true" ht="25.15" customHeight="true" x14ac:dyDescent="0.2">
      <c r="A440" s="417"/>
      <c r="B440" s="907"/>
      <c r="C440" s="1078" t="s">
        <v>595</v>
      </c>
      <c r="D440" s="1079"/>
      <c r="E440" s="852">
        <v>0.30824963053285381</v>
      </c>
      <c r="F440" s="843"/>
      <c r="G440" s="843"/>
      <c r="H440" s="1079" t="s">
        <v>575</v>
      </c>
      <c r="I440" s="1079"/>
      <c r="J440" s="853">
        <v>0.28593150432169862</v>
      </c>
      <c r="K440" s="843"/>
      <c r="L440" s="843"/>
      <c r="M440" s="1079" t="s">
        <v>577</v>
      </c>
      <c r="N440" s="1079"/>
      <c r="O440" s="854">
        <v>0.34346472811654299</v>
      </c>
      <c r="P440" s="843"/>
      <c r="Q440" s="843"/>
      <c r="R440" s="342"/>
      <c r="W440" s="342"/>
      <c r="X440" s="342"/>
      <c r="Y440" s="342"/>
      <c r="Z440" s="342"/>
      <c r="AA440" s="342"/>
      <c r="AB440" s="342"/>
      <c r="AC440" s="342"/>
      <c r="AD440" s="342"/>
      <c r="AE440" s="342"/>
      <c r="AF440" s="342"/>
      <c r="AG440" s="342"/>
      <c r="AH440" s="342"/>
      <c r="AI440" s="342"/>
      <c r="AJ440" s="342"/>
      <c r="AK440" s="342"/>
      <c r="AL440" s="342"/>
      <c r="AM440" s="342"/>
      <c r="AN440" s="342"/>
      <c r="AO440" s="342"/>
      <c r="AP440" s="342"/>
      <c r="AQ440" s="342"/>
      <c r="AR440" s="342"/>
      <c r="AS440" s="342"/>
      <c r="AT440" s="342"/>
      <c r="AU440" s="342"/>
      <c r="AV440" s="342"/>
      <c r="AW440" s="342"/>
      <c r="AX440" s="342"/>
      <c r="AY440" s="342"/>
      <c r="AZ440" s="342"/>
      <c r="BB440" s="417"/>
      <c r="BW440" s="342"/>
      <c r="BX440" s="342"/>
      <c r="BY440" s="342"/>
      <c r="BZ440" s="342"/>
      <c r="CA440" s="342"/>
      <c r="CB440" s="342"/>
      <c r="CC440" s="342"/>
      <c r="CD440" s="342"/>
      <c r="CE440" s="342"/>
      <c r="CF440" s="342"/>
      <c r="CG440" s="342"/>
      <c r="CH440" s="342"/>
      <c r="CI440" s="342"/>
      <c r="CJ440" s="342"/>
      <c r="CK440" s="342"/>
      <c r="CL440" s="342"/>
      <c r="CM440" s="342"/>
      <c r="CN440" s="342"/>
      <c r="CO440" s="342"/>
      <c r="CP440" s="342"/>
      <c r="CQ440" s="342"/>
      <c r="CR440" s="342"/>
      <c r="CS440" s="342"/>
      <c r="CT440" s="342"/>
      <c r="CU440" s="342"/>
      <c r="CV440" s="342"/>
      <c r="CW440" s="342"/>
      <c r="CX440" s="342"/>
      <c r="CY440" s="342"/>
      <c r="CZ440" s="342"/>
    </row>
    <row r="441" s="341" customFormat="true" ht="25.15" customHeight="true" x14ac:dyDescent="0.2">
      <c r="A441" s="417"/>
      <c r="B441" s="907"/>
      <c r="C441" s="1078" t="s">
        <v>574</v>
      </c>
      <c r="D441" s="1079"/>
      <c r="E441" s="852">
        <v>-0.29711641241895781</v>
      </c>
      <c r="F441" s="843"/>
      <c r="G441" s="843"/>
      <c r="H441" s="1079" t="s">
        <v>573</v>
      </c>
      <c r="I441" s="1079"/>
      <c r="J441" s="853">
        <v>0.28553634843575154</v>
      </c>
      <c r="K441" s="843"/>
      <c r="L441" s="843"/>
      <c r="M441" s="1079" t="s">
        <v>554</v>
      </c>
      <c r="N441" s="1079"/>
      <c r="O441" s="854">
        <v>0.34277201252985773</v>
      </c>
      <c r="P441" s="843"/>
      <c r="Q441" s="843"/>
      <c r="R441" s="342"/>
      <c r="W441" s="342"/>
      <c r="X441" s="342"/>
      <c r="Y441" s="342"/>
      <c r="Z441" s="342"/>
      <c r="AA441" s="342"/>
      <c r="AB441" s="342"/>
      <c r="AC441" s="342"/>
      <c r="AD441" s="342"/>
      <c r="AE441" s="342"/>
      <c r="AF441" s="342"/>
      <c r="AG441" s="342"/>
      <c r="AH441" s="342"/>
      <c r="AI441" s="342"/>
      <c r="AJ441" s="342"/>
      <c r="AK441" s="342"/>
      <c r="AL441" s="342"/>
      <c r="AM441" s="342"/>
      <c r="AN441" s="342"/>
      <c r="AO441" s="342"/>
      <c r="AP441" s="342"/>
      <c r="AQ441" s="342"/>
      <c r="AR441" s="342"/>
      <c r="AS441" s="342"/>
      <c r="AT441" s="342"/>
      <c r="AU441" s="342"/>
      <c r="AV441" s="342"/>
      <c r="AW441" s="342"/>
      <c r="AX441" s="342"/>
      <c r="AY441" s="342"/>
      <c r="AZ441" s="342"/>
      <c r="BB441" s="417"/>
      <c r="BW441" s="342"/>
      <c r="BX441" s="342"/>
      <c r="BY441" s="342"/>
      <c r="BZ441" s="342"/>
      <c r="CA441" s="342"/>
      <c r="CB441" s="342"/>
      <c r="CC441" s="342"/>
      <c r="CD441" s="342"/>
      <c r="CE441" s="342"/>
      <c r="CF441" s="342"/>
      <c r="CG441" s="342"/>
      <c r="CH441" s="342"/>
      <c r="CI441" s="342"/>
      <c r="CJ441" s="342"/>
      <c r="CK441" s="342"/>
      <c r="CL441" s="342"/>
      <c r="CM441" s="342"/>
      <c r="CN441" s="342"/>
      <c r="CO441" s="342"/>
      <c r="CP441" s="342"/>
      <c r="CQ441" s="342"/>
      <c r="CR441" s="342"/>
      <c r="CS441" s="342"/>
      <c r="CT441" s="342"/>
      <c r="CU441" s="342"/>
      <c r="CV441" s="342"/>
      <c r="CW441" s="342"/>
      <c r="CX441" s="342"/>
      <c r="CY441" s="342"/>
      <c r="CZ441" s="342"/>
    </row>
    <row r="442" s="341" customFormat="true" ht="25.15" customHeight="true" x14ac:dyDescent="0.2">
      <c r="A442" s="417"/>
      <c r="B442" s="907"/>
      <c r="C442" s="1078" t="s">
        <v>580</v>
      </c>
      <c r="D442" s="1079"/>
      <c r="E442" s="852">
        <v>0.27962913058930178</v>
      </c>
      <c r="F442" s="843"/>
      <c r="G442" s="843"/>
      <c r="H442" s="1079" t="s">
        <v>563</v>
      </c>
      <c r="I442" s="1079"/>
      <c r="J442" s="853">
        <v>-0.26145173530734267</v>
      </c>
      <c r="K442" s="843"/>
      <c r="L442" s="843"/>
      <c r="M442" s="1079" t="s">
        <v>584</v>
      </c>
      <c r="N442" s="1079"/>
      <c r="O442" s="854">
        <v>0.33989020517747293</v>
      </c>
      <c r="P442" s="843"/>
      <c r="Q442" s="843"/>
      <c r="R442" s="342"/>
      <c r="W442" s="342"/>
      <c r="X442" s="342"/>
      <c r="Y442" s="342"/>
      <c r="Z442" s="342"/>
      <c r="AA442" s="342"/>
      <c r="AB442" s="342"/>
      <c r="AC442" s="342"/>
      <c r="AD442" s="342"/>
      <c r="AE442" s="342"/>
      <c r="AF442" s="342"/>
      <c r="AG442" s="342"/>
      <c r="AH442" s="342"/>
      <c r="AI442" s="342"/>
      <c r="AJ442" s="342"/>
      <c r="AK442" s="342"/>
      <c r="AL442" s="342"/>
      <c r="AM442" s="342"/>
      <c r="AN442" s="342"/>
      <c r="AO442" s="342"/>
      <c r="AP442" s="342"/>
      <c r="AQ442" s="342"/>
      <c r="AR442" s="342"/>
      <c r="AS442" s="342"/>
      <c r="AT442" s="342"/>
      <c r="AU442" s="342"/>
      <c r="AV442" s="342"/>
      <c r="AW442" s="342"/>
      <c r="AX442" s="342"/>
      <c r="AY442" s="342"/>
      <c r="AZ442" s="342"/>
      <c r="BB442" s="417"/>
      <c r="BW442" s="342"/>
      <c r="BX442" s="342"/>
      <c r="BY442" s="342"/>
      <c r="BZ442" s="342"/>
      <c r="CA442" s="342"/>
      <c r="CB442" s="342"/>
      <c r="CC442" s="342"/>
      <c r="CD442" s="342"/>
      <c r="CE442" s="342"/>
      <c r="CF442" s="342"/>
      <c r="CG442" s="342"/>
      <c r="CH442" s="342"/>
      <c r="CI442" s="342"/>
      <c r="CJ442" s="342"/>
      <c r="CK442" s="342"/>
      <c r="CL442" s="342"/>
      <c r="CM442" s="342"/>
      <c r="CN442" s="342"/>
      <c r="CO442" s="342"/>
      <c r="CP442" s="342"/>
      <c r="CQ442" s="342"/>
      <c r="CR442" s="342"/>
      <c r="CS442" s="342"/>
      <c r="CT442" s="342"/>
      <c r="CU442" s="342"/>
      <c r="CV442" s="342"/>
      <c r="CW442" s="342"/>
      <c r="CX442" s="342"/>
      <c r="CY442" s="342"/>
      <c r="CZ442" s="342"/>
    </row>
    <row r="443" s="341" customFormat="true" ht="25.15" customHeight="true" x14ac:dyDescent="0.2">
      <c r="A443" s="417"/>
      <c r="B443" s="907"/>
      <c r="C443" s="1078" t="s">
        <v>570</v>
      </c>
      <c r="D443" s="1079"/>
      <c r="E443" s="852">
        <v>0.27150110894476964</v>
      </c>
      <c r="F443" s="843"/>
      <c r="G443" s="843"/>
      <c r="H443" s="1079" t="s">
        <v>576</v>
      </c>
      <c r="I443" s="1079"/>
      <c r="J443" s="853">
        <v>0.25022784168388179</v>
      </c>
      <c r="K443" s="843"/>
      <c r="L443" s="843"/>
      <c r="M443" s="1079" t="s">
        <v>594</v>
      </c>
      <c r="N443" s="1079"/>
      <c r="O443" s="854">
        <v>0.32861572943065043</v>
      </c>
      <c r="P443" s="843"/>
      <c r="Q443" s="843"/>
      <c r="R443" s="342"/>
      <c r="W443" s="342"/>
      <c r="X443" s="342"/>
      <c r="Y443" s="342"/>
      <c r="Z443" s="342"/>
      <c r="AA443" s="342"/>
      <c r="AB443" s="342"/>
      <c r="AC443" s="342"/>
      <c r="AD443" s="342"/>
      <c r="AE443" s="342"/>
      <c r="AF443" s="342"/>
      <c r="AG443" s="342"/>
      <c r="AH443" s="342"/>
      <c r="AI443" s="342"/>
      <c r="AJ443" s="342"/>
      <c r="AK443" s="342"/>
      <c r="AL443" s="342"/>
      <c r="AM443" s="342"/>
      <c r="AN443" s="342"/>
      <c r="AO443" s="342"/>
      <c r="AP443" s="342"/>
      <c r="AQ443" s="342"/>
      <c r="AR443" s="342"/>
      <c r="AS443" s="342"/>
      <c r="AT443" s="342"/>
      <c r="AU443" s="342"/>
      <c r="AV443" s="342"/>
      <c r="AW443" s="342"/>
      <c r="AX443" s="342"/>
      <c r="AY443" s="342"/>
      <c r="AZ443" s="342"/>
      <c r="BB443" s="417"/>
      <c r="BW443" s="342"/>
      <c r="BX443" s="342"/>
      <c r="BY443" s="342"/>
      <c r="BZ443" s="342"/>
      <c r="CA443" s="342"/>
      <c r="CB443" s="342"/>
      <c r="CC443" s="342"/>
      <c r="CD443" s="342"/>
      <c r="CE443" s="342"/>
      <c r="CF443" s="342"/>
      <c r="CG443" s="342"/>
      <c r="CH443" s="342"/>
      <c r="CI443" s="342"/>
      <c r="CJ443" s="342"/>
      <c r="CK443" s="342"/>
      <c r="CL443" s="342"/>
      <c r="CM443" s="342"/>
      <c r="CN443" s="342"/>
      <c r="CO443" s="342"/>
      <c r="CP443" s="342"/>
      <c r="CQ443" s="342"/>
      <c r="CR443" s="342"/>
      <c r="CS443" s="342"/>
      <c r="CT443" s="342"/>
      <c r="CU443" s="342"/>
      <c r="CV443" s="342"/>
      <c r="CW443" s="342"/>
      <c r="CX443" s="342"/>
      <c r="CY443" s="342"/>
      <c r="CZ443" s="342"/>
    </row>
    <row r="444" s="341" customFormat="true" ht="25.15" customHeight="true" x14ac:dyDescent="0.2">
      <c r="A444" s="417"/>
      <c r="B444" s="907"/>
      <c r="C444" s="1078" t="s">
        <v>572</v>
      </c>
      <c r="D444" s="1079"/>
      <c r="E444" s="852">
        <v>0.26327636824951939</v>
      </c>
      <c r="F444" s="843"/>
      <c r="G444" s="843"/>
      <c r="H444" s="1079" t="s">
        <v>467</v>
      </c>
      <c r="I444" s="1079"/>
      <c r="J444" s="853">
        <v>0.24667592139531361</v>
      </c>
      <c r="K444" s="843"/>
      <c r="L444" s="843"/>
      <c r="M444" s="1079" t="s">
        <v>579</v>
      </c>
      <c r="N444" s="1079"/>
      <c r="O444" s="854">
        <v>0.32641249736177741</v>
      </c>
      <c r="P444" s="843"/>
      <c r="Q444" s="843"/>
      <c r="R444" s="342"/>
      <c r="W444" s="342"/>
      <c r="X444" s="342"/>
      <c r="Y444" s="342"/>
      <c r="Z444" s="342"/>
      <c r="AA444" s="342"/>
      <c r="AB444" s="342"/>
      <c r="AC444" s="342"/>
      <c r="AD444" s="342"/>
      <c r="AE444" s="342"/>
      <c r="AF444" s="342"/>
      <c r="AG444" s="342"/>
      <c r="AH444" s="342"/>
      <c r="AI444" s="342"/>
      <c r="AJ444" s="342"/>
      <c r="AK444" s="342"/>
      <c r="AL444" s="342"/>
      <c r="AM444" s="342"/>
      <c r="AN444" s="342"/>
      <c r="AO444" s="342"/>
      <c r="AP444" s="342"/>
      <c r="AQ444" s="342"/>
      <c r="AR444" s="342"/>
      <c r="AS444" s="342"/>
      <c r="AT444" s="342"/>
      <c r="AU444" s="342"/>
      <c r="AV444" s="342"/>
      <c r="AW444" s="342"/>
      <c r="AX444" s="342"/>
      <c r="AY444" s="342"/>
      <c r="AZ444" s="342"/>
      <c r="BB444" s="417"/>
      <c r="BW444" s="342"/>
      <c r="BX444" s="342"/>
      <c r="BY444" s="342"/>
      <c r="BZ444" s="342"/>
      <c r="CA444" s="342"/>
      <c r="CB444" s="342"/>
      <c r="CC444" s="342"/>
      <c r="CD444" s="342"/>
      <c r="CE444" s="342"/>
      <c r="CF444" s="342"/>
      <c r="CG444" s="342"/>
      <c r="CH444" s="342"/>
      <c r="CI444" s="342"/>
      <c r="CJ444" s="342"/>
      <c r="CK444" s="342"/>
      <c r="CL444" s="342"/>
      <c r="CM444" s="342"/>
      <c r="CN444" s="342"/>
      <c r="CO444" s="342"/>
      <c r="CP444" s="342"/>
      <c r="CQ444" s="342"/>
      <c r="CR444" s="342"/>
      <c r="CS444" s="342"/>
      <c r="CT444" s="342"/>
      <c r="CU444" s="342"/>
      <c r="CV444" s="342"/>
      <c r="CW444" s="342"/>
      <c r="CX444" s="342"/>
      <c r="CY444" s="342"/>
      <c r="CZ444" s="342"/>
    </row>
    <row r="445" s="341" customFormat="true" ht="25.15" customHeight="true" x14ac:dyDescent="0.2">
      <c r="A445" s="417"/>
      <c r="B445" s="907"/>
      <c r="C445" s="1078" t="s">
        <v>467</v>
      </c>
      <c r="D445" s="1079"/>
      <c r="E445" s="852">
        <v>0.25364889624074644</v>
      </c>
      <c r="F445" s="843"/>
      <c r="G445" s="843"/>
      <c r="H445" s="1079" t="s">
        <v>417</v>
      </c>
      <c r="I445" s="1079"/>
      <c r="J445" s="853">
        <v>0.2391541081064458</v>
      </c>
      <c r="K445" s="843"/>
      <c r="L445" s="843"/>
      <c r="M445" s="1079" t="s">
        <v>455</v>
      </c>
      <c r="N445" s="1079"/>
      <c r="O445" s="854">
        <v>0.31498680960352576</v>
      </c>
      <c r="P445" s="843"/>
      <c r="Q445" s="843"/>
      <c r="R445" s="342"/>
      <c r="W445" s="342"/>
      <c r="X445" s="342"/>
      <c r="Y445" s="342"/>
      <c r="Z445" s="342"/>
      <c r="AA445" s="342"/>
      <c r="AB445" s="342"/>
      <c r="AC445" s="342"/>
      <c r="AD445" s="342"/>
      <c r="AE445" s="342"/>
      <c r="AF445" s="342"/>
      <c r="AG445" s="342"/>
      <c r="AH445" s="342"/>
      <c r="AI445" s="342"/>
      <c r="AJ445" s="342"/>
      <c r="AK445" s="342"/>
      <c r="AL445" s="342"/>
      <c r="AM445" s="342"/>
      <c r="AN445" s="342"/>
      <c r="AO445" s="342"/>
      <c r="AP445" s="342"/>
      <c r="AQ445" s="342"/>
      <c r="AR445" s="342"/>
      <c r="AS445" s="342"/>
      <c r="AT445" s="342"/>
      <c r="AU445" s="342"/>
      <c r="AV445" s="342"/>
      <c r="AW445" s="342"/>
      <c r="AX445" s="342"/>
      <c r="AY445" s="342"/>
      <c r="AZ445" s="342"/>
      <c r="BB445" s="417"/>
      <c r="BW445" s="342"/>
      <c r="BX445" s="342"/>
      <c r="BY445" s="342"/>
      <c r="BZ445" s="342"/>
      <c r="CA445" s="342"/>
      <c r="CB445" s="342"/>
      <c r="CC445" s="342"/>
      <c r="CD445" s="342"/>
      <c r="CE445" s="342"/>
      <c r="CF445" s="342"/>
      <c r="CG445" s="342"/>
      <c r="CH445" s="342"/>
      <c r="CI445" s="342"/>
      <c r="CJ445" s="342"/>
      <c r="CK445" s="342"/>
      <c r="CL445" s="342"/>
      <c r="CM445" s="342"/>
      <c r="CN445" s="342"/>
      <c r="CO445" s="342"/>
      <c r="CP445" s="342"/>
      <c r="CQ445" s="342"/>
      <c r="CR445" s="342"/>
      <c r="CS445" s="342"/>
      <c r="CT445" s="342"/>
      <c r="CU445" s="342"/>
      <c r="CV445" s="342"/>
      <c r="CW445" s="342"/>
      <c r="CX445" s="342"/>
      <c r="CY445" s="342"/>
      <c r="CZ445" s="342"/>
    </row>
    <row r="446" s="341" customFormat="true" ht="25.15" customHeight="true" x14ac:dyDescent="0.2">
      <c r="A446" s="417"/>
      <c r="B446" s="417"/>
      <c r="C446" s="1078" t="s">
        <v>581</v>
      </c>
      <c r="D446" s="1079"/>
      <c r="E446" s="852">
        <v>0.25116515487633417</v>
      </c>
      <c r="F446" s="843"/>
      <c r="G446" s="843"/>
      <c r="H446" s="1079" t="s">
        <v>553</v>
      </c>
      <c r="I446" s="1079"/>
      <c r="J446" s="853">
        <v>0.21556875442151802</v>
      </c>
      <c r="K446" s="843"/>
      <c r="L446" s="843"/>
      <c r="M446" s="1079" t="s">
        <v>584</v>
      </c>
      <c r="N446" s="1079"/>
      <c r="O446" s="854">
        <v>0.29959642210052939</v>
      </c>
      <c r="P446" s="843"/>
      <c r="Q446" s="843"/>
      <c r="R446" s="342"/>
      <c r="W446" s="342"/>
      <c r="X446" s="342"/>
      <c r="Y446" s="342"/>
      <c r="Z446" s="342"/>
      <c r="AA446" s="342"/>
      <c r="AB446" s="342"/>
      <c r="AC446" s="342"/>
      <c r="AD446" s="342"/>
      <c r="AE446" s="342"/>
      <c r="AF446" s="342"/>
      <c r="AG446" s="342"/>
      <c r="AH446" s="342"/>
      <c r="AI446" s="342"/>
      <c r="AJ446" s="342"/>
      <c r="AK446" s="342"/>
      <c r="AL446" s="342"/>
      <c r="AM446" s="342"/>
      <c r="AN446" s="342"/>
      <c r="AO446" s="342"/>
      <c r="AP446" s="342"/>
      <c r="AQ446" s="342"/>
      <c r="AR446" s="342"/>
      <c r="AS446" s="342"/>
      <c r="AT446" s="342"/>
      <c r="AU446" s="342"/>
      <c r="AV446" s="342"/>
      <c r="AW446" s="342"/>
      <c r="AX446" s="342"/>
      <c r="AY446" s="342"/>
      <c r="AZ446" s="342"/>
      <c r="BB446" s="417"/>
      <c r="BW446" s="342"/>
      <c r="BX446" s="342"/>
      <c r="BY446" s="342"/>
      <c r="BZ446" s="342"/>
      <c r="CA446" s="342"/>
      <c r="CB446" s="342"/>
      <c r="CC446" s="342"/>
      <c r="CD446" s="342"/>
      <c r="CE446" s="342"/>
      <c r="CF446" s="342"/>
      <c r="CG446" s="342"/>
      <c r="CH446" s="342"/>
      <c r="CI446" s="342"/>
      <c r="CJ446" s="342"/>
      <c r="CK446" s="342"/>
      <c r="CL446" s="342"/>
      <c r="CM446" s="342"/>
      <c r="CN446" s="342"/>
      <c r="CO446" s="342"/>
      <c r="CP446" s="342"/>
      <c r="CQ446" s="342"/>
      <c r="CR446" s="342"/>
      <c r="CS446" s="342"/>
      <c r="CT446" s="342"/>
      <c r="CU446" s="342"/>
      <c r="CV446" s="342"/>
      <c r="CW446" s="342"/>
      <c r="CX446" s="342"/>
      <c r="CY446" s="342"/>
      <c r="CZ446" s="342"/>
    </row>
    <row r="447" s="341" customFormat="true" ht="25.15" customHeight="true" x14ac:dyDescent="0.2">
      <c r="A447" s="417"/>
      <c r="B447" s="417"/>
      <c r="C447" s="1078" t="s">
        <v>573</v>
      </c>
      <c r="D447" s="1079"/>
      <c r="E447" s="852">
        <v>0.24236263764298746</v>
      </c>
      <c r="F447" s="843"/>
      <c r="G447" s="843"/>
      <c r="H447" s="1079" t="s">
        <v>581</v>
      </c>
      <c r="I447" s="1079"/>
      <c r="J447" s="853">
        <v>0.21280286885176633</v>
      </c>
      <c r="K447" s="843"/>
      <c r="L447" s="843"/>
      <c r="M447" s="1079" t="s">
        <v>574</v>
      </c>
      <c r="N447" s="1079"/>
      <c r="O447" s="854">
        <v>-0.28292826936511384</v>
      </c>
      <c r="P447" s="843"/>
      <c r="Q447" s="843"/>
      <c r="R447" s="342"/>
      <c r="W447" s="342"/>
      <c r="X447" s="342"/>
      <c r="Y447" s="342"/>
      <c r="Z447" s="342"/>
      <c r="AA447" s="342"/>
      <c r="AB447" s="342"/>
      <c r="AC447" s="342"/>
      <c r="AD447" s="342"/>
      <c r="AE447" s="342"/>
      <c r="AF447" s="342"/>
      <c r="AG447" s="342"/>
      <c r="AH447" s="342"/>
      <c r="AI447" s="342"/>
      <c r="AJ447" s="342"/>
      <c r="AK447" s="342"/>
      <c r="AL447" s="342"/>
      <c r="AM447" s="342"/>
      <c r="AN447" s="342"/>
      <c r="AO447" s="342"/>
      <c r="AP447" s="342"/>
      <c r="AQ447" s="342"/>
      <c r="AR447" s="342"/>
      <c r="AS447" s="342"/>
      <c r="AT447" s="342"/>
      <c r="AU447" s="342"/>
      <c r="AV447" s="342"/>
      <c r="AW447" s="342"/>
      <c r="AX447" s="342"/>
      <c r="AY447" s="342"/>
      <c r="AZ447" s="342"/>
      <c r="BB447" s="417"/>
      <c r="BW447" s="342"/>
      <c r="BX447" s="342"/>
      <c r="BY447" s="342"/>
      <c r="BZ447" s="342"/>
      <c r="CA447" s="342"/>
      <c r="CB447" s="342"/>
      <c r="CC447" s="342"/>
      <c r="CD447" s="342"/>
      <c r="CE447" s="342"/>
      <c r="CF447" s="342"/>
      <c r="CG447" s="342"/>
      <c r="CH447" s="342"/>
      <c r="CI447" s="342"/>
      <c r="CJ447" s="342"/>
      <c r="CK447" s="342"/>
      <c r="CL447" s="342"/>
      <c r="CM447" s="342"/>
      <c r="CN447" s="342"/>
      <c r="CO447" s="342"/>
      <c r="CP447" s="342"/>
      <c r="CQ447" s="342"/>
      <c r="CR447" s="342"/>
      <c r="CS447" s="342"/>
      <c r="CT447" s="342"/>
      <c r="CU447" s="342"/>
      <c r="CV447" s="342"/>
      <c r="CW447" s="342"/>
      <c r="CX447" s="342"/>
      <c r="CY447" s="342"/>
      <c r="CZ447" s="342"/>
    </row>
    <row r="448" s="341" customFormat="true" ht="25.15" customHeight="true" x14ac:dyDescent="0.2">
      <c r="A448" s="417"/>
      <c r="B448" s="417"/>
      <c r="C448" s="1078" t="s">
        <v>563</v>
      </c>
      <c r="D448" s="1079"/>
      <c r="E448" s="852">
        <v>-0.23489243775457183</v>
      </c>
      <c r="F448" s="843"/>
      <c r="G448" s="843"/>
      <c r="H448" s="1079" t="s">
        <v>566</v>
      </c>
      <c r="I448" s="1079"/>
      <c r="J448" s="853">
        <v>-0.21206768211510565</v>
      </c>
      <c r="K448" s="843"/>
      <c r="L448" s="843"/>
      <c r="M448" s="1079" t="s">
        <v>560</v>
      </c>
      <c r="N448" s="1079"/>
      <c r="O448" s="854">
        <v>0.27869007090414111</v>
      </c>
      <c r="P448" s="843"/>
      <c r="Q448" s="843"/>
      <c r="R448" s="342"/>
      <c r="W448" s="342"/>
      <c r="X448" s="342"/>
      <c r="Y448" s="342"/>
      <c r="Z448" s="342"/>
      <c r="AA448" s="342"/>
      <c r="AB448" s="342"/>
      <c r="AC448" s="342"/>
      <c r="AD448" s="342"/>
      <c r="AE448" s="342"/>
      <c r="AF448" s="342"/>
      <c r="AG448" s="342"/>
      <c r="AH448" s="342"/>
      <c r="AI448" s="342"/>
      <c r="AJ448" s="342"/>
      <c r="AK448" s="342"/>
      <c r="AL448" s="342"/>
      <c r="AM448" s="342"/>
      <c r="AN448" s="342"/>
      <c r="AO448" s="342"/>
      <c r="AP448" s="342"/>
      <c r="AQ448" s="342"/>
      <c r="AR448" s="342"/>
      <c r="AS448" s="342"/>
      <c r="AT448" s="342"/>
      <c r="AU448" s="342"/>
      <c r="AV448" s="342"/>
      <c r="AW448" s="342"/>
      <c r="AX448" s="342"/>
      <c r="AY448" s="342"/>
      <c r="AZ448" s="342"/>
      <c r="BB448" s="417"/>
      <c r="BW448" s="342"/>
      <c r="BX448" s="342"/>
      <c r="BY448" s="342"/>
      <c r="BZ448" s="342"/>
      <c r="CA448" s="342"/>
      <c r="CB448" s="342"/>
      <c r="CC448" s="342"/>
      <c r="CD448" s="342"/>
      <c r="CE448" s="342"/>
      <c r="CF448" s="342"/>
      <c r="CG448" s="342"/>
      <c r="CH448" s="342"/>
      <c r="CI448" s="342"/>
      <c r="CJ448" s="342"/>
      <c r="CK448" s="342"/>
      <c r="CL448" s="342"/>
      <c r="CM448" s="342"/>
      <c r="CN448" s="342"/>
      <c r="CO448" s="342"/>
      <c r="CP448" s="342"/>
      <c r="CQ448" s="342"/>
      <c r="CR448" s="342"/>
      <c r="CS448" s="342"/>
      <c r="CT448" s="342"/>
      <c r="CU448" s="342"/>
      <c r="CV448" s="342"/>
      <c r="CW448" s="342"/>
      <c r="CX448" s="342"/>
      <c r="CY448" s="342"/>
      <c r="CZ448" s="342"/>
    </row>
    <row r="449" s="341" customFormat="true" ht="25.15" customHeight="true" x14ac:dyDescent="0.2">
      <c r="A449" s="417"/>
      <c r="B449" s="417"/>
      <c r="C449" s="1078" t="s">
        <v>594</v>
      </c>
      <c r="D449" s="1079"/>
      <c r="E449" s="852">
        <v>0.23150504419994114</v>
      </c>
      <c r="F449" s="843"/>
      <c r="G449" s="843"/>
      <c r="H449" s="1079" t="s">
        <v>585</v>
      </c>
      <c r="I449" s="1079"/>
      <c r="J449" s="853">
        <v>0.20623154955837228</v>
      </c>
      <c r="K449" s="843"/>
      <c r="L449" s="843"/>
      <c r="M449" s="1079" t="s">
        <v>576</v>
      </c>
      <c r="N449" s="1079"/>
      <c r="O449" s="854">
        <v>-0.27844542493697899</v>
      </c>
      <c r="P449" s="843"/>
      <c r="Q449" s="843"/>
      <c r="R449" s="342"/>
      <c r="W449" s="342"/>
      <c r="X449" s="342"/>
      <c r="Y449" s="342"/>
      <c r="Z449" s="342"/>
      <c r="AA449" s="342"/>
      <c r="AB449" s="342"/>
      <c r="AC449" s="342"/>
      <c r="AD449" s="342"/>
      <c r="AE449" s="342"/>
      <c r="AF449" s="342"/>
      <c r="AG449" s="342"/>
      <c r="AH449" s="342"/>
      <c r="AI449" s="342"/>
      <c r="AJ449" s="342"/>
      <c r="AK449" s="342"/>
      <c r="AL449" s="342"/>
      <c r="AM449" s="342"/>
      <c r="AN449" s="342"/>
      <c r="AO449" s="342"/>
      <c r="AP449" s="342"/>
      <c r="AQ449" s="342"/>
      <c r="AR449" s="342"/>
      <c r="AS449" s="342"/>
      <c r="AT449" s="342"/>
      <c r="AU449" s="342"/>
      <c r="AV449" s="342"/>
      <c r="AW449" s="342"/>
      <c r="AX449" s="342"/>
      <c r="AY449" s="342"/>
      <c r="AZ449" s="342"/>
      <c r="BB449" s="417"/>
      <c r="BW449" s="342"/>
      <c r="BX449" s="342"/>
      <c r="BY449" s="342"/>
      <c r="BZ449" s="342"/>
      <c r="CA449" s="342"/>
      <c r="CB449" s="342"/>
      <c r="CC449" s="342"/>
      <c r="CD449" s="342"/>
      <c r="CE449" s="342"/>
      <c r="CF449" s="342"/>
      <c r="CG449" s="342"/>
      <c r="CH449" s="342"/>
      <c r="CI449" s="342"/>
      <c r="CJ449" s="342"/>
      <c r="CK449" s="342"/>
      <c r="CL449" s="342"/>
      <c r="CM449" s="342"/>
      <c r="CN449" s="342"/>
      <c r="CO449" s="342"/>
      <c r="CP449" s="342"/>
      <c r="CQ449" s="342"/>
      <c r="CR449" s="342"/>
      <c r="CS449" s="342"/>
      <c r="CT449" s="342"/>
      <c r="CU449" s="342"/>
      <c r="CV449" s="342"/>
      <c r="CW449" s="342"/>
      <c r="CX449" s="342"/>
      <c r="CY449" s="342"/>
      <c r="CZ449" s="342"/>
    </row>
    <row r="450" s="341" customFormat="true" ht="25.15" customHeight="true" x14ac:dyDescent="0.2">
      <c r="A450" s="417"/>
      <c r="B450" s="417"/>
      <c r="C450" s="1078" t="s">
        <v>563</v>
      </c>
      <c r="D450" s="1079"/>
      <c r="E450" s="852">
        <v>-0.2308284301165798</v>
      </c>
      <c r="F450" s="843"/>
      <c r="G450" s="843"/>
      <c r="H450" s="1079" t="s">
        <v>551</v>
      </c>
      <c r="I450" s="1079"/>
      <c r="J450" s="853">
        <v>-0.20607629405164837</v>
      </c>
      <c r="K450" s="843"/>
      <c r="L450" s="843"/>
      <c r="M450" s="1079" t="s">
        <v>571</v>
      </c>
      <c r="N450" s="1079"/>
      <c r="O450" s="854">
        <v>0.27335532208144286</v>
      </c>
      <c r="P450" s="843"/>
      <c r="Q450" s="843"/>
      <c r="R450" s="342"/>
      <c r="W450" s="342"/>
      <c r="X450" s="342"/>
      <c r="Y450" s="342"/>
      <c r="Z450" s="342"/>
      <c r="AA450" s="342"/>
      <c r="AB450" s="342"/>
      <c r="AC450" s="342"/>
      <c r="AD450" s="342"/>
      <c r="AE450" s="342"/>
      <c r="AF450" s="342"/>
      <c r="AG450" s="342"/>
      <c r="AH450" s="342"/>
      <c r="AI450" s="342"/>
      <c r="AJ450" s="342"/>
      <c r="AK450" s="342"/>
      <c r="AL450" s="342"/>
      <c r="AM450" s="342"/>
      <c r="AN450" s="342"/>
      <c r="AO450" s="342"/>
      <c r="AP450" s="342"/>
      <c r="AQ450" s="342"/>
      <c r="AR450" s="342"/>
      <c r="AS450" s="342"/>
      <c r="AT450" s="342"/>
      <c r="AU450" s="342"/>
      <c r="AV450" s="342"/>
      <c r="AW450" s="342"/>
      <c r="AX450" s="342"/>
      <c r="AY450" s="342"/>
      <c r="AZ450" s="342"/>
      <c r="BB450" s="417"/>
      <c r="BW450" s="342"/>
      <c r="BX450" s="342"/>
      <c r="BY450" s="342"/>
      <c r="BZ450" s="342"/>
      <c r="CA450" s="342"/>
      <c r="CB450" s="342"/>
      <c r="CC450" s="342"/>
      <c r="CD450" s="342"/>
      <c r="CE450" s="342"/>
      <c r="CF450" s="342"/>
      <c r="CG450" s="342"/>
      <c r="CH450" s="342"/>
      <c r="CI450" s="342"/>
      <c r="CJ450" s="342"/>
      <c r="CK450" s="342"/>
      <c r="CL450" s="342"/>
      <c r="CM450" s="342"/>
      <c r="CN450" s="342"/>
      <c r="CO450" s="342"/>
      <c r="CP450" s="342"/>
      <c r="CQ450" s="342"/>
      <c r="CR450" s="342"/>
      <c r="CS450" s="342"/>
      <c r="CT450" s="342"/>
      <c r="CU450" s="342"/>
      <c r="CV450" s="342"/>
      <c r="CW450" s="342"/>
      <c r="CX450" s="342"/>
      <c r="CY450" s="342"/>
      <c r="CZ450" s="342"/>
    </row>
    <row r="451" s="341" customFormat="true" ht="25.15" customHeight="true" x14ac:dyDescent="0.2">
      <c r="A451" s="417"/>
      <c r="B451" s="417"/>
      <c r="C451" s="1078" t="s">
        <v>585</v>
      </c>
      <c r="D451" s="1079"/>
      <c r="E451" s="852">
        <v>0.22165869052126044</v>
      </c>
      <c r="F451" s="843"/>
      <c r="G451" s="843"/>
      <c r="H451" s="1079" t="s">
        <v>453</v>
      </c>
      <c r="I451" s="1079"/>
      <c r="J451" s="853">
        <v>0.17458220672864788</v>
      </c>
      <c r="K451" s="843"/>
      <c r="L451" s="843"/>
      <c r="M451" s="1079" t="s">
        <v>467</v>
      </c>
      <c r="N451" s="1079"/>
      <c r="O451" s="854">
        <v>0.26606540610108037</v>
      </c>
      <c r="P451" s="843"/>
      <c r="Q451" s="843"/>
      <c r="R451" s="342"/>
      <c r="W451" s="342"/>
      <c r="X451" s="342"/>
      <c r="Y451" s="342"/>
      <c r="Z451" s="342"/>
      <c r="AA451" s="342"/>
      <c r="AB451" s="342"/>
      <c r="AC451" s="342"/>
      <c r="AD451" s="342"/>
      <c r="AE451" s="342"/>
      <c r="AF451" s="342"/>
      <c r="AG451" s="342"/>
      <c r="AH451" s="342"/>
      <c r="AI451" s="342"/>
      <c r="AJ451" s="342"/>
      <c r="AK451" s="342"/>
      <c r="AL451" s="342"/>
      <c r="AM451" s="342"/>
      <c r="AN451" s="342"/>
      <c r="AO451" s="342"/>
      <c r="AP451" s="342"/>
      <c r="AQ451" s="342"/>
      <c r="AR451" s="342"/>
      <c r="AS451" s="342"/>
      <c r="AT451" s="342"/>
      <c r="AU451" s="342"/>
      <c r="AV451" s="342"/>
      <c r="AW451" s="342"/>
      <c r="AX451" s="342"/>
      <c r="AY451" s="342"/>
      <c r="AZ451" s="342"/>
      <c r="BB451" s="417"/>
      <c r="BW451" s="342"/>
      <c r="BX451" s="342"/>
      <c r="BY451" s="342"/>
      <c r="BZ451" s="342"/>
      <c r="CA451" s="342"/>
      <c r="CB451" s="342"/>
      <c r="CC451" s="342"/>
      <c r="CD451" s="342"/>
      <c r="CE451" s="342"/>
      <c r="CF451" s="342"/>
      <c r="CG451" s="342"/>
      <c r="CH451" s="342"/>
      <c r="CI451" s="342"/>
      <c r="CJ451" s="342"/>
      <c r="CK451" s="342"/>
      <c r="CL451" s="342"/>
      <c r="CM451" s="342"/>
      <c r="CN451" s="342"/>
      <c r="CO451" s="342"/>
      <c r="CP451" s="342"/>
      <c r="CQ451" s="342"/>
      <c r="CR451" s="342"/>
      <c r="CS451" s="342"/>
      <c r="CT451" s="342"/>
      <c r="CU451" s="342"/>
      <c r="CV451" s="342"/>
      <c r="CW451" s="342"/>
      <c r="CX451" s="342"/>
      <c r="CY451" s="342"/>
      <c r="CZ451" s="342"/>
    </row>
    <row r="452" s="341" customFormat="true" ht="25.15" customHeight="true" x14ac:dyDescent="0.2">
      <c r="A452" s="417"/>
      <c r="B452" s="417"/>
      <c r="C452" s="1078" t="s">
        <v>578</v>
      </c>
      <c r="D452" s="1079"/>
      <c r="E452" s="852">
        <v>0.22012994402689676</v>
      </c>
      <c r="F452" s="843"/>
      <c r="G452" s="843"/>
      <c r="H452" s="1079" t="s">
        <v>470</v>
      </c>
      <c r="I452" s="1079"/>
      <c r="J452" s="853">
        <v>0.16633319243427583</v>
      </c>
      <c r="K452" s="843"/>
      <c r="L452" s="843"/>
      <c r="M452" s="1079" t="s">
        <v>567</v>
      </c>
      <c r="N452" s="1079"/>
      <c r="O452" s="854">
        <v>0.2633624599221242</v>
      </c>
      <c r="P452" s="843"/>
      <c r="Q452" s="843"/>
      <c r="R452" s="342"/>
      <c r="W452" s="342"/>
      <c r="X452" s="342"/>
      <c r="Y452" s="342"/>
      <c r="Z452" s="342"/>
      <c r="AA452" s="342"/>
      <c r="AB452" s="342"/>
      <c r="AC452" s="342"/>
      <c r="AD452" s="342"/>
      <c r="AE452" s="342"/>
      <c r="AF452" s="342"/>
      <c r="AG452" s="342"/>
      <c r="AH452" s="342"/>
      <c r="AI452" s="342"/>
      <c r="AJ452" s="342"/>
      <c r="AK452" s="342"/>
      <c r="AL452" s="342"/>
      <c r="AM452" s="342"/>
      <c r="AN452" s="342"/>
      <c r="AO452" s="342"/>
      <c r="AP452" s="342"/>
      <c r="AQ452" s="342"/>
      <c r="AR452" s="342"/>
      <c r="AS452" s="342"/>
      <c r="AT452" s="342"/>
      <c r="AU452" s="342"/>
      <c r="AV452" s="342"/>
      <c r="AW452" s="342"/>
      <c r="AX452" s="342"/>
      <c r="AY452" s="342"/>
      <c r="AZ452" s="342"/>
      <c r="BB452" s="417"/>
      <c r="BW452" s="342"/>
      <c r="BX452" s="342"/>
      <c r="BY452" s="342"/>
      <c r="BZ452" s="342"/>
      <c r="CA452" s="342"/>
      <c r="CB452" s="342"/>
      <c r="CC452" s="342"/>
      <c r="CD452" s="342"/>
      <c r="CE452" s="342"/>
      <c r="CF452" s="342"/>
      <c r="CG452" s="342"/>
      <c r="CH452" s="342"/>
      <c r="CI452" s="342"/>
      <c r="CJ452" s="342"/>
      <c r="CK452" s="342"/>
      <c r="CL452" s="342"/>
      <c r="CM452" s="342"/>
      <c r="CN452" s="342"/>
      <c r="CO452" s="342"/>
      <c r="CP452" s="342"/>
      <c r="CQ452" s="342"/>
      <c r="CR452" s="342"/>
      <c r="CS452" s="342"/>
      <c r="CT452" s="342"/>
      <c r="CU452" s="342"/>
      <c r="CV452" s="342"/>
      <c r="CW452" s="342"/>
      <c r="CX452" s="342"/>
      <c r="CY452" s="342"/>
      <c r="CZ452" s="342"/>
    </row>
    <row r="453" s="341" customFormat="true" ht="25.15" customHeight="true" x14ac:dyDescent="0.2">
      <c r="A453" s="417"/>
      <c r="B453" s="417"/>
      <c r="C453" s="1078" t="s">
        <v>584</v>
      </c>
      <c r="D453" s="1079"/>
      <c r="E453" s="852">
        <v>0.20026647547031956</v>
      </c>
      <c r="F453" s="843"/>
      <c r="G453" s="843"/>
      <c r="H453" s="1079" t="s">
        <v>451</v>
      </c>
      <c r="I453" s="1079"/>
      <c r="J453" s="853">
        <v>0.15538766053328865</v>
      </c>
      <c r="K453" s="843"/>
      <c r="L453" s="843"/>
      <c r="M453" s="1079" t="s">
        <v>468</v>
      </c>
      <c r="N453" s="1079"/>
      <c r="O453" s="854">
        <v>0.25594751767196455</v>
      </c>
      <c r="P453" s="843"/>
      <c r="Q453" s="843"/>
      <c r="R453" s="342"/>
      <c r="W453" s="342"/>
      <c r="X453" s="342"/>
      <c r="Y453" s="342"/>
      <c r="Z453" s="342"/>
      <c r="AA453" s="342"/>
      <c r="AB453" s="342"/>
      <c r="AC453" s="342"/>
      <c r="AD453" s="342"/>
      <c r="AE453" s="342"/>
      <c r="AF453" s="342"/>
      <c r="AG453" s="342"/>
      <c r="AH453" s="342"/>
      <c r="AI453" s="342"/>
      <c r="AJ453" s="342"/>
      <c r="AK453" s="342"/>
      <c r="AL453" s="342"/>
      <c r="AM453" s="342"/>
      <c r="AN453" s="342"/>
      <c r="AO453" s="342"/>
      <c r="AP453" s="342"/>
      <c r="AQ453" s="342"/>
      <c r="AR453" s="342"/>
      <c r="AS453" s="342"/>
      <c r="AT453" s="342"/>
      <c r="AU453" s="342"/>
      <c r="AV453" s="342"/>
      <c r="AW453" s="342"/>
      <c r="AX453" s="342"/>
      <c r="AY453" s="342"/>
      <c r="AZ453" s="342"/>
      <c r="BB453" s="417"/>
      <c r="BW453" s="342"/>
      <c r="BX453" s="342"/>
      <c r="BY453" s="342"/>
      <c r="BZ453" s="342"/>
      <c r="CA453" s="342"/>
      <c r="CB453" s="342"/>
      <c r="CC453" s="342"/>
      <c r="CD453" s="342"/>
      <c r="CE453" s="342"/>
      <c r="CF453" s="342"/>
      <c r="CG453" s="342"/>
      <c r="CH453" s="342"/>
      <c r="CI453" s="342"/>
      <c r="CJ453" s="342"/>
      <c r="CK453" s="342"/>
      <c r="CL453" s="342"/>
      <c r="CM453" s="342"/>
      <c r="CN453" s="342"/>
      <c r="CO453" s="342"/>
      <c r="CP453" s="342"/>
      <c r="CQ453" s="342"/>
      <c r="CR453" s="342"/>
      <c r="CS453" s="342"/>
      <c r="CT453" s="342"/>
      <c r="CU453" s="342"/>
      <c r="CV453" s="342"/>
      <c r="CW453" s="342"/>
      <c r="CX453" s="342"/>
      <c r="CY453" s="342"/>
      <c r="CZ453" s="342"/>
    </row>
    <row r="454" s="341" customFormat="true" ht="25.15" customHeight="true" x14ac:dyDescent="0.2">
      <c r="A454" s="417"/>
      <c r="B454" s="417"/>
      <c r="C454" s="1078" t="s">
        <v>584</v>
      </c>
      <c r="D454" s="1079"/>
      <c r="E454" s="852">
        <v>0.19802187922087494</v>
      </c>
      <c r="F454" s="843"/>
      <c r="G454" s="843"/>
      <c r="H454" s="1079" t="s">
        <v>225</v>
      </c>
      <c r="I454" s="1079"/>
      <c r="J454" s="853">
        <v>-0.15530318189486991</v>
      </c>
      <c r="K454" s="843"/>
      <c r="L454" s="843"/>
      <c r="M454" s="1079" t="s">
        <v>585</v>
      </c>
      <c r="N454" s="1079"/>
      <c r="O454" s="854">
        <v>0.24134862907165655</v>
      </c>
      <c r="P454" s="843"/>
      <c r="Q454" s="843"/>
      <c r="R454" s="342"/>
      <c r="W454" s="342"/>
      <c r="X454" s="342"/>
      <c r="Y454" s="342"/>
      <c r="Z454" s="342"/>
      <c r="AA454" s="342"/>
      <c r="AB454" s="342"/>
      <c r="AC454" s="342"/>
      <c r="AD454" s="342"/>
      <c r="AE454" s="342"/>
      <c r="AF454" s="342"/>
      <c r="AG454" s="342"/>
      <c r="AH454" s="342"/>
      <c r="AI454" s="342"/>
      <c r="AJ454" s="342"/>
      <c r="AK454" s="342"/>
      <c r="AL454" s="342"/>
      <c r="AM454" s="342"/>
      <c r="AN454" s="342"/>
      <c r="AO454" s="342"/>
      <c r="AP454" s="342"/>
      <c r="AQ454" s="342"/>
      <c r="AR454" s="342"/>
      <c r="AS454" s="342"/>
      <c r="AT454" s="342"/>
      <c r="AU454" s="342"/>
      <c r="AV454" s="342"/>
      <c r="AW454" s="342"/>
      <c r="AX454" s="342"/>
      <c r="AY454" s="342"/>
      <c r="AZ454" s="342"/>
      <c r="BB454" s="417"/>
      <c r="BW454" s="342"/>
      <c r="BX454" s="342"/>
      <c r="BY454" s="342"/>
      <c r="BZ454" s="342"/>
      <c r="CA454" s="342"/>
      <c r="CB454" s="342"/>
      <c r="CC454" s="342"/>
      <c r="CD454" s="342"/>
      <c r="CE454" s="342"/>
      <c r="CF454" s="342"/>
      <c r="CG454" s="342"/>
      <c r="CH454" s="342"/>
      <c r="CI454" s="342"/>
      <c r="CJ454" s="342"/>
      <c r="CK454" s="342"/>
      <c r="CL454" s="342"/>
      <c r="CM454" s="342"/>
      <c r="CN454" s="342"/>
      <c r="CO454" s="342"/>
      <c r="CP454" s="342"/>
      <c r="CQ454" s="342"/>
      <c r="CR454" s="342"/>
      <c r="CS454" s="342"/>
      <c r="CT454" s="342"/>
      <c r="CU454" s="342"/>
      <c r="CV454" s="342"/>
      <c r="CW454" s="342"/>
      <c r="CX454" s="342"/>
      <c r="CY454" s="342"/>
      <c r="CZ454" s="342"/>
    </row>
    <row r="455" s="341" customFormat="true" ht="25.15" customHeight="true" x14ac:dyDescent="0.2">
      <c r="A455" s="417"/>
      <c r="B455" s="417"/>
      <c r="C455" s="1078" t="s">
        <v>451</v>
      </c>
      <c r="D455" s="1079"/>
      <c r="E455" s="852">
        <v>0.19280025635829195</v>
      </c>
      <c r="F455" s="843"/>
      <c r="G455" s="843"/>
      <c r="H455" s="1079" t="s">
        <v>451</v>
      </c>
      <c r="I455" s="1079"/>
      <c r="J455" s="853">
        <v>0.15273987836699254</v>
      </c>
      <c r="K455" s="843"/>
      <c r="L455" s="843"/>
      <c r="M455" s="1079" t="s">
        <v>451</v>
      </c>
      <c r="N455" s="1079"/>
      <c r="O455" s="854">
        <v>0.24104624712201869</v>
      </c>
      <c r="P455" s="843"/>
      <c r="Q455" s="843"/>
      <c r="R455" s="342"/>
      <c r="W455" s="342"/>
      <c r="X455" s="342"/>
      <c r="Y455" s="342"/>
      <c r="Z455" s="342"/>
      <c r="AA455" s="342"/>
      <c r="AB455" s="342"/>
      <c r="AC455" s="342"/>
      <c r="AD455" s="342"/>
      <c r="AE455" s="342"/>
      <c r="AF455" s="342"/>
      <c r="AG455" s="342"/>
      <c r="AH455" s="342"/>
      <c r="AI455" s="342"/>
      <c r="AJ455" s="342"/>
      <c r="AK455" s="342"/>
      <c r="AL455" s="342"/>
      <c r="AM455" s="342"/>
      <c r="AN455" s="342"/>
      <c r="AO455" s="342"/>
      <c r="AP455" s="342"/>
      <c r="AQ455" s="342"/>
      <c r="AR455" s="342"/>
      <c r="AS455" s="342"/>
      <c r="AT455" s="342"/>
      <c r="AU455" s="342"/>
      <c r="AV455" s="342"/>
      <c r="AW455" s="342"/>
      <c r="AX455" s="342"/>
      <c r="AY455" s="342"/>
      <c r="AZ455" s="342"/>
      <c r="BB455" s="417"/>
      <c r="BW455" s="342"/>
      <c r="BX455" s="342"/>
      <c r="BY455" s="342"/>
      <c r="BZ455" s="342"/>
      <c r="CA455" s="342"/>
      <c r="CB455" s="342"/>
      <c r="CC455" s="342"/>
      <c r="CD455" s="342"/>
      <c r="CE455" s="342"/>
      <c r="CF455" s="342"/>
      <c r="CG455" s="342"/>
      <c r="CH455" s="342"/>
      <c r="CI455" s="342"/>
      <c r="CJ455" s="342"/>
      <c r="CK455" s="342"/>
      <c r="CL455" s="342"/>
      <c r="CM455" s="342"/>
      <c r="CN455" s="342"/>
      <c r="CO455" s="342"/>
      <c r="CP455" s="342"/>
      <c r="CQ455" s="342"/>
      <c r="CR455" s="342"/>
      <c r="CS455" s="342"/>
      <c r="CT455" s="342"/>
      <c r="CU455" s="342"/>
      <c r="CV455" s="342"/>
      <c r="CW455" s="342"/>
      <c r="CX455" s="342"/>
      <c r="CY455" s="342"/>
      <c r="CZ455" s="342"/>
    </row>
    <row r="456" s="341" customFormat="true" ht="25.15" customHeight="true" x14ac:dyDescent="0.2">
      <c r="A456" s="417"/>
      <c r="B456" s="417"/>
      <c r="C456" s="1078" t="s">
        <v>451</v>
      </c>
      <c r="D456" s="1079"/>
      <c r="E456" s="852">
        <v>0.18954293133885863</v>
      </c>
      <c r="F456" s="843"/>
      <c r="G456" s="843"/>
      <c r="H456" s="1079" t="s">
        <v>580</v>
      </c>
      <c r="I456" s="1079"/>
      <c r="J456" s="853">
        <v>0.14850268845618592</v>
      </c>
      <c r="K456" s="843"/>
      <c r="L456" s="843"/>
      <c r="M456" s="1079" t="s">
        <v>587</v>
      </c>
      <c r="N456" s="1079"/>
      <c r="O456" s="854">
        <v>0.23845894961023492</v>
      </c>
      <c r="P456" s="843"/>
      <c r="Q456" s="843"/>
      <c r="R456" s="342"/>
      <c r="W456" s="342"/>
      <c r="X456" s="342"/>
      <c r="Y456" s="342"/>
      <c r="Z456" s="342"/>
      <c r="AA456" s="342"/>
      <c r="AB456" s="342"/>
      <c r="AC456" s="342"/>
      <c r="AD456" s="342"/>
      <c r="AE456" s="342"/>
      <c r="AF456" s="342"/>
      <c r="AG456" s="342"/>
      <c r="AH456" s="342"/>
      <c r="AI456" s="342"/>
      <c r="AJ456" s="342"/>
      <c r="AK456" s="342"/>
      <c r="AL456" s="342"/>
      <c r="AM456" s="342"/>
      <c r="AN456" s="342"/>
      <c r="AO456" s="342"/>
      <c r="AP456" s="342"/>
      <c r="AQ456" s="342"/>
      <c r="AR456" s="342"/>
      <c r="AS456" s="342"/>
      <c r="AT456" s="342"/>
      <c r="AU456" s="342"/>
      <c r="AV456" s="342"/>
      <c r="AW456" s="342"/>
      <c r="AX456" s="342"/>
      <c r="AY456" s="342"/>
      <c r="AZ456" s="342"/>
      <c r="BB456" s="417"/>
      <c r="BW456" s="342"/>
      <c r="BX456" s="342"/>
      <c r="BY456" s="342"/>
      <c r="BZ456" s="342"/>
      <c r="CA456" s="342"/>
      <c r="CB456" s="342"/>
      <c r="CC456" s="342"/>
      <c r="CD456" s="342"/>
      <c r="CE456" s="342"/>
      <c r="CF456" s="342"/>
      <c r="CG456" s="342"/>
      <c r="CH456" s="342"/>
      <c r="CI456" s="342"/>
      <c r="CJ456" s="342"/>
      <c r="CK456" s="342"/>
      <c r="CL456" s="342"/>
      <c r="CM456" s="342"/>
      <c r="CN456" s="342"/>
      <c r="CO456" s="342"/>
      <c r="CP456" s="342"/>
      <c r="CQ456" s="342"/>
      <c r="CR456" s="342"/>
      <c r="CS456" s="342"/>
      <c r="CT456" s="342"/>
      <c r="CU456" s="342"/>
      <c r="CV456" s="342"/>
      <c r="CW456" s="342"/>
      <c r="CX456" s="342"/>
      <c r="CY456" s="342"/>
      <c r="CZ456" s="342"/>
    </row>
    <row r="457" s="341" customFormat="true" ht="25.15" customHeight="true" x14ac:dyDescent="0.2">
      <c r="A457" s="417"/>
      <c r="B457" s="417"/>
      <c r="C457" s="1078" t="s">
        <v>470</v>
      </c>
      <c r="D457" s="1079"/>
      <c r="E457" s="852">
        <v>0.18423274294726372</v>
      </c>
      <c r="F457" s="843"/>
      <c r="G457" s="843"/>
      <c r="H457" s="1079" t="s">
        <v>586</v>
      </c>
      <c r="I457" s="1079"/>
      <c r="J457" s="853">
        <v>-0.14533705325414847</v>
      </c>
      <c r="K457" s="843"/>
      <c r="L457" s="843"/>
      <c r="M457" s="1079" t="s">
        <v>578</v>
      </c>
      <c r="N457" s="1079"/>
      <c r="O457" s="854">
        <v>0.23243057221972993</v>
      </c>
      <c r="P457" s="843"/>
      <c r="Q457" s="843"/>
      <c r="R457" s="342"/>
      <c r="W457" s="342"/>
      <c r="X457" s="342"/>
      <c r="Y457" s="342"/>
      <c r="Z457" s="342"/>
      <c r="AA457" s="342"/>
      <c r="AB457" s="342"/>
      <c r="AC457" s="342"/>
      <c r="AD457" s="342"/>
      <c r="AE457" s="342"/>
      <c r="AF457" s="342"/>
      <c r="AG457" s="342"/>
      <c r="AH457" s="342"/>
      <c r="AI457" s="342"/>
      <c r="AJ457" s="342"/>
      <c r="AK457" s="342"/>
      <c r="AL457" s="342"/>
      <c r="AM457" s="342"/>
      <c r="AN457" s="342"/>
      <c r="AO457" s="342"/>
      <c r="AP457" s="342"/>
      <c r="AQ457" s="342"/>
      <c r="AR457" s="342"/>
      <c r="AS457" s="342"/>
      <c r="AT457" s="342"/>
      <c r="AU457" s="342"/>
      <c r="AV457" s="342"/>
      <c r="AW457" s="342"/>
      <c r="AX457" s="342"/>
      <c r="AY457" s="342"/>
      <c r="AZ457" s="342"/>
      <c r="BB457" s="417"/>
      <c r="BW457" s="342"/>
      <c r="BX457" s="342"/>
      <c r="BY457" s="342"/>
      <c r="BZ457" s="342"/>
      <c r="CA457" s="342"/>
      <c r="CB457" s="342"/>
      <c r="CC457" s="342"/>
      <c r="CD457" s="342"/>
      <c r="CE457" s="342"/>
      <c r="CF457" s="342"/>
      <c r="CG457" s="342"/>
      <c r="CH457" s="342"/>
      <c r="CI457" s="342"/>
      <c r="CJ457" s="342"/>
      <c r="CK457" s="342"/>
      <c r="CL457" s="342"/>
      <c r="CM457" s="342"/>
      <c r="CN457" s="342"/>
      <c r="CO457" s="342"/>
      <c r="CP457" s="342"/>
      <c r="CQ457" s="342"/>
      <c r="CR457" s="342"/>
      <c r="CS457" s="342"/>
      <c r="CT457" s="342"/>
      <c r="CU457" s="342"/>
      <c r="CV457" s="342"/>
      <c r="CW457" s="342"/>
      <c r="CX457" s="342"/>
      <c r="CY457" s="342"/>
      <c r="CZ457" s="342"/>
    </row>
    <row r="458" s="341" customFormat="true" ht="25.15" customHeight="true" x14ac:dyDescent="0.2">
      <c r="A458" s="417"/>
      <c r="B458" s="417"/>
      <c r="C458" s="1078" t="s">
        <v>593</v>
      </c>
      <c r="D458" s="1079"/>
      <c r="E458" s="852">
        <v>-0.1793263060171312</v>
      </c>
      <c r="F458" s="843"/>
      <c r="G458" s="843"/>
      <c r="H458" s="1079" t="s">
        <v>574</v>
      </c>
      <c r="I458" s="1079"/>
      <c r="J458" s="853">
        <v>-0.13422136708299867</v>
      </c>
      <c r="K458" s="843"/>
      <c r="L458" s="843"/>
      <c r="M458" s="1079" t="s">
        <v>581</v>
      </c>
      <c r="N458" s="1079"/>
      <c r="O458" s="854">
        <v>0.22966203087890294</v>
      </c>
      <c r="P458" s="843"/>
      <c r="Q458" s="843"/>
      <c r="R458" s="342"/>
      <c r="W458" s="342"/>
      <c r="X458" s="342"/>
      <c r="Y458" s="342"/>
      <c r="Z458" s="342"/>
      <c r="AA458" s="342"/>
      <c r="AB458" s="342"/>
      <c r="AC458" s="342"/>
      <c r="AD458" s="342"/>
      <c r="AE458" s="342"/>
      <c r="AF458" s="342"/>
      <c r="AG458" s="342"/>
      <c r="AH458" s="342"/>
      <c r="AI458" s="342"/>
      <c r="AJ458" s="342"/>
      <c r="AK458" s="342"/>
      <c r="AL458" s="342"/>
      <c r="AM458" s="342"/>
      <c r="AN458" s="342"/>
      <c r="AO458" s="342"/>
      <c r="AP458" s="342"/>
      <c r="AQ458" s="342"/>
      <c r="AR458" s="342"/>
      <c r="AS458" s="342"/>
      <c r="AT458" s="342"/>
      <c r="AU458" s="342"/>
      <c r="AV458" s="342"/>
      <c r="AW458" s="342"/>
      <c r="AX458" s="342"/>
      <c r="AY458" s="342"/>
      <c r="AZ458" s="342"/>
      <c r="BB458" s="417"/>
      <c r="BW458" s="342"/>
      <c r="BX458" s="342"/>
      <c r="BY458" s="342"/>
      <c r="BZ458" s="342"/>
      <c r="CA458" s="342"/>
      <c r="CB458" s="342"/>
      <c r="CC458" s="342"/>
      <c r="CD458" s="342"/>
      <c r="CE458" s="342"/>
      <c r="CF458" s="342"/>
      <c r="CG458" s="342"/>
      <c r="CH458" s="342"/>
      <c r="CI458" s="342"/>
      <c r="CJ458" s="342"/>
      <c r="CK458" s="342"/>
      <c r="CL458" s="342"/>
      <c r="CM458" s="342"/>
      <c r="CN458" s="342"/>
      <c r="CO458" s="342"/>
      <c r="CP458" s="342"/>
      <c r="CQ458" s="342"/>
      <c r="CR458" s="342"/>
      <c r="CS458" s="342"/>
      <c r="CT458" s="342"/>
      <c r="CU458" s="342"/>
      <c r="CV458" s="342"/>
      <c r="CW458" s="342"/>
      <c r="CX458" s="342"/>
      <c r="CY458" s="342"/>
      <c r="CZ458" s="342"/>
    </row>
    <row r="459" s="341" customFormat="true" ht="25.15" customHeight="true" x14ac:dyDescent="0.2">
      <c r="A459" s="417"/>
      <c r="B459" s="417"/>
      <c r="C459" s="1078" t="s">
        <v>576</v>
      </c>
      <c r="D459" s="1079"/>
      <c r="E459" s="852">
        <v>-0.16842400675895558</v>
      </c>
      <c r="F459" s="843"/>
      <c r="G459" s="843"/>
      <c r="H459" s="1079" t="s">
        <v>605</v>
      </c>
      <c r="I459" s="1079"/>
      <c r="J459" s="853">
        <v>0.12639737901858772</v>
      </c>
      <c r="K459" s="843"/>
      <c r="L459" s="843"/>
      <c r="M459" s="1079" t="s">
        <v>451</v>
      </c>
      <c r="N459" s="1079"/>
      <c r="O459" s="854">
        <v>0.22911895640715874</v>
      </c>
      <c r="P459" s="843"/>
      <c r="Q459" s="843"/>
      <c r="R459" s="342"/>
      <c r="W459" s="342"/>
      <c r="X459" s="342"/>
      <c r="Y459" s="342"/>
      <c r="Z459" s="342"/>
      <c r="AA459" s="342"/>
      <c r="AB459" s="342"/>
      <c r="AC459" s="342"/>
      <c r="AD459" s="342"/>
      <c r="AE459" s="342"/>
      <c r="AF459" s="342"/>
      <c r="AG459" s="342"/>
      <c r="AH459" s="342"/>
      <c r="AI459" s="342"/>
      <c r="AJ459" s="342"/>
      <c r="AK459" s="342"/>
      <c r="AL459" s="342"/>
      <c r="AM459" s="342"/>
      <c r="AN459" s="342"/>
      <c r="AO459" s="342"/>
      <c r="AP459" s="342"/>
      <c r="AQ459" s="342"/>
      <c r="AR459" s="342"/>
      <c r="AS459" s="342"/>
      <c r="AT459" s="342"/>
      <c r="AU459" s="342"/>
      <c r="AV459" s="342"/>
      <c r="AW459" s="342"/>
      <c r="AX459" s="342"/>
      <c r="AY459" s="342"/>
      <c r="AZ459" s="342"/>
      <c r="BB459" s="417"/>
      <c r="BW459" s="342"/>
      <c r="BX459" s="342"/>
      <c r="BY459" s="342"/>
      <c r="BZ459" s="342"/>
      <c r="CA459" s="342"/>
      <c r="CB459" s="342"/>
      <c r="CC459" s="342"/>
      <c r="CD459" s="342"/>
      <c r="CE459" s="342"/>
      <c r="CF459" s="342"/>
      <c r="CG459" s="342"/>
      <c r="CH459" s="342"/>
      <c r="CI459" s="342"/>
      <c r="CJ459" s="342"/>
      <c r="CK459" s="342"/>
      <c r="CL459" s="342"/>
      <c r="CM459" s="342"/>
      <c r="CN459" s="342"/>
      <c r="CO459" s="342"/>
      <c r="CP459" s="342"/>
      <c r="CQ459" s="342"/>
      <c r="CR459" s="342"/>
      <c r="CS459" s="342"/>
      <c r="CT459" s="342"/>
      <c r="CU459" s="342"/>
      <c r="CV459" s="342"/>
      <c r="CW459" s="342"/>
      <c r="CX459" s="342"/>
      <c r="CY459" s="342"/>
      <c r="CZ459" s="342"/>
    </row>
    <row r="460" s="341" customFormat="true" ht="25.15" customHeight="true" x14ac:dyDescent="0.2">
      <c r="A460" s="417"/>
      <c r="B460" s="417"/>
      <c r="C460" s="1078" t="s">
        <v>499</v>
      </c>
      <c r="D460" s="1079"/>
      <c r="E460" s="852">
        <v>0.15967392060300867</v>
      </c>
      <c r="F460" s="843"/>
      <c r="G460" s="843"/>
      <c r="H460" s="1079" t="s">
        <v>582</v>
      </c>
      <c r="I460" s="1079"/>
      <c r="J460" s="853">
        <v>-0.12084347879676852</v>
      </c>
      <c r="K460" s="843"/>
      <c r="L460" s="843"/>
      <c r="M460" s="1079" t="s">
        <v>469</v>
      </c>
      <c r="N460" s="1079"/>
      <c r="O460" s="854">
        <v>0.22485416938003461</v>
      </c>
      <c r="P460" s="843"/>
      <c r="Q460" s="843"/>
      <c r="R460" s="342"/>
      <c r="W460" s="342"/>
      <c r="X460" s="342"/>
      <c r="Y460" s="342"/>
      <c r="Z460" s="342"/>
      <c r="AA460" s="342"/>
      <c r="AB460" s="342"/>
      <c r="AC460" s="342"/>
      <c r="AD460" s="342"/>
      <c r="AE460" s="342"/>
      <c r="AF460" s="342"/>
      <c r="AG460" s="342"/>
      <c r="AH460" s="342"/>
      <c r="AI460" s="342"/>
      <c r="AJ460" s="342"/>
      <c r="AK460" s="342"/>
      <c r="AL460" s="342"/>
      <c r="AM460" s="342"/>
      <c r="AN460" s="342"/>
      <c r="AO460" s="342"/>
      <c r="AP460" s="342"/>
      <c r="AQ460" s="342"/>
      <c r="AR460" s="342"/>
      <c r="AS460" s="342"/>
      <c r="AT460" s="342"/>
      <c r="AU460" s="342"/>
      <c r="AV460" s="342"/>
      <c r="AW460" s="342"/>
      <c r="AX460" s="342"/>
      <c r="AY460" s="342"/>
      <c r="AZ460" s="342"/>
      <c r="BB460" s="417"/>
      <c r="BW460" s="342"/>
      <c r="BX460" s="342"/>
      <c r="BY460" s="342"/>
      <c r="BZ460" s="342"/>
      <c r="CA460" s="342"/>
      <c r="CB460" s="342"/>
      <c r="CC460" s="342"/>
      <c r="CD460" s="342"/>
      <c r="CE460" s="342"/>
      <c r="CF460" s="342"/>
      <c r="CG460" s="342"/>
      <c r="CH460" s="342"/>
      <c r="CI460" s="342"/>
      <c r="CJ460" s="342"/>
      <c r="CK460" s="342"/>
      <c r="CL460" s="342"/>
      <c r="CM460" s="342"/>
      <c r="CN460" s="342"/>
      <c r="CO460" s="342"/>
      <c r="CP460" s="342"/>
      <c r="CQ460" s="342"/>
      <c r="CR460" s="342"/>
      <c r="CS460" s="342"/>
      <c r="CT460" s="342"/>
      <c r="CU460" s="342"/>
      <c r="CV460" s="342"/>
      <c r="CW460" s="342"/>
      <c r="CX460" s="342"/>
      <c r="CY460" s="342"/>
      <c r="CZ460" s="342"/>
    </row>
    <row r="461" s="341" customFormat="true" ht="25.15" customHeight="true" x14ac:dyDescent="0.2">
      <c r="A461" s="417"/>
      <c r="B461" s="417"/>
      <c r="C461" s="1078" t="s">
        <v>547</v>
      </c>
      <c r="D461" s="1079"/>
      <c r="E461" s="852">
        <v>0.15641794451834046</v>
      </c>
      <c r="F461" s="843"/>
      <c r="G461" s="843"/>
      <c r="H461" s="1079" t="s">
        <v>587</v>
      </c>
      <c r="I461" s="1079"/>
      <c r="J461" s="853">
        <v>-0.11896881165665002</v>
      </c>
      <c r="K461" s="843"/>
      <c r="L461" s="843"/>
      <c r="M461" s="1079" t="s">
        <v>557</v>
      </c>
      <c r="N461" s="1079"/>
      <c r="O461" s="854">
        <v>0.20543150145060993</v>
      </c>
      <c r="P461" s="843"/>
      <c r="Q461" s="843"/>
      <c r="R461" s="342"/>
      <c r="W461" s="342"/>
      <c r="X461" s="342"/>
      <c r="Y461" s="342"/>
      <c r="Z461" s="342"/>
      <c r="AA461" s="342"/>
      <c r="AB461" s="342"/>
      <c r="AC461" s="342"/>
      <c r="AD461" s="342"/>
      <c r="AE461" s="342"/>
      <c r="AF461" s="342"/>
      <c r="AG461" s="342"/>
      <c r="AH461" s="342"/>
      <c r="AI461" s="342"/>
      <c r="AJ461" s="342"/>
      <c r="AK461" s="342"/>
      <c r="AL461" s="342"/>
      <c r="AM461" s="342"/>
      <c r="AN461" s="342"/>
      <c r="AO461" s="342"/>
      <c r="AP461" s="342"/>
      <c r="AQ461" s="342"/>
      <c r="AR461" s="342"/>
      <c r="AS461" s="342"/>
      <c r="AT461" s="342"/>
      <c r="AU461" s="342"/>
      <c r="AV461" s="342"/>
      <c r="AW461" s="342"/>
      <c r="AX461" s="342"/>
      <c r="AY461" s="342"/>
      <c r="AZ461" s="342"/>
      <c r="BB461" s="417"/>
      <c r="BW461" s="342"/>
      <c r="BX461" s="342"/>
      <c r="BY461" s="342"/>
      <c r="BZ461" s="342"/>
      <c r="CA461" s="342"/>
      <c r="CB461" s="342"/>
      <c r="CC461" s="342"/>
      <c r="CD461" s="342"/>
      <c r="CE461" s="342"/>
      <c r="CF461" s="342"/>
      <c r="CG461" s="342"/>
      <c r="CH461" s="342"/>
      <c r="CI461" s="342"/>
      <c r="CJ461" s="342"/>
      <c r="CK461" s="342"/>
      <c r="CL461" s="342"/>
      <c r="CM461" s="342"/>
      <c r="CN461" s="342"/>
      <c r="CO461" s="342"/>
      <c r="CP461" s="342"/>
      <c r="CQ461" s="342"/>
      <c r="CR461" s="342"/>
      <c r="CS461" s="342"/>
      <c r="CT461" s="342"/>
      <c r="CU461" s="342"/>
      <c r="CV461" s="342"/>
      <c r="CW461" s="342"/>
      <c r="CX461" s="342"/>
      <c r="CY461" s="342"/>
      <c r="CZ461" s="342"/>
    </row>
    <row r="462" s="341" customFormat="true" ht="25.15" customHeight="true" x14ac:dyDescent="0.2">
      <c r="A462" s="417"/>
      <c r="B462" s="417"/>
      <c r="C462" s="1078" t="s">
        <v>468</v>
      </c>
      <c r="D462" s="1079"/>
      <c r="E462" s="852">
        <v>0.15172024745530441</v>
      </c>
      <c r="F462" s="843"/>
      <c r="G462" s="843"/>
      <c r="H462" s="1079" t="s">
        <v>599</v>
      </c>
      <c r="I462" s="1079"/>
      <c r="J462" s="853">
        <v>-0.11858397732912027</v>
      </c>
      <c r="K462" s="843"/>
      <c r="L462" s="843"/>
      <c r="M462" s="1079" t="s">
        <v>570</v>
      </c>
      <c r="N462" s="1079"/>
      <c r="O462" s="854">
        <v>0.19374387328705711</v>
      </c>
      <c r="P462" s="843"/>
      <c r="Q462" s="843"/>
      <c r="R462" s="342"/>
      <c r="W462" s="342"/>
      <c r="X462" s="342"/>
      <c r="Y462" s="342"/>
      <c r="Z462" s="342"/>
      <c r="AA462" s="342"/>
      <c r="AB462" s="342"/>
      <c r="AC462" s="342"/>
      <c r="AD462" s="342"/>
      <c r="AE462" s="342"/>
      <c r="AF462" s="342"/>
      <c r="AG462" s="342"/>
      <c r="AH462" s="342"/>
      <c r="AI462" s="342"/>
      <c r="AJ462" s="342"/>
      <c r="AK462" s="342"/>
      <c r="AL462" s="342"/>
      <c r="AM462" s="342"/>
      <c r="AN462" s="342"/>
      <c r="AO462" s="342"/>
      <c r="AP462" s="342"/>
      <c r="AQ462" s="342"/>
      <c r="AR462" s="342"/>
      <c r="AS462" s="342"/>
      <c r="AT462" s="342"/>
      <c r="AU462" s="342"/>
      <c r="AV462" s="342"/>
      <c r="AW462" s="342"/>
      <c r="AX462" s="342"/>
      <c r="AY462" s="342"/>
      <c r="AZ462" s="342"/>
      <c r="BB462" s="417"/>
      <c r="BW462" s="342"/>
      <c r="BX462" s="342"/>
      <c r="BY462" s="342"/>
      <c r="BZ462" s="342"/>
      <c r="CA462" s="342"/>
      <c r="CB462" s="342"/>
      <c r="CC462" s="342"/>
      <c r="CD462" s="342"/>
      <c r="CE462" s="342"/>
      <c r="CF462" s="342"/>
      <c r="CG462" s="342"/>
      <c r="CH462" s="342"/>
      <c r="CI462" s="342"/>
      <c r="CJ462" s="342"/>
      <c r="CK462" s="342"/>
      <c r="CL462" s="342"/>
      <c r="CM462" s="342"/>
      <c r="CN462" s="342"/>
      <c r="CO462" s="342"/>
      <c r="CP462" s="342"/>
      <c r="CQ462" s="342"/>
      <c r="CR462" s="342"/>
      <c r="CS462" s="342"/>
      <c r="CT462" s="342"/>
      <c r="CU462" s="342"/>
      <c r="CV462" s="342"/>
      <c r="CW462" s="342"/>
      <c r="CX462" s="342"/>
      <c r="CY462" s="342"/>
      <c r="CZ462" s="342"/>
    </row>
    <row r="463" s="341" customFormat="true" ht="25.15" customHeight="true" x14ac:dyDescent="0.2">
      <c r="A463" s="417"/>
      <c r="B463" s="417"/>
      <c r="C463" s="1078" t="s">
        <v>577</v>
      </c>
      <c r="D463" s="1079"/>
      <c r="E463" s="852">
        <v>0.15071665056946526</v>
      </c>
      <c r="F463" s="843"/>
      <c r="G463" s="843"/>
      <c r="H463" s="1079" t="s">
        <v>451</v>
      </c>
      <c r="I463" s="1079"/>
      <c r="J463" s="853">
        <v>-0.11427375237182569</v>
      </c>
      <c r="K463" s="843"/>
      <c r="L463" s="843"/>
      <c r="M463" s="1079" t="s">
        <v>448</v>
      </c>
      <c r="N463" s="1079"/>
      <c r="O463" s="854">
        <v>0.18006696454296783</v>
      </c>
      <c r="P463" s="843"/>
      <c r="Q463" s="843"/>
      <c r="R463" s="342"/>
      <c r="W463" s="342"/>
      <c r="X463" s="342"/>
      <c r="Y463" s="342"/>
      <c r="Z463" s="342"/>
      <c r="AA463" s="342"/>
      <c r="AB463" s="342"/>
      <c r="AC463" s="342"/>
      <c r="AD463" s="342"/>
      <c r="AE463" s="342"/>
      <c r="AF463" s="342"/>
      <c r="AG463" s="342"/>
      <c r="AH463" s="342"/>
      <c r="AI463" s="342"/>
      <c r="AJ463" s="342"/>
      <c r="AK463" s="342"/>
      <c r="AL463" s="342"/>
      <c r="AM463" s="342"/>
      <c r="AN463" s="342"/>
      <c r="AO463" s="342"/>
      <c r="AP463" s="342"/>
      <c r="AQ463" s="342"/>
      <c r="AR463" s="342"/>
      <c r="AS463" s="342"/>
      <c r="AT463" s="342"/>
      <c r="AU463" s="342"/>
      <c r="AV463" s="342"/>
      <c r="AW463" s="342"/>
      <c r="AX463" s="342"/>
      <c r="AY463" s="342"/>
      <c r="AZ463" s="342"/>
      <c r="BB463" s="417"/>
      <c r="BW463" s="342"/>
      <c r="BX463" s="342"/>
      <c r="BY463" s="342"/>
      <c r="BZ463" s="342"/>
      <c r="CA463" s="342"/>
      <c r="CB463" s="342"/>
      <c r="CC463" s="342"/>
      <c r="CD463" s="342"/>
      <c r="CE463" s="342"/>
      <c r="CF463" s="342"/>
      <c r="CG463" s="342"/>
      <c r="CH463" s="342"/>
      <c r="CI463" s="342"/>
      <c r="CJ463" s="342"/>
      <c r="CK463" s="342"/>
      <c r="CL463" s="342"/>
      <c r="CM463" s="342"/>
      <c r="CN463" s="342"/>
      <c r="CO463" s="342"/>
      <c r="CP463" s="342"/>
      <c r="CQ463" s="342"/>
      <c r="CR463" s="342"/>
      <c r="CS463" s="342"/>
      <c r="CT463" s="342"/>
      <c r="CU463" s="342"/>
      <c r="CV463" s="342"/>
      <c r="CW463" s="342"/>
      <c r="CX463" s="342"/>
      <c r="CY463" s="342"/>
      <c r="CZ463" s="342"/>
    </row>
    <row r="464" s="341" customFormat="true" ht="25.15" customHeight="true" x14ac:dyDescent="0.2">
      <c r="A464" s="417"/>
      <c r="B464" s="417"/>
      <c r="C464" s="1078" t="s">
        <v>549</v>
      </c>
      <c r="D464" s="1079"/>
      <c r="E464" s="852">
        <v>0.14574538926901326</v>
      </c>
      <c r="F464" s="843"/>
      <c r="G464" s="843"/>
      <c r="H464" s="1079" t="s">
        <v>451</v>
      </c>
      <c r="I464" s="1079"/>
      <c r="J464" s="853">
        <v>0.11344879353091211</v>
      </c>
      <c r="K464" s="843"/>
      <c r="L464" s="843"/>
      <c r="M464" s="1079" t="s">
        <v>550</v>
      </c>
      <c r="N464" s="1079"/>
      <c r="O464" s="854">
        <v>0.17566506312160737</v>
      </c>
      <c r="P464" s="843"/>
      <c r="Q464" s="843"/>
      <c r="R464" s="342"/>
      <c r="W464" s="342"/>
      <c r="X464" s="342"/>
      <c r="Y464" s="342"/>
      <c r="Z464" s="342"/>
      <c r="AA464" s="342"/>
      <c r="AB464" s="342"/>
      <c r="AC464" s="342"/>
      <c r="AD464" s="342"/>
      <c r="AE464" s="342"/>
      <c r="AF464" s="342"/>
      <c r="AG464" s="342"/>
      <c r="AH464" s="342"/>
      <c r="AI464" s="342"/>
      <c r="AJ464" s="342"/>
      <c r="AK464" s="342"/>
      <c r="AL464" s="342"/>
      <c r="AM464" s="342"/>
      <c r="AN464" s="342"/>
      <c r="AO464" s="342"/>
      <c r="AP464" s="342"/>
      <c r="AQ464" s="342"/>
      <c r="AR464" s="342"/>
      <c r="AS464" s="342"/>
      <c r="AT464" s="342"/>
      <c r="AU464" s="342"/>
      <c r="AV464" s="342"/>
      <c r="AW464" s="342"/>
      <c r="AX464" s="342"/>
      <c r="AY464" s="342"/>
      <c r="AZ464" s="342"/>
      <c r="BB464" s="417"/>
      <c r="BW464" s="342"/>
      <c r="BX464" s="342"/>
      <c r="BY464" s="342"/>
      <c r="BZ464" s="342"/>
      <c r="CA464" s="342"/>
      <c r="CB464" s="342"/>
      <c r="CC464" s="342"/>
      <c r="CD464" s="342"/>
      <c r="CE464" s="342"/>
      <c r="CF464" s="342"/>
      <c r="CG464" s="342"/>
      <c r="CH464" s="342"/>
      <c r="CI464" s="342"/>
      <c r="CJ464" s="342"/>
      <c r="CK464" s="342"/>
      <c r="CL464" s="342"/>
      <c r="CM464" s="342"/>
      <c r="CN464" s="342"/>
      <c r="CO464" s="342"/>
      <c r="CP464" s="342"/>
      <c r="CQ464" s="342"/>
      <c r="CR464" s="342"/>
      <c r="CS464" s="342"/>
      <c r="CT464" s="342"/>
      <c r="CU464" s="342"/>
      <c r="CV464" s="342"/>
      <c r="CW464" s="342"/>
      <c r="CX464" s="342"/>
      <c r="CY464" s="342"/>
      <c r="CZ464" s="342"/>
    </row>
    <row r="465" s="341" customFormat="true" ht="25.15" customHeight="true" x14ac:dyDescent="0.2">
      <c r="A465" s="417"/>
      <c r="B465" s="417"/>
      <c r="C465" s="1078" t="s">
        <v>469</v>
      </c>
      <c r="D465" s="1079"/>
      <c r="E465" s="852">
        <v>0.13781266291192912</v>
      </c>
      <c r="F465" s="843"/>
      <c r="G465" s="843"/>
      <c r="H465" s="1079" t="s">
        <v>617</v>
      </c>
      <c r="I465" s="1079"/>
      <c r="J465" s="853">
        <v>0.111752184036586</v>
      </c>
      <c r="K465" s="843"/>
      <c r="L465" s="843"/>
      <c r="M465" s="1079" t="s">
        <v>598</v>
      </c>
      <c r="N465" s="1079"/>
      <c r="O465" s="854">
        <v>0.17098839302736413</v>
      </c>
      <c r="P465" s="843"/>
      <c r="Q465" s="843"/>
      <c r="R465" s="342"/>
      <c r="W465" s="342"/>
      <c r="X465" s="342"/>
      <c r="Y465" s="342"/>
      <c r="Z465" s="342"/>
      <c r="AA465" s="342"/>
      <c r="AB465" s="342"/>
      <c r="AC465" s="342"/>
      <c r="AD465" s="342"/>
      <c r="AE465" s="342"/>
      <c r="AF465" s="342"/>
      <c r="AG465" s="342"/>
      <c r="AH465" s="342"/>
      <c r="AI465" s="342"/>
      <c r="AJ465" s="342"/>
      <c r="AK465" s="342"/>
      <c r="AL465" s="342"/>
      <c r="AM465" s="342"/>
      <c r="AN465" s="342"/>
      <c r="AO465" s="342"/>
      <c r="AP465" s="342"/>
      <c r="AQ465" s="342"/>
      <c r="AR465" s="342"/>
      <c r="AS465" s="342"/>
      <c r="AT465" s="342"/>
      <c r="AU465" s="342"/>
      <c r="AV465" s="342"/>
      <c r="AW465" s="342"/>
      <c r="AX465" s="342"/>
      <c r="AY465" s="342"/>
      <c r="AZ465" s="342"/>
      <c r="BB465" s="417"/>
      <c r="BW465" s="342"/>
      <c r="BX465" s="342"/>
      <c r="BY465" s="342"/>
      <c r="BZ465" s="342"/>
      <c r="CA465" s="342"/>
      <c r="CB465" s="342"/>
      <c r="CC465" s="342"/>
      <c r="CD465" s="342"/>
      <c r="CE465" s="342"/>
      <c r="CF465" s="342"/>
      <c r="CG465" s="342"/>
      <c r="CH465" s="342"/>
      <c r="CI465" s="342"/>
      <c r="CJ465" s="342"/>
      <c r="CK465" s="342"/>
      <c r="CL465" s="342"/>
      <c r="CM465" s="342"/>
      <c r="CN465" s="342"/>
      <c r="CO465" s="342"/>
      <c r="CP465" s="342"/>
      <c r="CQ465" s="342"/>
      <c r="CR465" s="342"/>
      <c r="CS465" s="342"/>
      <c r="CT465" s="342"/>
      <c r="CU465" s="342"/>
      <c r="CV465" s="342"/>
      <c r="CW465" s="342"/>
      <c r="CX465" s="342"/>
      <c r="CY465" s="342"/>
      <c r="CZ465" s="342"/>
    </row>
    <row r="466" s="341" customFormat="true" ht="25.15" customHeight="true" x14ac:dyDescent="0.2">
      <c r="A466" s="417"/>
      <c r="B466" s="417"/>
      <c r="C466" s="1078" t="s">
        <v>575</v>
      </c>
      <c r="D466" s="1079"/>
      <c r="E466" s="852">
        <v>0.13379374942536199</v>
      </c>
      <c r="F466" s="843"/>
      <c r="G466" s="843"/>
      <c r="H466" s="1079" t="s">
        <v>568</v>
      </c>
      <c r="I466" s="1079"/>
      <c r="J466" s="853">
        <v>-0.10575672011897753</v>
      </c>
      <c r="K466" s="843"/>
      <c r="L466" s="843"/>
      <c r="M466" s="1079" t="s">
        <v>451</v>
      </c>
      <c r="N466" s="1079"/>
      <c r="O466" s="854">
        <v>0.16388866925702616</v>
      </c>
      <c r="P466" s="843"/>
      <c r="Q466" s="843"/>
      <c r="R466" s="342"/>
      <c r="W466" s="342"/>
      <c r="X466" s="342"/>
      <c r="Y466" s="342"/>
      <c r="Z466" s="342"/>
      <c r="AA466" s="342"/>
      <c r="AB466" s="342"/>
      <c r="AC466" s="342"/>
      <c r="AD466" s="342"/>
      <c r="AE466" s="342"/>
      <c r="AF466" s="342"/>
      <c r="AG466" s="342"/>
      <c r="AH466" s="342"/>
      <c r="AI466" s="342"/>
      <c r="AJ466" s="342"/>
      <c r="AK466" s="342"/>
      <c r="AL466" s="342"/>
      <c r="AM466" s="342"/>
      <c r="AN466" s="342"/>
      <c r="AO466" s="342"/>
      <c r="AP466" s="342"/>
      <c r="AQ466" s="342"/>
      <c r="AR466" s="342"/>
      <c r="AS466" s="342"/>
      <c r="AT466" s="342"/>
      <c r="AU466" s="342"/>
      <c r="AV466" s="342"/>
      <c r="AW466" s="342"/>
      <c r="AX466" s="342"/>
      <c r="AY466" s="342"/>
      <c r="AZ466" s="342"/>
      <c r="BB466" s="417"/>
      <c r="BW466" s="342"/>
      <c r="BX466" s="342"/>
      <c r="BY466" s="342"/>
      <c r="BZ466" s="342"/>
      <c r="CA466" s="342"/>
      <c r="CB466" s="342"/>
      <c r="CC466" s="342"/>
      <c r="CD466" s="342"/>
      <c r="CE466" s="342"/>
      <c r="CF466" s="342"/>
      <c r="CG466" s="342"/>
      <c r="CH466" s="342"/>
      <c r="CI466" s="342"/>
      <c r="CJ466" s="342"/>
      <c r="CK466" s="342"/>
      <c r="CL466" s="342"/>
      <c r="CM466" s="342"/>
      <c r="CN466" s="342"/>
      <c r="CO466" s="342"/>
      <c r="CP466" s="342"/>
      <c r="CQ466" s="342"/>
      <c r="CR466" s="342"/>
      <c r="CS466" s="342"/>
      <c r="CT466" s="342"/>
      <c r="CU466" s="342"/>
      <c r="CV466" s="342"/>
      <c r="CW466" s="342"/>
      <c r="CX466" s="342"/>
      <c r="CY466" s="342"/>
      <c r="CZ466" s="342"/>
    </row>
    <row r="467" s="341" customFormat="true" ht="25.15" customHeight="true" x14ac:dyDescent="0.2">
      <c r="A467" s="417"/>
      <c r="B467" s="417"/>
      <c r="C467" s="1078" t="s">
        <v>581</v>
      </c>
      <c r="D467" s="1079"/>
      <c r="E467" s="852">
        <v>0.13197812517941418</v>
      </c>
      <c r="F467" s="843"/>
      <c r="G467" s="843"/>
      <c r="H467" s="1079" t="s">
        <v>596</v>
      </c>
      <c r="I467" s="1079"/>
      <c r="J467" s="853">
        <v>0.10416089688471392</v>
      </c>
      <c r="K467" s="843"/>
      <c r="L467" s="843"/>
      <c r="M467" s="1079" t="s">
        <v>572</v>
      </c>
      <c r="N467" s="1079"/>
      <c r="O467" s="854">
        <v>0.15333833645634445</v>
      </c>
      <c r="P467" s="843"/>
      <c r="Q467" s="843"/>
      <c r="R467" s="342"/>
      <c r="W467" s="342"/>
      <c r="X467" s="342"/>
      <c r="Y467" s="342"/>
      <c r="Z467" s="342"/>
      <c r="AA467" s="342"/>
      <c r="AB467" s="342"/>
      <c r="AC467" s="342"/>
      <c r="AD467" s="342"/>
      <c r="AE467" s="342"/>
      <c r="AF467" s="342"/>
      <c r="AG467" s="342"/>
      <c r="AH467" s="342"/>
      <c r="AI467" s="342"/>
      <c r="AJ467" s="342"/>
      <c r="AK467" s="342"/>
      <c r="AL467" s="342"/>
      <c r="AM467" s="342"/>
      <c r="AN467" s="342"/>
      <c r="AO467" s="342"/>
      <c r="AP467" s="342"/>
      <c r="AQ467" s="342"/>
      <c r="AR467" s="342"/>
      <c r="AS467" s="342"/>
      <c r="AT467" s="342"/>
      <c r="AU467" s="342"/>
      <c r="AV467" s="342"/>
      <c r="AW467" s="342"/>
      <c r="AX467" s="342"/>
      <c r="AY467" s="342"/>
      <c r="AZ467" s="342"/>
      <c r="BB467" s="417"/>
      <c r="BW467" s="342"/>
      <c r="BX467" s="342"/>
      <c r="BY467" s="342"/>
      <c r="BZ467" s="342"/>
      <c r="CA467" s="342"/>
      <c r="CB467" s="342"/>
      <c r="CC467" s="342"/>
      <c r="CD467" s="342"/>
      <c r="CE467" s="342"/>
      <c r="CF467" s="342"/>
      <c r="CG467" s="342"/>
      <c r="CH467" s="342"/>
      <c r="CI467" s="342"/>
      <c r="CJ467" s="342"/>
      <c r="CK467" s="342"/>
      <c r="CL467" s="342"/>
      <c r="CM467" s="342"/>
      <c r="CN467" s="342"/>
      <c r="CO467" s="342"/>
      <c r="CP467" s="342"/>
      <c r="CQ467" s="342"/>
      <c r="CR467" s="342"/>
      <c r="CS467" s="342"/>
      <c r="CT467" s="342"/>
      <c r="CU467" s="342"/>
      <c r="CV467" s="342"/>
      <c r="CW467" s="342"/>
      <c r="CX467" s="342"/>
      <c r="CY467" s="342"/>
      <c r="CZ467" s="342"/>
    </row>
    <row r="468" s="341" customFormat="true" ht="25.15" customHeight="true" x14ac:dyDescent="0.2">
      <c r="A468" s="417"/>
      <c r="B468" s="417"/>
      <c r="C468" s="1078" t="s">
        <v>461</v>
      </c>
      <c r="D468" s="1079"/>
      <c r="E468" s="852">
        <v>0.12704953647501771</v>
      </c>
      <c r="F468" s="843"/>
      <c r="G468" s="843"/>
      <c r="H468" s="1079" t="s">
        <v>569</v>
      </c>
      <c r="I468" s="1079"/>
      <c r="J468" s="853">
        <v>-0.10144670776262721</v>
      </c>
      <c r="K468" s="843"/>
      <c r="L468" s="843"/>
      <c r="M468" s="1079" t="s">
        <v>461</v>
      </c>
      <c r="N468" s="1079"/>
      <c r="O468" s="854">
        <v>0.15008522652292935</v>
      </c>
      <c r="P468" s="843"/>
      <c r="Q468" s="843"/>
      <c r="R468" s="342"/>
      <c r="W468" s="342"/>
      <c r="X468" s="342"/>
      <c r="Y468" s="342"/>
      <c r="Z468" s="342"/>
      <c r="AA468" s="342"/>
      <c r="AB468" s="342"/>
      <c r="AC468" s="342"/>
      <c r="AD468" s="342"/>
      <c r="AE468" s="342"/>
      <c r="AF468" s="342"/>
      <c r="AG468" s="342"/>
      <c r="AH468" s="342"/>
      <c r="AI468" s="342"/>
      <c r="AJ468" s="342"/>
      <c r="AK468" s="342"/>
      <c r="AL468" s="342"/>
      <c r="AM468" s="342"/>
      <c r="AN468" s="342"/>
      <c r="AO468" s="342"/>
      <c r="AP468" s="342"/>
      <c r="AQ468" s="342"/>
      <c r="AR468" s="342"/>
      <c r="AS468" s="342"/>
      <c r="AT468" s="342"/>
      <c r="AU468" s="342"/>
      <c r="AV468" s="342"/>
      <c r="AW468" s="342"/>
      <c r="AX468" s="342"/>
      <c r="AY468" s="342"/>
      <c r="AZ468" s="342"/>
      <c r="BB468" s="417"/>
      <c r="BW468" s="342"/>
      <c r="BX468" s="342"/>
      <c r="BY468" s="342"/>
      <c r="BZ468" s="342"/>
      <c r="CA468" s="342"/>
      <c r="CB468" s="342"/>
      <c r="CC468" s="342"/>
      <c r="CD468" s="342"/>
      <c r="CE468" s="342"/>
      <c r="CF468" s="342"/>
      <c r="CG468" s="342"/>
      <c r="CH468" s="342"/>
      <c r="CI468" s="342"/>
      <c r="CJ468" s="342"/>
      <c r="CK468" s="342"/>
      <c r="CL468" s="342"/>
      <c r="CM468" s="342"/>
      <c r="CN468" s="342"/>
      <c r="CO468" s="342"/>
      <c r="CP468" s="342"/>
      <c r="CQ468" s="342"/>
      <c r="CR468" s="342"/>
      <c r="CS468" s="342"/>
      <c r="CT468" s="342"/>
      <c r="CU468" s="342"/>
      <c r="CV468" s="342"/>
      <c r="CW468" s="342"/>
      <c r="CX468" s="342"/>
      <c r="CY468" s="342"/>
      <c r="CZ468" s="342"/>
    </row>
    <row r="469" s="341" customFormat="true" ht="25.15" customHeight="true" x14ac:dyDescent="0.2">
      <c r="A469" s="417"/>
      <c r="B469" s="417"/>
      <c r="C469" s="1078" t="s">
        <v>457</v>
      </c>
      <c r="D469" s="1079"/>
      <c r="E469" s="852">
        <v>-0.12571160115182028</v>
      </c>
      <c r="F469" s="843"/>
      <c r="G469" s="843"/>
      <c r="H469" s="1079" t="s">
        <v>594</v>
      </c>
      <c r="I469" s="1079"/>
      <c r="J469" s="853">
        <v>9.9495250655587814E-2</v>
      </c>
      <c r="K469" s="843"/>
      <c r="L469" s="843"/>
      <c r="M469" s="1079" t="s">
        <v>581</v>
      </c>
      <c r="N469" s="1079"/>
      <c r="O469" s="854">
        <v>0.14743986014411167</v>
      </c>
      <c r="P469" s="843"/>
      <c r="Q469" s="843"/>
      <c r="R469" s="342"/>
      <c r="W469" s="342"/>
      <c r="X469" s="342"/>
      <c r="Y469" s="342"/>
      <c r="Z469" s="342"/>
      <c r="AA469" s="342"/>
      <c r="AB469" s="342"/>
      <c r="AC469" s="342"/>
      <c r="AD469" s="342"/>
      <c r="AE469" s="342"/>
      <c r="AF469" s="342"/>
      <c r="AG469" s="342"/>
      <c r="AH469" s="342"/>
      <c r="AI469" s="342"/>
      <c r="AJ469" s="342"/>
      <c r="AK469" s="342"/>
      <c r="AL469" s="342"/>
      <c r="AM469" s="342"/>
      <c r="AN469" s="342"/>
      <c r="AO469" s="342"/>
      <c r="AP469" s="342"/>
      <c r="AQ469" s="342"/>
      <c r="AR469" s="342"/>
      <c r="AS469" s="342"/>
      <c r="AT469" s="342"/>
      <c r="AU469" s="342"/>
      <c r="AV469" s="342"/>
      <c r="AW469" s="342"/>
      <c r="AX469" s="342"/>
      <c r="AY469" s="342"/>
      <c r="AZ469" s="342"/>
      <c r="BB469" s="417"/>
      <c r="BW469" s="342"/>
      <c r="BX469" s="342"/>
      <c r="BY469" s="342"/>
      <c r="BZ469" s="342"/>
      <c r="CA469" s="342"/>
      <c r="CB469" s="342"/>
      <c r="CC469" s="342"/>
      <c r="CD469" s="342"/>
      <c r="CE469" s="342"/>
      <c r="CF469" s="342"/>
      <c r="CG469" s="342"/>
      <c r="CH469" s="342"/>
      <c r="CI469" s="342"/>
      <c r="CJ469" s="342"/>
      <c r="CK469" s="342"/>
      <c r="CL469" s="342"/>
      <c r="CM469" s="342"/>
      <c r="CN469" s="342"/>
      <c r="CO469" s="342"/>
      <c r="CP469" s="342"/>
      <c r="CQ469" s="342"/>
      <c r="CR469" s="342"/>
      <c r="CS469" s="342"/>
      <c r="CT469" s="342"/>
      <c r="CU469" s="342"/>
      <c r="CV469" s="342"/>
      <c r="CW469" s="342"/>
      <c r="CX469" s="342"/>
      <c r="CY469" s="342"/>
      <c r="CZ469" s="342"/>
    </row>
    <row r="470" s="341" customFormat="true" ht="25.15" customHeight="true" x14ac:dyDescent="0.2">
      <c r="A470" s="417"/>
      <c r="B470" s="417"/>
      <c r="C470" s="1078" t="s">
        <v>598</v>
      </c>
      <c r="D470" s="1079"/>
      <c r="E470" s="852">
        <v>0.12424665876709406</v>
      </c>
      <c r="F470" s="843"/>
      <c r="G470" s="843"/>
      <c r="H470" s="1079" t="s">
        <v>450</v>
      </c>
      <c r="I470" s="1079"/>
      <c r="J470" s="853">
        <v>9.1363360071308575E-2</v>
      </c>
      <c r="K470" s="843"/>
      <c r="L470" s="843"/>
      <c r="M470" s="1079" t="s">
        <v>470</v>
      </c>
      <c r="N470" s="1079"/>
      <c r="O470" s="854">
        <v>0.14428922147290144</v>
      </c>
      <c r="P470" s="843"/>
      <c r="Q470" s="843"/>
      <c r="R470" s="342"/>
      <c r="W470" s="342"/>
      <c r="X470" s="342"/>
      <c r="Y470" s="342"/>
      <c r="Z470" s="342"/>
      <c r="AA470" s="342"/>
      <c r="AB470" s="342"/>
      <c r="AC470" s="342"/>
      <c r="AD470" s="342"/>
      <c r="AE470" s="342"/>
      <c r="AF470" s="342"/>
      <c r="AG470" s="342"/>
      <c r="AH470" s="342"/>
      <c r="AI470" s="342"/>
      <c r="AJ470" s="342"/>
      <c r="AK470" s="342"/>
      <c r="AL470" s="342"/>
      <c r="AM470" s="342"/>
      <c r="AN470" s="342"/>
      <c r="AO470" s="342"/>
      <c r="AP470" s="342"/>
      <c r="AQ470" s="342"/>
      <c r="AR470" s="342"/>
      <c r="AS470" s="342"/>
      <c r="AT470" s="342"/>
      <c r="AU470" s="342"/>
      <c r="AV470" s="342"/>
      <c r="AW470" s="342"/>
      <c r="AX470" s="342"/>
      <c r="AY470" s="342"/>
      <c r="AZ470" s="342"/>
      <c r="BB470" s="417"/>
      <c r="BW470" s="342"/>
      <c r="BX470" s="342"/>
      <c r="BY470" s="342"/>
      <c r="BZ470" s="342"/>
      <c r="CA470" s="342"/>
      <c r="CB470" s="342"/>
      <c r="CC470" s="342"/>
      <c r="CD470" s="342"/>
      <c r="CE470" s="342"/>
      <c r="CF470" s="342"/>
      <c r="CG470" s="342"/>
      <c r="CH470" s="342"/>
      <c r="CI470" s="342"/>
      <c r="CJ470" s="342"/>
      <c r="CK470" s="342"/>
      <c r="CL470" s="342"/>
      <c r="CM470" s="342"/>
      <c r="CN470" s="342"/>
      <c r="CO470" s="342"/>
      <c r="CP470" s="342"/>
      <c r="CQ470" s="342"/>
      <c r="CR470" s="342"/>
      <c r="CS470" s="342"/>
      <c r="CT470" s="342"/>
      <c r="CU470" s="342"/>
      <c r="CV470" s="342"/>
      <c r="CW470" s="342"/>
      <c r="CX470" s="342"/>
      <c r="CY470" s="342"/>
      <c r="CZ470" s="342"/>
    </row>
    <row r="471" s="341" customFormat="true" ht="25.15" customHeight="true" x14ac:dyDescent="0.2">
      <c r="A471" s="417"/>
      <c r="B471" s="417"/>
      <c r="C471" s="1078" t="s">
        <v>225</v>
      </c>
      <c r="D471" s="1079"/>
      <c r="E471" s="852">
        <v>-0.11921847593590669</v>
      </c>
      <c r="F471" s="843"/>
      <c r="G471" s="843"/>
      <c r="H471" s="1079" t="s">
        <v>581</v>
      </c>
      <c r="I471" s="1079"/>
      <c r="J471" s="853">
        <v>8.9545787653967743E-2</v>
      </c>
      <c r="K471" s="843"/>
      <c r="L471" s="843"/>
      <c r="M471" s="1079" t="s">
        <v>586</v>
      </c>
      <c r="N471" s="1079"/>
      <c r="O471" s="854">
        <v>0.14376406983761289</v>
      </c>
      <c r="P471" s="843"/>
      <c r="Q471" s="843"/>
      <c r="R471" s="342"/>
      <c r="W471" s="342"/>
      <c r="X471" s="342"/>
      <c r="Y471" s="342"/>
      <c r="Z471" s="342"/>
      <c r="AA471" s="342"/>
      <c r="AB471" s="342"/>
      <c r="AC471" s="342"/>
      <c r="AD471" s="342"/>
      <c r="AE471" s="342"/>
      <c r="AF471" s="342"/>
      <c r="AG471" s="342"/>
      <c r="AH471" s="342"/>
      <c r="AI471" s="342"/>
      <c r="AJ471" s="342"/>
      <c r="AK471" s="342"/>
      <c r="AL471" s="342"/>
      <c r="AM471" s="342"/>
      <c r="AN471" s="342"/>
      <c r="AO471" s="342"/>
      <c r="AP471" s="342"/>
      <c r="AQ471" s="342"/>
      <c r="AR471" s="342"/>
      <c r="AS471" s="342"/>
      <c r="AT471" s="342"/>
      <c r="AU471" s="342"/>
      <c r="AV471" s="342"/>
      <c r="AW471" s="342"/>
      <c r="AX471" s="342"/>
      <c r="AY471" s="342"/>
      <c r="AZ471" s="342"/>
      <c r="BB471" s="417"/>
      <c r="BW471" s="342"/>
      <c r="BX471" s="342"/>
      <c r="BY471" s="342"/>
      <c r="BZ471" s="342"/>
      <c r="CA471" s="342"/>
      <c r="CB471" s="342"/>
      <c r="CC471" s="342"/>
      <c r="CD471" s="342"/>
      <c r="CE471" s="342"/>
      <c r="CF471" s="342"/>
      <c r="CG471" s="342"/>
      <c r="CH471" s="342"/>
      <c r="CI471" s="342"/>
      <c r="CJ471" s="342"/>
      <c r="CK471" s="342"/>
      <c r="CL471" s="342"/>
      <c r="CM471" s="342"/>
      <c r="CN471" s="342"/>
      <c r="CO471" s="342"/>
      <c r="CP471" s="342"/>
      <c r="CQ471" s="342"/>
      <c r="CR471" s="342"/>
      <c r="CS471" s="342"/>
      <c r="CT471" s="342"/>
      <c r="CU471" s="342"/>
      <c r="CV471" s="342"/>
      <c r="CW471" s="342"/>
      <c r="CX471" s="342"/>
      <c r="CY471" s="342"/>
      <c r="CZ471" s="342"/>
    </row>
    <row r="472" s="341" customFormat="true" ht="25.15" customHeight="true" x14ac:dyDescent="0.2">
      <c r="A472" s="417"/>
      <c r="B472" s="417"/>
      <c r="C472" s="1078" t="s">
        <v>587</v>
      </c>
      <c r="D472" s="1079"/>
      <c r="E472" s="852">
        <v>0.11582855264530872</v>
      </c>
      <c r="F472" s="843"/>
      <c r="G472" s="843"/>
      <c r="H472" s="1079" t="s">
        <v>435</v>
      </c>
      <c r="I472" s="1079"/>
      <c r="J472" s="853">
        <v>8.5627509493981568E-2</v>
      </c>
      <c r="K472" s="843"/>
      <c r="L472" s="843"/>
      <c r="M472" s="1079" t="s">
        <v>573</v>
      </c>
      <c r="N472" s="1079"/>
      <c r="O472" s="854">
        <v>0.14088428181846799</v>
      </c>
      <c r="P472" s="843"/>
      <c r="Q472" s="843"/>
      <c r="R472" s="342"/>
      <c r="W472" s="342"/>
      <c r="X472" s="342"/>
      <c r="Y472" s="342"/>
      <c r="Z472" s="342"/>
      <c r="AA472" s="342"/>
      <c r="AB472" s="342"/>
      <c r="AC472" s="342"/>
      <c r="AD472" s="342"/>
      <c r="AE472" s="342"/>
      <c r="AF472" s="342"/>
      <c r="AG472" s="342"/>
      <c r="AH472" s="342"/>
      <c r="AI472" s="342"/>
      <c r="AJ472" s="342"/>
      <c r="AK472" s="342"/>
      <c r="AL472" s="342"/>
      <c r="AM472" s="342"/>
      <c r="AN472" s="342"/>
      <c r="AO472" s="342"/>
      <c r="AP472" s="342"/>
      <c r="AQ472" s="342"/>
      <c r="AR472" s="342"/>
      <c r="AS472" s="342"/>
      <c r="AT472" s="342"/>
      <c r="AU472" s="342"/>
      <c r="AV472" s="342"/>
      <c r="AW472" s="342"/>
      <c r="AX472" s="342"/>
      <c r="AY472" s="342"/>
      <c r="AZ472" s="342"/>
      <c r="BB472" s="417"/>
      <c r="BW472" s="342"/>
      <c r="BX472" s="342"/>
      <c r="BY472" s="342"/>
      <c r="BZ472" s="342"/>
      <c r="CA472" s="342"/>
      <c r="CB472" s="342"/>
      <c r="CC472" s="342"/>
      <c r="CD472" s="342"/>
      <c r="CE472" s="342"/>
      <c r="CF472" s="342"/>
      <c r="CG472" s="342"/>
      <c r="CH472" s="342"/>
      <c r="CI472" s="342"/>
      <c r="CJ472" s="342"/>
      <c r="CK472" s="342"/>
      <c r="CL472" s="342"/>
      <c r="CM472" s="342"/>
      <c r="CN472" s="342"/>
      <c r="CO472" s="342"/>
      <c r="CP472" s="342"/>
      <c r="CQ472" s="342"/>
      <c r="CR472" s="342"/>
      <c r="CS472" s="342"/>
      <c r="CT472" s="342"/>
      <c r="CU472" s="342"/>
      <c r="CV472" s="342"/>
      <c r="CW472" s="342"/>
      <c r="CX472" s="342"/>
      <c r="CY472" s="342"/>
      <c r="CZ472" s="342"/>
    </row>
    <row r="473" s="341" customFormat="true" ht="25.15" customHeight="true" x14ac:dyDescent="0.2">
      <c r="A473" s="417"/>
      <c r="B473" s="417"/>
      <c r="C473" s="1078" t="s">
        <v>463</v>
      </c>
      <c r="D473" s="1079"/>
      <c r="E473" s="852">
        <v>-0.10912780302411433</v>
      </c>
      <c r="F473" s="843"/>
      <c r="G473" s="843"/>
      <c r="H473" s="1079" t="s">
        <v>417</v>
      </c>
      <c r="I473" s="1079"/>
      <c r="J473" s="853">
        <v>8.5483547974911048E-2</v>
      </c>
      <c r="K473" s="843"/>
      <c r="L473" s="843"/>
      <c r="M473" s="1079" t="s">
        <v>589</v>
      </c>
      <c r="N473" s="1079"/>
      <c r="O473" s="854">
        <v>0.13848042291599141</v>
      </c>
      <c r="P473" s="843"/>
      <c r="Q473" s="843"/>
      <c r="R473" s="342"/>
      <c r="W473" s="342"/>
      <c r="X473" s="342"/>
      <c r="Y473" s="342"/>
      <c r="Z473" s="342"/>
      <c r="AA473" s="342"/>
      <c r="AB473" s="342"/>
      <c r="AC473" s="342"/>
      <c r="AD473" s="342"/>
      <c r="AE473" s="342"/>
      <c r="AF473" s="342"/>
      <c r="AG473" s="342"/>
      <c r="AH473" s="342"/>
      <c r="AI473" s="342"/>
      <c r="AJ473" s="342"/>
      <c r="AK473" s="342"/>
      <c r="AL473" s="342"/>
      <c r="AM473" s="342"/>
      <c r="AN473" s="342"/>
      <c r="AO473" s="342"/>
      <c r="AP473" s="342"/>
      <c r="AQ473" s="342"/>
      <c r="AR473" s="342"/>
      <c r="AS473" s="342"/>
      <c r="AT473" s="342"/>
      <c r="AU473" s="342"/>
      <c r="AV473" s="342"/>
      <c r="AW473" s="342"/>
      <c r="AX473" s="342"/>
      <c r="AY473" s="342"/>
      <c r="AZ473" s="342"/>
      <c r="BB473" s="417"/>
      <c r="BW473" s="342"/>
      <c r="BX473" s="342"/>
      <c r="BY473" s="342"/>
      <c r="BZ473" s="342"/>
      <c r="CA473" s="342"/>
      <c r="CB473" s="342"/>
      <c r="CC473" s="342"/>
      <c r="CD473" s="342"/>
      <c r="CE473" s="342"/>
      <c r="CF473" s="342"/>
      <c r="CG473" s="342"/>
      <c r="CH473" s="342"/>
      <c r="CI473" s="342"/>
      <c r="CJ473" s="342"/>
      <c r="CK473" s="342"/>
      <c r="CL473" s="342"/>
      <c r="CM473" s="342"/>
      <c r="CN473" s="342"/>
      <c r="CO473" s="342"/>
      <c r="CP473" s="342"/>
      <c r="CQ473" s="342"/>
      <c r="CR473" s="342"/>
      <c r="CS473" s="342"/>
      <c r="CT473" s="342"/>
      <c r="CU473" s="342"/>
      <c r="CV473" s="342"/>
      <c r="CW473" s="342"/>
      <c r="CX473" s="342"/>
      <c r="CY473" s="342"/>
      <c r="CZ473" s="342"/>
    </row>
    <row r="474" s="341" customFormat="true" ht="25.15" customHeight="true" x14ac:dyDescent="0.2">
      <c r="A474" s="417"/>
      <c r="B474" s="417"/>
      <c r="C474" s="1078" t="s">
        <v>450</v>
      </c>
      <c r="D474" s="1079"/>
      <c r="E474" s="852">
        <v>0.10787843659425342</v>
      </c>
      <c r="F474" s="843"/>
      <c r="G474" s="843"/>
      <c r="H474" s="1079" t="s">
        <v>598</v>
      </c>
      <c r="I474" s="1079"/>
      <c r="J474" s="853">
        <v>8.4109886602089984E-2</v>
      </c>
      <c r="K474" s="843"/>
      <c r="L474" s="843"/>
      <c r="M474" s="1079" t="s">
        <v>575</v>
      </c>
      <c r="N474" s="1079"/>
      <c r="O474" s="854">
        <v>0.13081539369437897</v>
      </c>
      <c r="P474" s="843"/>
      <c r="Q474" s="843"/>
      <c r="R474" s="342"/>
      <c r="W474" s="342"/>
      <c r="X474" s="342"/>
      <c r="Y474" s="342"/>
      <c r="Z474" s="342"/>
      <c r="AA474" s="342"/>
      <c r="AB474" s="342"/>
      <c r="AC474" s="342"/>
      <c r="AD474" s="342"/>
      <c r="AE474" s="342"/>
      <c r="AF474" s="342"/>
      <c r="AG474" s="342"/>
      <c r="AH474" s="342"/>
      <c r="AI474" s="342"/>
      <c r="AJ474" s="342"/>
      <c r="AK474" s="342"/>
      <c r="AL474" s="342"/>
      <c r="AM474" s="342"/>
      <c r="AN474" s="342"/>
      <c r="AO474" s="342"/>
      <c r="AP474" s="342"/>
      <c r="AQ474" s="342"/>
      <c r="AR474" s="342"/>
      <c r="AS474" s="342"/>
      <c r="AT474" s="342"/>
      <c r="AU474" s="342"/>
      <c r="AV474" s="342"/>
      <c r="AW474" s="342"/>
      <c r="AX474" s="342"/>
      <c r="AY474" s="342"/>
      <c r="AZ474" s="342"/>
      <c r="BB474" s="417"/>
      <c r="BW474" s="342"/>
      <c r="BX474" s="342"/>
      <c r="BY474" s="342"/>
      <c r="BZ474" s="342"/>
      <c r="CA474" s="342"/>
      <c r="CB474" s="342"/>
      <c r="CC474" s="342"/>
      <c r="CD474" s="342"/>
      <c r="CE474" s="342"/>
      <c r="CF474" s="342"/>
      <c r="CG474" s="342"/>
      <c r="CH474" s="342"/>
      <c r="CI474" s="342"/>
      <c r="CJ474" s="342"/>
      <c r="CK474" s="342"/>
      <c r="CL474" s="342"/>
      <c r="CM474" s="342"/>
      <c r="CN474" s="342"/>
      <c r="CO474" s="342"/>
      <c r="CP474" s="342"/>
      <c r="CQ474" s="342"/>
      <c r="CR474" s="342"/>
      <c r="CS474" s="342"/>
      <c r="CT474" s="342"/>
      <c r="CU474" s="342"/>
      <c r="CV474" s="342"/>
      <c r="CW474" s="342"/>
      <c r="CX474" s="342"/>
      <c r="CY474" s="342"/>
      <c r="CZ474" s="342"/>
    </row>
    <row r="475" s="341" customFormat="true" ht="25.15" customHeight="true" x14ac:dyDescent="0.2">
      <c r="A475" s="417"/>
      <c r="B475" s="417"/>
      <c r="C475" s="1078" t="s">
        <v>417</v>
      </c>
      <c r="D475" s="1079"/>
      <c r="E475" s="852">
        <v>0.1076594443457608</v>
      </c>
      <c r="F475" s="843"/>
      <c r="G475" s="843"/>
      <c r="H475" s="1079" t="s">
        <v>303</v>
      </c>
      <c r="I475" s="1079"/>
      <c r="J475" s="853">
        <v>-8.2468152269208436E-2</v>
      </c>
      <c r="K475" s="843"/>
      <c r="L475" s="843"/>
      <c r="M475" s="1079" t="s">
        <v>582</v>
      </c>
      <c r="N475" s="1079"/>
      <c r="O475" s="854">
        <v>0.12757578621835999</v>
      </c>
      <c r="P475" s="843"/>
      <c r="Q475" s="843"/>
      <c r="R475" s="342"/>
      <c r="W475" s="342"/>
      <c r="X475" s="342"/>
      <c r="Y475" s="342"/>
      <c r="Z475" s="342"/>
      <c r="AA475" s="342"/>
      <c r="AB475" s="342"/>
      <c r="AC475" s="342"/>
      <c r="AD475" s="342"/>
      <c r="AE475" s="342"/>
      <c r="AF475" s="342"/>
      <c r="AG475" s="342"/>
      <c r="AH475" s="342"/>
      <c r="AI475" s="342"/>
      <c r="AJ475" s="342"/>
      <c r="AK475" s="342"/>
      <c r="AL475" s="342"/>
      <c r="AM475" s="342"/>
      <c r="AN475" s="342"/>
      <c r="AO475" s="342"/>
      <c r="AP475" s="342"/>
      <c r="AQ475" s="342"/>
      <c r="AR475" s="342"/>
      <c r="AS475" s="342"/>
      <c r="AT475" s="342"/>
      <c r="AU475" s="342"/>
      <c r="AV475" s="342"/>
      <c r="AW475" s="342"/>
      <c r="AX475" s="342"/>
      <c r="AY475" s="342"/>
      <c r="AZ475" s="342"/>
      <c r="BB475" s="417"/>
      <c r="BW475" s="342"/>
      <c r="BX475" s="342"/>
      <c r="BY475" s="342"/>
      <c r="BZ475" s="342"/>
      <c r="CA475" s="342"/>
      <c r="CB475" s="342"/>
      <c r="CC475" s="342"/>
      <c r="CD475" s="342"/>
      <c r="CE475" s="342"/>
      <c r="CF475" s="342"/>
      <c r="CG475" s="342"/>
      <c r="CH475" s="342"/>
      <c r="CI475" s="342"/>
      <c r="CJ475" s="342"/>
      <c r="CK475" s="342"/>
      <c r="CL475" s="342"/>
      <c r="CM475" s="342"/>
      <c r="CN475" s="342"/>
      <c r="CO475" s="342"/>
      <c r="CP475" s="342"/>
      <c r="CQ475" s="342"/>
      <c r="CR475" s="342"/>
      <c r="CS475" s="342"/>
      <c r="CT475" s="342"/>
      <c r="CU475" s="342"/>
      <c r="CV475" s="342"/>
      <c r="CW475" s="342"/>
      <c r="CX475" s="342"/>
      <c r="CY475" s="342"/>
      <c r="CZ475" s="342"/>
    </row>
    <row r="476" s="341" customFormat="true" ht="25.15" customHeight="true" x14ac:dyDescent="0.2">
      <c r="A476" s="417"/>
      <c r="B476" s="417"/>
      <c r="C476" s="1078" t="s">
        <v>600</v>
      </c>
      <c r="D476" s="1079"/>
      <c r="E476" s="852">
        <v>0.1021997203035527</v>
      </c>
      <c r="F476" s="843"/>
      <c r="G476" s="843"/>
      <c r="H476" s="1079" t="s">
        <v>602</v>
      </c>
      <c r="I476" s="1079"/>
      <c r="J476" s="853">
        <v>-8.0021485490562719E-2</v>
      </c>
      <c r="K476" s="843"/>
      <c r="L476" s="843"/>
      <c r="M476" s="1079" t="s">
        <v>600</v>
      </c>
      <c r="N476" s="1079"/>
      <c r="O476" s="854">
        <v>0.11453361399312065</v>
      </c>
      <c r="P476" s="843"/>
      <c r="Q476" s="843"/>
      <c r="R476" s="342"/>
      <c r="W476" s="342"/>
      <c r="X476" s="342"/>
      <c r="Y476" s="342"/>
      <c r="Z476" s="342"/>
      <c r="AA476" s="342"/>
      <c r="AB476" s="342"/>
      <c r="AC476" s="342"/>
      <c r="AD476" s="342"/>
      <c r="AE476" s="342"/>
      <c r="AF476" s="342"/>
      <c r="AG476" s="342"/>
      <c r="AH476" s="342"/>
      <c r="AI476" s="342"/>
      <c r="AJ476" s="342"/>
      <c r="AK476" s="342"/>
      <c r="AL476" s="342"/>
      <c r="AM476" s="342"/>
      <c r="AN476" s="342"/>
      <c r="AO476" s="342"/>
      <c r="AP476" s="342"/>
      <c r="AQ476" s="342"/>
      <c r="AR476" s="342"/>
      <c r="AS476" s="342"/>
      <c r="AT476" s="342"/>
      <c r="AU476" s="342"/>
      <c r="AV476" s="342"/>
      <c r="AW476" s="342"/>
      <c r="AX476" s="342"/>
      <c r="AY476" s="342"/>
      <c r="AZ476" s="342"/>
      <c r="BB476" s="417"/>
      <c r="BW476" s="342"/>
      <c r="BX476" s="342"/>
      <c r="BY476" s="342"/>
      <c r="BZ476" s="342"/>
      <c r="CA476" s="342"/>
      <c r="CB476" s="342"/>
      <c r="CC476" s="342"/>
      <c r="CD476" s="342"/>
      <c r="CE476" s="342"/>
      <c r="CF476" s="342"/>
      <c r="CG476" s="342"/>
      <c r="CH476" s="342"/>
      <c r="CI476" s="342"/>
      <c r="CJ476" s="342"/>
      <c r="CK476" s="342"/>
      <c r="CL476" s="342"/>
      <c r="CM476" s="342"/>
      <c r="CN476" s="342"/>
      <c r="CO476" s="342"/>
      <c r="CP476" s="342"/>
      <c r="CQ476" s="342"/>
      <c r="CR476" s="342"/>
      <c r="CS476" s="342"/>
      <c r="CT476" s="342"/>
      <c r="CU476" s="342"/>
      <c r="CV476" s="342"/>
      <c r="CW476" s="342"/>
      <c r="CX476" s="342"/>
      <c r="CY476" s="342"/>
      <c r="CZ476" s="342"/>
    </row>
    <row r="477" s="341" customFormat="true" ht="25.15" customHeight="true" x14ac:dyDescent="0.2">
      <c r="A477" s="417"/>
      <c r="B477" s="417"/>
      <c r="C477" s="1078" t="s">
        <v>601</v>
      </c>
      <c r="D477" s="1079"/>
      <c r="E477" s="852">
        <v>9.7422698178908626E-2</v>
      </c>
      <c r="F477" s="843"/>
      <c r="G477" s="843"/>
      <c r="H477" s="1079" t="s">
        <v>578</v>
      </c>
      <c r="I477" s="1079"/>
      <c r="J477" s="853">
        <v>7.5369703083768155E-2</v>
      </c>
      <c r="K477" s="843"/>
      <c r="L477" s="843"/>
      <c r="M477" s="1079" t="s">
        <v>457</v>
      </c>
      <c r="N477" s="1079"/>
      <c r="O477" s="854">
        <v>-0.10902663940309112</v>
      </c>
      <c r="P477" s="843"/>
      <c r="Q477" s="843"/>
      <c r="R477" s="342"/>
      <c r="W477" s="342"/>
      <c r="X477" s="342"/>
      <c r="Y477" s="342"/>
      <c r="Z477" s="342"/>
      <c r="AA477" s="342"/>
      <c r="AB477" s="342"/>
      <c r="AC477" s="342"/>
      <c r="AD477" s="342"/>
      <c r="AE477" s="342"/>
      <c r="AF477" s="342"/>
      <c r="AG477" s="342"/>
      <c r="AH477" s="342"/>
      <c r="AI477" s="342"/>
      <c r="AJ477" s="342"/>
      <c r="AK477" s="342"/>
      <c r="AL477" s="342"/>
      <c r="AM477" s="342"/>
      <c r="AN477" s="342"/>
      <c r="AO477" s="342"/>
      <c r="AP477" s="342"/>
      <c r="AQ477" s="342"/>
      <c r="AR477" s="342"/>
      <c r="AS477" s="342"/>
      <c r="AT477" s="342"/>
      <c r="AU477" s="342"/>
      <c r="AV477" s="342"/>
      <c r="AW477" s="342"/>
      <c r="AX477" s="342"/>
      <c r="AY477" s="342"/>
      <c r="AZ477" s="342"/>
      <c r="BB477" s="417"/>
      <c r="BW477" s="342"/>
      <c r="BX477" s="342"/>
      <c r="BY477" s="342"/>
      <c r="BZ477" s="342"/>
      <c r="CA477" s="342"/>
      <c r="CB477" s="342"/>
      <c r="CC477" s="342"/>
      <c r="CD477" s="342"/>
      <c r="CE477" s="342"/>
      <c r="CF477" s="342"/>
      <c r="CG477" s="342"/>
      <c r="CH477" s="342"/>
      <c r="CI477" s="342"/>
      <c r="CJ477" s="342"/>
      <c r="CK477" s="342"/>
      <c r="CL477" s="342"/>
      <c r="CM477" s="342"/>
      <c r="CN477" s="342"/>
      <c r="CO477" s="342"/>
      <c r="CP477" s="342"/>
      <c r="CQ477" s="342"/>
      <c r="CR477" s="342"/>
      <c r="CS477" s="342"/>
      <c r="CT477" s="342"/>
      <c r="CU477" s="342"/>
      <c r="CV477" s="342"/>
      <c r="CW477" s="342"/>
      <c r="CX477" s="342"/>
      <c r="CY477" s="342"/>
      <c r="CZ477" s="342"/>
    </row>
    <row r="478" s="341" customFormat="true" ht="25.15" customHeight="true" x14ac:dyDescent="0.2">
      <c r="A478" s="417"/>
      <c r="B478" s="417"/>
      <c r="C478" s="1078" t="s">
        <v>597</v>
      </c>
      <c r="D478" s="1079"/>
      <c r="E478" s="852">
        <v>9.5154218192894505E-2</v>
      </c>
      <c r="F478" s="843"/>
      <c r="G478" s="843"/>
      <c r="H478" s="1079" t="s">
        <v>597</v>
      </c>
      <c r="I478" s="1079"/>
      <c r="J478" s="853">
        <v>7.3270917399894234E-2</v>
      </c>
      <c r="K478" s="843"/>
      <c r="L478" s="843"/>
      <c r="M478" s="1079" t="s">
        <v>225</v>
      </c>
      <c r="N478" s="1079"/>
      <c r="O478" s="854">
        <v>-0.10800453816148792</v>
      </c>
      <c r="P478" s="843"/>
      <c r="Q478" s="843"/>
      <c r="R478" s="342"/>
      <c r="W478" s="342"/>
      <c r="X478" s="342"/>
      <c r="Y478" s="342"/>
      <c r="Z478" s="342"/>
      <c r="AA478" s="342"/>
      <c r="AB478" s="342"/>
      <c r="AC478" s="342"/>
      <c r="AD478" s="342"/>
      <c r="AE478" s="342"/>
      <c r="AF478" s="342"/>
      <c r="AG478" s="342"/>
      <c r="AH478" s="342"/>
      <c r="AI478" s="342"/>
      <c r="AJ478" s="342"/>
      <c r="AK478" s="342"/>
      <c r="AL478" s="342"/>
      <c r="AM478" s="342"/>
      <c r="AN478" s="342"/>
      <c r="AO478" s="342"/>
      <c r="AP478" s="342"/>
      <c r="AQ478" s="342"/>
      <c r="AR478" s="342"/>
      <c r="AS478" s="342"/>
      <c r="AT478" s="342"/>
      <c r="AU478" s="342"/>
      <c r="AV478" s="342"/>
      <c r="AW478" s="342"/>
      <c r="AX478" s="342"/>
      <c r="AY478" s="342"/>
      <c r="AZ478" s="342"/>
      <c r="BB478" s="417"/>
      <c r="BW478" s="342"/>
      <c r="BX478" s="342"/>
      <c r="BY478" s="342"/>
      <c r="BZ478" s="342"/>
      <c r="CA478" s="342"/>
      <c r="CB478" s="342"/>
      <c r="CC478" s="342"/>
      <c r="CD478" s="342"/>
      <c r="CE478" s="342"/>
      <c r="CF478" s="342"/>
      <c r="CG478" s="342"/>
      <c r="CH478" s="342"/>
      <c r="CI478" s="342"/>
      <c r="CJ478" s="342"/>
      <c r="CK478" s="342"/>
      <c r="CL478" s="342"/>
      <c r="CM478" s="342"/>
      <c r="CN478" s="342"/>
      <c r="CO478" s="342"/>
      <c r="CP478" s="342"/>
      <c r="CQ478" s="342"/>
      <c r="CR478" s="342"/>
      <c r="CS478" s="342"/>
      <c r="CT478" s="342"/>
      <c r="CU478" s="342"/>
      <c r="CV478" s="342"/>
      <c r="CW478" s="342"/>
      <c r="CX478" s="342"/>
      <c r="CY478" s="342"/>
      <c r="CZ478" s="342"/>
    </row>
    <row r="479" s="341" customFormat="true" ht="25.15" customHeight="true" x14ac:dyDescent="0.2">
      <c r="A479" s="417"/>
      <c r="B479" s="417"/>
      <c r="C479" s="1078" t="s">
        <v>569</v>
      </c>
      <c r="D479" s="1079"/>
      <c r="E479" s="852">
        <v>-8.9710306961892666E-2</v>
      </c>
      <c r="F479" s="843"/>
      <c r="G479" s="843"/>
      <c r="H479" s="1079" t="s">
        <v>290</v>
      </c>
      <c r="I479" s="1079"/>
      <c r="J479" s="853">
        <v>-7.1866029987238247E-2</v>
      </c>
      <c r="K479" s="843"/>
      <c r="L479" s="843"/>
      <c r="M479" s="1079" t="s">
        <v>488</v>
      </c>
      <c r="N479" s="1079"/>
      <c r="O479" s="854">
        <v>0.10473286015569036</v>
      </c>
      <c r="P479" s="843"/>
      <c r="Q479" s="843"/>
      <c r="R479" s="342"/>
      <c r="W479" s="342"/>
      <c r="X479" s="342"/>
      <c r="Y479" s="342"/>
      <c r="Z479" s="342"/>
      <c r="AA479" s="342"/>
      <c r="AB479" s="342"/>
      <c r="AC479" s="342"/>
      <c r="AD479" s="342"/>
      <c r="AE479" s="342"/>
      <c r="AF479" s="342"/>
      <c r="AG479" s="342"/>
      <c r="AH479" s="342"/>
      <c r="AI479" s="342"/>
      <c r="AJ479" s="342"/>
      <c r="AK479" s="342"/>
      <c r="AL479" s="342"/>
      <c r="AM479" s="342"/>
      <c r="AN479" s="342"/>
      <c r="AO479" s="342"/>
      <c r="AP479" s="342"/>
      <c r="AQ479" s="342"/>
      <c r="AR479" s="342"/>
      <c r="AS479" s="342"/>
      <c r="AT479" s="342"/>
      <c r="AU479" s="342"/>
      <c r="AV479" s="342"/>
      <c r="AW479" s="342"/>
      <c r="AX479" s="342"/>
      <c r="AY479" s="342"/>
      <c r="AZ479" s="342"/>
      <c r="BB479" s="417"/>
      <c r="BW479" s="342"/>
      <c r="BX479" s="342"/>
      <c r="BY479" s="342"/>
      <c r="BZ479" s="342"/>
      <c r="CA479" s="342"/>
      <c r="CB479" s="342"/>
      <c r="CC479" s="342"/>
      <c r="CD479" s="342"/>
      <c r="CE479" s="342"/>
      <c r="CF479" s="342"/>
      <c r="CG479" s="342"/>
      <c r="CH479" s="342"/>
      <c r="CI479" s="342"/>
      <c r="CJ479" s="342"/>
      <c r="CK479" s="342"/>
      <c r="CL479" s="342"/>
      <c r="CM479" s="342"/>
      <c r="CN479" s="342"/>
      <c r="CO479" s="342"/>
      <c r="CP479" s="342"/>
      <c r="CQ479" s="342"/>
      <c r="CR479" s="342"/>
      <c r="CS479" s="342"/>
      <c r="CT479" s="342"/>
      <c r="CU479" s="342"/>
      <c r="CV479" s="342"/>
      <c r="CW479" s="342"/>
      <c r="CX479" s="342"/>
      <c r="CY479" s="342"/>
      <c r="CZ479" s="342"/>
    </row>
    <row r="480" s="341" customFormat="true" ht="25.15" customHeight="true" x14ac:dyDescent="0.2">
      <c r="A480" s="417"/>
      <c r="B480" s="417"/>
      <c r="C480" s="1078" t="s">
        <v>613</v>
      </c>
      <c r="D480" s="1079"/>
      <c r="E480" s="852">
        <v>-8.1466063445202686E-2</v>
      </c>
      <c r="F480" s="843"/>
      <c r="G480" s="843"/>
      <c r="H480" s="1079" t="s">
        <v>284</v>
      </c>
      <c r="I480" s="1079"/>
      <c r="J480" s="853">
        <v>-6.9225309846125196E-2</v>
      </c>
      <c r="K480" s="843"/>
      <c r="L480" s="843"/>
      <c r="M480" s="1079" t="s">
        <v>463</v>
      </c>
      <c r="N480" s="1079"/>
      <c r="O480" s="854">
        <v>-0.10338650888288274</v>
      </c>
      <c r="P480" s="843"/>
      <c r="Q480" s="843"/>
      <c r="R480" s="342"/>
      <c r="W480" s="342"/>
      <c r="X480" s="342"/>
      <c r="Y480" s="342"/>
      <c r="Z480" s="342"/>
      <c r="AA480" s="342"/>
      <c r="AB480" s="342"/>
      <c r="AC480" s="342"/>
      <c r="AD480" s="342"/>
      <c r="AE480" s="342"/>
      <c r="AF480" s="342"/>
      <c r="AG480" s="342"/>
      <c r="AH480" s="342"/>
      <c r="AI480" s="342"/>
      <c r="AJ480" s="342"/>
      <c r="AK480" s="342"/>
      <c r="AL480" s="342"/>
      <c r="AM480" s="342"/>
      <c r="AN480" s="342"/>
      <c r="AO480" s="342"/>
      <c r="AP480" s="342"/>
      <c r="AQ480" s="342"/>
      <c r="AR480" s="342"/>
      <c r="AS480" s="342"/>
      <c r="AT480" s="342"/>
      <c r="AU480" s="342"/>
      <c r="AV480" s="342"/>
      <c r="AW480" s="342"/>
      <c r="AX480" s="342"/>
      <c r="AY480" s="342"/>
      <c r="AZ480" s="342"/>
      <c r="BB480" s="417"/>
      <c r="BW480" s="342"/>
      <c r="BX480" s="342"/>
      <c r="BY480" s="342"/>
      <c r="BZ480" s="342"/>
      <c r="CA480" s="342"/>
      <c r="CB480" s="342"/>
      <c r="CC480" s="342"/>
      <c r="CD480" s="342"/>
      <c r="CE480" s="342"/>
      <c r="CF480" s="342"/>
      <c r="CG480" s="342"/>
      <c r="CH480" s="342"/>
      <c r="CI480" s="342"/>
      <c r="CJ480" s="342"/>
      <c r="CK480" s="342"/>
      <c r="CL480" s="342"/>
      <c r="CM480" s="342"/>
      <c r="CN480" s="342"/>
      <c r="CO480" s="342"/>
      <c r="CP480" s="342"/>
      <c r="CQ480" s="342"/>
      <c r="CR480" s="342"/>
      <c r="CS480" s="342"/>
      <c r="CT480" s="342"/>
      <c r="CU480" s="342"/>
      <c r="CV480" s="342"/>
      <c r="CW480" s="342"/>
      <c r="CX480" s="342"/>
      <c r="CY480" s="342"/>
      <c r="CZ480" s="342"/>
    </row>
    <row r="481" s="341" customFormat="true" ht="25.15" customHeight="true" x14ac:dyDescent="0.2">
      <c r="A481" s="417"/>
      <c r="B481" s="417"/>
      <c r="C481" s="1078" t="s">
        <v>603</v>
      </c>
      <c r="D481" s="1079"/>
      <c r="E481" s="852">
        <v>-8.1154506952192645E-2</v>
      </c>
      <c r="F481" s="843"/>
      <c r="G481" s="843"/>
      <c r="H481" s="1079" t="s">
        <v>606</v>
      </c>
      <c r="I481" s="1079"/>
      <c r="J481" s="853">
        <v>-6.7469783278216053E-2</v>
      </c>
      <c r="K481" s="843"/>
      <c r="L481" s="843"/>
      <c r="M481" s="1079" t="s">
        <v>450</v>
      </c>
      <c r="N481" s="1079"/>
      <c r="O481" s="854">
        <v>0.10121043929325696</v>
      </c>
      <c r="P481" s="843"/>
      <c r="Q481" s="843"/>
      <c r="R481" s="342"/>
      <c r="W481" s="342"/>
      <c r="X481" s="342"/>
      <c r="Y481" s="342"/>
      <c r="Z481" s="342"/>
      <c r="AA481" s="342"/>
      <c r="AB481" s="342"/>
      <c r="AC481" s="342"/>
      <c r="AD481" s="342"/>
      <c r="AE481" s="342"/>
      <c r="AF481" s="342"/>
      <c r="AG481" s="342"/>
      <c r="AH481" s="342"/>
      <c r="AI481" s="342"/>
      <c r="AJ481" s="342"/>
      <c r="AK481" s="342"/>
      <c r="AL481" s="342"/>
      <c r="AM481" s="342"/>
      <c r="AN481" s="342"/>
      <c r="AO481" s="342"/>
      <c r="AP481" s="342"/>
      <c r="AQ481" s="342"/>
      <c r="AR481" s="342"/>
      <c r="AS481" s="342"/>
      <c r="AT481" s="342"/>
      <c r="AU481" s="342"/>
      <c r="AV481" s="342"/>
      <c r="AW481" s="342"/>
      <c r="AX481" s="342"/>
      <c r="AY481" s="342"/>
      <c r="AZ481" s="342"/>
      <c r="BB481" s="417"/>
      <c r="BW481" s="342"/>
      <c r="BX481" s="342"/>
      <c r="BY481" s="342"/>
      <c r="BZ481" s="342"/>
      <c r="CA481" s="342"/>
      <c r="CB481" s="342"/>
      <c r="CC481" s="342"/>
      <c r="CD481" s="342"/>
      <c r="CE481" s="342"/>
      <c r="CF481" s="342"/>
      <c r="CG481" s="342"/>
      <c r="CH481" s="342"/>
      <c r="CI481" s="342"/>
      <c r="CJ481" s="342"/>
      <c r="CK481" s="342"/>
      <c r="CL481" s="342"/>
      <c r="CM481" s="342"/>
      <c r="CN481" s="342"/>
      <c r="CO481" s="342"/>
      <c r="CP481" s="342"/>
      <c r="CQ481" s="342"/>
      <c r="CR481" s="342"/>
      <c r="CS481" s="342"/>
      <c r="CT481" s="342"/>
      <c r="CU481" s="342"/>
      <c r="CV481" s="342"/>
      <c r="CW481" s="342"/>
      <c r="CX481" s="342"/>
      <c r="CY481" s="342"/>
      <c r="CZ481" s="342"/>
    </row>
    <row r="482" s="341" customFormat="true" ht="25.15" customHeight="true" x14ac:dyDescent="0.2">
      <c r="A482" s="417"/>
      <c r="B482" s="417"/>
      <c r="C482" s="1078" t="s">
        <v>602</v>
      </c>
      <c r="D482" s="1079"/>
      <c r="E482" s="852">
        <v>-7.403017807782318E-2</v>
      </c>
      <c r="F482" s="843"/>
      <c r="G482" s="843"/>
      <c r="H482" s="1079" t="s">
        <v>461</v>
      </c>
      <c r="I482" s="1079"/>
      <c r="J482" s="853">
        <v>6.6701248883714662E-2</v>
      </c>
      <c r="K482" s="843"/>
      <c r="L482" s="843"/>
      <c r="M482" s="1079" t="s">
        <v>417</v>
      </c>
      <c r="N482" s="1079"/>
      <c r="O482" s="854">
        <v>9.7022250578515448E-2</v>
      </c>
      <c r="P482" s="843"/>
      <c r="Q482" s="843"/>
      <c r="R482" s="342"/>
      <c r="W482" s="342"/>
      <c r="X482" s="342"/>
      <c r="Y482" s="342"/>
      <c r="Z482" s="342"/>
      <c r="AA482" s="342"/>
      <c r="AB482" s="342"/>
      <c r="AC482" s="342"/>
      <c r="AD482" s="342"/>
      <c r="AE482" s="342"/>
      <c r="AF482" s="342"/>
      <c r="AG482" s="342"/>
      <c r="AH482" s="342"/>
      <c r="AI482" s="342"/>
      <c r="AJ482" s="342"/>
      <c r="AK482" s="342"/>
      <c r="AL482" s="342"/>
      <c r="AM482" s="342"/>
      <c r="AN482" s="342"/>
      <c r="AO482" s="342"/>
      <c r="AP482" s="342"/>
      <c r="AQ482" s="342"/>
      <c r="AR482" s="342"/>
      <c r="AS482" s="342"/>
      <c r="AT482" s="342"/>
      <c r="AU482" s="342"/>
      <c r="AV482" s="342"/>
      <c r="AW482" s="342"/>
      <c r="AX482" s="342"/>
      <c r="AY482" s="342"/>
      <c r="AZ482" s="342"/>
      <c r="BB482" s="417"/>
      <c r="BW482" s="342"/>
      <c r="BX482" s="342"/>
      <c r="BY482" s="342"/>
      <c r="BZ482" s="342"/>
      <c r="CA482" s="342"/>
      <c r="CB482" s="342"/>
      <c r="CC482" s="342"/>
      <c r="CD482" s="342"/>
      <c r="CE482" s="342"/>
      <c r="CF482" s="342"/>
      <c r="CG482" s="342"/>
      <c r="CH482" s="342"/>
      <c r="CI482" s="342"/>
      <c r="CJ482" s="342"/>
      <c r="CK482" s="342"/>
      <c r="CL482" s="342"/>
      <c r="CM482" s="342"/>
      <c r="CN482" s="342"/>
      <c r="CO482" s="342"/>
      <c r="CP482" s="342"/>
      <c r="CQ482" s="342"/>
      <c r="CR482" s="342"/>
      <c r="CS482" s="342"/>
      <c r="CT482" s="342"/>
      <c r="CU482" s="342"/>
      <c r="CV482" s="342"/>
      <c r="CW482" s="342"/>
      <c r="CX482" s="342"/>
      <c r="CY482" s="342"/>
      <c r="CZ482" s="342"/>
    </row>
    <row r="483" s="341" customFormat="true" ht="25.15" customHeight="true" x14ac:dyDescent="0.2">
      <c r="A483" s="417"/>
      <c r="B483" s="417"/>
      <c r="C483" s="1078" t="s">
        <v>601</v>
      </c>
      <c r="D483" s="1079"/>
      <c r="E483" s="852">
        <v>6.8945226606367191E-2</v>
      </c>
      <c r="F483" s="843"/>
      <c r="G483" s="843"/>
      <c r="H483" s="1079" t="s">
        <v>287</v>
      </c>
      <c r="I483" s="1079"/>
      <c r="J483" s="853">
        <v>-6.5295529656003645E-2</v>
      </c>
      <c r="K483" s="843"/>
      <c r="L483" s="843"/>
      <c r="M483" s="1079" t="s">
        <v>601</v>
      </c>
      <c r="N483" s="1079"/>
      <c r="O483" s="854">
        <v>9.5396195413492438E-2</v>
      </c>
      <c r="P483" s="843"/>
      <c r="Q483" s="843"/>
      <c r="R483" s="342"/>
      <c r="W483" s="342"/>
      <c r="X483" s="342"/>
      <c r="Y483" s="342"/>
      <c r="Z483" s="342"/>
      <c r="AA483" s="342"/>
      <c r="AB483" s="342"/>
      <c r="AC483" s="342"/>
      <c r="AD483" s="342"/>
      <c r="AE483" s="342"/>
      <c r="AF483" s="342"/>
      <c r="AG483" s="342"/>
      <c r="AH483" s="342"/>
      <c r="AI483" s="342"/>
      <c r="AJ483" s="342"/>
      <c r="AK483" s="342"/>
      <c r="AL483" s="342"/>
      <c r="AM483" s="342"/>
      <c r="AN483" s="342"/>
      <c r="AO483" s="342"/>
      <c r="AP483" s="342"/>
      <c r="AQ483" s="342"/>
      <c r="AR483" s="342"/>
      <c r="AS483" s="342"/>
      <c r="AT483" s="342"/>
      <c r="AU483" s="342"/>
      <c r="AV483" s="342"/>
      <c r="AW483" s="342"/>
      <c r="AX483" s="342"/>
      <c r="AY483" s="342"/>
      <c r="AZ483" s="342"/>
      <c r="BB483" s="417"/>
      <c r="BW483" s="342"/>
      <c r="BX483" s="342"/>
      <c r="BY483" s="342"/>
      <c r="BZ483" s="342"/>
      <c r="CA483" s="342"/>
      <c r="CB483" s="342"/>
      <c r="CC483" s="342"/>
      <c r="CD483" s="342"/>
      <c r="CE483" s="342"/>
      <c r="CF483" s="342"/>
      <c r="CG483" s="342"/>
      <c r="CH483" s="342"/>
      <c r="CI483" s="342"/>
      <c r="CJ483" s="342"/>
      <c r="CK483" s="342"/>
      <c r="CL483" s="342"/>
      <c r="CM483" s="342"/>
      <c r="CN483" s="342"/>
      <c r="CO483" s="342"/>
      <c r="CP483" s="342"/>
      <c r="CQ483" s="342"/>
      <c r="CR483" s="342"/>
      <c r="CS483" s="342"/>
      <c r="CT483" s="342"/>
      <c r="CU483" s="342"/>
      <c r="CV483" s="342"/>
      <c r="CW483" s="342"/>
      <c r="CX483" s="342"/>
      <c r="CY483" s="342"/>
      <c r="CZ483" s="342"/>
    </row>
    <row r="484" s="341" customFormat="true" ht="25.15" customHeight="true" x14ac:dyDescent="0.2">
      <c r="A484" s="417"/>
      <c r="B484" s="417"/>
      <c r="C484" s="1078" t="s">
        <v>604</v>
      </c>
      <c r="D484" s="1079"/>
      <c r="E484" s="852">
        <v>6.5723840253191168E-2</v>
      </c>
      <c r="F484" s="843"/>
      <c r="G484" s="843"/>
      <c r="H484" s="1079" t="s">
        <v>604</v>
      </c>
      <c r="I484" s="1079"/>
      <c r="J484" s="853">
        <v>6.4982301099330203E-2</v>
      </c>
      <c r="K484" s="843"/>
      <c r="L484" s="843"/>
      <c r="M484" s="1079" t="s">
        <v>607</v>
      </c>
      <c r="N484" s="1079"/>
      <c r="O484" s="854">
        <v>8.7851334049356897E-2</v>
      </c>
      <c r="P484" s="843"/>
      <c r="Q484" s="843"/>
      <c r="R484" s="342"/>
      <c r="W484" s="342"/>
      <c r="X484" s="342"/>
      <c r="Y484" s="342"/>
      <c r="Z484" s="342"/>
      <c r="AA484" s="342"/>
      <c r="AB484" s="342"/>
      <c r="AC484" s="342"/>
      <c r="AD484" s="342"/>
      <c r="AE484" s="342"/>
      <c r="AF484" s="342"/>
      <c r="AG484" s="342"/>
      <c r="AH484" s="342"/>
      <c r="AI484" s="342"/>
      <c r="AJ484" s="342"/>
      <c r="AK484" s="342"/>
      <c r="AL484" s="342"/>
      <c r="AM484" s="342"/>
      <c r="AN484" s="342"/>
      <c r="AO484" s="342"/>
      <c r="AP484" s="342"/>
      <c r="AQ484" s="342"/>
      <c r="AR484" s="342"/>
      <c r="AS484" s="342"/>
      <c r="AT484" s="342"/>
      <c r="AU484" s="342"/>
      <c r="AV484" s="342"/>
      <c r="AW484" s="342"/>
      <c r="AX484" s="342"/>
      <c r="AY484" s="342"/>
      <c r="AZ484" s="342"/>
      <c r="BB484" s="417"/>
      <c r="BW484" s="342"/>
      <c r="BX484" s="342"/>
      <c r="BY484" s="342"/>
      <c r="BZ484" s="342"/>
      <c r="CA484" s="342"/>
      <c r="CB484" s="342"/>
      <c r="CC484" s="342"/>
      <c r="CD484" s="342"/>
      <c r="CE484" s="342"/>
      <c r="CF484" s="342"/>
      <c r="CG484" s="342"/>
      <c r="CH484" s="342"/>
      <c r="CI484" s="342"/>
      <c r="CJ484" s="342"/>
      <c r="CK484" s="342"/>
      <c r="CL484" s="342"/>
      <c r="CM484" s="342"/>
      <c r="CN484" s="342"/>
      <c r="CO484" s="342"/>
      <c r="CP484" s="342"/>
      <c r="CQ484" s="342"/>
      <c r="CR484" s="342"/>
      <c r="CS484" s="342"/>
      <c r="CT484" s="342"/>
      <c r="CU484" s="342"/>
      <c r="CV484" s="342"/>
      <c r="CW484" s="342"/>
      <c r="CX484" s="342"/>
      <c r="CY484" s="342"/>
      <c r="CZ484" s="342"/>
    </row>
    <row r="485" s="341" customFormat="true" ht="25.15" customHeight="true" x14ac:dyDescent="0.2">
      <c r="A485" s="417"/>
      <c r="B485" s="417"/>
      <c r="C485" s="1078" t="s">
        <v>611</v>
      </c>
      <c r="D485" s="1079"/>
      <c r="E485" s="852">
        <v>6.5531620810568181E-2</v>
      </c>
      <c r="F485" s="843"/>
      <c r="G485" s="843"/>
      <c r="H485" s="1079" t="s">
        <v>600</v>
      </c>
      <c r="I485" s="1079"/>
      <c r="J485" s="853">
        <v>6.4845159116999604E-2</v>
      </c>
      <c r="K485" s="843"/>
      <c r="L485" s="843"/>
      <c r="M485" s="1079" t="s">
        <v>601</v>
      </c>
      <c r="N485" s="1079"/>
      <c r="O485" s="854">
        <v>8.6817684743703646E-2</v>
      </c>
      <c r="P485" s="843"/>
      <c r="Q485" s="843"/>
      <c r="R485" s="342"/>
      <c r="W485" s="342"/>
      <c r="X485" s="342"/>
      <c r="Y485" s="342"/>
      <c r="Z485" s="342"/>
      <c r="AA485" s="342"/>
      <c r="AB485" s="342"/>
      <c r="AC485" s="342"/>
      <c r="AD485" s="342"/>
      <c r="AE485" s="342"/>
      <c r="AF485" s="342"/>
      <c r="AG485" s="342"/>
      <c r="AH485" s="342"/>
      <c r="AI485" s="342"/>
      <c r="AJ485" s="342"/>
      <c r="AK485" s="342"/>
      <c r="AL485" s="342"/>
      <c r="AM485" s="342"/>
      <c r="AN485" s="342"/>
      <c r="AO485" s="342"/>
      <c r="AP485" s="342"/>
      <c r="AQ485" s="342"/>
      <c r="AR485" s="342"/>
      <c r="AS485" s="342"/>
      <c r="AT485" s="342"/>
      <c r="AU485" s="342"/>
      <c r="AV485" s="342"/>
      <c r="AW485" s="342"/>
      <c r="AX485" s="342"/>
      <c r="AY485" s="342"/>
      <c r="AZ485" s="342"/>
      <c r="BB485" s="417"/>
      <c r="BW485" s="342"/>
      <c r="BX485" s="342"/>
      <c r="BY485" s="342"/>
      <c r="BZ485" s="342"/>
      <c r="CA485" s="342"/>
      <c r="CB485" s="342"/>
      <c r="CC485" s="342"/>
      <c r="CD485" s="342"/>
      <c r="CE485" s="342"/>
      <c r="CF485" s="342"/>
      <c r="CG485" s="342"/>
      <c r="CH485" s="342"/>
      <c r="CI485" s="342"/>
      <c r="CJ485" s="342"/>
      <c r="CK485" s="342"/>
      <c r="CL485" s="342"/>
      <c r="CM485" s="342"/>
      <c r="CN485" s="342"/>
      <c r="CO485" s="342"/>
      <c r="CP485" s="342"/>
      <c r="CQ485" s="342"/>
      <c r="CR485" s="342"/>
      <c r="CS485" s="342"/>
      <c r="CT485" s="342"/>
      <c r="CU485" s="342"/>
      <c r="CV485" s="342"/>
      <c r="CW485" s="342"/>
      <c r="CX485" s="342"/>
      <c r="CY485" s="342"/>
      <c r="CZ485" s="342"/>
    </row>
    <row r="486" s="341" customFormat="true" ht="25.15" customHeight="true" x14ac:dyDescent="0.2">
      <c r="A486" s="417"/>
      <c r="B486" s="417"/>
      <c r="C486" s="1078" t="s">
        <v>568</v>
      </c>
      <c r="D486" s="1079"/>
      <c r="E486" s="852">
        <v>-6.4013135601532142E-2</v>
      </c>
      <c r="F486" s="843"/>
      <c r="G486" s="843"/>
      <c r="H486" s="1079" t="s">
        <v>601</v>
      </c>
      <c r="I486" s="1079"/>
      <c r="J486" s="853">
        <v>6.1404400196477568E-2</v>
      </c>
      <c r="K486" s="843"/>
      <c r="L486" s="843"/>
      <c r="M486" s="1079" t="s">
        <v>597</v>
      </c>
      <c r="N486" s="1079"/>
      <c r="O486" s="854">
        <v>8.6442878200405165E-2</v>
      </c>
      <c r="P486" s="843"/>
      <c r="Q486" s="843"/>
      <c r="R486" s="342"/>
      <c r="W486" s="342"/>
      <c r="X486" s="342"/>
      <c r="Y486" s="342"/>
      <c r="Z486" s="342"/>
      <c r="AA486" s="342"/>
      <c r="AB486" s="342"/>
      <c r="AC486" s="342"/>
      <c r="AD486" s="342"/>
      <c r="AE486" s="342"/>
      <c r="AF486" s="342"/>
      <c r="AG486" s="342"/>
      <c r="AH486" s="342"/>
      <c r="AI486" s="342"/>
      <c r="AJ486" s="342"/>
      <c r="AK486" s="342"/>
      <c r="AL486" s="342"/>
      <c r="AM486" s="342"/>
      <c r="AN486" s="342"/>
      <c r="AO486" s="342"/>
      <c r="AP486" s="342"/>
      <c r="AQ486" s="342"/>
      <c r="AR486" s="342"/>
      <c r="AS486" s="342"/>
      <c r="AT486" s="342"/>
      <c r="AU486" s="342"/>
      <c r="AV486" s="342"/>
      <c r="AW486" s="342"/>
      <c r="AX486" s="342"/>
      <c r="AY486" s="342"/>
      <c r="AZ486" s="342"/>
      <c r="BB486" s="417"/>
      <c r="BW486" s="342"/>
      <c r="BX486" s="342"/>
      <c r="BY486" s="342"/>
      <c r="BZ486" s="342"/>
      <c r="CA486" s="342"/>
      <c r="CB486" s="342"/>
      <c r="CC486" s="342"/>
      <c r="CD486" s="342"/>
      <c r="CE486" s="342"/>
      <c r="CF486" s="342"/>
      <c r="CG486" s="342"/>
      <c r="CH486" s="342"/>
      <c r="CI486" s="342"/>
      <c r="CJ486" s="342"/>
      <c r="CK486" s="342"/>
      <c r="CL486" s="342"/>
      <c r="CM486" s="342"/>
      <c r="CN486" s="342"/>
      <c r="CO486" s="342"/>
      <c r="CP486" s="342"/>
      <c r="CQ486" s="342"/>
      <c r="CR486" s="342"/>
      <c r="CS486" s="342"/>
      <c r="CT486" s="342"/>
      <c r="CU486" s="342"/>
      <c r="CV486" s="342"/>
      <c r="CW486" s="342"/>
      <c r="CX486" s="342"/>
      <c r="CY486" s="342"/>
      <c r="CZ486" s="342"/>
    </row>
    <row r="487" s="341" customFormat="true" ht="25.15" customHeight="true" x14ac:dyDescent="0.2">
      <c r="A487" s="417"/>
      <c r="B487" s="417"/>
      <c r="C487" s="1078" t="s">
        <v>488</v>
      </c>
      <c r="D487" s="1079"/>
      <c r="E487" s="852">
        <v>6.0461342938726743E-2</v>
      </c>
      <c r="F487" s="843"/>
      <c r="G487" s="843"/>
      <c r="H487" s="1079" t="s">
        <v>295</v>
      </c>
      <c r="I487" s="1079"/>
      <c r="J487" s="853">
        <v>-5.5791181734720995E-2</v>
      </c>
      <c r="K487" s="843"/>
      <c r="L487" s="843"/>
      <c r="M487" s="1079" t="s">
        <v>611</v>
      </c>
      <c r="N487" s="1079"/>
      <c r="O487" s="854">
        <v>8.5474140123301692E-2</v>
      </c>
      <c r="P487" s="843"/>
      <c r="Q487" s="843"/>
      <c r="R487" s="342"/>
      <c r="W487" s="342"/>
      <c r="X487" s="342"/>
      <c r="Y487" s="342"/>
      <c r="Z487" s="342"/>
      <c r="AA487" s="342"/>
      <c r="AB487" s="342"/>
      <c r="AC487" s="342"/>
      <c r="AD487" s="342"/>
      <c r="AE487" s="342"/>
      <c r="AF487" s="342"/>
      <c r="AG487" s="342"/>
      <c r="AH487" s="342"/>
      <c r="AI487" s="342"/>
      <c r="AJ487" s="342"/>
      <c r="AK487" s="342"/>
      <c r="AL487" s="342"/>
      <c r="AM487" s="342"/>
      <c r="AN487" s="342"/>
      <c r="AO487" s="342"/>
      <c r="AP487" s="342"/>
      <c r="AQ487" s="342"/>
      <c r="AR487" s="342"/>
      <c r="AS487" s="342"/>
      <c r="AT487" s="342"/>
      <c r="AU487" s="342"/>
      <c r="AV487" s="342"/>
      <c r="AW487" s="342"/>
      <c r="AX487" s="342"/>
      <c r="AY487" s="342"/>
      <c r="AZ487" s="342"/>
      <c r="BB487" s="417"/>
      <c r="BW487" s="342"/>
      <c r="BX487" s="342"/>
      <c r="BY487" s="342"/>
      <c r="BZ487" s="342"/>
      <c r="CA487" s="342"/>
      <c r="CB487" s="342"/>
      <c r="CC487" s="342"/>
      <c r="CD487" s="342"/>
      <c r="CE487" s="342"/>
      <c r="CF487" s="342"/>
      <c r="CG487" s="342"/>
      <c r="CH487" s="342"/>
      <c r="CI487" s="342"/>
      <c r="CJ487" s="342"/>
      <c r="CK487" s="342"/>
      <c r="CL487" s="342"/>
      <c r="CM487" s="342"/>
      <c r="CN487" s="342"/>
      <c r="CO487" s="342"/>
      <c r="CP487" s="342"/>
      <c r="CQ487" s="342"/>
      <c r="CR487" s="342"/>
      <c r="CS487" s="342"/>
      <c r="CT487" s="342"/>
      <c r="CU487" s="342"/>
      <c r="CV487" s="342"/>
      <c r="CW487" s="342"/>
      <c r="CX487" s="342"/>
      <c r="CY487" s="342"/>
      <c r="CZ487" s="342"/>
    </row>
    <row r="488" s="341" customFormat="true" ht="25.15" customHeight="true" x14ac:dyDescent="0.2">
      <c r="A488" s="417"/>
      <c r="B488" s="417"/>
      <c r="C488" s="1078" t="s">
        <v>451</v>
      </c>
      <c r="D488" s="1079"/>
      <c r="E488" s="852">
        <v>5.7700876483294826E-2</v>
      </c>
      <c r="F488" s="843"/>
      <c r="G488" s="843"/>
      <c r="H488" s="1079" t="s">
        <v>623</v>
      </c>
      <c r="I488" s="1079"/>
      <c r="J488" s="853">
        <v>5.5399249910431478E-2</v>
      </c>
      <c r="K488" s="843"/>
      <c r="L488" s="843"/>
      <c r="M488" s="1079" t="s">
        <v>451</v>
      </c>
      <c r="N488" s="1079"/>
      <c r="O488" s="854">
        <v>8.5445466794729211E-2</v>
      </c>
      <c r="P488" s="843"/>
      <c r="Q488" s="843"/>
      <c r="R488" s="342"/>
      <c r="W488" s="342"/>
      <c r="X488" s="342"/>
      <c r="Y488" s="342"/>
      <c r="Z488" s="342"/>
      <c r="AA488" s="342"/>
      <c r="AB488" s="342"/>
      <c r="AC488" s="342"/>
      <c r="AD488" s="342"/>
      <c r="AE488" s="342"/>
      <c r="AF488" s="342"/>
      <c r="AG488" s="342"/>
      <c r="AH488" s="342"/>
      <c r="AI488" s="342"/>
      <c r="AJ488" s="342"/>
      <c r="AK488" s="342"/>
      <c r="AL488" s="342"/>
      <c r="AM488" s="342"/>
      <c r="AN488" s="342"/>
      <c r="AO488" s="342"/>
      <c r="AP488" s="342"/>
      <c r="AQ488" s="342"/>
      <c r="AR488" s="342"/>
      <c r="AS488" s="342"/>
      <c r="AT488" s="342"/>
      <c r="AU488" s="342"/>
      <c r="AV488" s="342"/>
      <c r="AW488" s="342"/>
      <c r="AX488" s="342"/>
      <c r="AY488" s="342"/>
      <c r="AZ488" s="342"/>
      <c r="BB488" s="417"/>
      <c r="BW488" s="342"/>
      <c r="BX488" s="342"/>
      <c r="BY488" s="342"/>
      <c r="BZ488" s="342"/>
      <c r="CA488" s="342"/>
      <c r="CB488" s="342"/>
      <c r="CC488" s="342"/>
      <c r="CD488" s="342"/>
      <c r="CE488" s="342"/>
      <c r="CF488" s="342"/>
      <c r="CG488" s="342"/>
      <c r="CH488" s="342"/>
      <c r="CI488" s="342"/>
      <c r="CJ488" s="342"/>
      <c r="CK488" s="342"/>
      <c r="CL488" s="342"/>
      <c r="CM488" s="342"/>
      <c r="CN488" s="342"/>
      <c r="CO488" s="342"/>
      <c r="CP488" s="342"/>
      <c r="CQ488" s="342"/>
      <c r="CR488" s="342"/>
      <c r="CS488" s="342"/>
      <c r="CT488" s="342"/>
      <c r="CU488" s="342"/>
      <c r="CV488" s="342"/>
      <c r="CW488" s="342"/>
      <c r="CX488" s="342"/>
      <c r="CY488" s="342"/>
      <c r="CZ488" s="342"/>
    </row>
    <row r="489" s="341" customFormat="true" ht="25.15" customHeight="true" x14ac:dyDescent="0.2">
      <c r="A489" s="417"/>
      <c r="B489" s="417"/>
      <c r="C489" s="1078" t="s">
        <v>607</v>
      </c>
      <c r="D489" s="1079"/>
      <c r="E489" s="852">
        <v>5.552508596970545E-2</v>
      </c>
      <c r="F489" s="843"/>
      <c r="G489" s="843"/>
      <c r="H489" s="1079" t="s">
        <v>608</v>
      </c>
      <c r="I489" s="1079"/>
      <c r="J489" s="853">
        <v>5.4209141928362847E-2</v>
      </c>
      <c r="K489" s="843"/>
      <c r="L489" s="843"/>
      <c r="M489" s="1079" t="s">
        <v>604</v>
      </c>
      <c r="N489" s="1079"/>
      <c r="O489" s="854">
        <v>7.965414540046209E-2</v>
      </c>
      <c r="P489" s="843"/>
      <c r="Q489" s="843"/>
      <c r="R489" s="342"/>
      <c r="W489" s="342"/>
      <c r="X489" s="342"/>
      <c r="Y489" s="342"/>
      <c r="Z489" s="342"/>
      <c r="AA489" s="342"/>
      <c r="AB489" s="342"/>
      <c r="AC489" s="342"/>
      <c r="AD489" s="342"/>
      <c r="AE489" s="342"/>
      <c r="AF489" s="342"/>
      <c r="AG489" s="342"/>
      <c r="AH489" s="342"/>
      <c r="AI489" s="342"/>
      <c r="AJ489" s="342"/>
      <c r="AK489" s="342"/>
      <c r="AL489" s="342"/>
      <c r="AM489" s="342"/>
      <c r="AN489" s="342"/>
      <c r="AO489" s="342"/>
      <c r="AP489" s="342"/>
      <c r="AQ489" s="342"/>
      <c r="AR489" s="342"/>
      <c r="AS489" s="342"/>
      <c r="AT489" s="342"/>
      <c r="AU489" s="342"/>
      <c r="AV489" s="342"/>
      <c r="AW489" s="342"/>
      <c r="AX489" s="342"/>
      <c r="AY489" s="342"/>
      <c r="AZ489" s="342"/>
      <c r="BB489" s="417"/>
      <c r="BW489" s="342"/>
      <c r="BX489" s="342"/>
      <c r="BY489" s="342"/>
      <c r="BZ489" s="342"/>
      <c r="CA489" s="342"/>
      <c r="CB489" s="342"/>
      <c r="CC489" s="342"/>
      <c r="CD489" s="342"/>
      <c r="CE489" s="342"/>
      <c r="CF489" s="342"/>
      <c r="CG489" s="342"/>
      <c r="CH489" s="342"/>
      <c r="CI489" s="342"/>
      <c r="CJ489" s="342"/>
      <c r="CK489" s="342"/>
      <c r="CL489" s="342"/>
      <c r="CM489" s="342"/>
      <c r="CN489" s="342"/>
      <c r="CO489" s="342"/>
      <c r="CP489" s="342"/>
      <c r="CQ489" s="342"/>
      <c r="CR489" s="342"/>
      <c r="CS489" s="342"/>
      <c r="CT489" s="342"/>
      <c r="CU489" s="342"/>
      <c r="CV489" s="342"/>
      <c r="CW489" s="342"/>
      <c r="CX489" s="342"/>
      <c r="CY489" s="342"/>
      <c r="CZ489" s="342"/>
    </row>
    <row r="490" s="341" customFormat="true" ht="25.15" customHeight="true" x14ac:dyDescent="0.2">
      <c r="A490" s="417"/>
      <c r="B490" s="417"/>
      <c r="C490" s="1078" t="s">
        <v>606</v>
      </c>
      <c r="D490" s="1079"/>
      <c r="E490" s="852">
        <v>-5.2759942616838605E-2</v>
      </c>
      <c r="F490" s="843"/>
      <c r="G490" s="843"/>
      <c r="H490" s="1079" t="s">
        <v>294</v>
      </c>
      <c r="I490" s="1079"/>
      <c r="J490" s="853">
        <v>-5.3554800787685534E-2</v>
      </c>
      <c r="K490" s="843"/>
      <c r="L490" s="843"/>
      <c r="M490" s="1079" t="s">
        <v>604</v>
      </c>
      <c r="N490" s="1079"/>
      <c r="O490" s="854">
        <v>6.9251210796667184E-2</v>
      </c>
      <c r="P490" s="843"/>
      <c r="Q490" s="843"/>
      <c r="R490" s="342"/>
      <c r="W490" s="342"/>
      <c r="X490" s="342"/>
      <c r="Y490" s="342"/>
      <c r="Z490" s="342"/>
      <c r="AA490" s="342"/>
      <c r="AB490" s="342"/>
      <c r="AC490" s="342"/>
      <c r="AD490" s="342"/>
      <c r="AE490" s="342"/>
      <c r="AF490" s="342"/>
      <c r="AG490" s="342"/>
      <c r="AH490" s="342"/>
      <c r="AI490" s="342"/>
      <c r="AJ490" s="342"/>
      <c r="AK490" s="342"/>
      <c r="AL490" s="342"/>
      <c r="AM490" s="342"/>
      <c r="AN490" s="342"/>
      <c r="AO490" s="342"/>
      <c r="AP490" s="342"/>
      <c r="AQ490" s="342"/>
      <c r="AR490" s="342"/>
      <c r="AS490" s="342"/>
      <c r="AT490" s="342"/>
      <c r="AU490" s="342"/>
      <c r="AV490" s="342"/>
      <c r="AW490" s="342"/>
      <c r="AX490" s="342"/>
      <c r="AY490" s="342"/>
      <c r="AZ490" s="342"/>
      <c r="BB490" s="417"/>
      <c r="BW490" s="342"/>
      <c r="BX490" s="342"/>
      <c r="BY490" s="342"/>
      <c r="BZ490" s="342"/>
      <c r="CA490" s="342"/>
      <c r="CB490" s="342"/>
      <c r="CC490" s="342"/>
      <c r="CD490" s="342"/>
      <c r="CE490" s="342"/>
      <c r="CF490" s="342"/>
      <c r="CG490" s="342"/>
      <c r="CH490" s="342"/>
      <c r="CI490" s="342"/>
      <c r="CJ490" s="342"/>
      <c r="CK490" s="342"/>
      <c r="CL490" s="342"/>
      <c r="CM490" s="342"/>
      <c r="CN490" s="342"/>
      <c r="CO490" s="342"/>
      <c r="CP490" s="342"/>
      <c r="CQ490" s="342"/>
      <c r="CR490" s="342"/>
      <c r="CS490" s="342"/>
      <c r="CT490" s="342"/>
      <c r="CU490" s="342"/>
      <c r="CV490" s="342"/>
      <c r="CW490" s="342"/>
      <c r="CX490" s="342"/>
      <c r="CY490" s="342"/>
      <c r="CZ490" s="342"/>
    </row>
    <row r="491" s="341" customFormat="true" ht="25.15" customHeight="true" x14ac:dyDescent="0.2">
      <c r="A491" s="417"/>
      <c r="B491" s="417"/>
      <c r="C491" s="1078" t="s">
        <v>604</v>
      </c>
      <c r="D491" s="1079"/>
      <c r="E491" s="852">
        <v>4.8791395496049189E-2</v>
      </c>
      <c r="F491" s="843"/>
      <c r="G491" s="843"/>
      <c r="H491" s="1079" t="s">
        <v>589</v>
      </c>
      <c r="I491" s="1079"/>
      <c r="J491" s="853">
        <v>-5.2585673748365577E-2</v>
      </c>
      <c r="K491" s="843"/>
      <c r="L491" s="843"/>
      <c r="M491" s="1079" t="s">
        <v>603</v>
      </c>
      <c r="N491" s="1079"/>
      <c r="O491" s="854">
        <v>-6.8342132790848859E-2</v>
      </c>
      <c r="P491" s="843"/>
      <c r="Q491" s="843"/>
      <c r="R491" s="342"/>
      <c r="W491" s="342"/>
      <c r="X491" s="342"/>
      <c r="Y491" s="342"/>
      <c r="Z491" s="342"/>
      <c r="AA491" s="342"/>
      <c r="AB491" s="342"/>
      <c r="AC491" s="342"/>
      <c r="AD491" s="342"/>
      <c r="AE491" s="342"/>
      <c r="AF491" s="342"/>
      <c r="AG491" s="342"/>
      <c r="AH491" s="342"/>
      <c r="AI491" s="342"/>
      <c r="AJ491" s="342"/>
      <c r="AK491" s="342"/>
      <c r="AL491" s="342"/>
      <c r="AM491" s="342"/>
      <c r="AN491" s="342"/>
      <c r="AO491" s="342"/>
      <c r="AP491" s="342"/>
      <c r="AQ491" s="342"/>
      <c r="AR491" s="342"/>
      <c r="AS491" s="342"/>
      <c r="AT491" s="342"/>
      <c r="AU491" s="342"/>
      <c r="AV491" s="342"/>
      <c r="AW491" s="342"/>
      <c r="AX491" s="342"/>
      <c r="AY491" s="342"/>
      <c r="AZ491" s="342"/>
      <c r="BB491" s="417"/>
      <c r="BW491" s="342"/>
      <c r="BX491" s="342"/>
      <c r="BY491" s="342"/>
      <c r="BZ491" s="342"/>
      <c r="CA491" s="342"/>
      <c r="CB491" s="342"/>
      <c r="CC491" s="342"/>
      <c r="CD491" s="342"/>
      <c r="CE491" s="342"/>
      <c r="CF491" s="342"/>
      <c r="CG491" s="342"/>
      <c r="CH491" s="342"/>
      <c r="CI491" s="342"/>
      <c r="CJ491" s="342"/>
      <c r="CK491" s="342"/>
      <c r="CL491" s="342"/>
      <c r="CM491" s="342"/>
      <c r="CN491" s="342"/>
      <c r="CO491" s="342"/>
      <c r="CP491" s="342"/>
      <c r="CQ491" s="342"/>
      <c r="CR491" s="342"/>
      <c r="CS491" s="342"/>
      <c r="CT491" s="342"/>
      <c r="CU491" s="342"/>
      <c r="CV491" s="342"/>
      <c r="CW491" s="342"/>
      <c r="CX491" s="342"/>
      <c r="CY491" s="342"/>
      <c r="CZ491" s="342"/>
    </row>
    <row r="492" s="341" customFormat="true" ht="25.15" customHeight="true" x14ac:dyDescent="0.2">
      <c r="A492" s="417"/>
      <c r="B492" s="417"/>
      <c r="C492" s="1078" t="s">
        <v>610</v>
      </c>
      <c r="D492" s="1079"/>
      <c r="E492" s="852">
        <v>4.4947977153241885E-2</v>
      </c>
      <c r="F492" s="843"/>
      <c r="G492" s="843"/>
      <c r="H492" s="1079" t="s">
        <v>603</v>
      </c>
      <c r="I492" s="1079"/>
      <c r="J492" s="853">
        <v>-5.2474412168569989E-2</v>
      </c>
      <c r="K492" s="843"/>
      <c r="L492" s="843"/>
      <c r="M492" s="1079" t="s">
        <v>313</v>
      </c>
      <c r="N492" s="1079"/>
      <c r="O492" s="854">
        <v>6.8287373629951298E-2</v>
      </c>
      <c r="P492" s="843"/>
      <c r="Q492" s="843"/>
      <c r="R492" s="342"/>
      <c r="W492" s="342"/>
      <c r="X492" s="342"/>
      <c r="Y492" s="342"/>
      <c r="Z492" s="342"/>
      <c r="AA492" s="342"/>
      <c r="AB492" s="342"/>
      <c r="AC492" s="342"/>
      <c r="AD492" s="342"/>
      <c r="AE492" s="342"/>
      <c r="AF492" s="342"/>
      <c r="AG492" s="342"/>
      <c r="AH492" s="342"/>
      <c r="AI492" s="342"/>
      <c r="AJ492" s="342"/>
      <c r="AK492" s="342"/>
      <c r="AL492" s="342"/>
      <c r="AM492" s="342"/>
      <c r="AN492" s="342"/>
      <c r="AO492" s="342"/>
      <c r="AP492" s="342"/>
      <c r="AQ492" s="342"/>
      <c r="AR492" s="342"/>
      <c r="AS492" s="342"/>
      <c r="AT492" s="342"/>
      <c r="AU492" s="342"/>
      <c r="AV492" s="342"/>
      <c r="AW492" s="342"/>
      <c r="AX492" s="342"/>
      <c r="AY492" s="342"/>
      <c r="AZ492" s="342"/>
      <c r="BB492" s="417"/>
      <c r="BW492" s="342"/>
      <c r="BX492" s="342"/>
      <c r="BY492" s="342"/>
      <c r="BZ492" s="342"/>
      <c r="CA492" s="342"/>
      <c r="CB492" s="342"/>
      <c r="CC492" s="342"/>
      <c r="CD492" s="342"/>
      <c r="CE492" s="342"/>
      <c r="CF492" s="342"/>
      <c r="CG492" s="342"/>
      <c r="CH492" s="342"/>
      <c r="CI492" s="342"/>
      <c r="CJ492" s="342"/>
      <c r="CK492" s="342"/>
      <c r="CL492" s="342"/>
      <c r="CM492" s="342"/>
      <c r="CN492" s="342"/>
      <c r="CO492" s="342"/>
      <c r="CP492" s="342"/>
      <c r="CQ492" s="342"/>
      <c r="CR492" s="342"/>
      <c r="CS492" s="342"/>
      <c r="CT492" s="342"/>
      <c r="CU492" s="342"/>
      <c r="CV492" s="342"/>
      <c r="CW492" s="342"/>
      <c r="CX492" s="342"/>
      <c r="CY492" s="342"/>
      <c r="CZ492" s="342"/>
    </row>
    <row r="493" s="341" customFormat="true" ht="25.15" customHeight="true" x14ac:dyDescent="0.2">
      <c r="A493" s="417"/>
      <c r="B493" s="417"/>
      <c r="C493" s="1078" t="s">
        <v>451</v>
      </c>
      <c r="D493" s="1079"/>
      <c r="E493" s="852">
        <v>4.4410510149207071E-2</v>
      </c>
      <c r="F493" s="843"/>
      <c r="G493" s="843"/>
      <c r="H493" s="1079" t="s">
        <v>601</v>
      </c>
      <c r="I493" s="1079"/>
      <c r="J493" s="853">
        <v>4.7679658256700522E-2</v>
      </c>
      <c r="K493" s="843"/>
      <c r="L493" s="843"/>
      <c r="M493" s="1079" t="s">
        <v>451</v>
      </c>
      <c r="N493" s="1079"/>
      <c r="O493" s="854">
        <v>6.8052561167985526E-2</v>
      </c>
      <c r="P493" s="843"/>
      <c r="Q493" s="843"/>
      <c r="R493" s="342"/>
      <c r="W493" s="342"/>
      <c r="X493" s="342"/>
      <c r="Y493" s="342"/>
      <c r="Z493" s="342"/>
      <c r="AA493" s="342"/>
      <c r="AB493" s="342"/>
      <c r="AC493" s="342"/>
      <c r="AD493" s="342"/>
      <c r="AE493" s="342"/>
      <c r="AF493" s="342"/>
      <c r="AG493" s="342"/>
      <c r="AH493" s="342"/>
      <c r="AI493" s="342"/>
      <c r="AJ493" s="342"/>
      <c r="AK493" s="342"/>
      <c r="AL493" s="342"/>
      <c r="AM493" s="342"/>
      <c r="AN493" s="342"/>
      <c r="AO493" s="342"/>
      <c r="AP493" s="342"/>
      <c r="AQ493" s="342"/>
      <c r="AR493" s="342"/>
      <c r="AS493" s="342"/>
      <c r="AT493" s="342"/>
      <c r="AU493" s="342"/>
      <c r="AV493" s="342"/>
      <c r="AW493" s="342"/>
      <c r="AX493" s="342"/>
      <c r="AY493" s="342"/>
      <c r="AZ493" s="342"/>
      <c r="BB493" s="417"/>
      <c r="BW493" s="342"/>
      <c r="BX493" s="342"/>
      <c r="BY493" s="342"/>
      <c r="BZ493" s="342"/>
      <c r="CA493" s="342"/>
      <c r="CB493" s="342"/>
      <c r="CC493" s="342"/>
      <c r="CD493" s="342"/>
      <c r="CE493" s="342"/>
      <c r="CF493" s="342"/>
      <c r="CG493" s="342"/>
      <c r="CH493" s="342"/>
      <c r="CI493" s="342"/>
      <c r="CJ493" s="342"/>
      <c r="CK493" s="342"/>
      <c r="CL493" s="342"/>
      <c r="CM493" s="342"/>
      <c r="CN493" s="342"/>
      <c r="CO493" s="342"/>
      <c r="CP493" s="342"/>
      <c r="CQ493" s="342"/>
      <c r="CR493" s="342"/>
      <c r="CS493" s="342"/>
      <c r="CT493" s="342"/>
      <c r="CU493" s="342"/>
      <c r="CV493" s="342"/>
      <c r="CW493" s="342"/>
      <c r="CX493" s="342"/>
      <c r="CY493" s="342"/>
      <c r="CZ493" s="342"/>
    </row>
    <row r="494" s="341" customFormat="true" ht="25.15" customHeight="true" x14ac:dyDescent="0.2">
      <c r="A494" s="417"/>
      <c r="B494" s="417"/>
      <c r="C494" s="1078" t="s">
        <v>612</v>
      </c>
      <c r="D494" s="1079"/>
      <c r="E494" s="852">
        <v>-4.4165778018024002E-2</v>
      </c>
      <c r="F494" s="843"/>
      <c r="G494" s="843"/>
      <c r="H494" s="1079" t="s">
        <v>296</v>
      </c>
      <c r="I494" s="1079"/>
      <c r="J494" s="853">
        <v>-4.754834249190399E-2</v>
      </c>
      <c r="K494" s="843"/>
      <c r="L494" s="843"/>
      <c r="M494" s="1079" t="s">
        <v>613</v>
      </c>
      <c r="N494" s="1079"/>
      <c r="O494" s="854">
        <v>-6.3044635423659665E-2</v>
      </c>
      <c r="P494" s="843"/>
      <c r="Q494" s="843"/>
      <c r="R494" s="342"/>
      <c r="W494" s="342"/>
      <c r="X494" s="342"/>
      <c r="Y494" s="342"/>
      <c r="Z494" s="342"/>
      <c r="AA494" s="342"/>
      <c r="AB494" s="342"/>
      <c r="AC494" s="342"/>
      <c r="AD494" s="342"/>
      <c r="AE494" s="342"/>
      <c r="AF494" s="342"/>
      <c r="AG494" s="342"/>
      <c r="AH494" s="342"/>
      <c r="AI494" s="342"/>
      <c r="AJ494" s="342"/>
      <c r="AK494" s="342"/>
      <c r="AL494" s="342"/>
      <c r="AM494" s="342"/>
      <c r="AN494" s="342"/>
      <c r="AO494" s="342"/>
      <c r="AP494" s="342"/>
      <c r="AQ494" s="342"/>
      <c r="AR494" s="342"/>
      <c r="AS494" s="342"/>
      <c r="AT494" s="342"/>
      <c r="AU494" s="342"/>
      <c r="AV494" s="342"/>
      <c r="AW494" s="342"/>
      <c r="AX494" s="342"/>
      <c r="AY494" s="342"/>
      <c r="AZ494" s="342"/>
      <c r="BB494" s="417"/>
      <c r="BW494" s="342"/>
      <c r="BX494" s="342"/>
      <c r="BY494" s="342"/>
      <c r="BZ494" s="342"/>
      <c r="CA494" s="342"/>
      <c r="CB494" s="342"/>
      <c r="CC494" s="342"/>
      <c r="CD494" s="342"/>
      <c r="CE494" s="342"/>
      <c r="CF494" s="342"/>
      <c r="CG494" s="342"/>
      <c r="CH494" s="342"/>
      <c r="CI494" s="342"/>
      <c r="CJ494" s="342"/>
      <c r="CK494" s="342"/>
      <c r="CL494" s="342"/>
      <c r="CM494" s="342"/>
      <c r="CN494" s="342"/>
      <c r="CO494" s="342"/>
      <c r="CP494" s="342"/>
      <c r="CQ494" s="342"/>
      <c r="CR494" s="342"/>
      <c r="CS494" s="342"/>
      <c r="CT494" s="342"/>
      <c r="CU494" s="342"/>
      <c r="CV494" s="342"/>
      <c r="CW494" s="342"/>
      <c r="CX494" s="342"/>
      <c r="CY494" s="342"/>
      <c r="CZ494" s="342"/>
    </row>
    <row r="495" s="341" customFormat="true" ht="25.15" customHeight="true" x14ac:dyDescent="0.2">
      <c r="A495" s="417"/>
      <c r="B495" s="417"/>
      <c r="C495" s="1078" t="s">
        <v>586</v>
      </c>
      <c r="D495" s="1079"/>
      <c r="E495" s="852">
        <v>3.7906077629063367E-2</v>
      </c>
      <c r="F495" s="843"/>
      <c r="G495" s="843"/>
      <c r="H495" s="1079" t="s">
        <v>499</v>
      </c>
      <c r="I495" s="1079"/>
      <c r="J495" s="853">
        <v>-4.7391871167800491E-2</v>
      </c>
      <c r="K495" s="843"/>
      <c r="L495" s="843"/>
      <c r="M495" s="1079" t="s">
        <v>602</v>
      </c>
      <c r="N495" s="1079"/>
      <c r="O495" s="854">
        <v>-6.2670722235674922E-2</v>
      </c>
      <c r="P495" s="843"/>
      <c r="Q495" s="843"/>
      <c r="R495" s="342"/>
      <c r="W495" s="342"/>
      <c r="X495" s="342"/>
      <c r="Y495" s="342"/>
      <c r="Z495" s="342"/>
      <c r="AA495" s="342"/>
      <c r="AB495" s="342"/>
      <c r="AC495" s="342"/>
      <c r="AD495" s="342"/>
      <c r="AE495" s="342"/>
      <c r="AF495" s="342"/>
      <c r="AG495" s="342"/>
      <c r="AH495" s="342"/>
      <c r="AI495" s="342"/>
      <c r="AJ495" s="342"/>
      <c r="AK495" s="342"/>
      <c r="AL495" s="342"/>
      <c r="AM495" s="342"/>
      <c r="AN495" s="342"/>
      <c r="AO495" s="342"/>
      <c r="AP495" s="342"/>
      <c r="AQ495" s="342"/>
      <c r="AR495" s="342"/>
      <c r="AS495" s="342"/>
      <c r="AT495" s="342"/>
      <c r="AU495" s="342"/>
      <c r="AV495" s="342"/>
      <c r="AW495" s="342"/>
      <c r="AX495" s="342"/>
      <c r="AY495" s="342"/>
      <c r="AZ495" s="342"/>
      <c r="BB495" s="417"/>
      <c r="BW495" s="342"/>
      <c r="BX495" s="342"/>
      <c r="BY495" s="342"/>
      <c r="BZ495" s="342"/>
      <c r="CA495" s="342"/>
      <c r="CB495" s="342"/>
      <c r="CC495" s="342"/>
      <c r="CD495" s="342"/>
      <c r="CE495" s="342"/>
      <c r="CF495" s="342"/>
      <c r="CG495" s="342"/>
      <c r="CH495" s="342"/>
      <c r="CI495" s="342"/>
      <c r="CJ495" s="342"/>
      <c r="CK495" s="342"/>
      <c r="CL495" s="342"/>
      <c r="CM495" s="342"/>
      <c r="CN495" s="342"/>
      <c r="CO495" s="342"/>
      <c r="CP495" s="342"/>
      <c r="CQ495" s="342"/>
      <c r="CR495" s="342"/>
      <c r="CS495" s="342"/>
      <c r="CT495" s="342"/>
      <c r="CU495" s="342"/>
      <c r="CV495" s="342"/>
      <c r="CW495" s="342"/>
      <c r="CX495" s="342"/>
      <c r="CY495" s="342"/>
      <c r="CZ495" s="342"/>
    </row>
    <row r="496" s="341" customFormat="true" ht="25.15" customHeight="true" x14ac:dyDescent="0.2">
      <c r="A496" s="417"/>
      <c r="B496" s="417"/>
      <c r="C496" s="1078" t="s">
        <v>589</v>
      </c>
      <c r="D496" s="1079"/>
      <c r="E496" s="852">
        <v>3.7853613276852091E-2</v>
      </c>
      <c r="F496" s="843"/>
      <c r="G496" s="843"/>
      <c r="H496" s="1079" t="s">
        <v>468</v>
      </c>
      <c r="I496" s="1079"/>
      <c r="J496" s="853">
        <v>-4.725388788910978E-2</v>
      </c>
      <c r="K496" s="843"/>
      <c r="L496" s="843"/>
      <c r="M496" s="1079" t="s">
        <v>577</v>
      </c>
      <c r="N496" s="1079"/>
      <c r="O496" s="854">
        <v>5.9119238349626492E-2</v>
      </c>
      <c r="P496" s="843"/>
      <c r="Q496" s="843"/>
      <c r="R496" s="342"/>
      <c r="W496" s="342"/>
      <c r="X496" s="342"/>
      <c r="Y496" s="342"/>
      <c r="Z496" s="342"/>
      <c r="AA496" s="342"/>
      <c r="AB496" s="342"/>
      <c r="AC496" s="342"/>
      <c r="AD496" s="342"/>
      <c r="AE496" s="342"/>
      <c r="AF496" s="342"/>
      <c r="AG496" s="342"/>
      <c r="AH496" s="342"/>
      <c r="AI496" s="342"/>
      <c r="AJ496" s="342"/>
      <c r="AK496" s="342"/>
      <c r="AL496" s="342"/>
      <c r="AM496" s="342"/>
      <c r="AN496" s="342"/>
      <c r="AO496" s="342"/>
      <c r="AP496" s="342"/>
      <c r="AQ496" s="342"/>
      <c r="AR496" s="342"/>
      <c r="AS496" s="342"/>
      <c r="AT496" s="342"/>
      <c r="AU496" s="342"/>
      <c r="AV496" s="342"/>
      <c r="AW496" s="342"/>
      <c r="AX496" s="342"/>
      <c r="AY496" s="342"/>
      <c r="AZ496" s="342"/>
      <c r="BB496" s="417"/>
      <c r="BW496" s="342"/>
      <c r="BX496" s="342"/>
      <c r="BY496" s="342"/>
      <c r="BZ496" s="342"/>
      <c r="CA496" s="342"/>
      <c r="CB496" s="342"/>
      <c r="CC496" s="342"/>
      <c r="CD496" s="342"/>
      <c r="CE496" s="342"/>
      <c r="CF496" s="342"/>
      <c r="CG496" s="342"/>
      <c r="CH496" s="342"/>
      <c r="CI496" s="342"/>
      <c r="CJ496" s="342"/>
      <c r="CK496" s="342"/>
      <c r="CL496" s="342"/>
      <c r="CM496" s="342"/>
      <c r="CN496" s="342"/>
      <c r="CO496" s="342"/>
      <c r="CP496" s="342"/>
      <c r="CQ496" s="342"/>
      <c r="CR496" s="342"/>
      <c r="CS496" s="342"/>
      <c r="CT496" s="342"/>
      <c r="CU496" s="342"/>
      <c r="CV496" s="342"/>
      <c r="CW496" s="342"/>
      <c r="CX496" s="342"/>
      <c r="CY496" s="342"/>
      <c r="CZ496" s="342"/>
    </row>
    <row r="497" s="341" customFormat="true" ht="25.15" customHeight="true" x14ac:dyDescent="0.2">
      <c r="A497" s="417"/>
      <c r="B497" s="417"/>
      <c r="C497" s="1078" t="s">
        <v>619</v>
      </c>
      <c r="D497" s="1079"/>
      <c r="E497" s="852">
        <v>-3.1381514489642E-2</v>
      </c>
      <c r="F497" s="843"/>
      <c r="G497" s="843"/>
      <c r="H497" s="1079" t="s">
        <v>613</v>
      </c>
      <c r="I497" s="1079"/>
      <c r="J497" s="853">
        <v>-4.7090476680274815E-2</v>
      </c>
      <c r="K497" s="843"/>
      <c r="L497" s="843"/>
      <c r="M497" s="1079" t="s">
        <v>608</v>
      </c>
      <c r="N497" s="1079"/>
      <c r="O497" s="854">
        <v>4.6844785464805118E-2</v>
      </c>
      <c r="P497" s="843"/>
      <c r="Q497" s="843"/>
      <c r="R497" s="342"/>
      <c r="W497" s="342"/>
      <c r="X497" s="342"/>
      <c r="Y497" s="342"/>
      <c r="Z497" s="342"/>
      <c r="AA497" s="342"/>
      <c r="AB497" s="342"/>
      <c r="AC497" s="342"/>
      <c r="AD497" s="342"/>
      <c r="AE497" s="342"/>
      <c r="AF497" s="342"/>
      <c r="AG497" s="342"/>
      <c r="AH497" s="342"/>
      <c r="AI497" s="342"/>
      <c r="AJ497" s="342"/>
      <c r="AK497" s="342"/>
      <c r="AL497" s="342"/>
      <c r="AM497" s="342"/>
      <c r="AN497" s="342"/>
      <c r="AO497" s="342"/>
      <c r="AP497" s="342"/>
      <c r="AQ497" s="342"/>
      <c r="AR497" s="342"/>
      <c r="AS497" s="342"/>
      <c r="AT497" s="342"/>
      <c r="AU497" s="342"/>
      <c r="AV497" s="342"/>
      <c r="AW497" s="342"/>
      <c r="AX497" s="342"/>
      <c r="AY497" s="342"/>
      <c r="AZ497" s="342"/>
      <c r="BB497" s="417"/>
      <c r="BW497" s="342"/>
      <c r="BX497" s="342"/>
      <c r="BY497" s="342"/>
      <c r="BZ497" s="342"/>
      <c r="CA497" s="342"/>
      <c r="CB497" s="342"/>
      <c r="CC497" s="342"/>
      <c r="CD497" s="342"/>
      <c r="CE497" s="342"/>
      <c r="CF497" s="342"/>
      <c r="CG497" s="342"/>
      <c r="CH497" s="342"/>
      <c r="CI497" s="342"/>
      <c r="CJ497" s="342"/>
      <c r="CK497" s="342"/>
      <c r="CL497" s="342"/>
      <c r="CM497" s="342"/>
      <c r="CN497" s="342"/>
      <c r="CO497" s="342"/>
      <c r="CP497" s="342"/>
      <c r="CQ497" s="342"/>
      <c r="CR497" s="342"/>
      <c r="CS497" s="342"/>
      <c r="CT497" s="342"/>
      <c r="CU497" s="342"/>
      <c r="CV497" s="342"/>
      <c r="CW497" s="342"/>
      <c r="CX497" s="342"/>
      <c r="CY497" s="342"/>
      <c r="CZ497" s="342"/>
    </row>
    <row r="498" s="341" customFormat="true" ht="25.15" customHeight="true" x14ac:dyDescent="0.2">
      <c r="A498" s="417"/>
      <c r="B498" s="417"/>
      <c r="C498" s="1078" t="s">
        <v>608</v>
      </c>
      <c r="D498" s="1079"/>
      <c r="E498" s="852">
        <v>2.7859395637911843E-2</v>
      </c>
      <c r="F498" s="843"/>
      <c r="G498" s="843"/>
      <c r="H498" s="1079" t="s">
        <v>469</v>
      </c>
      <c r="I498" s="1079"/>
      <c r="J498" s="853">
        <v>4.6963163230207182E-2</v>
      </c>
      <c r="K498" s="843"/>
      <c r="L498" s="843"/>
      <c r="M498" s="1079" t="s">
        <v>606</v>
      </c>
      <c r="N498" s="1079"/>
      <c r="O498" s="854">
        <v>-4.4398131882574958E-2</v>
      </c>
      <c r="P498" s="843"/>
      <c r="Q498" s="843"/>
      <c r="R498" s="342"/>
      <c r="W498" s="342"/>
      <c r="X498" s="342"/>
      <c r="Y498" s="342"/>
      <c r="Z498" s="342"/>
      <c r="AA498" s="342"/>
      <c r="AB498" s="342"/>
      <c r="AC498" s="342"/>
      <c r="AD498" s="342"/>
      <c r="AE498" s="342"/>
      <c r="AF498" s="342"/>
      <c r="AG498" s="342"/>
      <c r="AH498" s="342"/>
      <c r="AI498" s="342"/>
      <c r="AJ498" s="342"/>
      <c r="AK498" s="342"/>
      <c r="AL498" s="342"/>
      <c r="AM498" s="342"/>
      <c r="AN498" s="342"/>
      <c r="AO498" s="342"/>
      <c r="AP498" s="342"/>
      <c r="AQ498" s="342"/>
      <c r="AR498" s="342"/>
      <c r="AS498" s="342"/>
      <c r="AT498" s="342"/>
      <c r="AU498" s="342"/>
      <c r="AV498" s="342"/>
      <c r="AW498" s="342"/>
      <c r="AX498" s="342"/>
      <c r="AY498" s="342"/>
      <c r="AZ498" s="342"/>
      <c r="BB498" s="417"/>
      <c r="BW498" s="342"/>
      <c r="BX498" s="342"/>
      <c r="BY498" s="342"/>
      <c r="BZ498" s="342"/>
      <c r="CA498" s="342"/>
      <c r="CB498" s="342"/>
      <c r="CC498" s="342"/>
      <c r="CD498" s="342"/>
      <c r="CE498" s="342"/>
      <c r="CF498" s="342"/>
      <c r="CG498" s="342"/>
      <c r="CH498" s="342"/>
      <c r="CI498" s="342"/>
      <c r="CJ498" s="342"/>
      <c r="CK498" s="342"/>
      <c r="CL498" s="342"/>
      <c r="CM498" s="342"/>
      <c r="CN498" s="342"/>
      <c r="CO498" s="342"/>
      <c r="CP498" s="342"/>
      <c r="CQ498" s="342"/>
      <c r="CR498" s="342"/>
      <c r="CS498" s="342"/>
      <c r="CT498" s="342"/>
      <c r="CU498" s="342"/>
      <c r="CV498" s="342"/>
      <c r="CW498" s="342"/>
      <c r="CX498" s="342"/>
      <c r="CY498" s="342"/>
      <c r="CZ498" s="342"/>
    </row>
    <row r="499" s="341" customFormat="true" ht="25.15" customHeight="true" x14ac:dyDescent="0.2">
      <c r="A499" s="417"/>
      <c r="B499" s="417"/>
      <c r="C499" s="1078" t="s">
        <v>419</v>
      </c>
      <c r="D499" s="1079"/>
      <c r="E499" s="852">
        <v>2.5209305038164358E-2</v>
      </c>
      <c r="F499" s="843"/>
      <c r="G499" s="843"/>
      <c r="H499" s="1079" t="s">
        <v>611</v>
      </c>
      <c r="I499" s="1079"/>
      <c r="J499" s="853">
        <v>4.5447648597478109E-2</v>
      </c>
      <c r="K499" s="843"/>
      <c r="L499" s="843"/>
      <c r="M499" s="1079" t="s">
        <v>624</v>
      </c>
      <c r="N499" s="1079"/>
      <c r="O499" s="854">
        <v>4.0089363393109159E-2</v>
      </c>
      <c r="P499" s="843"/>
      <c r="Q499" s="843"/>
      <c r="R499" s="342"/>
      <c r="W499" s="342"/>
      <c r="X499" s="342"/>
      <c r="Y499" s="342"/>
      <c r="Z499" s="342"/>
      <c r="AA499" s="342"/>
      <c r="AB499" s="342"/>
      <c r="AC499" s="342"/>
      <c r="AD499" s="342"/>
      <c r="AE499" s="342"/>
      <c r="AF499" s="342"/>
      <c r="AG499" s="342"/>
      <c r="AH499" s="342"/>
      <c r="AI499" s="342"/>
      <c r="AJ499" s="342"/>
      <c r="AK499" s="342"/>
      <c r="AL499" s="342"/>
      <c r="AM499" s="342"/>
      <c r="AN499" s="342"/>
      <c r="AO499" s="342"/>
      <c r="AP499" s="342"/>
      <c r="AQ499" s="342"/>
      <c r="AR499" s="342"/>
      <c r="AS499" s="342"/>
      <c r="AT499" s="342"/>
      <c r="AU499" s="342"/>
      <c r="AV499" s="342"/>
      <c r="AW499" s="342"/>
      <c r="AX499" s="342"/>
      <c r="AY499" s="342"/>
      <c r="AZ499" s="342"/>
      <c r="BB499" s="417"/>
      <c r="BW499" s="342"/>
      <c r="BX499" s="342"/>
      <c r="BY499" s="342"/>
      <c r="BZ499" s="342"/>
      <c r="CA499" s="342"/>
      <c r="CB499" s="342"/>
      <c r="CC499" s="342"/>
      <c r="CD499" s="342"/>
      <c r="CE499" s="342"/>
      <c r="CF499" s="342"/>
      <c r="CG499" s="342"/>
      <c r="CH499" s="342"/>
      <c r="CI499" s="342"/>
      <c r="CJ499" s="342"/>
      <c r="CK499" s="342"/>
      <c r="CL499" s="342"/>
      <c r="CM499" s="342"/>
      <c r="CN499" s="342"/>
      <c r="CO499" s="342"/>
      <c r="CP499" s="342"/>
      <c r="CQ499" s="342"/>
      <c r="CR499" s="342"/>
      <c r="CS499" s="342"/>
      <c r="CT499" s="342"/>
      <c r="CU499" s="342"/>
      <c r="CV499" s="342"/>
      <c r="CW499" s="342"/>
      <c r="CX499" s="342"/>
      <c r="CY499" s="342"/>
      <c r="CZ499" s="342"/>
    </row>
    <row r="500" s="341" customFormat="true" ht="25.15" customHeight="true" x14ac:dyDescent="0.2">
      <c r="A500" s="417"/>
      <c r="B500" s="417"/>
      <c r="C500" s="1078" t="s">
        <v>592</v>
      </c>
      <c r="D500" s="1079"/>
      <c r="E500" s="852">
        <v>-2.1706220273963524E-2</v>
      </c>
      <c r="F500" s="843"/>
      <c r="G500" s="843"/>
      <c r="H500" s="1079" t="s">
        <v>583</v>
      </c>
      <c r="I500" s="1079"/>
      <c r="J500" s="853">
        <v>-4.4170607857169863E-2</v>
      </c>
      <c r="K500" s="843"/>
      <c r="L500" s="843"/>
      <c r="M500" s="1079" t="s">
        <v>610</v>
      </c>
      <c r="N500" s="1079"/>
      <c r="O500" s="854">
        <v>3.8061043484625044E-2</v>
      </c>
      <c r="P500" s="843"/>
      <c r="Q500" s="843"/>
      <c r="R500" s="342"/>
      <c r="W500" s="342"/>
      <c r="X500" s="342"/>
      <c r="Y500" s="342"/>
      <c r="Z500" s="342"/>
      <c r="AA500" s="342"/>
      <c r="AB500" s="342"/>
      <c r="AC500" s="342"/>
      <c r="AD500" s="342"/>
      <c r="AE500" s="342"/>
      <c r="AF500" s="342"/>
      <c r="AG500" s="342"/>
      <c r="AH500" s="342"/>
      <c r="AI500" s="342"/>
      <c r="AJ500" s="342"/>
      <c r="AK500" s="342"/>
      <c r="AL500" s="342"/>
      <c r="AM500" s="342"/>
      <c r="AN500" s="342"/>
      <c r="AO500" s="342"/>
      <c r="AP500" s="342"/>
      <c r="AQ500" s="342"/>
      <c r="AR500" s="342"/>
      <c r="AS500" s="342"/>
      <c r="AT500" s="342"/>
      <c r="AU500" s="342"/>
      <c r="AV500" s="342"/>
      <c r="AW500" s="342"/>
      <c r="AX500" s="342"/>
      <c r="AY500" s="342"/>
      <c r="AZ500" s="342"/>
      <c r="BB500" s="417"/>
      <c r="BW500" s="342"/>
      <c r="BX500" s="342"/>
      <c r="BY500" s="342"/>
      <c r="BZ500" s="342"/>
      <c r="CA500" s="342"/>
      <c r="CB500" s="342"/>
      <c r="CC500" s="342"/>
      <c r="CD500" s="342"/>
      <c r="CE500" s="342"/>
      <c r="CF500" s="342"/>
      <c r="CG500" s="342"/>
      <c r="CH500" s="342"/>
      <c r="CI500" s="342"/>
      <c r="CJ500" s="342"/>
      <c r="CK500" s="342"/>
      <c r="CL500" s="342"/>
      <c r="CM500" s="342"/>
      <c r="CN500" s="342"/>
      <c r="CO500" s="342"/>
      <c r="CP500" s="342"/>
      <c r="CQ500" s="342"/>
      <c r="CR500" s="342"/>
      <c r="CS500" s="342"/>
      <c r="CT500" s="342"/>
      <c r="CU500" s="342"/>
      <c r="CV500" s="342"/>
      <c r="CW500" s="342"/>
      <c r="CX500" s="342"/>
      <c r="CY500" s="342"/>
      <c r="CZ500" s="342"/>
    </row>
    <row r="501" s="341" customFormat="true" ht="25.15" customHeight="true" x14ac:dyDescent="0.2">
      <c r="A501" s="417"/>
      <c r="B501" s="417"/>
      <c r="C501" s="1078" t="s">
        <v>619</v>
      </c>
      <c r="D501" s="1079"/>
      <c r="E501" s="852">
        <v>-2.0982745519454723E-2</v>
      </c>
      <c r="F501" s="843"/>
      <c r="G501" s="843"/>
      <c r="H501" s="1079" t="s">
        <v>609</v>
      </c>
      <c r="I501" s="1079"/>
      <c r="J501" s="853">
        <v>4.3206409260036563E-2</v>
      </c>
      <c r="K501" s="843"/>
      <c r="L501" s="843"/>
      <c r="M501" s="1079" t="s">
        <v>631</v>
      </c>
      <c r="N501" s="1079"/>
      <c r="O501" s="854">
        <v>-3.7931060827187085E-2</v>
      </c>
      <c r="P501" s="843"/>
      <c r="Q501" s="843"/>
      <c r="R501" s="342"/>
      <c r="W501" s="342"/>
      <c r="X501" s="342"/>
      <c r="Y501" s="342"/>
      <c r="Z501" s="342"/>
      <c r="AA501" s="342"/>
      <c r="AB501" s="342"/>
      <c r="AC501" s="342"/>
      <c r="AD501" s="342"/>
      <c r="AE501" s="342"/>
      <c r="AF501" s="342"/>
      <c r="AG501" s="342"/>
      <c r="AH501" s="342"/>
      <c r="AI501" s="342"/>
      <c r="AJ501" s="342"/>
      <c r="AK501" s="342"/>
      <c r="AL501" s="342"/>
      <c r="AM501" s="342"/>
      <c r="AN501" s="342"/>
      <c r="AO501" s="342"/>
      <c r="AP501" s="342"/>
      <c r="AQ501" s="342"/>
      <c r="AR501" s="342"/>
      <c r="AS501" s="342"/>
      <c r="AT501" s="342"/>
      <c r="AU501" s="342"/>
      <c r="AV501" s="342"/>
      <c r="AW501" s="342"/>
      <c r="AX501" s="342"/>
      <c r="AY501" s="342"/>
      <c r="AZ501" s="342"/>
      <c r="BB501" s="417"/>
      <c r="BW501" s="342"/>
      <c r="BX501" s="342"/>
      <c r="BY501" s="342"/>
      <c r="BZ501" s="342"/>
      <c r="CA501" s="342"/>
      <c r="CB501" s="342"/>
      <c r="CC501" s="342"/>
      <c r="CD501" s="342"/>
      <c r="CE501" s="342"/>
      <c r="CF501" s="342"/>
      <c r="CG501" s="342"/>
      <c r="CH501" s="342"/>
      <c r="CI501" s="342"/>
      <c r="CJ501" s="342"/>
      <c r="CK501" s="342"/>
      <c r="CL501" s="342"/>
      <c r="CM501" s="342"/>
      <c r="CN501" s="342"/>
      <c r="CO501" s="342"/>
      <c r="CP501" s="342"/>
      <c r="CQ501" s="342"/>
      <c r="CR501" s="342"/>
      <c r="CS501" s="342"/>
      <c r="CT501" s="342"/>
      <c r="CU501" s="342"/>
      <c r="CV501" s="342"/>
      <c r="CW501" s="342"/>
      <c r="CX501" s="342"/>
      <c r="CY501" s="342"/>
      <c r="CZ501" s="342"/>
    </row>
    <row r="502" s="341" customFormat="true" ht="25.15" customHeight="true" x14ac:dyDescent="0.2">
      <c r="A502" s="417"/>
      <c r="B502" s="417"/>
      <c r="C502" s="1078" t="s">
        <v>609</v>
      </c>
      <c r="D502" s="1079"/>
      <c r="E502" s="852">
        <v>2.0962986416510475E-2</v>
      </c>
      <c r="F502" s="843"/>
      <c r="G502" s="843"/>
      <c r="H502" s="1079" t="s">
        <v>610</v>
      </c>
      <c r="I502" s="1079"/>
      <c r="J502" s="853">
        <v>4.1255250370089189E-2</v>
      </c>
      <c r="K502" s="843"/>
      <c r="L502" s="843"/>
      <c r="M502" s="1079" t="s">
        <v>419</v>
      </c>
      <c r="N502" s="1079"/>
      <c r="O502" s="854">
        <v>3.4519193626081843E-2</v>
      </c>
      <c r="P502" s="843"/>
      <c r="Q502" s="843"/>
      <c r="R502" s="342"/>
      <c r="W502" s="342"/>
      <c r="X502" s="342"/>
      <c r="Y502" s="342"/>
      <c r="Z502" s="342"/>
      <c r="AA502" s="342"/>
      <c r="AB502" s="342"/>
      <c r="AC502" s="342"/>
      <c r="AD502" s="342"/>
      <c r="AE502" s="342"/>
      <c r="AF502" s="342"/>
      <c r="AG502" s="342"/>
      <c r="AH502" s="342"/>
      <c r="AI502" s="342"/>
      <c r="AJ502" s="342"/>
      <c r="AK502" s="342"/>
      <c r="AL502" s="342"/>
      <c r="AM502" s="342"/>
      <c r="AN502" s="342"/>
      <c r="AO502" s="342"/>
      <c r="AP502" s="342"/>
      <c r="AQ502" s="342"/>
      <c r="AR502" s="342"/>
      <c r="AS502" s="342"/>
      <c r="AT502" s="342"/>
      <c r="AU502" s="342"/>
      <c r="AV502" s="342"/>
      <c r="AW502" s="342"/>
      <c r="AX502" s="342"/>
      <c r="AY502" s="342"/>
      <c r="AZ502" s="342"/>
      <c r="BB502" s="417"/>
      <c r="BW502" s="342"/>
      <c r="BX502" s="342"/>
      <c r="BY502" s="342"/>
      <c r="BZ502" s="342"/>
      <c r="CA502" s="342"/>
      <c r="CB502" s="342"/>
      <c r="CC502" s="342"/>
      <c r="CD502" s="342"/>
      <c r="CE502" s="342"/>
      <c r="CF502" s="342"/>
      <c r="CG502" s="342"/>
      <c r="CH502" s="342"/>
      <c r="CI502" s="342"/>
      <c r="CJ502" s="342"/>
      <c r="CK502" s="342"/>
      <c r="CL502" s="342"/>
      <c r="CM502" s="342"/>
      <c r="CN502" s="342"/>
      <c r="CO502" s="342"/>
      <c r="CP502" s="342"/>
      <c r="CQ502" s="342"/>
      <c r="CR502" s="342"/>
      <c r="CS502" s="342"/>
      <c r="CT502" s="342"/>
      <c r="CU502" s="342"/>
      <c r="CV502" s="342"/>
      <c r="CW502" s="342"/>
      <c r="CX502" s="342"/>
      <c r="CY502" s="342"/>
      <c r="CZ502" s="342"/>
    </row>
    <row r="503" s="341" customFormat="true" ht="25.15" customHeight="true" x14ac:dyDescent="0.2">
      <c r="A503" s="417"/>
      <c r="B503" s="417"/>
      <c r="C503" s="1078" t="s">
        <v>618</v>
      </c>
      <c r="D503" s="1079"/>
      <c r="E503" s="852">
        <v>2.0340865639829821E-2</v>
      </c>
      <c r="F503" s="843"/>
      <c r="G503" s="843"/>
      <c r="H503" s="1079" t="s">
        <v>305</v>
      </c>
      <c r="I503" s="1079"/>
      <c r="J503" s="853">
        <v>-3.9771855939575537E-2</v>
      </c>
      <c r="K503" s="843"/>
      <c r="L503" s="843"/>
      <c r="M503" s="1079" t="s">
        <v>619</v>
      </c>
      <c r="N503" s="1079"/>
      <c r="O503" s="854">
        <v>-3.3466559210000101E-2</v>
      </c>
      <c r="P503" s="843"/>
      <c r="Q503" s="843"/>
      <c r="R503" s="342"/>
      <c r="W503" s="342"/>
      <c r="X503" s="342"/>
      <c r="Y503" s="342"/>
      <c r="Z503" s="342"/>
      <c r="AA503" s="342"/>
      <c r="AB503" s="342"/>
      <c r="AC503" s="342"/>
      <c r="AD503" s="342"/>
      <c r="AE503" s="342"/>
      <c r="AF503" s="342"/>
      <c r="AG503" s="342"/>
      <c r="AH503" s="342"/>
      <c r="AI503" s="342"/>
      <c r="AJ503" s="342"/>
      <c r="AK503" s="342"/>
      <c r="AL503" s="342"/>
      <c r="AM503" s="342"/>
      <c r="AN503" s="342"/>
      <c r="AO503" s="342"/>
      <c r="AP503" s="342"/>
      <c r="AQ503" s="342"/>
      <c r="AR503" s="342"/>
      <c r="AS503" s="342"/>
      <c r="AT503" s="342"/>
      <c r="AU503" s="342"/>
      <c r="AV503" s="342"/>
      <c r="AW503" s="342"/>
      <c r="AX503" s="342"/>
      <c r="AY503" s="342"/>
      <c r="AZ503" s="342"/>
      <c r="BB503" s="417"/>
      <c r="BW503" s="342"/>
      <c r="BX503" s="342"/>
      <c r="BY503" s="342"/>
      <c r="BZ503" s="342"/>
      <c r="CA503" s="342"/>
      <c r="CB503" s="342"/>
      <c r="CC503" s="342"/>
      <c r="CD503" s="342"/>
      <c r="CE503" s="342"/>
      <c r="CF503" s="342"/>
      <c r="CG503" s="342"/>
      <c r="CH503" s="342"/>
      <c r="CI503" s="342"/>
      <c r="CJ503" s="342"/>
      <c r="CK503" s="342"/>
      <c r="CL503" s="342"/>
      <c r="CM503" s="342"/>
      <c r="CN503" s="342"/>
      <c r="CO503" s="342"/>
      <c r="CP503" s="342"/>
      <c r="CQ503" s="342"/>
      <c r="CR503" s="342"/>
      <c r="CS503" s="342"/>
      <c r="CT503" s="342"/>
      <c r="CU503" s="342"/>
      <c r="CV503" s="342"/>
      <c r="CW503" s="342"/>
      <c r="CX503" s="342"/>
      <c r="CY503" s="342"/>
      <c r="CZ503" s="342"/>
    </row>
    <row r="504" s="341" customFormat="true" ht="25.15" customHeight="true" x14ac:dyDescent="0.2">
      <c r="A504" s="417"/>
      <c r="B504" s="417"/>
      <c r="C504" s="1078" t="s">
        <v>588</v>
      </c>
      <c r="D504" s="1079"/>
      <c r="E504" s="852">
        <v>-1.9981283860388305E-2</v>
      </c>
      <c r="F504" s="843"/>
      <c r="G504" s="843"/>
      <c r="H504" s="1079" t="s">
        <v>612</v>
      </c>
      <c r="I504" s="1079"/>
      <c r="J504" s="853">
        <v>-3.9232880172602791E-2</v>
      </c>
      <c r="K504" s="843"/>
      <c r="L504" s="843"/>
      <c r="M504" s="1079" t="s">
        <v>612</v>
      </c>
      <c r="N504" s="1079"/>
      <c r="O504" s="854">
        <v>-3.2423130499020528E-2</v>
      </c>
      <c r="P504" s="843"/>
      <c r="Q504" s="843"/>
      <c r="R504" s="342"/>
      <c r="W504" s="342"/>
      <c r="X504" s="342"/>
      <c r="Y504" s="342"/>
      <c r="Z504" s="342"/>
      <c r="AA504" s="342"/>
      <c r="AB504" s="342"/>
      <c r="AC504" s="342"/>
      <c r="AD504" s="342"/>
      <c r="AE504" s="342"/>
      <c r="AF504" s="342"/>
      <c r="AG504" s="342"/>
      <c r="AH504" s="342"/>
      <c r="AI504" s="342"/>
      <c r="AJ504" s="342"/>
      <c r="AK504" s="342"/>
      <c r="AL504" s="342"/>
      <c r="AM504" s="342"/>
      <c r="AN504" s="342"/>
      <c r="AO504" s="342"/>
      <c r="AP504" s="342"/>
      <c r="AQ504" s="342"/>
      <c r="AR504" s="342"/>
      <c r="AS504" s="342"/>
      <c r="AT504" s="342"/>
      <c r="AU504" s="342"/>
      <c r="AV504" s="342"/>
      <c r="AW504" s="342"/>
      <c r="AX504" s="342"/>
      <c r="AY504" s="342"/>
      <c r="AZ504" s="342"/>
      <c r="BB504" s="417"/>
      <c r="BW504" s="342"/>
      <c r="BX504" s="342"/>
      <c r="BY504" s="342"/>
      <c r="BZ504" s="342"/>
      <c r="CA504" s="342"/>
      <c r="CB504" s="342"/>
      <c r="CC504" s="342"/>
      <c r="CD504" s="342"/>
      <c r="CE504" s="342"/>
      <c r="CF504" s="342"/>
      <c r="CG504" s="342"/>
      <c r="CH504" s="342"/>
      <c r="CI504" s="342"/>
      <c r="CJ504" s="342"/>
      <c r="CK504" s="342"/>
      <c r="CL504" s="342"/>
      <c r="CM504" s="342"/>
      <c r="CN504" s="342"/>
      <c r="CO504" s="342"/>
      <c r="CP504" s="342"/>
      <c r="CQ504" s="342"/>
      <c r="CR504" s="342"/>
      <c r="CS504" s="342"/>
      <c r="CT504" s="342"/>
      <c r="CU504" s="342"/>
      <c r="CV504" s="342"/>
      <c r="CW504" s="342"/>
      <c r="CX504" s="342"/>
      <c r="CY504" s="342"/>
      <c r="CZ504" s="342"/>
    </row>
    <row r="505" s="341" customFormat="true" ht="25.15" customHeight="true" x14ac:dyDescent="0.2">
      <c r="A505" s="417"/>
      <c r="B505" s="417"/>
      <c r="C505" s="1078" t="s">
        <v>616</v>
      </c>
      <c r="D505" s="1079"/>
      <c r="E505" s="852">
        <v>-1.9917150813956289E-2</v>
      </c>
      <c r="F505" s="843"/>
      <c r="G505" s="843"/>
      <c r="H505" s="1079" t="s">
        <v>451</v>
      </c>
      <c r="I505" s="1079"/>
      <c r="J505" s="853">
        <v>3.6459712493545959E-2</v>
      </c>
      <c r="K505" s="843"/>
      <c r="L505" s="843"/>
      <c r="M505" s="1079" t="s">
        <v>563</v>
      </c>
      <c r="N505" s="1079"/>
      <c r="O505" s="854">
        <v>3.066997249676303E-2</v>
      </c>
      <c r="P505" s="843"/>
      <c r="Q505" s="843"/>
      <c r="R505" s="342"/>
      <c r="W505" s="342"/>
      <c r="X505" s="342"/>
      <c r="Y505" s="342"/>
      <c r="Z505" s="342"/>
      <c r="AA505" s="342"/>
      <c r="AB505" s="342"/>
      <c r="AC505" s="342"/>
      <c r="AD505" s="342"/>
      <c r="AE505" s="342"/>
      <c r="AF505" s="342"/>
      <c r="AG505" s="342"/>
      <c r="AH505" s="342"/>
      <c r="AI505" s="342"/>
      <c r="AJ505" s="342"/>
      <c r="AK505" s="342"/>
      <c r="AL505" s="342"/>
      <c r="AM505" s="342"/>
      <c r="AN505" s="342"/>
      <c r="AO505" s="342"/>
      <c r="AP505" s="342"/>
      <c r="AQ505" s="342"/>
      <c r="AR505" s="342"/>
      <c r="AS505" s="342"/>
      <c r="AT505" s="342"/>
      <c r="AU505" s="342"/>
      <c r="AV505" s="342"/>
      <c r="AW505" s="342"/>
      <c r="AX505" s="342"/>
      <c r="AY505" s="342"/>
      <c r="AZ505" s="342"/>
      <c r="BB505" s="417"/>
      <c r="BW505" s="342"/>
      <c r="BX505" s="342"/>
      <c r="BY505" s="342"/>
      <c r="BZ505" s="342"/>
      <c r="CA505" s="342"/>
      <c r="CB505" s="342"/>
      <c r="CC505" s="342"/>
      <c r="CD505" s="342"/>
      <c r="CE505" s="342"/>
      <c r="CF505" s="342"/>
      <c r="CG505" s="342"/>
      <c r="CH505" s="342"/>
      <c r="CI505" s="342"/>
      <c r="CJ505" s="342"/>
      <c r="CK505" s="342"/>
      <c r="CL505" s="342"/>
      <c r="CM505" s="342"/>
      <c r="CN505" s="342"/>
      <c r="CO505" s="342"/>
      <c r="CP505" s="342"/>
      <c r="CQ505" s="342"/>
      <c r="CR505" s="342"/>
      <c r="CS505" s="342"/>
      <c r="CT505" s="342"/>
      <c r="CU505" s="342"/>
      <c r="CV505" s="342"/>
      <c r="CW505" s="342"/>
      <c r="CX505" s="342"/>
      <c r="CY505" s="342"/>
      <c r="CZ505" s="342"/>
    </row>
    <row r="506" s="341" customFormat="true" ht="25.15" customHeight="true" x14ac:dyDescent="0.2">
      <c r="A506" s="417"/>
      <c r="B506" s="417"/>
      <c r="C506" s="1078" t="s">
        <v>621</v>
      </c>
      <c r="D506" s="1079"/>
      <c r="E506" s="855">
        <v>1.6293227499062934E-2</v>
      </c>
      <c r="F506" s="843"/>
      <c r="G506" s="843"/>
      <c r="H506" s="1079" t="s">
        <v>288</v>
      </c>
      <c r="I506" s="1079"/>
      <c r="J506" s="853">
        <v>-3.5777308721954455E-2</v>
      </c>
      <c r="K506" s="843"/>
      <c r="L506" s="843"/>
      <c r="M506" s="1079" t="s">
        <v>621</v>
      </c>
      <c r="N506" s="1079"/>
      <c r="O506" s="854">
        <v>2.6662747921182648E-2</v>
      </c>
      <c r="P506" s="843"/>
      <c r="Q506" s="843"/>
      <c r="R506" s="342"/>
      <c r="W506" s="342"/>
      <c r="X506" s="342"/>
      <c r="Y506" s="342"/>
      <c r="Z506" s="342"/>
      <c r="AA506" s="342"/>
      <c r="AB506" s="342"/>
      <c r="AC506" s="342"/>
      <c r="AD506" s="342"/>
      <c r="AE506" s="342"/>
      <c r="AF506" s="342"/>
      <c r="AG506" s="342"/>
      <c r="AH506" s="342"/>
      <c r="AI506" s="342"/>
      <c r="AJ506" s="342"/>
      <c r="AK506" s="342"/>
      <c r="AL506" s="342"/>
      <c r="AM506" s="342"/>
      <c r="AN506" s="342"/>
      <c r="AO506" s="342"/>
      <c r="AP506" s="342"/>
      <c r="AQ506" s="342"/>
      <c r="AR506" s="342"/>
      <c r="AS506" s="342"/>
      <c r="AT506" s="342"/>
      <c r="AU506" s="342"/>
      <c r="AV506" s="342"/>
      <c r="AW506" s="342"/>
      <c r="AX506" s="342"/>
      <c r="AY506" s="342"/>
      <c r="AZ506" s="342"/>
      <c r="BB506" s="417"/>
      <c r="BW506" s="342"/>
      <c r="BX506" s="342"/>
      <c r="BY506" s="342"/>
      <c r="BZ506" s="342"/>
      <c r="CA506" s="342"/>
      <c r="CB506" s="342"/>
      <c r="CC506" s="342"/>
      <c r="CD506" s="342"/>
      <c r="CE506" s="342"/>
      <c r="CF506" s="342"/>
      <c r="CG506" s="342"/>
      <c r="CH506" s="342"/>
      <c r="CI506" s="342"/>
      <c r="CJ506" s="342"/>
      <c r="CK506" s="342"/>
      <c r="CL506" s="342"/>
      <c r="CM506" s="342"/>
      <c r="CN506" s="342"/>
      <c r="CO506" s="342"/>
      <c r="CP506" s="342"/>
      <c r="CQ506" s="342"/>
      <c r="CR506" s="342"/>
      <c r="CS506" s="342"/>
      <c r="CT506" s="342"/>
      <c r="CU506" s="342"/>
      <c r="CV506" s="342"/>
      <c r="CW506" s="342"/>
      <c r="CX506" s="342"/>
      <c r="CY506" s="342"/>
      <c r="CZ506" s="342"/>
    </row>
    <row r="507" s="341" customFormat="true" ht="25.15" customHeight="true" x14ac:dyDescent="0.2">
      <c r="A507" s="417"/>
      <c r="B507" s="417"/>
      <c r="C507" s="1078"/>
      <c r="D507" s="1080"/>
      <c r="E507" s="843"/>
      <c r="F507" s="843"/>
      <c r="G507" s="843"/>
      <c r="H507" s="1079" t="s">
        <v>607</v>
      </c>
      <c r="I507" s="1079"/>
      <c r="J507" s="853">
        <v>3.5425108738806402E-2</v>
      </c>
      <c r="K507" s="843"/>
      <c r="L507" s="843"/>
      <c r="M507" s="1079" t="s">
        <v>569</v>
      </c>
      <c r="N507" s="1079"/>
      <c r="O507" s="854">
        <v>-2.2970213120215761E-2</v>
      </c>
      <c r="P507" s="843"/>
      <c r="Q507" s="843"/>
      <c r="R507" s="342"/>
      <c r="W507" s="342"/>
      <c r="X507" s="342"/>
      <c r="Y507" s="342"/>
      <c r="Z507" s="342"/>
      <c r="AA507" s="342"/>
      <c r="AB507" s="342"/>
      <c r="AC507" s="342"/>
      <c r="AD507" s="342"/>
      <c r="AE507" s="342"/>
      <c r="AF507" s="342"/>
      <c r="AG507" s="342"/>
      <c r="AH507" s="342"/>
      <c r="AI507" s="342"/>
      <c r="AJ507" s="342"/>
      <c r="AK507" s="342"/>
      <c r="AL507" s="342"/>
      <c r="AM507" s="342"/>
      <c r="AN507" s="342"/>
      <c r="AO507" s="342"/>
      <c r="AP507" s="342"/>
      <c r="AQ507" s="342"/>
      <c r="AR507" s="342"/>
      <c r="AS507" s="342"/>
      <c r="AT507" s="342"/>
      <c r="AU507" s="342"/>
      <c r="AV507" s="342"/>
      <c r="AW507" s="342"/>
      <c r="AX507" s="342"/>
      <c r="AY507" s="342"/>
      <c r="AZ507" s="342"/>
      <c r="BB507" s="417"/>
      <c r="BW507" s="342"/>
      <c r="BX507" s="342"/>
      <c r="BY507" s="342"/>
      <c r="BZ507" s="342"/>
      <c r="CA507" s="342"/>
      <c r="CB507" s="342"/>
      <c r="CC507" s="342"/>
      <c r="CD507" s="342"/>
      <c r="CE507" s="342"/>
      <c r="CF507" s="342"/>
      <c r="CG507" s="342"/>
      <c r="CH507" s="342"/>
      <c r="CI507" s="342"/>
      <c r="CJ507" s="342"/>
      <c r="CK507" s="342"/>
      <c r="CL507" s="342"/>
      <c r="CM507" s="342"/>
      <c r="CN507" s="342"/>
      <c r="CO507" s="342"/>
      <c r="CP507" s="342"/>
      <c r="CQ507" s="342"/>
      <c r="CR507" s="342"/>
      <c r="CS507" s="342"/>
      <c r="CT507" s="342"/>
      <c r="CU507" s="342"/>
      <c r="CV507" s="342"/>
      <c r="CW507" s="342"/>
      <c r="CX507" s="342"/>
      <c r="CY507" s="342"/>
      <c r="CZ507" s="342"/>
    </row>
    <row r="508" s="341" customFormat="true" ht="25.15" customHeight="true" x14ac:dyDescent="0.2">
      <c r="A508" s="417"/>
      <c r="B508" s="417"/>
      <c r="C508" s="1078"/>
      <c r="D508" s="1080"/>
      <c r="E508" s="843"/>
      <c r="F508" s="843"/>
      <c r="G508" s="843"/>
      <c r="H508" s="1079" t="s">
        <v>588</v>
      </c>
      <c r="I508" s="1079"/>
      <c r="J508" s="853">
        <v>-3.37563162205059E-2</v>
      </c>
      <c r="K508" s="843"/>
      <c r="L508" s="843"/>
      <c r="M508" s="1079" t="s">
        <v>632</v>
      </c>
      <c r="N508" s="1079"/>
      <c r="O508" s="854">
        <v>-1.9026338344238052E-2</v>
      </c>
      <c r="P508" s="843"/>
      <c r="Q508" s="843"/>
      <c r="R508" s="342"/>
      <c r="W508" s="342"/>
      <c r="X508" s="342"/>
      <c r="Y508" s="342"/>
      <c r="Z508" s="342"/>
      <c r="AA508" s="342"/>
      <c r="AB508" s="342"/>
      <c r="AC508" s="342"/>
      <c r="AD508" s="342"/>
      <c r="AE508" s="342"/>
      <c r="AF508" s="342"/>
      <c r="AG508" s="342"/>
      <c r="AH508" s="342"/>
      <c r="AI508" s="342"/>
      <c r="AJ508" s="342"/>
      <c r="AK508" s="342"/>
      <c r="AL508" s="342"/>
      <c r="AM508" s="342"/>
      <c r="AN508" s="342"/>
      <c r="AO508" s="342"/>
      <c r="AP508" s="342"/>
      <c r="AQ508" s="342"/>
      <c r="AR508" s="342"/>
      <c r="AS508" s="342"/>
      <c r="AT508" s="342"/>
      <c r="AU508" s="342"/>
      <c r="AV508" s="342"/>
      <c r="AW508" s="342"/>
      <c r="AX508" s="342"/>
      <c r="AY508" s="342"/>
      <c r="AZ508" s="342"/>
      <c r="BB508" s="417"/>
      <c r="BW508" s="342"/>
      <c r="BX508" s="342"/>
      <c r="BY508" s="342"/>
      <c r="BZ508" s="342"/>
      <c r="CA508" s="342"/>
      <c r="CB508" s="342"/>
      <c r="CC508" s="342"/>
      <c r="CD508" s="342"/>
      <c r="CE508" s="342"/>
      <c r="CF508" s="342"/>
      <c r="CG508" s="342"/>
      <c r="CH508" s="342"/>
      <c r="CI508" s="342"/>
      <c r="CJ508" s="342"/>
      <c r="CK508" s="342"/>
      <c r="CL508" s="342"/>
      <c r="CM508" s="342"/>
      <c r="CN508" s="342"/>
      <c r="CO508" s="342"/>
      <c r="CP508" s="342"/>
      <c r="CQ508" s="342"/>
      <c r="CR508" s="342"/>
      <c r="CS508" s="342"/>
      <c r="CT508" s="342"/>
      <c r="CU508" s="342"/>
      <c r="CV508" s="342"/>
      <c r="CW508" s="342"/>
      <c r="CX508" s="342"/>
      <c r="CY508" s="342"/>
      <c r="CZ508" s="342"/>
    </row>
    <row r="509" s="341" customFormat="true" ht="25.15" customHeight="true" x14ac:dyDescent="0.2">
      <c r="A509" s="417"/>
      <c r="B509" s="417"/>
      <c r="C509" s="1078"/>
      <c r="D509" s="1080"/>
      <c r="E509" s="843"/>
      <c r="F509" s="843"/>
      <c r="G509" s="843"/>
      <c r="H509" s="1079" t="s">
        <v>451</v>
      </c>
      <c r="I509" s="1079"/>
      <c r="J509" s="853">
        <v>3.2027252528961922E-2</v>
      </c>
      <c r="K509" s="843"/>
      <c r="L509" s="843"/>
      <c r="M509" s="1079" t="s">
        <v>316</v>
      </c>
      <c r="N509" s="1079"/>
      <c r="O509" s="854">
        <v>1.8951212294861308E-2</v>
      </c>
      <c r="P509" s="843"/>
      <c r="Q509" s="843"/>
      <c r="R509" s="342"/>
      <c r="W509" s="342"/>
      <c r="X509" s="342"/>
      <c r="Y509" s="342"/>
      <c r="Z509" s="342"/>
      <c r="AA509" s="342"/>
      <c r="AB509" s="342"/>
      <c r="AC509" s="342"/>
      <c r="AD509" s="342"/>
      <c r="AE509" s="342"/>
      <c r="AF509" s="342"/>
      <c r="AG509" s="342"/>
      <c r="AH509" s="342"/>
      <c r="AI509" s="342"/>
      <c r="AJ509" s="342"/>
      <c r="AK509" s="342"/>
      <c r="AL509" s="342"/>
      <c r="AM509" s="342"/>
      <c r="AN509" s="342"/>
      <c r="AO509" s="342"/>
      <c r="AP509" s="342"/>
      <c r="AQ509" s="342"/>
      <c r="AR509" s="342"/>
      <c r="AS509" s="342"/>
      <c r="AT509" s="342"/>
      <c r="AU509" s="342"/>
      <c r="AV509" s="342"/>
      <c r="AW509" s="342"/>
      <c r="AX509" s="342"/>
      <c r="AY509" s="342"/>
      <c r="AZ509" s="342"/>
      <c r="BB509" s="417"/>
      <c r="BW509" s="342"/>
      <c r="BX509" s="342"/>
      <c r="BY509" s="342"/>
      <c r="BZ509" s="342"/>
      <c r="CA509" s="342"/>
      <c r="CB509" s="342"/>
      <c r="CC509" s="342"/>
      <c r="CD509" s="342"/>
      <c r="CE509" s="342"/>
      <c r="CF509" s="342"/>
      <c r="CG509" s="342"/>
      <c r="CH509" s="342"/>
      <c r="CI509" s="342"/>
      <c r="CJ509" s="342"/>
      <c r="CK509" s="342"/>
      <c r="CL509" s="342"/>
      <c r="CM509" s="342"/>
      <c r="CN509" s="342"/>
      <c r="CO509" s="342"/>
      <c r="CP509" s="342"/>
      <c r="CQ509" s="342"/>
      <c r="CR509" s="342"/>
      <c r="CS509" s="342"/>
      <c r="CT509" s="342"/>
      <c r="CU509" s="342"/>
      <c r="CV509" s="342"/>
      <c r="CW509" s="342"/>
      <c r="CX509" s="342"/>
      <c r="CY509" s="342"/>
      <c r="CZ509" s="342"/>
    </row>
    <row r="510" s="341" customFormat="true" ht="25.15" customHeight="true" x14ac:dyDescent="0.2">
      <c r="A510" s="417"/>
      <c r="B510" s="417"/>
      <c r="C510" s="1078" t="s">
        <v>250</v>
      </c>
      <c r="D510" s="1079"/>
      <c r="E510" s="1079"/>
      <c r="F510" s="843"/>
      <c r="G510" s="843"/>
      <c r="H510" s="1079" t="s">
        <v>299</v>
      </c>
      <c r="I510" s="1079"/>
      <c r="J510" s="853">
        <v>-3.0668175248773424E-2</v>
      </c>
      <c r="K510" s="843"/>
      <c r="L510" s="843"/>
      <c r="M510" s="1079" t="s">
        <v>619</v>
      </c>
      <c r="N510" s="1079"/>
      <c r="O510" s="854">
        <v>-1.6799853995762008E-2</v>
      </c>
      <c r="P510" s="843"/>
      <c r="Q510" s="843"/>
      <c r="R510" s="342"/>
      <c r="W510" s="342"/>
      <c r="X510" s="342"/>
      <c r="Y510" s="342"/>
      <c r="Z510" s="342"/>
      <c r="AA510" s="342"/>
      <c r="AB510" s="342"/>
      <c r="AC510" s="342"/>
      <c r="AD510" s="342"/>
      <c r="AE510" s="342"/>
      <c r="AF510" s="342"/>
      <c r="AG510" s="342"/>
      <c r="AH510" s="342"/>
      <c r="AI510" s="342"/>
      <c r="AJ510" s="342"/>
      <c r="AK510" s="342"/>
      <c r="AL510" s="342"/>
      <c r="AM510" s="342"/>
      <c r="AN510" s="342"/>
      <c r="AO510" s="342"/>
      <c r="AP510" s="342"/>
      <c r="AQ510" s="342"/>
      <c r="AR510" s="342"/>
      <c r="AS510" s="342"/>
      <c r="AT510" s="342"/>
      <c r="AU510" s="342"/>
      <c r="AV510" s="342"/>
      <c r="AW510" s="342"/>
      <c r="AX510" s="342"/>
      <c r="AY510" s="342"/>
      <c r="AZ510" s="342"/>
      <c r="BB510" s="417"/>
      <c r="BW510" s="342"/>
      <c r="BX510" s="342"/>
      <c r="BY510" s="342"/>
      <c r="BZ510" s="342"/>
      <c r="CA510" s="342"/>
      <c r="CB510" s="342"/>
      <c r="CC510" s="342"/>
      <c r="CD510" s="342"/>
      <c r="CE510" s="342"/>
      <c r="CF510" s="342"/>
      <c r="CG510" s="342"/>
      <c r="CH510" s="342"/>
      <c r="CI510" s="342"/>
      <c r="CJ510" s="342"/>
      <c r="CK510" s="342"/>
      <c r="CL510" s="342"/>
      <c r="CM510" s="342"/>
      <c r="CN510" s="342"/>
      <c r="CO510" s="342"/>
      <c r="CP510" s="342"/>
      <c r="CQ510" s="342"/>
      <c r="CR510" s="342"/>
      <c r="CS510" s="342"/>
      <c r="CT510" s="342"/>
      <c r="CU510" s="342"/>
      <c r="CV510" s="342"/>
      <c r="CW510" s="342"/>
      <c r="CX510" s="342"/>
      <c r="CY510" s="342"/>
      <c r="CZ510" s="342"/>
    </row>
    <row r="511" s="341" customFormat="true" ht="25.15" customHeight="true" x14ac:dyDescent="0.2">
      <c r="A511" s="417"/>
      <c r="B511" s="417"/>
      <c r="C511" s="1078" t="s">
        <v>192</v>
      </c>
      <c r="D511" s="1079"/>
      <c r="E511" s="856" t="s">
        <v>251</v>
      </c>
      <c r="F511" s="843"/>
      <c r="G511" s="843"/>
      <c r="H511" s="1079" t="s">
        <v>620</v>
      </c>
      <c r="I511" s="1079"/>
      <c r="J511" s="853">
        <v>-3.0374403871294541E-2</v>
      </c>
      <c r="K511" s="843"/>
      <c r="L511" s="843"/>
      <c r="M511" s="1079" t="s">
        <v>616</v>
      </c>
      <c r="N511" s="1079"/>
      <c r="O511" s="854">
        <v>-1.5046632263371501E-2</v>
      </c>
      <c r="P511" s="843"/>
      <c r="Q511" s="843"/>
      <c r="R511" s="342"/>
      <c r="W511" s="342"/>
      <c r="X511" s="342"/>
      <c r="Y511" s="342"/>
      <c r="Z511" s="342"/>
      <c r="AA511" s="342"/>
      <c r="AB511" s="342"/>
      <c r="AC511" s="342"/>
      <c r="AD511" s="342"/>
      <c r="AE511" s="342"/>
      <c r="AF511" s="342"/>
      <c r="AG511" s="342"/>
      <c r="AH511" s="342"/>
      <c r="AI511" s="342"/>
      <c r="AJ511" s="342"/>
      <c r="AK511" s="342"/>
      <c r="AL511" s="342"/>
      <c r="AM511" s="342"/>
      <c r="AN511" s="342"/>
      <c r="AO511" s="342"/>
      <c r="AP511" s="342"/>
      <c r="AQ511" s="342"/>
      <c r="AR511" s="342"/>
      <c r="AS511" s="342"/>
      <c r="AT511" s="342"/>
      <c r="AU511" s="342"/>
      <c r="AV511" s="342"/>
      <c r="AW511" s="342"/>
      <c r="AX511" s="342"/>
      <c r="AY511" s="342"/>
      <c r="AZ511" s="342"/>
      <c r="BB511" s="417"/>
      <c r="BW511" s="342"/>
      <c r="BX511" s="342"/>
      <c r="BY511" s="342"/>
      <c r="BZ511" s="342"/>
      <c r="CA511" s="342"/>
      <c r="CB511" s="342"/>
      <c r="CC511" s="342"/>
      <c r="CD511" s="342"/>
      <c r="CE511" s="342"/>
      <c r="CF511" s="342"/>
      <c r="CG511" s="342"/>
      <c r="CH511" s="342"/>
      <c r="CI511" s="342"/>
      <c r="CJ511" s="342"/>
      <c r="CK511" s="342"/>
      <c r="CL511" s="342"/>
      <c r="CM511" s="342"/>
      <c r="CN511" s="342"/>
      <c r="CO511" s="342"/>
      <c r="CP511" s="342"/>
      <c r="CQ511" s="342"/>
      <c r="CR511" s="342"/>
      <c r="CS511" s="342"/>
      <c r="CT511" s="342"/>
      <c r="CU511" s="342"/>
      <c r="CV511" s="342"/>
      <c r="CW511" s="342"/>
      <c r="CX511" s="342"/>
      <c r="CY511" s="342"/>
      <c r="CZ511" s="342"/>
    </row>
    <row r="512" s="341" customFormat="true" ht="25.15" customHeight="true" x14ac:dyDescent="0.2">
      <c r="A512" s="417"/>
      <c r="B512" s="417"/>
      <c r="C512" s="1078" t="s">
        <v>225</v>
      </c>
      <c r="D512" s="1079"/>
      <c r="E512" s="849">
        <v>1.4213045004480363E-2</v>
      </c>
      <c r="F512" s="843"/>
      <c r="G512" s="843"/>
      <c r="H512" s="1079" t="s">
        <v>626</v>
      </c>
      <c r="I512" s="1079"/>
      <c r="J512" s="853">
        <v>2.9744609060462879E-2</v>
      </c>
      <c r="K512" s="843"/>
      <c r="L512" s="843"/>
      <c r="M512" s="1079" t="s">
        <v>618</v>
      </c>
      <c r="N512" s="1079"/>
      <c r="O512" s="854">
        <v>1.5036405372627975E-2</v>
      </c>
      <c r="P512" s="843"/>
      <c r="Q512" s="843"/>
      <c r="R512" s="342"/>
      <c r="W512" s="342"/>
      <c r="X512" s="342"/>
      <c r="Y512" s="342"/>
      <c r="Z512" s="342"/>
      <c r="AA512" s="342"/>
      <c r="AB512" s="342"/>
      <c r="AC512" s="342"/>
      <c r="AD512" s="342"/>
      <c r="AE512" s="342"/>
      <c r="AF512" s="342"/>
      <c r="AG512" s="342"/>
      <c r="AH512" s="342"/>
      <c r="AI512" s="342"/>
      <c r="AJ512" s="342"/>
      <c r="AK512" s="342"/>
      <c r="AL512" s="342"/>
      <c r="AM512" s="342"/>
      <c r="AN512" s="342"/>
      <c r="AO512" s="342"/>
      <c r="AP512" s="342"/>
      <c r="AQ512" s="342"/>
      <c r="AR512" s="342"/>
      <c r="AS512" s="342"/>
      <c r="AT512" s="342"/>
      <c r="AU512" s="342"/>
      <c r="AV512" s="342"/>
      <c r="AW512" s="342"/>
      <c r="AX512" s="342"/>
      <c r="AY512" s="342"/>
      <c r="AZ512" s="342"/>
      <c r="BB512" s="417"/>
      <c r="BW512" s="342"/>
      <c r="BX512" s="342"/>
      <c r="BY512" s="342"/>
      <c r="BZ512" s="342"/>
      <c r="CA512" s="342"/>
      <c r="CB512" s="342"/>
      <c r="CC512" s="342"/>
      <c r="CD512" s="342"/>
      <c r="CE512" s="342"/>
      <c r="CF512" s="342"/>
      <c r="CG512" s="342"/>
      <c r="CH512" s="342"/>
      <c r="CI512" s="342"/>
      <c r="CJ512" s="342"/>
      <c r="CK512" s="342"/>
      <c r="CL512" s="342"/>
      <c r="CM512" s="342"/>
      <c r="CN512" s="342"/>
      <c r="CO512" s="342"/>
      <c r="CP512" s="342"/>
      <c r="CQ512" s="342"/>
      <c r="CR512" s="342"/>
      <c r="CS512" s="342"/>
      <c r="CT512" s="342"/>
      <c r="CU512" s="342"/>
      <c r="CV512" s="342"/>
      <c r="CW512" s="342"/>
      <c r="CX512" s="342"/>
      <c r="CY512" s="342"/>
      <c r="CZ512" s="342"/>
    </row>
    <row r="513" s="341" customFormat="true" ht="25.15" customHeight="true" x14ac:dyDescent="0.2">
      <c r="A513" s="417"/>
      <c r="B513" s="417"/>
      <c r="C513" s="1078" t="s">
        <v>569</v>
      </c>
      <c r="D513" s="1079"/>
      <c r="E513" s="852">
        <v>8.0479391751970084E-3</v>
      </c>
      <c r="F513" s="843"/>
      <c r="G513" s="843"/>
      <c r="H513" s="1079" t="s">
        <v>604</v>
      </c>
      <c r="I513" s="1079"/>
      <c r="J513" s="853">
        <v>2.8426861571755051E-2</v>
      </c>
      <c r="K513" s="843"/>
      <c r="L513" s="843"/>
      <c r="M513" s="1079" t="s">
        <v>633</v>
      </c>
      <c r="N513" s="1079"/>
      <c r="O513" s="854">
        <v>-1.3224261853273807E-2</v>
      </c>
      <c r="P513" s="843"/>
      <c r="Q513" s="843"/>
      <c r="R513" s="342"/>
      <c r="W513" s="342"/>
      <c r="X513" s="342"/>
      <c r="Y513" s="342"/>
      <c r="Z513" s="342"/>
      <c r="AA513" s="342"/>
      <c r="AB513" s="342"/>
      <c r="AC513" s="342"/>
      <c r="AD513" s="342"/>
      <c r="AE513" s="342"/>
      <c r="AF513" s="342"/>
      <c r="AG513" s="342"/>
      <c r="AH513" s="342"/>
      <c r="AI513" s="342"/>
      <c r="AJ513" s="342"/>
      <c r="AK513" s="342"/>
      <c r="AL513" s="342"/>
      <c r="AM513" s="342"/>
      <c r="AN513" s="342"/>
      <c r="AO513" s="342"/>
      <c r="AP513" s="342"/>
      <c r="AQ513" s="342"/>
      <c r="AR513" s="342"/>
      <c r="AS513" s="342"/>
      <c r="AT513" s="342"/>
      <c r="AU513" s="342"/>
      <c r="AV513" s="342"/>
      <c r="AW513" s="342"/>
      <c r="AX513" s="342"/>
      <c r="AY513" s="342"/>
      <c r="AZ513" s="342"/>
      <c r="BB513" s="417"/>
      <c r="BW513" s="342"/>
      <c r="BX513" s="342"/>
      <c r="BY513" s="342"/>
      <c r="BZ513" s="342"/>
      <c r="CA513" s="342"/>
      <c r="CB513" s="342"/>
      <c r="CC513" s="342"/>
      <c r="CD513" s="342"/>
      <c r="CE513" s="342"/>
      <c r="CF513" s="342"/>
      <c r="CG513" s="342"/>
      <c r="CH513" s="342"/>
      <c r="CI513" s="342"/>
      <c r="CJ513" s="342"/>
      <c r="CK513" s="342"/>
      <c r="CL513" s="342"/>
      <c r="CM513" s="342"/>
      <c r="CN513" s="342"/>
      <c r="CO513" s="342"/>
      <c r="CP513" s="342"/>
      <c r="CQ513" s="342"/>
      <c r="CR513" s="342"/>
      <c r="CS513" s="342"/>
      <c r="CT513" s="342"/>
      <c r="CU513" s="342"/>
      <c r="CV513" s="342"/>
      <c r="CW513" s="342"/>
      <c r="CX513" s="342"/>
      <c r="CY513" s="342"/>
      <c r="CZ513" s="342"/>
    </row>
    <row r="514" s="341" customFormat="true" ht="25.15" customHeight="true" x14ac:dyDescent="0.2">
      <c r="A514" s="417"/>
      <c r="B514" s="417"/>
      <c r="C514" s="1078" t="s">
        <v>588</v>
      </c>
      <c r="D514" s="1079"/>
      <c r="E514" s="852">
        <v>3.9925170470941413E-4</v>
      </c>
      <c r="F514" s="843"/>
      <c r="G514" s="843"/>
      <c r="H514" s="1079" t="s">
        <v>592</v>
      </c>
      <c r="I514" s="1079"/>
      <c r="J514" s="853">
        <v>-2.6771604324085485E-2</v>
      </c>
      <c r="K514" s="843"/>
      <c r="L514" s="843"/>
      <c r="M514" s="1079" t="s">
        <v>314</v>
      </c>
      <c r="N514" s="1079"/>
      <c r="O514" s="854">
        <v>1.2656812416243741E-2</v>
      </c>
      <c r="P514" s="843"/>
      <c r="Q514" s="843"/>
      <c r="R514" s="342"/>
      <c r="W514" s="342"/>
      <c r="X514" s="342"/>
      <c r="Y514" s="342"/>
      <c r="Z514" s="342"/>
      <c r="AA514" s="342"/>
      <c r="AB514" s="342"/>
      <c r="AC514" s="342"/>
      <c r="AD514" s="342"/>
      <c r="AE514" s="342"/>
      <c r="AF514" s="342"/>
      <c r="AG514" s="342"/>
      <c r="AH514" s="342"/>
      <c r="AI514" s="342"/>
      <c r="AJ514" s="342"/>
      <c r="AK514" s="342"/>
      <c r="AL514" s="342"/>
      <c r="AM514" s="342"/>
      <c r="AN514" s="342"/>
      <c r="AO514" s="342"/>
      <c r="AP514" s="342"/>
      <c r="AQ514" s="342"/>
      <c r="AR514" s="342"/>
      <c r="AS514" s="342"/>
      <c r="AT514" s="342"/>
      <c r="AU514" s="342"/>
      <c r="AV514" s="342"/>
      <c r="AW514" s="342"/>
      <c r="AX514" s="342"/>
      <c r="AY514" s="342"/>
      <c r="AZ514" s="342"/>
      <c r="BB514" s="417"/>
      <c r="BW514" s="342"/>
      <c r="BX514" s="342"/>
      <c r="BY514" s="342"/>
      <c r="BZ514" s="342"/>
      <c r="CA514" s="342"/>
      <c r="CB514" s="342"/>
      <c r="CC514" s="342"/>
      <c r="CD514" s="342"/>
      <c r="CE514" s="342"/>
      <c r="CF514" s="342"/>
      <c r="CG514" s="342"/>
      <c r="CH514" s="342"/>
      <c r="CI514" s="342"/>
      <c r="CJ514" s="342"/>
      <c r="CK514" s="342"/>
      <c r="CL514" s="342"/>
      <c r="CM514" s="342"/>
      <c r="CN514" s="342"/>
      <c r="CO514" s="342"/>
      <c r="CP514" s="342"/>
      <c r="CQ514" s="342"/>
      <c r="CR514" s="342"/>
      <c r="CS514" s="342"/>
      <c r="CT514" s="342"/>
      <c r="CU514" s="342"/>
      <c r="CV514" s="342"/>
      <c r="CW514" s="342"/>
      <c r="CX514" s="342"/>
      <c r="CY514" s="342"/>
      <c r="CZ514" s="342"/>
    </row>
    <row r="515" s="341" customFormat="true" ht="25.15" customHeight="true" x14ac:dyDescent="0.2">
      <c r="A515" s="417"/>
      <c r="B515" s="417"/>
      <c r="C515" s="1078" t="s">
        <v>499</v>
      </c>
      <c r="D515" s="1079"/>
      <c r="E515" s="852">
        <v>2.5495760920735917E-2</v>
      </c>
      <c r="F515" s="843"/>
      <c r="G515" s="843"/>
      <c r="H515" s="1079" t="s">
        <v>615</v>
      </c>
      <c r="I515" s="1079"/>
      <c r="J515" s="853">
        <v>-2.5617061010896083E-2</v>
      </c>
      <c r="K515" s="843"/>
      <c r="L515" s="843"/>
      <c r="M515" s="1079" t="s">
        <v>563</v>
      </c>
      <c r="N515" s="1079"/>
      <c r="O515" s="857">
        <v>1.029029472999333E-2</v>
      </c>
      <c r="P515" s="843"/>
      <c r="Q515" s="843"/>
      <c r="R515" s="342"/>
      <c r="W515" s="342"/>
      <c r="X515" s="342"/>
      <c r="Y515" s="342"/>
      <c r="Z515" s="342"/>
      <c r="AA515" s="342"/>
      <c r="AB515" s="342"/>
      <c r="AC515" s="342"/>
      <c r="AD515" s="342"/>
      <c r="AE515" s="342"/>
      <c r="AF515" s="342"/>
      <c r="AG515" s="342"/>
      <c r="AH515" s="342"/>
      <c r="AI515" s="342"/>
      <c r="AJ515" s="342"/>
      <c r="AK515" s="342"/>
      <c r="AL515" s="342"/>
      <c r="AM515" s="342"/>
      <c r="AN515" s="342"/>
      <c r="AO515" s="342"/>
      <c r="AP515" s="342"/>
      <c r="AQ515" s="342"/>
      <c r="AR515" s="342"/>
      <c r="AS515" s="342"/>
      <c r="AT515" s="342"/>
      <c r="AU515" s="342"/>
      <c r="AV515" s="342"/>
      <c r="AW515" s="342"/>
      <c r="AX515" s="342"/>
      <c r="AY515" s="342"/>
      <c r="AZ515" s="342"/>
      <c r="BB515" s="417"/>
      <c r="BW515" s="342"/>
      <c r="BX515" s="342"/>
      <c r="BY515" s="342"/>
      <c r="BZ515" s="342"/>
      <c r="CA515" s="342"/>
      <c r="CB515" s="342"/>
      <c r="CC515" s="342"/>
      <c r="CD515" s="342"/>
      <c r="CE515" s="342"/>
      <c r="CF515" s="342"/>
      <c r="CG515" s="342"/>
      <c r="CH515" s="342"/>
      <c r="CI515" s="342"/>
      <c r="CJ515" s="342"/>
      <c r="CK515" s="342"/>
      <c r="CL515" s="342"/>
      <c r="CM515" s="342"/>
      <c r="CN515" s="342"/>
      <c r="CO515" s="342"/>
      <c r="CP515" s="342"/>
      <c r="CQ515" s="342"/>
      <c r="CR515" s="342"/>
      <c r="CS515" s="342"/>
      <c r="CT515" s="342"/>
      <c r="CU515" s="342"/>
      <c r="CV515" s="342"/>
      <c r="CW515" s="342"/>
      <c r="CX515" s="342"/>
      <c r="CY515" s="342"/>
      <c r="CZ515" s="342"/>
    </row>
    <row r="516" s="341" customFormat="true" ht="25.15" customHeight="true" x14ac:dyDescent="0.2">
      <c r="A516" s="417"/>
      <c r="B516" s="417"/>
      <c r="C516" s="1078" t="s">
        <v>455</v>
      </c>
      <c r="D516" s="1079"/>
      <c r="E516" s="852">
        <v>0.1385372580427261</v>
      </c>
      <c r="F516" s="843"/>
      <c r="G516" s="843"/>
      <c r="H516" s="1079" t="s">
        <v>593</v>
      </c>
      <c r="I516" s="1079"/>
      <c r="J516" s="853">
        <v>-2.0497631818181726E-2</v>
      </c>
      <c r="K516" s="843"/>
      <c r="L516" s="843"/>
      <c r="M516" s="1080"/>
      <c r="N516" s="1080"/>
      <c r="O516" s="843"/>
      <c r="P516" s="843"/>
      <c r="Q516" s="843"/>
      <c r="R516" s="342"/>
      <c r="W516" s="342"/>
      <c r="X516" s="342"/>
      <c r="Y516" s="342"/>
      <c r="Z516" s="342"/>
      <c r="AA516" s="342"/>
      <c r="AB516" s="342"/>
      <c r="AC516" s="342"/>
      <c r="AD516" s="342"/>
      <c r="AE516" s="342"/>
      <c r="AF516" s="342"/>
      <c r="AG516" s="342"/>
      <c r="AH516" s="342"/>
      <c r="AI516" s="342"/>
      <c r="AJ516" s="342"/>
      <c r="AK516" s="342"/>
      <c r="AL516" s="342"/>
      <c r="AM516" s="342"/>
      <c r="AN516" s="342"/>
      <c r="AO516" s="342"/>
      <c r="AP516" s="342"/>
      <c r="AQ516" s="342"/>
      <c r="AR516" s="342"/>
      <c r="AS516" s="342"/>
      <c r="AT516" s="342"/>
      <c r="AU516" s="342"/>
      <c r="AV516" s="342"/>
      <c r="AW516" s="342"/>
      <c r="AX516" s="342"/>
      <c r="AY516" s="342"/>
      <c r="AZ516" s="342"/>
      <c r="BB516" s="417"/>
      <c r="BW516" s="342"/>
      <c r="BX516" s="342"/>
      <c r="BY516" s="342"/>
      <c r="BZ516" s="342"/>
      <c r="CA516" s="342"/>
      <c r="CB516" s="342"/>
      <c r="CC516" s="342"/>
      <c r="CD516" s="342"/>
      <c r="CE516" s="342"/>
      <c r="CF516" s="342"/>
      <c r="CG516" s="342"/>
      <c r="CH516" s="342"/>
      <c r="CI516" s="342"/>
      <c r="CJ516" s="342"/>
      <c r="CK516" s="342"/>
      <c r="CL516" s="342"/>
      <c r="CM516" s="342"/>
      <c r="CN516" s="342"/>
      <c r="CO516" s="342"/>
      <c r="CP516" s="342"/>
      <c r="CQ516" s="342"/>
      <c r="CR516" s="342"/>
      <c r="CS516" s="342"/>
      <c r="CT516" s="342"/>
      <c r="CU516" s="342"/>
      <c r="CV516" s="342"/>
      <c r="CW516" s="342"/>
      <c r="CX516" s="342"/>
      <c r="CY516" s="342"/>
      <c r="CZ516" s="342"/>
    </row>
    <row r="517" s="341" customFormat="true" ht="25.15" customHeight="true" x14ac:dyDescent="0.2">
      <c r="A517" s="417"/>
      <c r="B517" s="417"/>
      <c r="C517" s="1078" t="s">
        <v>442</v>
      </c>
      <c r="D517" s="1079"/>
      <c r="E517" s="852">
        <v>0.20530412739502943</v>
      </c>
      <c r="F517" s="843"/>
      <c r="G517" s="843"/>
      <c r="H517" s="1079" t="s">
        <v>625</v>
      </c>
      <c r="I517" s="1079"/>
      <c r="J517" s="853">
        <v>-2.0351267972521223E-2</v>
      </c>
      <c r="K517" s="843"/>
      <c r="L517" s="843"/>
      <c r="M517" s="1080"/>
      <c r="N517" s="1080"/>
      <c r="O517" s="843"/>
      <c r="P517" s="843"/>
      <c r="Q517" s="843"/>
      <c r="R517" s="342"/>
      <c r="W517" s="342"/>
      <c r="X517" s="342"/>
      <c r="Y517" s="342"/>
      <c r="Z517" s="342"/>
      <c r="AA517" s="342"/>
      <c r="AB517" s="342"/>
      <c r="AC517" s="342"/>
      <c r="AD517" s="342"/>
      <c r="AE517" s="342"/>
      <c r="AF517" s="342"/>
      <c r="AG517" s="342"/>
      <c r="AH517" s="342"/>
      <c r="AI517" s="342"/>
      <c r="AJ517" s="342"/>
      <c r="AK517" s="342"/>
      <c r="AL517" s="342"/>
      <c r="AM517" s="342"/>
      <c r="AN517" s="342"/>
      <c r="AO517" s="342"/>
      <c r="AP517" s="342"/>
      <c r="AQ517" s="342"/>
      <c r="AR517" s="342"/>
      <c r="AS517" s="342"/>
      <c r="AT517" s="342"/>
      <c r="AU517" s="342"/>
      <c r="AV517" s="342"/>
      <c r="AW517" s="342"/>
      <c r="AX517" s="342"/>
      <c r="AY517" s="342"/>
      <c r="AZ517" s="342"/>
      <c r="BB517" s="417"/>
      <c r="BW517" s="342"/>
      <c r="BX517" s="342"/>
      <c r="BY517" s="342"/>
      <c r="BZ517" s="342"/>
      <c r="CA517" s="342"/>
      <c r="CB517" s="342"/>
      <c r="CC517" s="342"/>
      <c r="CD517" s="342"/>
      <c r="CE517" s="342"/>
      <c r="CF517" s="342"/>
      <c r="CG517" s="342"/>
      <c r="CH517" s="342"/>
      <c r="CI517" s="342"/>
      <c r="CJ517" s="342"/>
      <c r="CK517" s="342"/>
      <c r="CL517" s="342"/>
      <c r="CM517" s="342"/>
      <c r="CN517" s="342"/>
      <c r="CO517" s="342"/>
      <c r="CP517" s="342"/>
      <c r="CQ517" s="342"/>
      <c r="CR517" s="342"/>
      <c r="CS517" s="342"/>
      <c r="CT517" s="342"/>
      <c r="CU517" s="342"/>
      <c r="CV517" s="342"/>
      <c r="CW517" s="342"/>
      <c r="CX517" s="342"/>
      <c r="CY517" s="342"/>
      <c r="CZ517" s="342"/>
    </row>
    <row r="518" s="341" customFormat="true" ht="25.15" customHeight="true" x14ac:dyDescent="0.2">
      <c r="A518" s="417"/>
      <c r="B518" s="417"/>
      <c r="C518" s="1078" t="s">
        <v>488</v>
      </c>
      <c r="D518" s="1079"/>
      <c r="E518" s="852">
        <v>3.6555739899543221E-3</v>
      </c>
      <c r="F518" s="843"/>
      <c r="G518" s="843"/>
      <c r="H518" s="1079" t="s">
        <v>620</v>
      </c>
      <c r="I518" s="1079"/>
      <c r="J518" s="853">
        <v>-1.9506020909249088E-2</v>
      </c>
      <c r="K518" s="843"/>
      <c r="L518" s="843"/>
      <c r="M518" s="1080"/>
      <c r="N518" s="1080"/>
      <c r="O518" s="843"/>
      <c r="P518" s="843"/>
      <c r="Q518" s="843"/>
      <c r="R518" s="342"/>
      <c r="W518" s="342"/>
      <c r="X518" s="342"/>
      <c r="Y518" s="342"/>
      <c r="Z518" s="342"/>
      <c r="AA518" s="342"/>
      <c r="AB518" s="342"/>
      <c r="AC518" s="342"/>
      <c r="AD518" s="342"/>
      <c r="AE518" s="342"/>
      <c r="AF518" s="342"/>
      <c r="AG518" s="342"/>
      <c r="AH518" s="342"/>
      <c r="AI518" s="342"/>
      <c r="AJ518" s="342"/>
      <c r="AK518" s="342"/>
      <c r="AL518" s="342"/>
      <c r="AM518" s="342"/>
      <c r="AN518" s="342"/>
      <c r="AO518" s="342"/>
      <c r="AP518" s="342"/>
      <c r="AQ518" s="342"/>
      <c r="AR518" s="342"/>
      <c r="AS518" s="342"/>
      <c r="AT518" s="342"/>
      <c r="AU518" s="342"/>
      <c r="AV518" s="342"/>
      <c r="AW518" s="342"/>
      <c r="AX518" s="342"/>
      <c r="AY518" s="342"/>
      <c r="AZ518" s="342"/>
      <c r="BB518" s="417"/>
      <c r="BW518" s="342"/>
      <c r="BX518" s="342"/>
      <c r="BY518" s="342"/>
      <c r="BZ518" s="342"/>
      <c r="CA518" s="342"/>
      <c r="CB518" s="342"/>
      <c r="CC518" s="342"/>
      <c r="CD518" s="342"/>
      <c r="CE518" s="342"/>
      <c r="CF518" s="342"/>
      <c r="CG518" s="342"/>
      <c r="CH518" s="342"/>
      <c r="CI518" s="342"/>
      <c r="CJ518" s="342"/>
      <c r="CK518" s="342"/>
      <c r="CL518" s="342"/>
      <c r="CM518" s="342"/>
      <c r="CN518" s="342"/>
      <c r="CO518" s="342"/>
      <c r="CP518" s="342"/>
      <c r="CQ518" s="342"/>
      <c r="CR518" s="342"/>
      <c r="CS518" s="342"/>
      <c r="CT518" s="342"/>
      <c r="CU518" s="342"/>
      <c r="CV518" s="342"/>
      <c r="CW518" s="342"/>
      <c r="CX518" s="342"/>
      <c r="CY518" s="342"/>
      <c r="CZ518" s="342"/>
    </row>
    <row r="519" s="341" customFormat="true" ht="25.15" customHeight="true" x14ac:dyDescent="0.2">
      <c r="A519" s="417"/>
      <c r="B519" s="417"/>
      <c r="C519" s="1078" t="s">
        <v>468</v>
      </c>
      <c r="D519" s="1079"/>
      <c r="E519" s="852">
        <v>2.3019033487898802E-2</v>
      </c>
      <c r="F519" s="843"/>
      <c r="G519" s="843"/>
      <c r="H519" s="1079" t="s">
        <v>577</v>
      </c>
      <c r="I519" s="1079"/>
      <c r="J519" s="853">
        <v>-1.8833487177811394E-2</v>
      </c>
      <c r="K519" s="843"/>
      <c r="L519" s="843"/>
      <c r="M519" s="1079" t="s">
        <v>250</v>
      </c>
      <c r="N519" s="1079"/>
      <c r="O519" s="1079"/>
      <c r="P519" s="843"/>
      <c r="Q519" s="843"/>
      <c r="R519" s="342"/>
      <c r="W519" s="342"/>
      <c r="X519" s="342"/>
      <c r="Y519" s="342"/>
      <c r="Z519" s="342"/>
      <c r="AA519" s="342"/>
      <c r="AB519" s="342"/>
      <c r="AC519" s="342"/>
      <c r="AD519" s="342"/>
      <c r="AE519" s="342"/>
      <c r="AF519" s="342"/>
      <c r="AG519" s="342"/>
      <c r="AH519" s="342"/>
      <c r="AI519" s="342"/>
      <c r="AJ519" s="342"/>
      <c r="AK519" s="342"/>
      <c r="AL519" s="342"/>
      <c r="AM519" s="342"/>
      <c r="AN519" s="342"/>
      <c r="AO519" s="342"/>
      <c r="AP519" s="342"/>
      <c r="AQ519" s="342"/>
      <c r="AR519" s="342"/>
      <c r="AS519" s="342"/>
      <c r="AT519" s="342"/>
      <c r="AU519" s="342"/>
      <c r="AV519" s="342"/>
      <c r="AW519" s="342"/>
      <c r="AX519" s="342"/>
      <c r="AY519" s="342"/>
      <c r="AZ519" s="342"/>
      <c r="BB519" s="417"/>
      <c r="BW519" s="342"/>
      <c r="BX519" s="342"/>
      <c r="BY519" s="342"/>
      <c r="BZ519" s="342"/>
      <c r="CA519" s="342"/>
      <c r="CB519" s="342"/>
      <c r="CC519" s="342"/>
      <c r="CD519" s="342"/>
      <c r="CE519" s="342"/>
      <c r="CF519" s="342"/>
      <c r="CG519" s="342"/>
      <c r="CH519" s="342"/>
      <c r="CI519" s="342"/>
      <c r="CJ519" s="342"/>
      <c r="CK519" s="342"/>
      <c r="CL519" s="342"/>
      <c r="CM519" s="342"/>
      <c r="CN519" s="342"/>
      <c r="CO519" s="342"/>
      <c r="CP519" s="342"/>
      <c r="CQ519" s="342"/>
      <c r="CR519" s="342"/>
      <c r="CS519" s="342"/>
      <c r="CT519" s="342"/>
      <c r="CU519" s="342"/>
      <c r="CV519" s="342"/>
      <c r="CW519" s="342"/>
      <c r="CX519" s="342"/>
      <c r="CY519" s="342"/>
      <c r="CZ519" s="342"/>
    </row>
    <row r="520" s="341" customFormat="true" ht="25.15" customHeight="true" x14ac:dyDescent="0.2">
      <c r="A520" s="417"/>
      <c r="B520" s="417"/>
      <c r="C520" s="1078" t="s">
        <v>614</v>
      </c>
      <c r="D520" s="1079"/>
      <c r="E520" s="852">
        <v>0.39711098572515363</v>
      </c>
      <c r="F520" s="843"/>
      <c r="G520" s="843"/>
      <c r="H520" s="1079" t="s">
        <v>619</v>
      </c>
      <c r="I520" s="1079"/>
      <c r="J520" s="853">
        <v>-1.8471582563445853E-2</v>
      </c>
      <c r="K520" s="843"/>
      <c r="L520" s="843"/>
      <c r="M520" s="1079" t="s">
        <v>192</v>
      </c>
      <c r="N520" s="1079"/>
      <c r="O520" s="858" t="s">
        <v>251</v>
      </c>
      <c r="P520" s="843"/>
      <c r="Q520" s="843"/>
      <c r="R520" s="342"/>
      <c r="W520" s="342"/>
      <c r="X520" s="342"/>
      <c r="Y520" s="342"/>
      <c r="Z520" s="342"/>
      <c r="AA520" s="342"/>
      <c r="AB520" s="342"/>
      <c r="AC520" s="342"/>
      <c r="AD520" s="342"/>
      <c r="AE520" s="342"/>
      <c r="AF520" s="342"/>
      <c r="AG520" s="342"/>
      <c r="AH520" s="342"/>
      <c r="AI520" s="342"/>
      <c r="AJ520" s="342"/>
      <c r="AK520" s="342"/>
      <c r="AL520" s="342"/>
      <c r="AM520" s="342"/>
      <c r="AN520" s="342"/>
      <c r="AO520" s="342"/>
      <c r="AP520" s="342"/>
      <c r="AQ520" s="342"/>
      <c r="AR520" s="342"/>
      <c r="AS520" s="342"/>
      <c r="AT520" s="342"/>
      <c r="AU520" s="342"/>
      <c r="AV520" s="342"/>
      <c r="AW520" s="342"/>
      <c r="AX520" s="342"/>
      <c r="AY520" s="342"/>
      <c r="AZ520" s="342"/>
      <c r="BB520" s="417"/>
      <c r="BW520" s="342"/>
      <c r="BX520" s="342"/>
      <c r="BY520" s="342"/>
      <c r="BZ520" s="342"/>
      <c r="CA520" s="342"/>
      <c r="CB520" s="342"/>
      <c r="CC520" s="342"/>
      <c r="CD520" s="342"/>
      <c r="CE520" s="342"/>
      <c r="CF520" s="342"/>
      <c r="CG520" s="342"/>
      <c r="CH520" s="342"/>
      <c r="CI520" s="342"/>
      <c r="CJ520" s="342"/>
      <c r="CK520" s="342"/>
      <c r="CL520" s="342"/>
      <c r="CM520" s="342"/>
      <c r="CN520" s="342"/>
      <c r="CO520" s="342"/>
      <c r="CP520" s="342"/>
      <c r="CQ520" s="342"/>
      <c r="CR520" s="342"/>
      <c r="CS520" s="342"/>
      <c r="CT520" s="342"/>
      <c r="CU520" s="342"/>
      <c r="CV520" s="342"/>
      <c r="CW520" s="342"/>
      <c r="CX520" s="342"/>
      <c r="CY520" s="342"/>
      <c r="CZ520" s="342"/>
    </row>
    <row r="521" s="341" customFormat="true" ht="25.15" customHeight="true" x14ac:dyDescent="0.2">
      <c r="A521" s="417"/>
      <c r="B521" s="417"/>
      <c r="C521" s="1078" t="s">
        <v>598</v>
      </c>
      <c r="D521" s="1079"/>
      <c r="E521" s="852">
        <v>1.5437232214786713E-2</v>
      </c>
      <c r="F521" s="843"/>
      <c r="G521" s="843"/>
      <c r="H521" s="1079" t="s">
        <v>616</v>
      </c>
      <c r="I521" s="1079"/>
      <c r="J521" s="853">
        <v>-1.7672237513506727E-2</v>
      </c>
      <c r="K521" s="843"/>
      <c r="L521" s="843"/>
      <c r="M521" s="1079" t="s">
        <v>225</v>
      </c>
      <c r="N521" s="1079"/>
      <c r="O521" s="851">
        <v>1.16649802634763E-2</v>
      </c>
      <c r="P521" s="843"/>
      <c r="Q521" s="843"/>
      <c r="R521" s="342"/>
      <c r="W521" s="342"/>
      <c r="X521" s="342"/>
      <c r="Y521" s="342"/>
      <c r="Z521" s="342"/>
      <c r="AA521" s="342"/>
      <c r="AB521" s="342"/>
      <c r="AC521" s="342"/>
      <c r="AD521" s="342"/>
      <c r="AE521" s="342"/>
      <c r="AF521" s="342"/>
      <c r="AG521" s="342"/>
      <c r="AH521" s="342"/>
      <c r="AI521" s="342"/>
      <c r="AJ521" s="342"/>
      <c r="AK521" s="342"/>
      <c r="AL521" s="342"/>
      <c r="AM521" s="342"/>
      <c r="AN521" s="342"/>
      <c r="AO521" s="342"/>
      <c r="AP521" s="342"/>
      <c r="AQ521" s="342"/>
      <c r="AR521" s="342"/>
      <c r="AS521" s="342"/>
      <c r="AT521" s="342"/>
      <c r="AU521" s="342"/>
      <c r="AV521" s="342"/>
      <c r="AW521" s="342"/>
      <c r="AX521" s="342"/>
      <c r="AY521" s="342"/>
      <c r="AZ521" s="342"/>
      <c r="BB521" s="417"/>
      <c r="BW521" s="342"/>
      <c r="BX521" s="342"/>
      <c r="BY521" s="342"/>
      <c r="BZ521" s="342"/>
      <c r="CA521" s="342"/>
      <c r="CB521" s="342"/>
      <c r="CC521" s="342"/>
      <c r="CD521" s="342"/>
      <c r="CE521" s="342"/>
      <c r="CF521" s="342"/>
      <c r="CG521" s="342"/>
      <c r="CH521" s="342"/>
      <c r="CI521" s="342"/>
      <c r="CJ521" s="342"/>
      <c r="CK521" s="342"/>
      <c r="CL521" s="342"/>
      <c r="CM521" s="342"/>
      <c r="CN521" s="342"/>
      <c r="CO521" s="342"/>
      <c r="CP521" s="342"/>
      <c r="CQ521" s="342"/>
      <c r="CR521" s="342"/>
      <c r="CS521" s="342"/>
      <c r="CT521" s="342"/>
      <c r="CU521" s="342"/>
      <c r="CV521" s="342"/>
      <c r="CW521" s="342"/>
      <c r="CX521" s="342"/>
      <c r="CY521" s="342"/>
      <c r="CZ521" s="342"/>
    </row>
    <row r="522" s="341" customFormat="true" ht="25.15" customHeight="true" x14ac:dyDescent="0.2">
      <c r="A522" s="417"/>
      <c r="B522" s="417"/>
      <c r="C522" s="1078" t="s">
        <v>607</v>
      </c>
      <c r="D522" s="1079"/>
      <c r="E522" s="852">
        <v>3.0830351719431811E-3</v>
      </c>
      <c r="F522" s="843"/>
      <c r="G522" s="843"/>
      <c r="H522" s="1079" t="s">
        <v>584</v>
      </c>
      <c r="I522" s="1079"/>
      <c r="J522" s="853">
        <v>1.7621129929860254E-2</v>
      </c>
      <c r="K522" s="843"/>
      <c r="L522" s="843"/>
      <c r="M522" s="1079" t="s">
        <v>569</v>
      </c>
      <c r="N522" s="1079"/>
      <c r="O522" s="854">
        <v>5.2763069078813228E-4</v>
      </c>
      <c r="P522" s="843"/>
      <c r="Q522" s="843"/>
      <c r="R522" s="342"/>
      <c r="W522" s="342"/>
      <c r="X522" s="342"/>
      <c r="Y522" s="342"/>
      <c r="Z522" s="342"/>
      <c r="AA522" s="342"/>
      <c r="AB522" s="342"/>
      <c r="AC522" s="342"/>
      <c r="AD522" s="342"/>
      <c r="AE522" s="342"/>
      <c r="AF522" s="342"/>
      <c r="AG522" s="342"/>
      <c r="AH522" s="342"/>
      <c r="AI522" s="342"/>
      <c r="AJ522" s="342"/>
      <c r="AK522" s="342"/>
      <c r="AL522" s="342"/>
      <c r="AM522" s="342"/>
      <c r="AN522" s="342"/>
      <c r="AO522" s="342"/>
      <c r="AP522" s="342"/>
      <c r="AQ522" s="342"/>
      <c r="AR522" s="342"/>
      <c r="AS522" s="342"/>
      <c r="AT522" s="342"/>
      <c r="AU522" s="342"/>
      <c r="AV522" s="342"/>
      <c r="AW522" s="342"/>
      <c r="AX522" s="342"/>
      <c r="AY522" s="342"/>
      <c r="AZ522" s="342"/>
      <c r="BB522" s="417"/>
      <c r="BW522" s="342"/>
      <c r="BX522" s="342"/>
      <c r="BY522" s="342"/>
      <c r="BZ522" s="342"/>
      <c r="CA522" s="342"/>
      <c r="CB522" s="342"/>
      <c r="CC522" s="342"/>
      <c r="CD522" s="342"/>
      <c r="CE522" s="342"/>
      <c r="CF522" s="342"/>
      <c r="CG522" s="342"/>
      <c r="CH522" s="342"/>
      <c r="CI522" s="342"/>
      <c r="CJ522" s="342"/>
      <c r="CK522" s="342"/>
      <c r="CL522" s="342"/>
      <c r="CM522" s="342"/>
      <c r="CN522" s="342"/>
      <c r="CO522" s="342"/>
      <c r="CP522" s="342"/>
      <c r="CQ522" s="342"/>
      <c r="CR522" s="342"/>
      <c r="CS522" s="342"/>
      <c r="CT522" s="342"/>
      <c r="CU522" s="342"/>
      <c r="CV522" s="342"/>
      <c r="CW522" s="342"/>
      <c r="CX522" s="342"/>
      <c r="CY522" s="342"/>
      <c r="CZ522" s="342"/>
    </row>
    <row r="523" s="341" customFormat="true" ht="25.15" customHeight="true" x14ac:dyDescent="0.2">
      <c r="A523" s="417"/>
      <c r="B523" s="417"/>
      <c r="C523" s="1078" t="s">
        <v>611</v>
      </c>
      <c r="D523" s="1079"/>
      <c r="E523" s="852">
        <v>4.2943933260600926E-3</v>
      </c>
      <c r="F523" s="843"/>
      <c r="G523" s="843"/>
      <c r="H523" s="1079" t="s">
        <v>619</v>
      </c>
      <c r="I523" s="1079"/>
      <c r="J523" s="853">
        <v>-1.5180546031008971E-2</v>
      </c>
      <c r="K523" s="843"/>
      <c r="L523" s="843"/>
      <c r="M523" s="1079" t="s">
        <v>499</v>
      </c>
      <c r="N523" s="1079"/>
      <c r="O523" s="854">
        <v>0.12040303385247747</v>
      </c>
      <c r="P523" s="843"/>
      <c r="Q523" s="843"/>
      <c r="R523" s="342"/>
      <c r="W523" s="342"/>
      <c r="X523" s="342"/>
      <c r="Y523" s="342"/>
      <c r="Z523" s="342"/>
      <c r="AA523" s="342"/>
      <c r="AB523" s="342"/>
      <c r="AC523" s="342"/>
      <c r="AD523" s="342"/>
      <c r="AE523" s="342"/>
      <c r="AF523" s="342"/>
      <c r="AG523" s="342"/>
      <c r="AH523" s="342"/>
      <c r="AI523" s="342"/>
      <c r="AJ523" s="342"/>
      <c r="AK523" s="342"/>
      <c r="AL523" s="342"/>
      <c r="AM523" s="342"/>
      <c r="AN523" s="342"/>
      <c r="AO523" s="342"/>
      <c r="AP523" s="342"/>
      <c r="AQ523" s="342"/>
      <c r="AR523" s="342"/>
      <c r="AS523" s="342"/>
      <c r="AT523" s="342"/>
      <c r="AU523" s="342"/>
      <c r="AV523" s="342"/>
      <c r="AW523" s="342"/>
      <c r="AX523" s="342"/>
      <c r="AY523" s="342"/>
      <c r="AZ523" s="342"/>
      <c r="BB523" s="417"/>
      <c r="BW523" s="342"/>
      <c r="BX523" s="342"/>
      <c r="BY523" s="342"/>
      <c r="BZ523" s="342"/>
      <c r="CA523" s="342"/>
      <c r="CB523" s="342"/>
      <c r="CC523" s="342"/>
      <c r="CD523" s="342"/>
      <c r="CE523" s="342"/>
      <c r="CF523" s="342"/>
      <c r="CG523" s="342"/>
      <c r="CH523" s="342"/>
      <c r="CI523" s="342"/>
      <c r="CJ523" s="342"/>
      <c r="CK523" s="342"/>
      <c r="CL523" s="342"/>
      <c r="CM523" s="342"/>
      <c r="CN523" s="342"/>
      <c r="CO523" s="342"/>
      <c r="CP523" s="342"/>
      <c r="CQ523" s="342"/>
      <c r="CR523" s="342"/>
      <c r="CS523" s="342"/>
      <c r="CT523" s="342"/>
      <c r="CU523" s="342"/>
      <c r="CV523" s="342"/>
      <c r="CW523" s="342"/>
      <c r="CX523" s="342"/>
      <c r="CY523" s="342"/>
      <c r="CZ523" s="342"/>
    </row>
    <row r="524" s="341" customFormat="true" ht="25.15" customHeight="true" x14ac:dyDescent="0.2">
      <c r="A524" s="417"/>
      <c r="B524" s="417"/>
      <c r="C524" s="1078" t="s">
        <v>589</v>
      </c>
      <c r="D524" s="1079"/>
      <c r="E524" s="852">
        <v>1.432896038113473E-3</v>
      </c>
      <c r="F524" s="843"/>
      <c r="G524" s="843"/>
      <c r="H524" s="1079" t="s">
        <v>618</v>
      </c>
      <c r="I524" s="1079"/>
      <c r="J524" s="853">
        <v>1.3454348974856058E-2</v>
      </c>
      <c r="K524" s="843"/>
      <c r="L524" s="843"/>
      <c r="M524" s="1079" t="s">
        <v>455</v>
      </c>
      <c r="N524" s="1079"/>
      <c r="O524" s="854">
        <v>9.9216690224207787E-2</v>
      </c>
      <c r="P524" s="843"/>
      <c r="Q524" s="843"/>
      <c r="R524" s="342"/>
      <c r="W524" s="342"/>
      <c r="X524" s="342"/>
      <c r="Y524" s="342"/>
      <c r="Z524" s="342"/>
      <c r="AA524" s="342"/>
      <c r="AB524" s="342"/>
      <c r="AC524" s="342"/>
      <c r="AD524" s="342"/>
      <c r="AE524" s="342"/>
      <c r="AF524" s="342"/>
      <c r="AG524" s="342"/>
      <c r="AH524" s="342"/>
      <c r="AI524" s="342"/>
      <c r="AJ524" s="342"/>
      <c r="AK524" s="342"/>
      <c r="AL524" s="342"/>
      <c r="AM524" s="342"/>
      <c r="AN524" s="342"/>
      <c r="AO524" s="342"/>
      <c r="AP524" s="342"/>
      <c r="AQ524" s="342"/>
      <c r="AR524" s="342"/>
      <c r="AS524" s="342"/>
      <c r="AT524" s="342"/>
      <c r="AU524" s="342"/>
      <c r="AV524" s="342"/>
      <c r="AW524" s="342"/>
      <c r="AX524" s="342"/>
      <c r="AY524" s="342"/>
      <c r="AZ524" s="342"/>
      <c r="BB524" s="417"/>
      <c r="BW524" s="342"/>
      <c r="BX524" s="342"/>
      <c r="BY524" s="342"/>
      <c r="BZ524" s="342"/>
      <c r="CA524" s="342"/>
      <c r="CB524" s="342"/>
      <c r="CC524" s="342"/>
      <c r="CD524" s="342"/>
      <c r="CE524" s="342"/>
      <c r="CF524" s="342"/>
      <c r="CG524" s="342"/>
      <c r="CH524" s="342"/>
      <c r="CI524" s="342"/>
      <c r="CJ524" s="342"/>
      <c r="CK524" s="342"/>
      <c r="CL524" s="342"/>
      <c r="CM524" s="342"/>
      <c r="CN524" s="342"/>
      <c r="CO524" s="342"/>
      <c r="CP524" s="342"/>
      <c r="CQ524" s="342"/>
      <c r="CR524" s="342"/>
      <c r="CS524" s="342"/>
      <c r="CT524" s="342"/>
      <c r="CU524" s="342"/>
      <c r="CV524" s="342"/>
      <c r="CW524" s="342"/>
      <c r="CX524" s="342"/>
      <c r="CY524" s="342"/>
      <c r="CZ524" s="342"/>
    </row>
    <row r="525" s="341" customFormat="true" ht="25.15" customHeight="true" x14ac:dyDescent="0.2">
      <c r="A525" s="417"/>
      <c r="B525" s="417"/>
      <c r="C525" s="1078" t="s">
        <v>568</v>
      </c>
      <c r="D525" s="1079"/>
      <c r="E525" s="852">
        <v>4.0976815295401415E-3</v>
      </c>
      <c r="F525" s="843"/>
      <c r="G525" s="843"/>
      <c r="H525" s="1079" t="s">
        <v>616</v>
      </c>
      <c r="I525" s="1079"/>
      <c r="J525" s="853">
        <v>-1.3085580953768168E-2</v>
      </c>
      <c r="K525" s="843"/>
      <c r="L525" s="843"/>
      <c r="M525" s="1079" t="s">
        <v>442</v>
      </c>
      <c r="N525" s="1079"/>
      <c r="O525" s="854">
        <v>0.14135683476110097</v>
      </c>
      <c r="P525" s="843"/>
      <c r="Q525" s="843"/>
      <c r="R525" s="342"/>
      <c r="W525" s="342"/>
      <c r="X525" s="342"/>
      <c r="Y525" s="342"/>
      <c r="Z525" s="342"/>
      <c r="AA525" s="342"/>
      <c r="AB525" s="342"/>
      <c r="AC525" s="342"/>
      <c r="AD525" s="342"/>
      <c r="AE525" s="342"/>
      <c r="AF525" s="342"/>
      <c r="AG525" s="342"/>
      <c r="AH525" s="342"/>
      <c r="AI525" s="342"/>
      <c r="AJ525" s="342"/>
      <c r="AK525" s="342"/>
      <c r="AL525" s="342"/>
      <c r="AM525" s="342"/>
      <c r="AN525" s="342"/>
      <c r="AO525" s="342"/>
      <c r="AP525" s="342"/>
      <c r="AQ525" s="342"/>
      <c r="AR525" s="342"/>
      <c r="AS525" s="342"/>
      <c r="AT525" s="342"/>
      <c r="AU525" s="342"/>
      <c r="AV525" s="342"/>
      <c r="AW525" s="342"/>
      <c r="AX525" s="342"/>
      <c r="AY525" s="342"/>
      <c r="AZ525" s="342"/>
      <c r="BB525" s="417"/>
      <c r="BW525" s="342"/>
      <c r="BX525" s="342"/>
      <c r="BY525" s="342"/>
      <c r="BZ525" s="342"/>
      <c r="CA525" s="342"/>
      <c r="CB525" s="342"/>
      <c r="CC525" s="342"/>
      <c r="CD525" s="342"/>
      <c r="CE525" s="342"/>
      <c r="CF525" s="342"/>
      <c r="CG525" s="342"/>
      <c r="CH525" s="342"/>
      <c r="CI525" s="342"/>
      <c r="CJ525" s="342"/>
      <c r="CK525" s="342"/>
      <c r="CL525" s="342"/>
      <c r="CM525" s="342"/>
      <c r="CN525" s="342"/>
      <c r="CO525" s="342"/>
      <c r="CP525" s="342"/>
      <c r="CQ525" s="342"/>
      <c r="CR525" s="342"/>
      <c r="CS525" s="342"/>
      <c r="CT525" s="342"/>
      <c r="CU525" s="342"/>
      <c r="CV525" s="342"/>
      <c r="CW525" s="342"/>
      <c r="CX525" s="342"/>
      <c r="CY525" s="342"/>
      <c r="CZ525" s="342"/>
    </row>
    <row r="526" s="341" customFormat="true" ht="25.15" customHeight="true" x14ac:dyDescent="0.2">
      <c r="A526" s="417"/>
      <c r="B526" s="417"/>
      <c r="C526" s="1078" t="s">
        <v>592</v>
      </c>
      <c r="D526" s="1079"/>
      <c r="E526" s="852">
        <v>4.7115999858182511E-4</v>
      </c>
      <c r="F526" s="843"/>
      <c r="G526" s="843"/>
      <c r="H526" s="1079" t="s">
        <v>314</v>
      </c>
      <c r="I526" s="1079"/>
      <c r="J526" s="853">
        <v>-8.8459467868430581E-3</v>
      </c>
      <c r="K526" s="843"/>
      <c r="L526" s="843"/>
      <c r="M526" s="1079" t="s">
        <v>488</v>
      </c>
      <c r="N526" s="1079"/>
      <c r="O526" s="854">
        <v>1.0968971996391394E-2</v>
      </c>
      <c r="P526" s="843"/>
      <c r="Q526" s="843"/>
      <c r="R526" s="342"/>
      <c r="W526" s="342"/>
      <c r="X526" s="342"/>
      <c r="Y526" s="342"/>
      <c r="Z526" s="342"/>
      <c r="AA526" s="342"/>
      <c r="AB526" s="342"/>
      <c r="AC526" s="342"/>
      <c r="AD526" s="342"/>
      <c r="AE526" s="342"/>
      <c r="AF526" s="342"/>
      <c r="AG526" s="342"/>
      <c r="AH526" s="342"/>
      <c r="AI526" s="342"/>
      <c r="AJ526" s="342"/>
      <c r="AK526" s="342"/>
      <c r="AL526" s="342"/>
      <c r="AM526" s="342"/>
      <c r="AN526" s="342"/>
      <c r="AO526" s="342"/>
      <c r="AP526" s="342"/>
      <c r="AQ526" s="342"/>
      <c r="AR526" s="342"/>
      <c r="AS526" s="342"/>
      <c r="AT526" s="342"/>
      <c r="AU526" s="342"/>
      <c r="AV526" s="342"/>
      <c r="AW526" s="342"/>
      <c r="AX526" s="342"/>
      <c r="AY526" s="342"/>
      <c r="AZ526" s="342"/>
      <c r="BB526" s="417"/>
      <c r="BW526" s="342"/>
      <c r="BX526" s="342"/>
      <c r="BY526" s="342"/>
      <c r="BZ526" s="342"/>
      <c r="CA526" s="342"/>
      <c r="CB526" s="342"/>
      <c r="CC526" s="342"/>
      <c r="CD526" s="342"/>
      <c r="CE526" s="342"/>
      <c r="CF526" s="342"/>
      <c r="CG526" s="342"/>
      <c r="CH526" s="342"/>
      <c r="CI526" s="342"/>
      <c r="CJ526" s="342"/>
      <c r="CK526" s="342"/>
      <c r="CL526" s="342"/>
      <c r="CM526" s="342"/>
      <c r="CN526" s="342"/>
      <c r="CO526" s="342"/>
      <c r="CP526" s="342"/>
      <c r="CQ526" s="342"/>
      <c r="CR526" s="342"/>
      <c r="CS526" s="342"/>
      <c r="CT526" s="342"/>
      <c r="CU526" s="342"/>
      <c r="CV526" s="342"/>
      <c r="CW526" s="342"/>
      <c r="CX526" s="342"/>
      <c r="CY526" s="342"/>
      <c r="CZ526" s="342"/>
    </row>
    <row r="527" s="341" customFormat="true" ht="25.15" customHeight="true" x14ac:dyDescent="0.2">
      <c r="A527" s="417"/>
      <c r="B527" s="417"/>
      <c r="C527" s="1078" t="s">
        <v>435</v>
      </c>
      <c r="D527" s="1079"/>
      <c r="E527" s="852">
        <v>0.15540041625665107</v>
      </c>
      <c r="F527" s="843"/>
      <c r="G527" s="843"/>
      <c r="H527" s="1079" t="s">
        <v>622</v>
      </c>
      <c r="I527" s="1079"/>
      <c r="J527" s="853">
        <v>6.3154209356267544E-3</v>
      </c>
      <c r="K527" s="843"/>
      <c r="L527" s="843"/>
      <c r="M527" s="1079" t="s">
        <v>468</v>
      </c>
      <c r="N527" s="1079"/>
      <c r="O527" s="854">
        <v>6.5509131802440612E-2</v>
      </c>
      <c r="P527" s="843"/>
      <c r="Q527" s="843"/>
      <c r="R527" s="342"/>
      <c r="W527" s="342"/>
      <c r="X527" s="342"/>
      <c r="Y527" s="342"/>
      <c r="Z527" s="342"/>
      <c r="AA527" s="342"/>
      <c r="AB527" s="342"/>
      <c r="AC527" s="342"/>
      <c r="AD527" s="342"/>
      <c r="AE527" s="342"/>
      <c r="AF527" s="342"/>
      <c r="AG527" s="342"/>
      <c r="AH527" s="342"/>
      <c r="AI527" s="342"/>
      <c r="AJ527" s="342"/>
      <c r="AK527" s="342"/>
      <c r="AL527" s="342"/>
      <c r="AM527" s="342"/>
      <c r="AN527" s="342"/>
      <c r="AO527" s="342"/>
      <c r="AP527" s="342"/>
      <c r="AQ527" s="342"/>
      <c r="AR527" s="342"/>
      <c r="AS527" s="342"/>
      <c r="AT527" s="342"/>
      <c r="AU527" s="342"/>
      <c r="AV527" s="342"/>
      <c r="AW527" s="342"/>
      <c r="AX527" s="342"/>
      <c r="AY527" s="342"/>
      <c r="AZ527" s="342"/>
      <c r="BB527" s="417"/>
      <c r="BW527" s="342"/>
      <c r="BX527" s="342"/>
      <c r="BY527" s="342"/>
      <c r="BZ527" s="342"/>
      <c r="CA527" s="342"/>
      <c r="CB527" s="342"/>
      <c r="CC527" s="342"/>
      <c r="CD527" s="342"/>
      <c r="CE527" s="342"/>
      <c r="CF527" s="342"/>
      <c r="CG527" s="342"/>
      <c r="CH527" s="342"/>
      <c r="CI527" s="342"/>
      <c r="CJ527" s="342"/>
      <c r="CK527" s="342"/>
      <c r="CL527" s="342"/>
      <c r="CM527" s="342"/>
      <c r="CN527" s="342"/>
      <c r="CO527" s="342"/>
      <c r="CP527" s="342"/>
      <c r="CQ527" s="342"/>
      <c r="CR527" s="342"/>
      <c r="CS527" s="342"/>
      <c r="CT527" s="342"/>
      <c r="CU527" s="342"/>
      <c r="CV527" s="342"/>
      <c r="CW527" s="342"/>
      <c r="CX527" s="342"/>
      <c r="CY527" s="342"/>
      <c r="CZ527" s="342"/>
    </row>
    <row r="528" s="341" customFormat="true" ht="25.15" customHeight="true" x14ac:dyDescent="0.2">
      <c r="A528" s="417"/>
      <c r="B528" s="417"/>
      <c r="C528" s="1078" t="s">
        <v>469</v>
      </c>
      <c r="D528" s="1079"/>
      <c r="E528" s="852">
        <v>1.8992330058877002E-2</v>
      </c>
      <c r="F528" s="843"/>
      <c r="G528" s="843"/>
      <c r="H528" s="1079" t="s">
        <v>624</v>
      </c>
      <c r="I528" s="1079"/>
      <c r="J528" s="853">
        <v>-3.3435920650670406E-3</v>
      </c>
      <c r="K528" s="843"/>
      <c r="L528" s="843"/>
      <c r="M528" s="1079" t="s">
        <v>614</v>
      </c>
      <c r="N528" s="1079"/>
      <c r="O528" s="854">
        <v>0.33487883545294406</v>
      </c>
      <c r="P528" s="843"/>
      <c r="Q528" s="843"/>
      <c r="R528" s="342"/>
      <c r="W528" s="342"/>
      <c r="X528" s="342"/>
      <c r="Y528" s="342"/>
      <c r="Z528" s="342"/>
      <c r="AA528" s="342"/>
      <c r="AB528" s="342"/>
      <c r="AC528" s="342"/>
      <c r="AD528" s="342"/>
      <c r="AE528" s="342"/>
      <c r="AF528" s="342"/>
      <c r="AG528" s="342"/>
      <c r="AH528" s="342"/>
      <c r="AI528" s="342"/>
      <c r="AJ528" s="342"/>
      <c r="AK528" s="342"/>
      <c r="AL528" s="342"/>
      <c r="AM528" s="342"/>
      <c r="AN528" s="342"/>
      <c r="AO528" s="342"/>
      <c r="AP528" s="342"/>
      <c r="AQ528" s="342"/>
      <c r="AR528" s="342"/>
      <c r="AS528" s="342"/>
      <c r="AT528" s="342"/>
      <c r="AU528" s="342"/>
      <c r="AV528" s="342"/>
      <c r="AW528" s="342"/>
      <c r="AX528" s="342"/>
      <c r="AY528" s="342"/>
      <c r="AZ528" s="342"/>
      <c r="BB528" s="417"/>
      <c r="BW528" s="342"/>
      <c r="BX528" s="342"/>
      <c r="BY528" s="342"/>
      <c r="BZ528" s="342"/>
      <c r="CA528" s="342"/>
      <c r="CB528" s="342"/>
      <c r="CC528" s="342"/>
      <c r="CD528" s="342"/>
      <c r="CE528" s="342"/>
      <c r="CF528" s="342"/>
      <c r="CG528" s="342"/>
      <c r="CH528" s="342"/>
      <c r="CI528" s="342"/>
      <c r="CJ528" s="342"/>
      <c r="CK528" s="342"/>
      <c r="CL528" s="342"/>
      <c r="CM528" s="342"/>
      <c r="CN528" s="342"/>
      <c r="CO528" s="342"/>
      <c r="CP528" s="342"/>
      <c r="CQ528" s="342"/>
      <c r="CR528" s="342"/>
      <c r="CS528" s="342"/>
      <c r="CT528" s="342"/>
      <c r="CU528" s="342"/>
      <c r="CV528" s="342"/>
      <c r="CW528" s="342"/>
      <c r="CX528" s="342"/>
      <c r="CY528" s="342"/>
      <c r="CZ528" s="342"/>
    </row>
    <row r="529" s="341" customFormat="true" ht="25.15" customHeight="true" x14ac:dyDescent="0.2">
      <c r="A529" s="417"/>
      <c r="B529" s="417"/>
      <c r="C529" s="1078" t="s">
        <v>579</v>
      </c>
      <c r="D529" s="1079"/>
      <c r="E529" s="852">
        <v>0.22541068347042331</v>
      </c>
      <c r="F529" s="843"/>
      <c r="G529" s="843"/>
      <c r="H529" s="1079" t="s">
        <v>313</v>
      </c>
      <c r="I529" s="1079"/>
      <c r="J529" s="859">
        <v>1.4155270288589599E-3</v>
      </c>
      <c r="K529" s="843"/>
      <c r="L529" s="843"/>
      <c r="M529" s="1079" t="s">
        <v>598</v>
      </c>
      <c r="N529" s="1079"/>
      <c r="O529" s="854">
        <v>2.9237030550080347E-2</v>
      </c>
      <c r="P529" s="843"/>
      <c r="Q529" s="843"/>
      <c r="R529" s="342"/>
      <c r="W529" s="342"/>
      <c r="X529" s="342"/>
      <c r="Y529" s="342"/>
      <c r="Z529" s="342"/>
      <c r="AA529" s="342"/>
      <c r="AB529" s="342"/>
      <c r="AC529" s="342"/>
      <c r="AD529" s="342"/>
      <c r="AE529" s="342"/>
      <c r="AF529" s="342"/>
      <c r="AG529" s="342"/>
      <c r="AH529" s="342"/>
      <c r="AI529" s="342"/>
      <c r="AJ529" s="342"/>
      <c r="AK529" s="342"/>
      <c r="AL529" s="342"/>
      <c r="AM529" s="342"/>
      <c r="AN529" s="342"/>
      <c r="AO529" s="342"/>
      <c r="AP529" s="342"/>
      <c r="AQ529" s="342"/>
      <c r="AR529" s="342"/>
      <c r="AS529" s="342"/>
      <c r="AT529" s="342"/>
      <c r="AU529" s="342"/>
      <c r="AV529" s="342"/>
      <c r="AW529" s="342"/>
      <c r="AX529" s="342"/>
      <c r="AY529" s="342"/>
      <c r="AZ529" s="342"/>
      <c r="BB529" s="417"/>
      <c r="BW529" s="342"/>
      <c r="BX529" s="342"/>
      <c r="BY529" s="342"/>
      <c r="BZ529" s="342"/>
      <c r="CA529" s="342"/>
      <c r="CB529" s="342"/>
      <c r="CC529" s="342"/>
      <c r="CD529" s="342"/>
      <c r="CE529" s="342"/>
      <c r="CF529" s="342"/>
      <c r="CG529" s="342"/>
      <c r="CH529" s="342"/>
      <c r="CI529" s="342"/>
      <c r="CJ529" s="342"/>
      <c r="CK529" s="342"/>
      <c r="CL529" s="342"/>
      <c r="CM529" s="342"/>
      <c r="CN529" s="342"/>
      <c r="CO529" s="342"/>
      <c r="CP529" s="342"/>
      <c r="CQ529" s="342"/>
      <c r="CR529" s="342"/>
      <c r="CS529" s="342"/>
      <c r="CT529" s="342"/>
      <c r="CU529" s="342"/>
      <c r="CV529" s="342"/>
      <c r="CW529" s="342"/>
      <c r="CX529" s="342"/>
      <c r="CY529" s="342"/>
      <c r="CZ529" s="342"/>
    </row>
    <row r="530" s="341" customFormat="true" ht="25.15" customHeight="true" x14ac:dyDescent="0.2">
      <c r="A530" s="417"/>
      <c r="B530" s="417"/>
      <c r="C530" s="1078" t="s">
        <v>584</v>
      </c>
      <c r="D530" s="1079"/>
      <c r="E530" s="852">
        <v>4.0106661197304105E-2</v>
      </c>
      <c r="F530" s="843"/>
      <c r="G530" s="843"/>
      <c r="H530" s="1080"/>
      <c r="I530" s="1080"/>
      <c r="J530" s="843"/>
      <c r="K530" s="843"/>
      <c r="L530" s="843"/>
      <c r="M530" s="1079" t="s">
        <v>607</v>
      </c>
      <c r="N530" s="1079"/>
      <c r="O530" s="854">
        <v>7.7178568942516948E-3</v>
      </c>
      <c r="P530" s="843"/>
      <c r="Q530" s="843"/>
      <c r="R530" s="342"/>
      <c r="W530" s="342"/>
      <c r="X530" s="342"/>
      <c r="Y530" s="342"/>
      <c r="Z530" s="342"/>
      <c r="AA530" s="342"/>
      <c r="AB530" s="342"/>
      <c r="AC530" s="342"/>
      <c r="AD530" s="342"/>
      <c r="AE530" s="342"/>
      <c r="AF530" s="342"/>
      <c r="AG530" s="342"/>
      <c r="AH530" s="342"/>
      <c r="AI530" s="342"/>
      <c r="AJ530" s="342"/>
      <c r="AK530" s="342"/>
      <c r="AL530" s="342"/>
      <c r="AM530" s="342"/>
      <c r="AN530" s="342"/>
      <c r="AO530" s="342"/>
      <c r="AP530" s="342"/>
      <c r="AQ530" s="342"/>
      <c r="AR530" s="342"/>
      <c r="AS530" s="342"/>
      <c r="AT530" s="342"/>
      <c r="AU530" s="342"/>
      <c r="AV530" s="342"/>
      <c r="AW530" s="342"/>
      <c r="AX530" s="342"/>
      <c r="AY530" s="342"/>
      <c r="AZ530" s="342"/>
      <c r="BB530" s="417"/>
      <c r="BW530" s="342"/>
      <c r="BX530" s="342"/>
      <c r="BY530" s="342"/>
      <c r="BZ530" s="342"/>
      <c r="CA530" s="342"/>
      <c r="CB530" s="342"/>
      <c r="CC530" s="342"/>
      <c r="CD530" s="342"/>
      <c r="CE530" s="342"/>
      <c r="CF530" s="342"/>
      <c r="CG530" s="342"/>
      <c r="CH530" s="342"/>
      <c r="CI530" s="342"/>
      <c r="CJ530" s="342"/>
      <c r="CK530" s="342"/>
      <c r="CL530" s="342"/>
      <c r="CM530" s="342"/>
      <c r="CN530" s="342"/>
      <c r="CO530" s="342"/>
      <c r="CP530" s="342"/>
      <c r="CQ530" s="342"/>
      <c r="CR530" s="342"/>
      <c r="CS530" s="342"/>
      <c r="CT530" s="342"/>
      <c r="CU530" s="342"/>
      <c r="CV530" s="342"/>
      <c r="CW530" s="342"/>
      <c r="CX530" s="342"/>
      <c r="CY530" s="342"/>
      <c r="CZ530" s="342"/>
    </row>
    <row r="531" s="341" customFormat="true" ht="25.15" customHeight="true" x14ac:dyDescent="0.2">
      <c r="A531" s="417"/>
      <c r="B531" s="417"/>
      <c r="C531" s="1078" t="s">
        <v>604</v>
      </c>
      <c r="D531" s="1079"/>
      <c r="E531" s="852">
        <v>4.319623177626992E-3</v>
      </c>
      <c r="F531" s="843"/>
      <c r="G531" s="843"/>
      <c r="H531" s="1080"/>
      <c r="I531" s="1080"/>
      <c r="J531" s="843"/>
      <c r="K531" s="843"/>
      <c r="L531" s="843"/>
      <c r="M531" s="1079" t="s">
        <v>611</v>
      </c>
      <c r="N531" s="1079"/>
      <c r="O531" s="854">
        <v>7.3058286298178119E-3</v>
      </c>
      <c r="P531" s="843"/>
      <c r="Q531" s="843"/>
      <c r="R531" s="342"/>
      <c r="W531" s="342"/>
      <c r="X531" s="342"/>
      <c r="Y531" s="342"/>
      <c r="Z531" s="342"/>
      <c r="AA531" s="342"/>
      <c r="AB531" s="342"/>
      <c r="AC531" s="342"/>
      <c r="AD531" s="342"/>
      <c r="AE531" s="342"/>
      <c r="AF531" s="342"/>
      <c r="AG531" s="342"/>
      <c r="AH531" s="342"/>
      <c r="AI531" s="342"/>
      <c r="AJ531" s="342"/>
      <c r="AK531" s="342"/>
      <c r="AL531" s="342"/>
      <c r="AM531" s="342"/>
      <c r="AN531" s="342"/>
      <c r="AO531" s="342"/>
      <c r="AP531" s="342"/>
      <c r="AQ531" s="342"/>
      <c r="AR531" s="342"/>
      <c r="AS531" s="342"/>
      <c r="AT531" s="342"/>
      <c r="AU531" s="342"/>
      <c r="AV531" s="342"/>
      <c r="AW531" s="342"/>
      <c r="AX531" s="342"/>
      <c r="AY531" s="342"/>
      <c r="AZ531" s="342"/>
      <c r="BB531" s="417"/>
      <c r="BW531" s="342"/>
      <c r="BX531" s="342"/>
      <c r="BY531" s="342"/>
      <c r="BZ531" s="342"/>
      <c r="CA531" s="342"/>
      <c r="CB531" s="342"/>
      <c r="CC531" s="342"/>
      <c r="CD531" s="342"/>
      <c r="CE531" s="342"/>
      <c r="CF531" s="342"/>
      <c r="CG531" s="342"/>
      <c r="CH531" s="342"/>
      <c r="CI531" s="342"/>
      <c r="CJ531" s="342"/>
      <c r="CK531" s="342"/>
      <c r="CL531" s="342"/>
      <c r="CM531" s="342"/>
      <c r="CN531" s="342"/>
      <c r="CO531" s="342"/>
      <c r="CP531" s="342"/>
      <c r="CQ531" s="342"/>
      <c r="CR531" s="342"/>
      <c r="CS531" s="342"/>
      <c r="CT531" s="342"/>
      <c r="CU531" s="342"/>
      <c r="CV531" s="342"/>
      <c r="CW531" s="342"/>
      <c r="CX531" s="342"/>
      <c r="CY531" s="342"/>
      <c r="CZ531" s="342"/>
    </row>
    <row r="532" s="341" customFormat="true" ht="25.15" customHeight="true" x14ac:dyDescent="0.2">
      <c r="A532" s="417"/>
      <c r="B532" s="417"/>
      <c r="C532" s="1078" t="s">
        <v>601</v>
      </c>
      <c r="D532" s="1079"/>
      <c r="E532" s="852">
        <v>4.7534442718033228E-3</v>
      </c>
      <c r="F532" s="843"/>
      <c r="G532" s="843"/>
      <c r="H532" s="1080"/>
      <c r="I532" s="1080"/>
      <c r="J532" s="843"/>
      <c r="K532" s="843"/>
      <c r="L532" s="843"/>
      <c r="M532" s="1079" t="s">
        <v>589</v>
      </c>
      <c r="N532" s="1079"/>
      <c r="O532" s="854">
        <v>1.9176827530991841E-2</v>
      </c>
      <c r="P532" s="843"/>
      <c r="Q532" s="843"/>
      <c r="R532" s="342"/>
      <c r="W532" s="342"/>
      <c r="X532" s="342"/>
      <c r="Y532" s="342"/>
      <c r="Z532" s="342"/>
      <c r="AA532" s="342"/>
      <c r="AB532" s="342"/>
      <c r="AC532" s="342"/>
      <c r="AD532" s="342"/>
      <c r="AE532" s="342"/>
      <c r="AF532" s="342"/>
      <c r="AG532" s="342"/>
      <c r="AH532" s="342"/>
      <c r="AI532" s="342"/>
      <c r="AJ532" s="342"/>
      <c r="AK532" s="342"/>
      <c r="AL532" s="342"/>
      <c r="AM532" s="342"/>
      <c r="AN532" s="342"/>
      <c r="AO532" s="342"/>
      <c r="AP532" s="342"/>
      <c r="AQ532" s="342"/>
      <c r="AR532" s="342"/>
      <c r="AS532" s="342"/>
      <c r="AT532" s="342"/>
      <c r="AU532" s="342"/>
      <c r="AV532" s="342"/>
      <c r="AW532" s="342"/>
      <c r="AX532" s="342"/>
      <c r="AY532" s="342"/>
      <c r="AZ532" s="342"/>
      <c r="BB532" s="417"/>
      <c r="BW532" s="342"/>
      <c r="BX532" s="342"/>
      <c r="BY532" s="342"/>
      <c r="BZ532" s="342"/>
      <c r="CA532" s="342"/>
      <c r="CB532" s="342"/>
      <c r="CC532" s="342"/>
      <c r="CD532" s="342"/>
      <c r="CE532" s="342"/>
      <c r="CF532" s="342"/>
      <c r="CG532" s="342"/>
      <c r="CH532" s="342"/>
      <c r="CI532" s="342"/>
      <c r="CJ532" s="342"/>
      <c r="CK532" s="342"/>
      <c r="CL532" s="342"/>
      <c r="CM532" s="342"/>
      <c r="CN532" s="342"/>
      <c r="CO532" s="342"/>
      <c r="CP532" s="342"/>
      <c r="CQ532" s="342"/>
      <c r="CR532" s="342"/>
      <c r="CS532" s="342"/>
      <c r="CT532" s="342"/>
      <c r="CU532" s="342"/>
      <c r="CV532" s="342"/>
      <c r="CW532" s="342"/>
      <c r="CX532" s="342"/>
      <c r="CY532" s="342"/>
      <c r="CZ532" s="342"/>
    </row>
    <row r="533" s="341" customFormat="true" ht="25.15" customHeight="true" x14ac:dyDescent="0.2">
      <c r="A533" s="417"/>
      <c r="B533" s="417"/>
      <c r="C533" s="1078" t="s">
        <v>581</v>
      </c>
      <c r="D533" s="1079"/>
      <c r="E533" s="852">
        <v>1.7418225525873118E-2</v>
      </c>
      <c r="F533" s="843"/>
      <c r="G533" s="843"/>
      <c r="H533" s="1079" t="s">
        <v>250</v>
      </c>
      <c r="I533" s="1079"/>
      <c r="J533" s="1079"/>
      <c r="K533" s="843"/>
      <c r="L533" s="843"/>
      <c r="M533" s="1079" t="s">
        <v>435</v>
      </c>
      <c r="N533" s="1079"/>
      <c r="O533" s="854">
        <v>0.35866712562307318</v>
      </c>
      <c r="P533" s="843"/>
      <c r="Q533" s="843"/>
      <c r="R533" s="342"/>
      <c r="W533" s="342"/>
      <c r="X533" s="342"/>
      <c r="Y533" s="342"/>
      <c r="Z533" s="342"/>
      <c r="AA533" s="342"/>
      <c r="AB533" s="342"/>
      <c r="AC533" s="342"/>
      <c r="AD533" s="342"/>
      <c r="AE533" s="342"/>
      <c r="AF533" s="342"/>
      <c r="AG533" s="342"/>
      <c r="AH533" s="342"/>
      <c r="AI533" s="342"/>
      <c r="AJ533" s="342"/>
      <c r="AK533" s="342"/>
      <c r="AL533" s="342"/>
      <c r="AM533" s="342"/>
      <c r="AN533" s="342"/>
      <c r="AO533" s="342"/>
      <c r="AP533" s="342"/>
      <c r="AQ533" s="342"/>
      <c r="AR533" s="342"/>
      <c r="AS533" s="342"/>
      <c r="AT533" s="342"/>
      <c r="AU533" s="342"/>
      <c r="AV533" s="342"/>
      <c r="AW533" s="342"/>
      <c r="AX533" s="342"/>
      <c r="AY533" s="342"/>
      <c r="AZ533" s="342"/>
      <c r="BB533" s="417"/>
      <c r="BW533" s="342"/>
      <c r="BX533" s="342"/>
      <c r="BY533" s="342"/>
      <c r="BZ533" s="342"/>
      <c r="CA533" s="342"/>
      <c r="CB533" s="342"/>
      <c r="CC533" s="342"/>
      <c r="CD533" s="342"/>
      <c r="CE533" s="342"/>
      <c r="CF533" s="342"/>
      <c r="CG533" s="342"/>
      <c r="CH533" s="342"/>
      <c r="CI533" s="342"/>
      <c r="CJ533" s="342"/>
      <c r="CK533" s="342"/>
      <c r="CL533" s="342"/>
      <c r="CM533" s="342"/>
      <c r="CN533" s="342"/>
      <c r="CO533" s="342"/>
      <c r="CP533" s="342"/>
      <c r="CQ533" s="342"/>
      <c r="CR533" s="342"/>
      <c r="CS533" s="342"/>
      <c r="CT533" s="342"/>
      <c r="CU533" s="342"/>
      <c r="CV533" s="342"/>
      <c r="CW533" s="342"/>
      <c r="CX533" s="342"/>
      <c r="CY533" s="342"/>
      <c r="CZ533" s="342"/>
    </row>
    <row r="534" s="341" customFormat="true" ht="25.15" customHeight="true" x14ac:dyDescent="0.2">
      <c r="A534" s="417"/>
      <c r="B534" s="417"/>
      <c r="C534" s="1078" t="s">
        <v>577</v>
      </c>
      <c r="D534" s="1079"/>
      <c r="E534" s="852">
        <v>2.2715508758878292E-2</v>
      </c>
      <c r="F534" s="843"/>
      <c r="G534" s="843"/>
      <c r="H534" s="1079" t="s">
        <v>192</v>
      </c>
      <c r="I534" s="1079"/>
      <c r="J534" s="860" t="s">
        <v>251</v>
      </c>
      <c r="K534" s="843"/>
      <c r="L534" s="843"/>
      <c r="M534" s="1079" t="s">
        <v>469</v>
      </c>
      <c r="N534" s="1079"/>
      <c r="O534" s="854">
        <v>5.0559397487585291E-2</v>
      </c>
      <c r="P534" s="843"/>
      <c r="Q534" s="843"/>
      <c r="R534" s="342"/>
      <c r="W534" s="342"/>
      <c r="X534" s="342"/>
      <c r="Y534" s="342"/>
      <c r="Z534" s="342"/>
      <c r="AA534" s="342"/>
      <c r="AB534" s="342"/>
      <c r="AC534" s="342"/>
      <c r="AD534" s="342"/>
      <c r="AE534" s="342"/>
      <c r="AF534" s="342"/>
      <c r="AG534" s="342"/>
      <c r="AH534" s="342"/>
      <c r="AI534" s="342"/>
      <c r="AJ534" s="342"/>
      <c r="AK534" s="342"/>
      <c r="AL534" s="342"/>
      <c r="AM534" s="342"/>
      <c r="AN534" s="342"/>
      <c r="AO534" s="342"/>
      <c r="AP534" s="342"/>
      <c r="AQ534" s="342"/>
      <c r="AR534" s="342"/>
      <c r="AS534" s="342"/>
      <c r="AT534" s="342"/>
      <c r="AU534" s="342"/>
      <c r="AV534" s="342"/>
      <c r="AW534" s="342"/>
      <c r="AX534" s="342"/>
      <c r="AY534" s="342"/>
      <c r="AZ534" s="342"/>
      <c r="BB534" s="417"/>
      <c r="BW534" s="342"/>
      <c r="BX534" s="342"/>
      <c r="BY534" s="342"/>
      <c r="BZ534" s="342"/>
      <c r="CA534" s="342"/>
      <c r="CB534" s="342"/>
      <c r="CC534" s="342"/>
      <c r="CD534" s="342"/>
      <c r="CE534" s="342"/>
      <c r="CF534" s="342"/>
      <c r="CG534" s="342"/>
      <c r="CH534" s="342"/>
      <c r="CI534" s="342"/>
      <c r="CJ534" s="342"/>
      <c r="CK534" s="342"/>
      <c r="CL534" s="342"/>
      <c r="CM534" s="342"/>
      <c r="CN534" s="342"/>
      <c r="CO534" s="342"/>
      <c r="CP534" s="342"/>
      <c r="CQ534" s="342"/>
      <c r="CR534" s="342"/>
      <c r="CS534" s="342"/>
      <c r="CT534" s="342"/>
      <c r="CU534" s="342"/>
      <c r="CV534" s="342"/>
      <c r="CW534" s="342"/>
      <c r="CX534" s="342"/>
      <c r="CY534" s="342"/>
      <c r="CZ534" s="342"/>
    </row>
    <row r="535" s="341" customFormat="true" ht="25.15" customHeight="true" x14ac:dyDescent="0.2">
      <c r="A535" s="417"/>
      <c r="B535" s="417"/>
      <c r="C535" s="1078" t="s">
        <v>461</v>
      </c>
      <c r="D535" s="1079"/>
      <c r="E535" s="852">
        <v>1.6141584718516854E-2</v>
      </c>
      <c r="F535" s="843"/>
      <c r="G535" s="843"/>
      <c r="H535" s="1079" t="s">
        <v>225</v>
      </c>
      <c r="I535" s="1079"/>
      <c r="J535" s="850">
        <v>2.4119078306671048E-2</v>
      </c>
      <c r="K535" s="843"/>
      <c r="L535" s="843"/>
      <c r="M535" s="1079" t="s">
        <v>579</v>
      </c>
      <c r="N535" s="1079"/>
      <c r="O535" s="854">
        <v>0.10654511843395234</v>
      </c>
      <c r="P535" s="843"/>
      <c r="Q535" s="843"/>
      <c r="R535" s="342"/>
      <c r="W535" s="342"/>
      <c r="X535" s="342"/>
      <c r="Y535" s="342"/>
      <c r="Z535" s="342"/>
      <c r="AA535" s="342"/>
      <c r="AB535" s="342"/>
      <c r="AC535" s="342"/>
      <c r="AD535" s="342"/>
      <c r="AE535" s="342"/>
      <c r="AF535" s="342"/>
      <c r="AG535" s="342"/>
      <c r="AH535" s="342"/>
      <c r="AI535" s="342"/>
      <c r="AJ535" s="342"/>
      <c r="AK535" s="342"/>
      <c r="AL535" s="342"/>
      <c r="AM535" s="342"/>
      <c r="AN535" s="342"/>
      <c r="AO535" s="342"/>
      <c r="AP535" s="342"/>
      <c r="AQ535" s="342"/>
      <c r="AR535" s="342"/>
      <c r="AS535" s="342"/>
      <c r="AT535" s="342"/>
      <c r="AU535" s="342"/>
      <c r="AV535" s="342"/>
      <c r="AW535" s="342"/>
      <c r="AX535" s="342"/>
      <c r="AY535" s="342"/>
      <c r="AZ535" s="342"/>
      <c r="BB535" s="417"/>
      <c r="BW535" s="342"/>
      <c r="BX535" s="342"/>
      <c r="BY535" s="342"/>
      <c r="BZ535" s="342"/>
      <c r="CA535" s="342"/>
      <c r="CB535" s="342"/>
      <c r="CC535" s="342"/>
      <c r="CD535" s="342"/>
      <c r="CE535" s="342"/>
      <c r="CF535" s="342"/>
      <c r="CG535" s="342"/>
      <c r="CH535" s="342"/>
      <c r="CI535" s="342"/>
      <c r="CJ535" s="342"/>
      <c r="CK535" s="342"/>
      <c r="CL535" s="342"/>
      <c r="CM535" s="342"/>
      <c r="CN535" s="342"/>
      <c r="CO535" s="342"/>
      <c r="CP535" s="342"/>
      <c r="CQ535" s="342"/>
      <c r="CR535" s="342"/>
      <c r="CS535" s="342"/>
      <c r="CT535" s="342"/>
      <c r="CU535" s="342"/>
      <c r="CV535" s="342"/>
      <c r="CW535" s="342"/>
      <c r="CX535" s="342"/>
      <c r="CY535" s="342"/>
      <c r="CZ535" s="342"/>
    </row>
    <row r="536" s="341" customFormat="true" ht="25.15" customHeight="true" x14ac:dyDescent="0.2">
      <c r="A536" s="417"/>
      <c r="B536" s="417"/>
      <c r="C536" s="1078" t="s">
        <v>470</v>
      </c>
      <c r="D536" s="1079"/>
      <c r="E536" s="852">
        <v>3.394170357387255E-2</v>
      </c>
      <c r="F536" s="843"/>
      <c r="G536" s="843"/>
      <c r="H536" s="1079" t="s">
        <v>569</v>
      </c>
      <c r="I536" s="1079"/>
      <c r="J536" s="853">
        <v>1.0291434515875887E-2</v>
      </c>
      <c r="K536" s="843"/>
      <c r="L536" s="843"/>
      <c r="M536" s="1079" t="s">
        <v>584</v>
      </c>
      <c r="N536" s="1079"/>
      <c r="O536" s="854">
        <v>8.9758016135438573E-2</v>
      </c>
      <c r="P536" s="843"/>
      <c r="Q536" s="843"/>
      <c r="R536" s="342"/>
      <c r="W536" s="342"/>
      <c r="X536" s="342"/>
      <c r="Y536" s="342"/>
      <c r="Z536" s="342"/>
      <c r="AA536" s="342"/>
      <c r="AB536" s="342"/>
      <c r="AC536" s="342"/>
      <c r="AD536" s="342"/>
      <c r="AE536" s="342"/>
      <c r="AF536" s="342"/>
      <c r="AG536" s="342"/>
      <c r="AH536" s="342"/>
      <c r="AI536" s="342"/>
      <c r="AJ536" s="342"/>
      <c r="AK536" s="342"/>
      <c r="AL536" s="342"/>
      <c r="AM536" s="342"/>
      <c r="AN536" s="342"/>
      <c r="AO536" s="342"/>
      <c r="AP536" s="342"/>
      <c r="AQ536" s="342"/>
      <c r="AR536" s="342"/>
      <c r="AS536" s="342"/>
      <c r="AT536" s="342"/>
      <c r="AU536" s="342"/>
      <c r="AV536" s="342"/>
      <c r="AW536" s="342"/>
      <c r="AX536" s="342"/>
      <c r="AY536" s="342"/>
      <c r="AZ536" s="342"/>
      <c r="BB536" s="417"/>
      <c r="BW536" s="342"/>
      <c r="BX536" s="342"/>
      <c r="BY536" s="342"/>
      <c r="BZ536" s="342"/>
      <c r="CA536" s="342"/>
      <c r="CB536" s="342"/>
      <c r="CC536" s="342"/>
      <c r="CD536" s="342"/>
      <c r="CE536" s="342"/>
      <c r="CF536" s="342"/>
      <c r="CG536" s="342"/>
      <c r="CH536" s="342"/>
      <c r="CI536" s="342"/>
      <c r="CJ536" s="342"/>
      <c r="CK536" s="342"/>
      <c r="CL536" s="342"/>
      <c r="CM536" s="342"/>
      <c r="CN536" s="342"/>
      <c r="CO536" s="342"/>
      <c r="CP536" s="342"/>
      <c r="CQ536" s="342"/>
      <c r="CR536" s="342"/>
      <c r="CS536" s="342"/>
      <c r="CT536" s="342"/>
      <c r="CU536" s="342"/>
      <c r="CV536" s="342"/>
      <c r="CW536" s="342"/>
      <c r="CX536" s="342"/>
      <c r="CY536" s="342"/>
      <c r="CZ536" s="342"/>
    </row>
    <row r="537" s="341" customFormat="true" ht="25.15" customHeight="true" x14ac:dyDescent="0.2">
      <c r="A537" s="417"/>
      <c r="B537" s="417"/>
      <c r="C537" s="1078" t="s">
        <v>451</v>
      </c>
      <c r="D537" s="1079"/>
      <c r="E537" s="852">
        <v>3.71719388518231E-2</v>
      </c>
      <c r="F537" s="843"/>
      <c r="G537" s="843"/>
      <c r="H537" s="1079" t="s">
        <v>588</v>
      </c>
      <c r="I537" s="1079"/>
      <c r="J537" s="853">
        <v>1.1394888847787896E-3</v>
      </c>
      <c r="K537" s="843"/>
      <c r="L537" s="843"/>
      <c r="M537" s="1079" t="s">
        <v>604</v>
      </c>
      <c r="N537" s="1079"/>
      <c r="O537" s="854">
        <v>6.3447828794779559E-3</v>
      </c>
      <c r="P537" s="843"/>
      <c r="Q537" s="843"/>
      <c r="R537" s="342"/>
      <c r="W537" s="342"/>
      <c r="X537" s="342"/>
      <c r="Y537" s="342"/>
      <c r="Z537" s="342"/>
      <c r="AA537" s="342"/>
      <c r="AB537" s="342"/>
      <c r="AC537" s="342"/>
      <c r="AD537" s="342"/>
      <c r="AE537" s="342"/>
      <c r="AF537" s="342"/>
      <c r="AG537" s="342"/>
      <c r="AH537" s="342"/>
      <c r="AI537" s="342"/>
      <c r="AJ537" s="342"/>
      <c r="AK537" s="342"/>
      <c r="AL537" s="342"/>
      <c r="AM537" s="342"/>
      <c r="AN537" s="342"/>
      <c r="AO537" s="342"/>
      <c r="AP537" s="342"/>
      <c r="AQ537" s="342"/>
      <c r="AR537" s="342"/>
      <c r="AS537" s="342"/>
      <c r="AT537" s="342"/>
      <c r="AU537" s="342"/>
      <c r="AV537" s="342"/>
      <c r="AW537" s="342"/>
      <c r="AX537" s="342"/>
      <c r="AY537" s="342"/>
      <c r="AZ537" s="342"/>
      <c r="BB537" s="417"/>
      <c r="BW537" s="342"/>
      <c r="BX537" s="342"/>
      <c r="BY537" s="342"/>
      <c r="BZ537" s="342"/>
      <c r="CA537" s="342"/>
      <c r="CB537" s="342"/>
      <c r="CC537" s="342"/>
      <c r="CD537" s="342"/>
      <c r="CE537" s="342"/>
      <c r="CF537" s="342"/>
      <c r="CG537" s="342"/>
      <c r="CH537" s="342"/>
      <c r="CI537" s="342"/>
      <c r="CJ537" s="342"/>
      <c r="CK537" s="342"/>
      <c r="CL537" s="342"/>
      <c r="CM537" s="342"/>
      <c r="CN537" s="342"/>
      <c r="CO537" s="342"/>
      <c r="CP537" s="342"/>
      <c r="CQ537" s="342"/>
      <c r="CR537" s="342"/>
      <c r="CS537" s="342"/>
      <c r="CT537" s="342"/>
      <c r="CU537" s="342"/>
      <c r="CV537" s="342"/>
      <c r="CW537" s="342"/>
      <c r="CX537" s="342"/>
      <c r="CY537" s="342"/>
      <c r="CZ537" s="342"/>
    </row>
    <row r="538" s="341" customFormat="true" ht="25.15" customHeight="true" x14ac:dyDescent="0.2">
      <c r="A538" s="417"/>
      <c r="B538" s="417"/>
      <c r="C538" s="1078" t="s">
        <v>451</v>
      </c>
      <c r="D538" s="1079"/>
      <c r="E538" s="852">
        <v>9.6919497799094492E-2</v>
      </c>
      <c r="F538" s="843"/>
      <c r="G538" s="843"/>
      <c r="H538" s="1079" t="s">
        <v>499</v>
      </c>
      <c r="I538" s="1079"/>
      <c r="J538" s="853">
        <v>2.2459894527853993E-3</v>
      </c>
      <c r="K538" s="843"/>
      <c r="L538" s="843"/>
      <c r="M538" s="1079" t="s">
        <v>601</v>
      </c>
      <c r="N538" s="1079"/>
      <c r="O538" s="854">
        <v>7.5373103842571133E-3</v>
      </c>
      <c r="P538" s="843"/>
      <c r="Q538" s="843"/>
      <c r="R538" s="342"/>
      <c r="W538" s="342"/>
      <c r="X538" s="342"/>
      <c r="Y538" s="342"/>
      <c r="Z538" s="342"/>
      <c r="AA538" s="342"/>
      <c r="AB538" s="342"/>
      <c r="AC538" s="342"/>
      <c r="AD538" s="342"/>
      <c r="AE538" s="342"/>
      <c r="AF538" s="342"/>
      <c r="AG538" s="342"/>
      <c r="AH538" s="342"/>
      <c r="AI538" s="342"/>
      <c r="AJ538" s="342"/>
      <c r="AK538" s="342"/>
      <c r="AL538" s="342"/>
      <c r="AM538" s="342"/>
      <c r="AN538" s="342"/>
      <c r="AO538" s="342"/>
      <c r="AP538" s="342"/>
      <c r="AQ538" s="342"/>
      <c r="AR538" s="342"/>
      <c r="AS538" s="342"/>
      <c r="AT538" s="342"/>
      <c r="AU538" s="342"/>
      <c r="AV538" s="342"/>
      <c r="AW538" s="342"/>
      <c r="AX538" s="342"/>
      <c r="AY538" s="342"/>
      <c r="AZ538" s="342"/>
      <c r="BB538" s="417"/>
      <c r="BW538" s="342"/>
      <c r="BX538" s="342"/>
      <c r="BY538" s="342"/>
      <c r="BZ538" s="342"/>
      <c r="CA538" s="342"/>
      <c r="CB538" s="342"/>
      <c r="CC538" s="342"/>
      <c r="CD538" s="342"/>
      <c r="CE538" s="342"/>
      <c r="CF538" s="342"/>
      <c r="CG538" s="342"/>
      <c r="CH538" s="342"/>
      <c r="CI538" s="342"/>
      <c r="CJ538" s="342"/>
      <c r="CK538" s="342"/>
      <c r="CL538" s="342"/>
      <c r="CM538" s="342"/>
      <c r="CN538" s="342"/>
      <c r="CO538" s="342"/>
      <c r="CP538" s="342"/>
      <c r="CQ538" s="342"/>
      <c r="CR538" s="342"/>
      <c r="CS538" s="342"/>
      <c r="CT538" s="342"/>
      <c r="CU538" s="342"/>
      <c r="CV538" s="342"/>
      <c r="CW538" s="342"/>
      <c r="CX538" s="342"/>
      <c r="CY538" s="342"/>
      <c r="CZ538" s="342"/>
    </row>
    <row r="539" s="341" customFormat="true" ht="25.15" customHeight="true" x14ac:dyDescent="0.2">
      <c r="A539" s="417"/>
      <c r="B539" s="417"/>
      <c r="C539" s="1078" t="s">
        <v>451</v>
      </c>
      <c r="D539" s="1079"/>
      <c r="E539" s="852">
        <v>1.9722934117128244E-3</v>
      </c>
      <c r="F539" s="843"/>
      <c r="G539" s="843"/>
      <c r="H539" s="1079" t="s">
        <v>455</v>
      </c>
      <c r="I539" s="1079"/>
      <c r="J539" s="853">
        <v>0.12860128815102528</v>
      </c>
      <c r="K539" s="843"/>
      <c r="L539" s="843"/>
      <c r="M539" s="1079" t="s">
        <v>581</v>
      </c>
      <c r="N539" s="1079"/>
      <c r="O539" s="854">
        <v>2.1738512359315211E-2</v>
      </c>
      <c r="P539" s="843"/>
      <c r="Q539" s="843"/>
      <c r="R539" s="342"/>
      <c r="W539" s="342"/>
      <c r="X539" s="342"/>
      <c r="Y539" s="342"/>
      <c r="Z539" s="342"/>
      <c r="AA539" s="342"/>
      <c r="AB539" s="342"/>
      <c r="AC539" s="342"/>
      <c r="AD539" s="342"/>
      <c r="AE539" s="342"/>
      <c r="AF539" s="342"/>
      <c r="AG539" s="342"/>
      <c r="AH539" s="342"/>
      <c r="AI539" s="342"/>
      <c r="AJ539" s="342"/>
      <c r="AK539" s="342"/>
      <c r="AL539" s="342"/>
      <c r="AM539" s="342"/>
      <c r="AN539" s="342"/>
      <c r="AO539" s="342"/>
      <c r="AP539" s="342"/>
      <c r="AQ539" s="342"/>
      <c r="AR539" s="342"/>
      <c r="AS539" s="342"/>
      <c r="AT539" s="342"/>
      <c r="AU539" s="342"/>
      <c r="AV539" s="342"/>
      <c r="AW539" s="342"/>
      <c r="AX539" s="342"/>
      <c r="AY539" s="342"/>
      <c r="AZ539" s="342"/>
      <c r="BB539" s="417"/>
      <c r="BW539" s="342"/>
      <c r="BX539" s="342"/>
      <c r="BY539" s="342"/>
      <c r="BZ539" s="342"/>
      <c r="CA539" s="342"/>
      <c r="CB539" s="342"/>
      <c r="CC539" s="342"/>
      <c r="CD539" s="342"/>
      <c r="CE539" s="342"/>
      <c r="CF539" s="342"/>
      <c r="CG539" s="342"/>
      <c r="CH539" s="342"/>
      <c r="CI539" s="342"/>
      <c r="CJ539" s="342"/>
      <c r="CK539" s="342"/>
      <c r="CL539" s="342"/>
      <c r="CM539" s="342"/>
      <c r="CN539" s="342"/>
      <c r="CO539" s="342"/>
      <c r="CP539" s="342"/>
      <c r="CQ539" s="342"/>
      <c r="CR539" s="342"/>
      <c r="CS539" s="342"/>
      <c r="CT539" s="342"/>
      <c r="CU539" s="342"/>
      <c r="CV539" s="342"/>
      <c r="CW539" s="342"/>
      <c r="CX539" s="342"/>
      <c r="CY539" s="342"/>
      <c r="CZ539" s="342"/>
    </row>
    <row r="540" s="341" customFormat="true" ht="25.15" customHeight="true" x14ac:dyDescent="0.2">
      <c r="A540" s="417"/>
      <c r="B540" s="417"/>
      <c r="C540" s="1078" t="s">
        <v>451</v>
      </c>
      <c r="D540" s="1079"/>
      <c r="E540" s="852">
        <v>3.329391146940446E-3</v>
      </c>
      <c r="F540" s="843"/>
      <c r="G540" s="843"/>
      <c r="H540" s="1079" t="s">
        <v>442</v>
      </c>
      <c r="I540" s="1079"/>
      <c r="J540" s="853">
        <v>0.2207433580542181</v>
      </c>
      <c r="K540" s="843"/>
      <c r="L540" s="843"/>
      <c r="M540" s="1079" t="s">
        <v>577</v>
      </c>
      <c r="N540" s="1079"/>
      <c r="O540" s="854">
        <v>0.1179680194601708</v>
      </c>
      <c r="P540" s="843"/>
      <c r="Q540" s="843"/>
      <c r="R540" s="342"/>
      <c r="W540" s="342"/>
      <c r="X540" s="342"/>
      <c r="Y540" s="342"/>
      <c r="Z540" s="342"/>
      <c r="AA540" s="342"/>
      <c r="AB540" s="342"/>
      <c r="AC540" s="342"/>
      <c r="AD540" s="342"/>
      <c r="AE540" s="342"/>
      <c r="AF540" s="342"/>
      <c r="AG540" s="342"/>
      <c r="AH540" s="342"/>
      <c r="AI540" s="342"/>
      <c r="AJ540" s="342"/>
      <c r="AK540" s="342"/>
      <c r="AL540" s="342"/>
      <c r="AM540" s="342"/>
      <c r="AN540" s="342"/>
      <c r="AO540" s="342"/>
      <c r="AP540" s="342"/>
      <c r="AQ540" s="342"/>
      <c r="AR540" s="342"/>
      <c r="AS540" s="342"/>
      <c r="AT540" s="342"/>
      <c r="AU540" s="342"/>
      <c r="AV540" s="342"/>
      <c r="AW540" s="342"/>
      <c r="AX540" s="342"/>
      <c r="AY540" s="342"/>
      <c r="AZ540" s="342"/>
      <c r="BB540" s="417"/>
      <c r="BW540" s="342"/>
      <c r="BX540" s="342"/>
      <c r="BY540" s="342"/>
      <c r="BZ540" s="342"/>
      <c r="CA540" s="342"/>
      <c r="CB540" s="342"/>
      <c r="CC540" s="342"/>
      <c r="CD540" s="342"/>
      <c r="CE540" s="342"/>
      <c r="CF540" s="342"/>
      <c r="CG540" s="342"/>
      <c r="CH540" s="342"/>
      <c r="CI540" s="342"/>
      <c r="CJ540" s="342"/>
      <c r="CK540" s="342"/>
      <c r="CL540" s="342"/>
      <c r="CM540" s="342"/>
      <c r="CN540" s="342"/>
      <c r="CO540" s="342"/>
      <c r="CP540" s="342"/>
      <c r="CQ540" s="342"/>
      <c r="CR540" s="342"/>
      <c r="CS540" s="342"/>
      <c r="CT540" s="342"/>
      <c r="CU540" s="342"/>
      <c r="CV540" s="342"/>
      <c r="CW540" s="342"/>
      <c r="CX540" s="342"/>
      <c r="CY540" s="342"/>
      <c r="CZ540" s="342"/>
    </row>
    <row r="541" s="341" customFormat="true" ht="25.15" customHeight="true" x14ac:dyDescent="0.2">
      <c r="A541" s="417"/>
      <c r="B541" s="417"/>
      <c r="C541" s="1078" t="s">
        <v>451</v>
      </c>
      <c r="D541" s="1079"/>
      <c r="E541" s="852">
        <v>3.592652282052728E-2</v>
      </c>
      <c r="F541" s="843"/>
      <c r="G541" s="843"/>
      <c r="H541" s="1079" t="s">
        <v>468</v>
      </c>
      <c r="I541" s="1079"/>
      <c r="J541" s="853">
        <v>2.232929920636556E-3</v>
      </c>
      <c r="K541" s="843"/>
      <c r="L541" s="843"/>
      <c r="M541" s="1079" t="s">
        <v>461</v>
      </c>
      <c r="N541" s="1079"/>
      <c r="O541" s="854">
        <v>2.2525575220439017E-2</v>
      </c>
      <c r="P541" s="843"/>
      <c r="Q541" s="843"/>
      <c r="R541" s="342"/>
      <c r="W541" s="342"/>
      <c r="X541" s="342"/>
      <c r="Y541" s="342"/>
      <c r="Z541" s="342"/>
      <c r="AA541" s="342"/>
      <c r="AB541" s="342"/>
      <c r="AC541" s="342"/>
      <c r="AD541" s="342"/>
      <c r="AE541" s="342"/>
      <c r="AF541" s="342"/>
      <c r="AG541" s="342"/>
      <c r="AH541" s="342"/>
      <c r="AI541" s="342"/>
      <c r="AJ541" s="342"/>
      <c r="AK541" s="342"/>
      <c r="AL541" s="342"/>
      <c r="AM541" s="342"/>
      <c r="AN541" s="342"/>
      <c r="AO541" s="342"/>
      <c r="AP541" s="342"/>
      <c r="AQ541" s="342"/>
      <c r="AR541" s="342"/>
      <c r="AS541" s="342"/>
      <c r="AT541" s="342"/>
      <c r="AU541" s="342"/>
      <c r="AV541" s="342"/>
      <c r="AW541" s="342"/>
      <c r="AX541" s="342"/>
      <c r="AY541" s="342"/>
      <c r="AZ541" s="342"/>
      <c r="BB541" s="417"/>
      <c r="BW541" s="342"/>
      <c r="BX541" s="342"/>
      <c r="BY541" s="342"/>
      <c r="BZ541" s="342"/>
      <c r="CA541" s="342"/>
      <c r="CB541" s="342"/>
      <c r="CC541" s="342"/>
      <c r="CD541" s="342"/>
      <c r="CE541" s="342"/>
      <c r="CF541" s="342"/>
      <c r="CG541" s="342"/>
      <c r="CH541" s="342"/>
      <c r="CI541" s="342"/>
      <c r="CJ541" s="342"/>
      <c r="CK541" s="342"/>
      <c r="CL541" s="342"/>
      <c r="CM541" s="342"/>
      <c r="CN541" s="342"/>
      <c r="CO541" s="342"/>
      <c r="CP541" s="342"/>
      <c r="CQ541" s="342"/>
      <c r="CR541" s="342"/>
      <c r="CS541" s="342"/>
      <c r="CT541" s="342"/>
      <c r="CU541" s="342"/>
      <c r="CV541" s="342"/>
      <c r="CW541" s="342"/>
      <c r="CX541" s="342"/>
      <c r="CY541" s="342"/>
      <c r="CZ541" s="342"/>
    </row>
    <row r="542" s="341" customFormat="true" ht="25.15" customHeight="true" x14ac:dyDescent="0.2">
      <c r="A542" s="417"/>
      <c r="B542" s="417"/>
      <c r="C542" s="1078" t="s">
        <v>579</v>
      </c>
      <c r="D542" s="1079"/>
      <c r="E542" s="852">
        <v>0.20998664804703063</v>
      </c>
      <c r="F542" s="843"/>
      <c r="G542" s="843"/>
      <c r="H542" s="1079" t="s">
        <v>614</v>
      </c>
      <c r="I542" s="1079"/>
      <c r="J542" s="853">
        <v>0.2973719893980773</v>
      </c>
      <c r="K542" s="843"/>
      <c r="L542" s="843"/>
      <c r="M542" s="1079" t="s">
        <v>448</v>
      </c>
      <c r="N542" s="1079"/>
      <c r="O542" s="854">
        <v>3.2424111719718436E-2</v>
      </c>
      <c r="P542" s="843"/>
      <c r="Q542" s="843"/>
      <c r="R542" s="342"/>
      <c r="W542" s="342"/>
      <c r="X542" s="342"/>
      <c r="Y542" s="342"/>
      <c r="Z542" s="342"/>
      <c r="AA542" s="342"/>
      <c r="AB542" s="342"/>
      <c r="AC542" s="342"/>
      <c r="AD542" s="342"/>
      <c r="AE542" s="342"/>
      <c r="AF542" s="342"/>
      <c r="AG542" s="342"/>
      <c r="AH542" s="342"/>
      <c r="AI542" s="342"/>
      <c r="AJ542" s="342"/>
      <c r="AK542" s="342"/>
      <c r="AL542" s="342"/>
      <c r="AM542" s="342"/>
      <c r="AN542" s="342"/>
      <c r="AO542" s="342"/>
      <c r="AP542" s="342"/>
      <c r="AQ542" s="342"/>
      <c r="AR542" s="342"/>
      <c r="AS542" s="342"/>
      <c r="AT542" s="342"/>
      <c r="AU542" s="342"/>
      <c r="AV542" s="342"/>
      <c r="AW542" s="342"/>
      <c r="AX542" s="342"/>
      <c r="AY542" s="342"/>
      <c r="AZ542" s="342"/>
      <c r="BB542" s="417"/>
      <c r="BW542" s="342"/>
      <c r="BX542" s="342"/>
      <c r="BY542" s="342"/>
      <c r="BZ542" s="342"/>
      <c r="CA542" s="342"/>
      <c r="CB542" s="342"/>
      <c r="CC542" s="342"/>
      <c r="CD542" s="342"/>
      <c r="CE542" s="342"/>
      <c r="CF542" s="342"/>
      <c r="CG542" s="342"/>
      <c r="CH542" s="342"/>
      <c r="CI542" s="342"/>
      <c r="CJ542" s="342"/>
      <c r="CK542" s="342"/>
      <c r="CL542" s="342"/>
      <c r="CM542" s="342"/>
      <c r="CN542" s="342"/>
      <c r="CO542" s="342"/>
      <c r="CP542" s="342"/>
      <c r="CQ542" s="342"/>
      <c r="CR542" s="342"/>
      <c r="CS542" s="342"/>
      <c r="CT542" s="342"/>
      <c r="CU542" s="342"/>
      <c r="CV542" s="342"/>
      <c r="CW542" s="342"/>
      <c r="CX542" s="342"/>
      <c r="CY542" s="342"/>
      <c r="CZ542" s="342"/>
    </row>
    <row r="543" s="341" customFormat="true" ht="25.15" customHeight="true" x14ac:dyDescent="0.2">
      <c r="A543" s="417"/>
      <c r="B543" s="417"/>
      <c r="C543" s="1078" t="s">
        <v>584</v>
      </c>
      <c r="D543" s="1079"/>
      <c r="E543" s="852">
        <v>3.9212664650166783E-2</v>
      </c>
      <c r="F543" s="843"/>
      <c r="G543" s="843"/>
      <c r="H543" s="1079" t="s">
        <v>598</v>
      </c>
      <c r="I543" s="1079"/>
      <c r="J543" s="853">
        <v>7.0744730242164365E-3</v>
      </c>
      <c r="K543" s="843"/>
      <c r="L543" s="843"/>
      <c r="M543" s="1079" t="s">
        <v>470</v>
      </c>
      <c r="N543" s="1079"/>
      <c r="O543" s="854">
        <v>2.0819379433255999E-2</v>
      </c>
      <c r="P543" s="843"/>
      <c r="Q543" s="843"/>
      <c r="R543" s="342"/>
      <c r="W543" s="342"/>
      <c r="X543" s="342"/>
      <c r="Y543" s="342"/>
      <c r="Z543" s="342"/>
      <c r="AA543" s="342"/>
      <c r="AB543" s="342"/>
      <c r="AC543" s="342"/>
      <c r="AD543" s="342"/>
      <c r="AE543" s="342"/>
      <c r="AF543" s="342"/>
      <c r="AG543" s="342"/>
      <c r="AH543" s="342"/>
      <c r="AI543" s="342"/>
      <c r="AJ543" s="342"/>
      <c r="AK543" s="342"/>
      <c r="AL543" s="342"/>
      <c r="AM543" s="342"/>
      <c r="AN543" s="342"/>
      <c r="AO543" s="342"/>
      <c r="AP543" s="342"/>
      <c r="AQ543" s="342"/>
      <c r="AR543" s="342"/>
      <c r="AS543" s="342"/>
      <c r="AT543" s="342"/>
      <c r="AU543" s="342"/>
      <c r="AV543" s="342"/>
      <c r="AW543" s="342"/>
      <c r="AX543" s="342"/>
      <c r="AY543" s="342"/>
      <c r="AZ543" s="342"/>
      <c r="BB543" s="417"/>
      <c r="BW543" s="342"/>
      <c r="BX543" s="342"/>
      <c r="BY543" s="342"/>
      <c r="BZ543" s="342"/>
      <c r="CA543" s="342"/>
      <c r="CB543" s="342"/>
      <c r="CC543" s="342"/>
      <c r="CD543" s="342"/>
      <c r="CE543" s="342"/>
      <c r="CF543" s="342"/>
      <c r="CG543" s="342"/>
      <c r="CH543" s="342"/>
      <c r="CI543" s="342"/>
      <c r="CJ543" s="342"/>
      <c r="CK543" s="342"/>
      <c r="CL543" s="342"/>
      <c r="CM543" s="342"/>
      <c r="CN543" s="342"/>
      <c r="CO543" s="342"/>
      <c r="CP543" s="342"/>
      <c r="CQ543" s="342"/>
      <c r="CR543" s="342"/>
      <c r="CS543" s="342"/>
      <c r="CT543" s="342"/>
      <c r="CU543" s="342"/>
      <c r="CV543" s="342"/>
      <c r="CW543" s="342"/>
      <c r="CX543" s="342"/>
      <c r="CY543" s="342"/>
      <c r="CZ543" s="342"/>
    </row>
    <row r="544" s="341" customFormat="true" ht="25.15" customHeight="true" x14ac:dyDescent="0.2">
      <c r="A544" s="417"/>
      <c r="B544" s="417"/>
      <c r="C544" s="1078" t="s">
        <v>604</v>
      </c>
      <c r="D544" s="1079"/>
      <c r="E544" s="852">
        <v>2.3806002744518892E-3</v>
      </c>
      <c r="F544" s="843"/>
      <c r="G544" s="843"/>
      <c r="H544" s="1079" t="s">
        <v>607</v>
      </c>
      <c r="I544" s="1079"/>
      <c r="J544" s="853">
        <v>1.2549383291562577E-3</v>
      </c>
      <c r="K544" s="843"/>
      <c r="L544" s="843"/>
      <c r="M544" s="1079" t="s">
        <v>451</v>
      </c>
      <c r="N544" s="1079"/>
      <c r="O544" s="854">
        <v>5.2495496185105503E-2</v>
      </c>
      <c r="P544" s="843"/>
      <c r="Q544" s="843"/>
      <c r="R544" s="342"/>
      <c r="W544" s="342"/>
      <c r="X544" s="342"/>
      <c r="Y544" s="342"/>
      <c r="Z544" s="342"/>
      <c r="AA544" s="342"/>
      <c r="AB544" s="342"/>
      <c r="AC544" s="342"/>
      <c r="AD544" s="342"/>
      <c r="AE544" s="342"/>
      <c r="AF544" s="342"/>
      <c r="AG544" s="342"/>
      <c r="AH544" s="342"/>
      <c r="AI544" s="342"/>
      <c r="AJ544" s="342"/>
      <c r="AK544" s="342"/>
      <c r="AL544" s="342"/>
      <c r="AM544" s="342"/>
      <c r="AN544" s="342"/>
      <c r="AO544" s="342"/>
      <c r="AP544" s="342"/>
      <c r="AQ544" s="342"/>
      <c r="AR544" s="342"/>
      <c r="AS544" s="342"/>
      <c r="AT544" s="342"/>
      <c r="AU544" s="342"/>
      <c r="AV544" s="342"/>
      <c r="AW544" s="342"/>
      <c r="AX544" s="342"/>
      <c r="AY544" s="342"/>
      <c r="AZ544" s="342"/>
      <c r="BB544" s="417"/>
      <c r="BW544" s="342"/>
      <c r="BX544" s="342"/>
      <c r="BY544" s="342"/>
      <c r="BZ544" s="342"/>
      <c r="CA544" s="342"/>
      <c r="CB544" s="342"/>
      <c r="CC544" s="342"/>
      <c r="CD544" s="342"/>
      <c r="CE544" s="342"/>
      <c r="CF544" s="342"/>
      <c r="CG544" s="342"/>
      <c r="CH544" s="342"/>
      <c r="CI544" s="342"/>
      <c r="CJ544" s="342"/>
      <c r="CK544" s="342"/>
      <c r="CL544" s="342"/>
      <c r="CM544" s="342"/>
      <c r="CN544" s="342"/>
      <c r="CO544" s="342"/>
      <c r="CP544" s="342"/>
      <c r="CQ544" s="342"/>
      <c r="CR544" s="342"/>
      <c r="CS544" s="342"/>
      <c r="CT544" s="342"/>
      <c r="CU544" s="342"/>
      <c r="CV544" s="342"/>
      <c r="CW544" s="342"/>
      <c r="CX544" s="342"/>
      <c r="CY544" s="342"/>
      <c r="CZ544" s="342"/>
    </row>
    <row r="545" s="341" customFormat="true" ht="25.15" customHeight="true" x14ac:dyDescent="0.2">
      <c r="A545" s="417"/>
      <c r="B545" s="417"/>
      <c r="C545" s="1078" t="s">
        <v>601</v>
      </c>
      <c r="D545" s="1079"/>
      <c r="E545" s="852">
        <v>9.4911821204587254E-3</v>
      </c>
      <c r="F545" s="843"/>
      <c r="G545" s="843"/>
      <c r="H545" s="1079" t="s">
        <v>611</v>
      </c>
      <c r="I545" s="1079"/>
      <c r="J545" s="853">
        <v>2.0654887630398538E-3</v>
      </c>
      <c r="K545" s="843"/>
      <c r="L545" s="843"/>
      <c r="M545" s="1079" t="s">
        <v>451</v>
      </c>
      <c r="N545" s="1079"/>
      <c r="O545" s="854">
        <v>2.6859495910838912E-2</v>
      </c>
      <c r="P545" s="843"/>
      <c r="Q545" s="843"/>
      <c r="R545" s="342"/>
      <c r="W545" s="342"/>
      <c r="X545" s="342"/>
      <c r="Y545" s="342"/>
      <c r="Z545" s="342"/>
      <c r="AA545" s="342"/>
      <c r="AB545" s="342"/>
      <c r="AC545" s="342"/>
      <c r="AD545" s="342"/>
      <c r="AE545" s="342"/>
      <c r="AF545" s="342"/>
      <c r="AG545" s="342"/>
      <c r="AH545" s="342"/>
      <c r="AI545" s="342"/>
      <c r="AJ545" s="342"/>
      <c r="AK545" s="342"/>
      <c r="AL545" s="342"/>
      <c r="AM545" s="342"/>
      <c r="AN545" s="342"/>
      <c r="AO545" s="342"/>
      <c r="AP545" s="342"/>
      <c r="AQ545" s="342"/>
      <c r="AR545" s="342"/>
      <c r="AS545" s="342"/>
      <c r="AT545" s="342"/>
      <c r="AU545" s="342"/>
      <c r="AV545" s="342"/>
      <c r="AW545" s="342"/>
      <c r="AX545" s="342"/>
      <c r="AY545" s="342"/>
      <c r="AZ545" s="342"/>
      <c r="BB545" s="417"/>
      <c r="BW545" s="342"/>
      <c r="BX545" s="342"/>
      <c r="BY545" s="342"/>
      <c r="BZ545" s="342"/>
      <c r="CA545" s="342"/>
      <c r="CB545" s="342"/>
      <c r="CC545" s="342"/>
      <c r="CD545" s="342"/>
      <c r="CE545" s="342"/>
      <c r="CF545" s="342"/>
      <c r="CG545" s="342"/>
      <c r="CH545" s="342"/>
      <c r="CI545" s="342"/>
      <c r="CJ545" s="342"/>
      <c r="CK545" s="342"/>
      <c r="CL545" s="342"/>
      <c r="CM545" s="342"/>
      <c r="CN545" s="342"/>
      <c r="CO545" s="342"/>
      <c r="CP545" s="342"/>
      <c r="CQ545" s="342"/>
      <c r="CR545" s="342"/>
      <c r="CS545" s="342"/>
      <c r="CT545" s="342"/>
      <c r="CU545" s="342"/>
      <c r="CV545" s="342"/>
      <c r="CW545" s="342"/>
      <c r="CX545" s="342"/>
      <c r="CY545" s="342"/>
      <c r="CZ545" s="342"/>
    </row>
    <row r="546" s="341" customFormat="true" ht="25.15" customHeight="true" x14ac:dyDescent="0.2">
      <c r="A546" s="417"/>
      <c r="B546" s="417"/>
      <c r="C546" s="1078" t="s">
        <v>581</v>
      </c>
      <c r="D546" s="1079"/>
      <c r="E546" s="852">
        <v>6.3083935024052934E-2</v>
      </c>
      <c r="F546" s="843"/>
      <c r="G546" s="843"/>
      <c r="H546" s="1079" t="s">
        <v>589</v>
      </c>
      <c r="I546" s="1079"/>
      <c r="J546" s="853">
        <v>2.7652530835695446E-3</v>
      </c>
      <c r="K546" s="843"/>
      <c r="L546" s="843"/>
      <c r="M546" s="1079" t="s">
        <v>451</v>
      </c>
      <c r="N546" s="1079"/>
      <c r="O546" s="854">
        <v>0.12093292564317065</v>
      </c>
      <c r="P546" s="843"/>
      <c r="Q546" s="843"/>
      <c r="R546" s="342"/>
      <c r="W546" s="342"/>
      <c r="X546" s="342"/>
      <c r="Y546" s="342"/>
      <c r="Z546" s="342"/>
      <c r="AA546" s="342"/>
      <c r="AB546" s="342"/>
      <c r="AC546" s="342"/>
      <c r="AD546" s="342"/>
      <c r="AE546" s="342"/>
      <c r="AF546" s="342"/>
      <c r="AG546" s="342"/>
      <c r="AH546" s="342"/>
      <c r="AI546" s="342"/>
      <c r="AJ546" s="342"/>
      <c r="AK546" s="342"/>
      <c r="AL546" s="342"/>
      <c r="AM546" s="342"/>
      <c r="AN546" s="342"/>
      <c r="AO546" s="342"/>
      <c r="AP546" s="342"/>
      <c r="AQ546" s="342"/>
      <c r="AR546" s="342"/>
      <c r="AS546" s="342"/>
      <c r="AT546" s="342"/>
      <c r="AU546" s="342"/>
      <c r="AV546" s="342"/>
      <c r="AW546" s="342"/>
      <c r="AX546" s="342"/>
      <c r="AY546" s="342"/>
      <c r="AZ546" s="342"/>
      <c r="BB546" s="417"/>
      <c r="BW546" s="342"/>
      <c r="BX546" s="342"/>
      <c r="BY546" s="342"/>
      <c r="BZ546" s="342"/>
      <c r="CA546" s="342"/>
      <c r="CB546" s="342"/>
      <c r="CC546" s="342"/>
      <c r="CD546" s="342"/>
      <c r="CE546" s="342"/>
      <c r="CF546" s="342"/>
      <c r="CG546" s="342"/>
      <c r="CH546" s="342"/>
      <c r="CI546" s="342"/>
      <c r="CJ546" s="342"/>
      <c r="CK546" s="342"/>
      <c r="CL546" s="342"/>
      <c r="CM546" s="342"/>
      <c r="CN546" s="342"/>
      <c r="CO546" s="342"/>
      <c r="CP546" s="342"/>
      <c r="CQ546" s="342"/>
      <c r="CR546" s="342"/>
      <c r="CS546" s="342"/>
      <c r="CT546" s="342"/>
      <c r="CU546" s="342"/>
      <c r="CV546" s="342"/>
      <c r="CW546" s="342"/>
      <c r="CX546" s="342"/>
      <c r="CY546" s="342"/>
      <c r="CZ546" s="342"/>
    </row>
    <row r="547" s="341" customFormat="true" ht="25.15" customHeight="true" x14ac:dyDescent="0.2">
      <c r="A547" s="417"/>
      <c r="B547" s="417"/>
      <c r="C547" s="1078" t="s">
        <v>547</v>
      </c>
      <c r="D547" s="1079"/>
      <c r="E547" s="852">
        <v>2.4466573367342634E-2</v>
      </c>
      <c r="F547" s="843"/>
      <c r="G547" s="843"/>
      <c r="H547" s="1079" t="s">
        <v>568</v>
      </c>
      <c r="I547" s="1079"/>
      <c r="J547" s="853">
        <v>1.1184483850323747E-2</v>
      </c>
      <c r="K547" s="843"/>
      <c r="L547" s="843"/>
      <c r="M547" s="1079" t="s">
        <v>451</v>
      </c>
      <c r="N547" s="1079"/>
      <c r="O547" s="854">
        <v>4.6311510815224112E-3</v>
      </c>
      <c r="P547" s="843"/>
      <c r="Q547" s="843"/>
      <c r="R547" s="342"/>
      <c r="W547" s="342"/>
      <c r="X547" s="342"/>
      <c r="Y547" s="342"/>
      <c r="Z547" s="342"/>
      <c r="AA547" s="342"/>
      <c r="AB547" s="342"/>
      <c r="AC547" s="342"/>
      <c r="AD547" s="342"/>
      <c r="AE547" s="342"/>
      <c r="AF547" s="342"/>
      <c r="AG547" s="342"/>
      <c r="AH547" s="342"/>
      <c r="AI547" s="342"/>
      <c r="AJ547" s="342"/>
      <c r="AK547" s="342"/>
      <c r="AL547" s="342"/>
      <c r="AM547" s="342"/>
      <c r="AN547" s="342"/>
      <c r="AO547" s="342"/>
      <c r="AP547" s="342"/>
      <c r="AQ547" s="342"/>
      <c r="AR547" s="342"/>
      <c r="AS547" s="342"/>
      <c r="AT547" s="342"/>
      <c r="AU547" s="342"/>
      <c r="AV547" s="342"/>
      <c r="AW547" s="342"/>
      <c r="AX547" s="342"/>
      <c r="AY547" s="342"/>
      <c r="AZ547" s="342"/>
      <c r="BB547" s="417"/>
      <c r="BW547" s="342"/>
      <c r="BX547" s="342"/>
      <c r="BY547" s="342"/>
      <c r="BZ547" s="342"/>
      <c r="CA547" s="342"/>
      <c r="CB547" s="342"/>
      <c r="CC547" s="342"/>
      <c r="CD547" s="342"/>
      <c r="CE547" s="342"/>
      <c r="CF547" s="342"/>
      <c r="CG547" s="342"/>
      <c r="CH547" s="342"/>
      <c r="CI547" s="342"/>
      <c r="CJ547" s="342"/>
      <c r="CK547" s="342"/>
      <c r="CL547" s="342"/>
      <c r="CM547" s="342"/>
      <c r="CN547" s="342"/>
      <c r="CO547" s="342"/>
      <c r="CP547" s="342"/>
      <c r="CQ547" s="342"/>
      <c r="CR547" s="342"/>
      <c r="CS547" s="342"/>
      <c r="CT547" s="342"/>
      <c r="CU547" s="342"/>
      <c r="CV547" s="342"/>
      <c r="CW547" s="342"/>
      <c r="CX547" s="342"/>
      <c r="CY547" s="342"/>
      <c r="CZ547" s="342"/>
    </row>
    <row r="548" s="341" customFormat="true" ht="25.15" customHeight="true" x14ac:dyDescent="0.2">
      <c r="A548" s="417"/>
      <c r="B548" s="417"/>
      <c r="C548" s="1078" t="s">
        <v>576</v>
      </c>
      <c r="D548" s="1079"/>
      <c r="E548" s="852">
        <v>2.8366646052740713E-2</v>
      </c>
      <c r="F548" s="843"/>
      <c r="G548" s="843"/>
      <c r="H548" s="1079" t="s">
        <v>592</v>
      </c>
      <c r="I548" s="1079"/>
      <c r="J548" s="853">
        <v>7.1671879808539267E-4</v>
      </c>
      <c r="K548" s="843"/>
      <c r="L548" s="843"/>
      <c r="M548" s="1079" t="s">
        <v>451</v>
      </c>
      <c r="N548" s="1079"/>
      <c r="O548" s="854">
        <v>7.3009277957691724E-3</v>
      </c>
      <c r="P548" s="843"/>
      <c r="Q548" s="843"/>
      <c r="R548" s="342"/>
      <c r="W548" s="342"/>
      <c r="X548" s="342"/>
      <c r="Y548" s="342"/>
      <c r="Z548" s="342"/>
      <c r="AA548" s="342"/>
      <c r="AB548" s="342"/>
      <c r="AC548" s="342"/>
      <c r="AD548" s="342"/>
      <c r="AE548" s="342"/>
      <c r="AF548" s="342"/>
      <c r="AG548" s="342"/>
      <c r="AH548" s="342"/>
      <c r="AI548" s="342"/>
      <c r="AJ548" s="342"/>
      <c r="AK548" s="342"/>
      <c r="AL548" s="342"/>
      <c r="AM548" s="342"/>
      <c r="AN548" s="342"/>
      <c r="AO548" s="342"/>
      <c r="AP548" s="342"/>
      <c r="AQ548" s="342"/>
      <c r="AR548" s="342"/>
      <c r="AS548" s="342"/>
      <c r="AT548" s="342"/>
      <c r="AU548" s="342"/>
      <c r="AV548" s="342"/>
      <c r="AW548" s="342"/>
      <c r="AX548" s="342"/>
      <c r="AY548" s="342"/>
      <c r="AZ548" s="342"/>
      <c r="BB548" s="417"/>
      <c r="BW548" s="342"/>
      <c r="BX548" s="342"/>
      <c r="BY548" s="342"/>
      <c r="BZ548" s="342"/>
      <c r="CA548" s="342"/>
      <c r="CB548" s="342"/>
      <c r="CC548" s="342"/>
      <c r="CD548" s="342"/>
      <c r="CE548" s="342"/>
      <c r="CF548" s="342"/>
      <c r="CG548" s="342"/>
      <c r="CH548" s="342"/>
      <c r="CI548" s="342"/>
      <c r="CJ548" s="342"/>
      <c r="CK548" s="342"/>
      <c r="CL548" s="342"/>
      <c r="CM548" s="342"/>
      <c r="CN548" s="342"/>
      <c r="CO548" s="342"/>
      <c r="CP548" s="342"/>
      <c r="CQ548" s="342"/>
      <c r="CR548" s="342"/>
      <c r="CS548" s="342"/>
      <c r="CT548" s="342"/>
      <c r="CU548" s="342"/>
      <c r="CV548" s="342"/>
      <c r="CW548" s="342"/>
      <c r="CX548" s="342"/>
      <c r="CY548" s="342"/>
      <c r="CZ548" s="342"/>
    </row>
    <row r="549" s="341" customFormat="true" ht="25.15" customHeight="true" x14ac:dyDescent="0.2">
      <c r="A549" s="417"/>
      <c r="B549" s="417"/>
      <c r="C549" s="1078" t="s">
        <v>457</v>
      </c>
      <c r="D549" s="1079"/>
      <c r="E549" s="852">
        <v>1.5803406664154342E-2</v>
      </c>
      <c r="F549" s="843"/>
      <c r="G549" s="843"/>
      <c r="H549" s="1079" t="s">
        <v>435</v>
      </c>
      <c r="I549" s="1079"/>
      <c r="J549" s="853">
        <v>7.3320703821419036E-3</v>
      </c>
      <c r="K549" s="843"/>
      <c r="L549" s="843"/>
      <c r="M549" s="1079" t="s">
        <v>451</v>
      </c>
      <c r="N549" s="1079"/>
      <c r="O549" s="854">
        <v>5.8103293251609303E-2</v>
      </c>
      <c r="P549" s="843"/>
      <c r="Q549" s="843"/>
      <c r="R549" s="342"/>
      <c r="W549" s="342"/>
      <c r="X549" s="342"/>
      <c r="Y549" s="342"/>
      <c r="Z549" s="342"/>
      <c r="AA549" s="342"/>
      <c r="AB549" s="342"/>
      <c r="AC549" s="342"/>
      <c r="AD549" s="342"/>
      <c r="AE549" s="342"/>
      <c r="AF549" s="342"/>
      <c r="AG549" s="342"/>
      <c r="AH549" s="342"/>
      <c r="AI549" s="342"/>
      <c r="AJ549" s="342"/>
      <c r="AK549" s="342"/>
      <c r="AL549" s="342"/>
      <c r="AM549" s="342"/>
      <c r="AN549" s="342"/>
      <c r="AO549" s="342"/>
      <c r="AP549" s="342"/>
      <c r="AQ549" s="342"/>
      <c r="AR549" s="342"/>
      <c r="AS549" s="342"/>
      <c r="AT549" s="342"/>
      <c r="AU549" s="342"/>
      <c r="AV549" s="342"/>
      <c r="AW549" s="342"/>
      <c r="AX549" s="342"/>
      <c r="AY549" s="342"/>
      <c r="AZ549" s="342"/>
      <c r="BB549" s="417"/>
      <c r="BW549" s="342"/>
      <c r="BX549" s="342"/>
      <c r="BY549" s="342"/>
      <c r="BZ549" s="342"/>
      <c r="CA549" s="342"/>
      <c r="CB549" s="342"/>
      <c r="CC549" s="342"/>
      <c r="CD549" s="342"/>
      <c r="CE549" s="342"/>
      <c r="CF549" s="342"/>
      <c r="CG549" s="342"/>
      <c r="CH549" s="342"/>
      <c r="CI549" s="342"/>
      <c r="CJ549" s="342"/>
      <c r="CK549" s="342"/>
      <c r="CL549" s="342"/>
      <c r="CM549" s="342"/>
      <c r="CN549" s="342"/>
      <c r="CO549" s="342"/>
      <c r="CP549" s="342"/>
      <c r="CQ549" s="342"/>
      <c r="CR549" s="342"/>
      <c r="CS549" s="342"/>
      <c r="CT549" s="342"/>
      <c r="CU549" s="342"/>
      <c r="CV549" s="342"/>
      <c r="CW549" s="342"/>
      <c r="CX549" s="342"/>
      <c r="CY549" s="342"/>
      <c r="CZ549" s="342"/>
    </row>
    <row r="550" s="341" customFormat="true" ht="25.15" customHeight="true" x14ac:dyDescent="0.2">
      <c r="A550" s="417"/>
      <c r="B550" s="417"/>
      <c r="C550" s="1078" t="s">
        <v>565</v>
      </c>
      <c r="D550" s="1079"/>
      <c r="E550" s="852">
        <v>0.41366755932186361</v>
      </c>
      <c r="F550" s="843"/>
      <c r="G550" s="843"/>
      <c r="H550" s="1079" t="s">
        <v>469</v>
      </c>
      <c r="I550" s="1079"/>
      <c r="J550" s="853">
        <v>2.2055387005870839E-3</v>
      </c>
      <c r="K550" s="843"/>
      <c r="L550" s="843"/>
      <c r="M550" s="1079" t="s">
        <v>579</v>
      </c>
      <c r="N550" s="1079"/>
      <c r="O550" s="854">
        <v>0.18584347851312943</v>
      </c>
      <c r="P550" s="843"/>
      <c r="Q550" s="843"/>
      <c r="R550" s="342"/>
      <c r="W550" s="342"/>
      <c r="X550" s="342"/>
      <c r="Y550" s="342"/>
      <c r="Z550" s="342"/>
      <c r="AA550" s="342"/>
      <c r="AB550" s="342"/>
      <c r="AC550" s="342"/>
      <c r="AD550" s="342"/>
      <c r="AE550" s="342"/>
      <c r="AF550" s="342"/>
      <c r="AG550" s="342"/>
      <c r="AH550" s="342"/>
      <c r="AI550" s="342"/>
      <c r="AJ550" s="342"/>
      <c r="AK550" s="342"/>
      <c r="AL550" s="342"/>
      <c r="AM550" s="342"/>
      <c r="AN550" s="342"/>
      <c r="AO550" s="342"/>
      <c r="AP550" s="342"/>
      <c r="AQ550" s="342"/>
      <c r="AR550" s="342"/>
      <c r="AS550" s="342"/>
      <c r="AT550" s="342"/>
      <c r="AU550" s="342"/>
      <c r="AV550" s="342"/>
      <c r="AW550" s="342"/>
      <c r="AX550" s="342"/>
      <c r="AY550" s="342"/>
      <c r="AZ550" s="342"/>
      <c r="BB550" s="417"/>
      <c r="BW550" s="342"/>
      <c r="BX550" s="342"/>
      <c r="BY550" s="342"/>
      <c r="BZ550" s="342"/>
      <c r="CA550" s="342"/>
      <c r="CB550" s="342"/>
      <c r="CC550" s="342"/>
      <c r="CD550" s="342"/>
      <c r="CE550" s="342"/>
      <c r="CF550" s="342"/>
      <c r="CG550" s="342"/>
      <c r="CH550" s="342"/>
      <c r="CI550" s="342"/>
      <c r="CJ550" s="342"/>
      <c r="CK550" s="342"/>
      <c r="CL550" s="342"/>
      <c r="CM550" s="342"/>
      <c r="CN550" s="342"/>
      <c r="CO550" s="342"/>
      <c r="CP550" s="342"/>
      <c r="CQ550" s="342"/>
      <c r="CR550" s="342"/>
      <c r="CS550" s="342"/>
      <c r="CT550" s="342"/>
      <c r="CU550" s="342"/>
      <c r="CV550" s="342"/>
      <c r="CW550" s="342"/>
      <c r="CX550" s="342"/>
      <c r="CY550" s="342"/>
      <c r="CZ550" s="342"/>
    </row>
    <row r="551" s="341" customFormat="true" ht="25.15" customHeight="true" x14ac:dyDescent="0.2">
      <c r="A551" s="417"/>
      <c r="B551" s="417"/>
      <c r="C551" s="1078" t="s">
        <v>564</v>
      </c>
      <c r="D551" s="1079"/>
      <c r="E551" s="852">
        <v>0.2290712407199085</v>
      </c>
      <c r="F551" s="843"/>
      <c r="G551" s="843"/>
      <c r="H551" s="1079" t="s">
        <v>579</v>
      </c>
      <c r="I551" s="1079"/>
      <c r="J551" s="853">
        <v>0.23823027585423887</v>
      </c>
      <c r="K551" s="843"/>
      <c r="L551" s="843"/>
      <c r="M551" s="1079" t="s">
        <v>584</v>
      </c>
      <c r="N551" s="1079"/>
      <c r="O551" s="854">
        <v>0.11552535157558465</v>
      </c>
      <c r="P551" s="843"/>
      <c r="Q551" s="843"/>
      <c r="R551" s="342"/>
      <c r="W551" s="342"/>
      <c r="X551" s="342"/>
      <c r="Y551" s="342"/>
      <c r="Z551" s="342"/>
      <c r="AA551" s="342"/>
      <c r="AB551" s="342"/>
      <c r="AC551" s="342"/>
      <c r="AD551" s="342"/>
      <c r="AE551" s="342"/>
      <c r="AF551" s="342"/>
      <c r="AG551" s="342"/>
      <c r="AH551" s="342"/>
      <c r="AI551" s="342"/>
      <c r="AJ551" s="342"/>
      <c r="AK551" s="342"/>
      <c r="AL551" s="342"/>
      <c r="AM551" s="342"/>
      <c r="AN551" s="342"/>
      <c r="AO551" s="342"/>
      <c r="AP551" s="342"/>
      <c r="AQ551" s="342"/>
      <c r="AR551" s="342"/>
      <c r="AS551" s="342"/>
      <c r="AT551" s="342"/>
      <c r="AU551" s="342"/>
      <c r="AV551" s="342"/>
      <c r="AW551" s="342"/>
      <c r="AX551" s="342"/>
      <c r="AY551" s="342"/>
      <c r="AZ551" s="342"/>
      <c r="BB551" s="417"/>
      <c r="BW551" s="342"/>
      <c r="BX551" s="342"/>
      <c r="BY551" s="342"/>
      <c r="BZ551" s="342"/>
      <c r="CA551" s="342"/>
      <c r="CB551" s="342"/>
      <c r="CC551" s="342"/>
      <c r="CD551" s="342"/>
      <c r="CE551" s="342"/>
      <c r="CF551" s="342"/>
      <c r="CG551" s="342"/>
      <c r="CH551" s="342"/>
      <c r="CI551" s="342"/>
      <c r="CJ551" s="342"/>
      <c r="CK551" s="342"/>
      <c r="CL551" s="342"/>
      <c r="CM551" s="342"/>
      <c r="CN551" s="342"/>
      <c r="CO551" s="342"/>
      <c r="CP551" s="342"/>
      <c r="CQ551" s="342"/>
      <c r="CR551" s="342"/>
      <c r="CS551" s="342"/>
      <c r="CT551" s="342"/>
      <c r="CU551" s="342"/>
      <c r="CV551" s="342"/>
      <c r="CW551" s="342"/>
      <c r="CX551" s="342"/>
      <c r="CY551" s="342"/>
      <c r="CZ551" s="342"/>
    </row>
    <row r="552" s="341" customFormat="true" ht="25.15" customHeight="true" x14ac:dyDescent="0.2">
      <c r="A552" s="417"/>
      <c r="B552" s="417"/>
      <c r="C552" s="1078" t="s">
        <v>556</v>
      </c>
      <c r="D552" s="1079"/>
      <c r="E552" s="852">
        <v>0.20764359602523014</v>
      </c>
      <c r="F552" s="843"/>
      <c r="G552" s="843"/>
      <c r="H552" s="1079" t="s">
        <v>604</v>
      </c>
      <c r="I552" s="1079"/>
      <c r="J552" s="853">
        <v>4.222699456164011E-3</v>
      </c>
      <c r="K552" s="843"/>
      <c r="L552" s="843"/>
      <c r="M552" s="1079" t="s">
        <v>604</v>
      </c>
      <c r="N552" s="1079"/>
      <c r="O552" s="854">
        <v>4.7957301968044336E-3</v>
      </c>
      <c r="P552" s="843"/>
      <c r="Q552" s="843"/>
      <c r="R552" s="342"/>
      <c r="W552" s="342"/>
      <c r="X552" s="342"/>
      <c r="Y552" s="342"/>
      <c r="Z552" s="342"/>
      <c r="AA552" s="342"/>
      <c r="AB552" s="342"/>
      <c r="AC552" s="342"/>
      <c r="AD552" s="342"/>
      <c r="AE552" s="342"/>
      <c r="AF552" s="342"/>
      <c r="AG552" s="342"/>
      <c r="AH552" s="342"/>
      <c r="AI552" s="342"/>
      <c r="AJ552" s="342"/>
      <c r="AK552" s="342"/>
      <c r="AL552" s="342"/>
      <c r="AM552" s="342"/>
      <c r="AN552" s="342"/>
      <c r="AO552" s="342"/>
      <c r="AP552" s="342"/>
      <c r="AQ552" s="342"/>
      <c r="AR552" s="342"/>
      <c r="AS552" s="342"/>
      <c r="AT552" s="342"/>
      <c r="AU552" s="342"/>
      <c r="AV552" s="342"/>
      <c r="AW552" s="342"/>
      <c r="AX552" s="342"/>
      <c r="AY552" s="342"/>
      <c r="AZ552" s="342"/>
      <c r="BB552" s="417"/>
      <c r="BW552" s="342"/>
      <c r="BX552" s="342"/>
      <c r="BY552" s="342"/>
      <c r="BZ552" s="342"/>
      <c r="CA552" s="342"/>
      <c r="CB552" s="342"/>
      <c r="CC552" s="342"/>
      <c r="CD552" s="342"/>
      <c r="CE552" s="342"/>
      <c r="CF552" s="342"/>
      <c r="CG552" s="342"/>
      <c r="CH552" s="342"/>
      <c r="CI552" s="342"/>
      <c r="CJ552" s="342"/>
      <c r="CK552" s="342"/>
      <c r="CL552" s="342"/>
      <c r="CM552" s="342"/>
      <c r="CN552" s="342"/>
      <c r="CO552" s="342"/>
      <c r="CP552" s="342"/>
      <c r="CQ552" s="342"/>
      <c r="CR552" s="342"/>
      <c r="CS552" s="342"/>
      <c r="CT552" s="342"/>
      <c r="CU552" s="342"/>
      <c r="CV552" s="342"/>
      <c r="CW552" s="342"/>
      <c r="CX552" s="342"/>
      <c r="CY552" s="342"/>
      <c r="CZ552" s="342"/>
    </row>
    <row r="553" s="341" customFormat="true" ht="25.15" customHeight="true" x14ac:dyDescent="0.2">
      <c r="A553" s="417"/>
      <c r="B553" s="417"/>
      <c r="C553" s="1078" t="s">
        <v>578</v>
      </c>
      <c r="D553" s="1079"/>
      <c r="E553" s="852">
        <v>4.8457192257284697E-2</v>
      </c>
      <c r="F553" s="843"/>
      <c r="G553" s="843"/>
      <c r="H553" s="1079" t="s">
        <v>601</v>
      </c>
      <c r="I553" s="1079"/>
      <c r="J553" s="853">
        <v>2.2733498114757503E-3</v>
      </c>
      <c r="K553" s="843"/>
      <c r="L553" s="843"/>
      <c r="M553" s="1079" t="s">
        <v>601</v>
      </c>
      <c r="N553" s="1079"/>
      <c r="O553" s="854">
        <v>9.1004340993692361E-3</v>
      </c>
      <c r="P553" s="843"/>
      <c r="Q553" s="843"/>
      <c r="R553" s="342"/>
      <c r="W553" s="342"/>
      <c r="X553" s="342"/>
      <c r="Y553" s="342"/>
      <c r="Z553" s="342"/>
      <c r="AA553" s="342"/>
      <c r="AB553" s="342"/>
      <c r="AC553" s="342"/>
      <c r="AD553" s="342"/>
      <c r="AE553" s="342"/>
      <c r="AF553" s="342"/>
      <c r="AG553" s="342"/>
      <c r="AH553" s="342"/>
      <c r="AI553" s="342"/>
      <c r="AJ553" s="342"/>
      <c r="AK553" s="342"/>
      <c r="AL553" s="342"/>
      <c r="AM553" s="342"/>
      <c r="AN553" s="342"/>
      <c r="AO553" s="342"/>
      <c r="AP553" s="342"/>
      <c r="AQ553" s="342"/>
      <c r="AR553" s="342"/>
      <c r="AS553" s="342"/>
      <c r="AT553" s="342"/>
      <c r="AU553" s="342"/>
      <c r="AV553" s="342"/>
      <c r="AW553" s="342"/>
      <c r="AX553" s="342"/>
      <c r="AY553" s="342"/>
      <c r="AZ553" s="342"/>
      <c r="BB553" s="417"/>
      <c r="BW553" s="342"/>
      <c r="BX553" s="342"/>
      <c r="BY553" s="342"/>
      <c r="BZ553" s="342"/>
      <c r="CA553" s="342"/>
      <c r="CB553" s="342"/>
      <c r="CC553" s="342"/>
      <c r="CD553" s="342"/>
      <c r="CE553" s="342"/>
      <c r="CF553" s="342"/>
      <c r="CG553" s="342"/>
      <c r="CH553" s="342"/>
      <c r="CI553" s="342"/>
      <c r="CJ553" s="342"/>
      <c r="CK553" s="342"/>
      <c r="CL553" s="342"/>
      <c r="CM553" s="342"/>
      <c r="CN553" s="342"/>
      <c r="CO553" s="342"/>
      <c r="CP553" s="342"/>
      <c r="CQ553" s="342"/>
      <c r="CR553" s="342"/>
      <c r="CS553" s="342"/>
      <c r="CT553" s="342"/>
      <c r="CU553" s="342"/>
      <c r="CV553" s="342"/>
      <c r="CW553" s="342"/>
      <c r="CX553" s="342"/>
      <c r="CY553" s="342"/>
      <c r="CZ553" s="342"/>
    </row>
    <row r="554" s="341" customFormat="true" ht="25.15" customHeight="true" x14ac:dyDescent="0.2">
      <c r="A554" s="417"/>
      <c r="B554" s="417"/>
      <c r="C554" s="1078" t="s">
        <v>553</v>
      </c>
      <c r="D554" s="1079"/>
      <c r="E554" s="852">
        <v>0.5026090212697657</v>
      </c>
      <c r="F554" s="843"/>
      <c r="G554" s="843"/>
      <c r="H554" s="1079" t="s">
        <v>581</v>
      </c>
      <c r="I554" s="1079"/>
      <c r="J554" s="853">
        <v>8.0184480865694817E-3</v>
      </c>
      <c r="K554" s="843"/>
      <c r="L554" s="843"/>
      <c r="M554" s="1079" t="s">
        <v>581</v>
      </c>
      <c r="N554" s="1079"/>
      <c r="O554" s="854">
        <v>5.2744648427422165E-2</v>
      </c>
      <c r="P554" s="843"/>
      <c r="Q554" s="843"/>
      <c r="R554" s="342"/>
      <c r="W554" s="342"/>
      <c r="X554" s="342"/>
      <c r="Y554" s="342"/>
      <c r="Z554" s="342"/>
      <c r="AA554" s="342"/>
      <c r="AB554" s="342"/>
      <c r="AC554" s="342"/>
      <c r="AD554" s="342"/>
      <c r="AE554" s="342"/>
      <c r="AF554" s="342"/>
      <c r="AG554" s="342"/>
      <c r="AH554" s="342"/>
      <c r="AI554" s="342"/>
      <c r="AJ554" s="342"/>
      <c r="AK554" s="342"/>
      <c r="AL554" s="342"/>
      <c r="AM554" s="342"/>
      <c r="AN554" s="342"/>
      <c r="AO554" s="342"/>
      <c r="AP554" s="342"/>
      <c r="AQ554" s="342"/>
      <c r="AR554" s="342"/>
      <c r="AS554" s="342"/>
      <c r="AT554" s="342"/>
      <c r="AU554" s="342"/>
      <c r="AV554" s="342"/>
      <c r="AW554" s="342"/>
      <c r="AX554" s="342"/>
      <c r="AY554" s="342"/>
      <c r="AZ554" s="342"/>
      <c r="BB554" s="417"/>
      <c r="BW554" s="342"/>
      <c r="BX554" s="342"/>
      <c r="BY554" s="342"/>
      <c r="BZ554" s="342"/>
      <c r="CA554" s="342"/>
      <c r="CB554" s="342"/>
      <c r="CC554" s="342"/>
      <c r="CD554" s="342"/>
      <c r="CE554" s="342"/>
      <c r="CF554" s="342"/>
      <c r="CG554" s="342"/>
      <c r="CH554" s="342"/>
      <c r="CI554" s="342"/>
      <c r="CJ554" s="342"/>
      <c r="CK554" s="342"/>
      <c r="CL554" s="342"/>
      <c r="CM554" s="342"/>
      <c r="CN554" s="342"/>
      <c r="CO554" s="342"/>
      <c r="CP554" s="342"/>
      <c r="CQ554" s="342"/>
      <c r="CR554" s="342"/>
      <c r="CS554" s="342"/>
      <c r="CT554" s="342"/>
      <c r="CU554" s="342"/>
      <c r="CV554" s="342"/>
      <c r="CW554" s="342"/>
      <c r="CX554" s="342"/>
      <c r="CY554" s="342"/>
      <c r="CZ554" s="342"/>
    </row>
    <row r="555" s="341" customFormat="true" ht="25.15" customHeight="true" x14ac:dyDescent="0.2">
      <c r="A555" s="417"/>
      <c r="B555" s="417"/>
      <c r="C555" s="1078" t="s">
        <v>574</v>
      </c>
      <c r="D555" s="1079"/>
      <c r="E555" s="852">
        <v>8.827816252871222E-2</v>
      </c>
      <c r="F555" s="843"/>
      <c r="G555" s="843"/>
      <c r="H555" s="1079" t="s">
        <v>577</v>
      </c>
      <c r="I555" s="1079"/>
      <c r="J555" s="853">
        <v>3.5470023927678616E-4</v>
      </c>
      <c r="K555" s="843"/>
      <c r="L555" s="843"/>
      <c r="M555" s="1079" t="s">
        <v>577</v>
      </c>
      <c r="N555" s="1079"/>
      <c r="O555" s="854">
        <v>3.4950843430399479E-3</v>
      </c>
      <c r="P555" s="843"/>
      <c r="Q555" s="843"/>
      <c r="R555" s="342"/>
      <c r="W555" s="342"/>
      <c r="X555" s="342"/>
      <c r="Y555" s="342"/>
      <c r="Z555" s="342"/>
      <c r="AA555" s="342"/>
      <c r="AB555" s="342"/>
      <c r="AC555" s="342"/>
      <c r="AD555" s="342"/>
      <c r="AE555" s="342"/>
      <c r="AF555" s="342"/>
      <c r="AG555" s="342"/>
      <c r="AH555" s="342"/>
      <c r="AI555" s="342"/>
      <c r="AJ555" s="342"/>
      <c r="AK555" s="342"/>
      <c r="AL555" s="342"/>
      <c r="AM555" s="342"/>
      <c r="AN555" s="342"/>
      <c r="AO555" s="342"/>
      <c r="AP555" s="342"/>
      <c r="AQ555" s="342"/>
      <c r="AR555" s="342"/>
      <c r="AS555" s="342"/>
      <c r="AT555" s="342"/>
      <c r="AU555" s="342"/>
      <c r="AV555" s="342"/>
      <c r="AW555" s="342"/>
      <c r="AX555" s="342"/>
      <c r="AY555" s="342"/>
      <c r="AZ555" s="342"/>
      <c r="BB555" s="417"/>
      <c r="BW555" s="342"/>
      <c r="BX555" s="342"/>
      <c r="BY555" s="342"/>
      <c r="BZ555" s="342"/>
      <c r="CA555" s="342"/>
      <c r="CB555" s="342"/>
      <c r="CC555" s="342"/>
      <c r="CD555" s="342"/>
      <c r="CE555" s="342"/>
      <c r="CF555" s="342"/>
      <c r="CG555" s="342"/>
      <c r="CH555" s="342"/>
      <c r="CI555" s="342"/>
      <c r="CJ555" s="342"/>
      <c r="CK555" s="342"/>
      <c r="CL555" s="342"/>
      <c r="CM555" s="342"/>
      <c r="CN555" s="342"/>
      <c r="CO555" s="342"/>
      <c r="CP555" s="342"/>
      <c r="CQ555" s="342"/>
      <c r="CR555" s="342"/>
      <c r="CS555" s="342"/>
      <c r="CT555" s="342"/>
      <c r="CU555" s="342"/>
      <c r="CV555" s="342"/>
      <c r="CW555" s="342"/>
      <c r="CX555" s="342"/>
      <c r="CY555" s="342"/>
      <c r="CZ555" s="342"/>
    </row>
    <row r="556" s="341" customFormat="true" ht="25.15" customHeight="true" x14ac:dyDescent="0.2">
      <c r="A556" s="417"/>
      <c r="B556" s="417"/>
      <c r="C556" s="1078" t="s">
        <v>453</v>
      </c>
      <c r="D556" s="1079"/>
      <c r="E556" s="852">
        <v>0.15316727825487714</v>
      </c>
      <c r="F556" s="843"/>
      <c r="G556" s="843"/>
      <c r="H556" s="1079" t="s">
        <v>461</v>
      </c>
      <c r="I556" s="1079"/>
      <c r="J556" s="853">
        <v>4.4490566026472462E-3</v>
      </c>
      <c r="K556" s="843"/>
      <c r="L556" s="843"/>
      <c r="M556" s="1079" t="s">
        <v>547</v>
      </c>
      <c r="N556" s="1079"/>
      <c r="O556" s="854">
        <v>0.23036879317605174</v>
      </c>
      <c r="P556" s="843"/>
      <c r="Q556" s="843"/>
      <c r="R556" s="342"/>
      <c r="W556" s="342"/>
      <c r="X556" s="342"/>
      <c r="Y556" s="342"/>
      <c r="Z556" s="342"/>
      <c r="AA556" s="342"/>
      <c r="AB556" s="342"/>
      <c r="AC556" s="342"/>
      <c r="AD556" s="342"/>
      <c r="AE556" s="342"/>
      <c r="AF556" s="342"/>
      <c r="AG556" s="342"/>
      <c r="AH556" s="342"/>
      <c r="AI556" s="342"/>
      <c r="AJ556" s="342"/>
      <c r="AK556" s="342"/>
      <c r="AL556" s="342"/>
      <c r="AM556" s="342"/>
      <c r="AN556" s="342"/>
      <c r="AO556" s="342"/>
      <c r="AP556" s="342"/>
      <c r="AQ556" s="342"/>
      <c r="AR556" s="342"/>
      <c r="AS556" s="342"/>
      <c r="AT556" s="342"/>
      <c r="AU556" s="342"/>
      <c r="AV556" s="342"/>
      <c r="AW556" s="342"/>
      <c r="AX556" s="342"/>
      <c r="AY556" s="342"/>
      <c r="AZ556" s="342"/>
      <c r="BB556" s="417"/>
      <c r="BW556" s="342"/>
      <c r="BX556" s="342"/>
      <c r="BY556" s="342"/>
      <c r="BZ556" s="342"/>
      <c r="CA556" s="342"/>
      <c r="CB556" s="342"/>
      <c r="CC556" s="342"/>
      <c r="CD556" s="342"/>
      <c r="CE556" s="342"/>
      <c r="CF556" s="342"/>
      <c r="CG556" s="342"/>
      <c r="CH556" s="342"/>
      <c r="CI556" s="342"/>
      <c r="CJ556" s="342"/>
      <c r="CK556" s="342"/>
      <c r="CL556" s="342"/>
      <c r="CM556" s="342"/>
      <c r="CN556" s="342"/>
      <c r="CO556" s="342"/>
      <c r="CP556" s="342"/>
      <c r="CQ556" s="342"/>
      <c r="CR556" s="342"/>
      <c r="CS556" s="342"/>
      <c r="CT556" s="342"/>
      <c r="CU556" s="342"/>
      <c r="CV556" s="342"/>
      <c r="CW556" s="342"/>
      <c r="CX556" s="342"/>
      <c r="CY556" s="342"/>
      <c r="CZ556" s="342"/>
    </row>
    <row r="557" s="341" customFormat="true" ht="25.15" customHeight="true" x14ac:dyDescent="0.2">
      <c r="A557" s="417"/>
      <c r="B557" s="417"/>
      <c r="C557" s="1078" t="s">
        <v>422</v>
      </c>
      <c r="D557" s="1079"/>
      <c r="E557" s="852">
        <v>0.48616054987193474</v>
      </c>
      <c r="F557" s="843"/>
      <c r="G557" s="843"/>
      <c r="H557" s="1079" t="s">
        <v>448</v>
      </c>
      <c r="I557" s="1079"/>
      <c r="J557" s="853">
        <v>9.9938197809349844E-2</v>
      </c>
      <c r="K557" s="843"/>
      <c r="L557" s="843"/>
      <c r="M557" s="1079" t="s">
        <v>576</v>
      </c>
      <c r="N557" s="1079"/>
      <c r="O557" s="854">
        <v>7.7531854668334801E-2</v>
      </c>
      <c r="P557" s="843"/>
      <c r="Q557" s="843"/>
      <c r="R557" s="342"/>
      <c r="W557" s="342"/>
      <c r="X557" s="342"/>
      <c r="Y557" s="342"/>
      <c r="Z557" s="342"/>
      <c r="AA557" s="342"/>
      <c r="AB557" s="342"/>
      <c r="AC557" s="342"/>
      <c r="AD557" s="342"/>
      <c r="AE557" s="342"/>
      <c r="AF557" s="342"/>
      <c r="AG557" s="342"/>
      <c r="AH557" s="342"/>
      <c r="AI557" s="342"/>
      <c r="AJ557" s="342"/>
      <c r="AK557" s="342"/>
      <c r="AL557" s="342"/>
      <c r="AM557" s="342"/>
      <c r="AN557" s="342"/>
      <c r="AO557" s="342"/>
      <c r="AP557" s="342"/>
      <c r="AQ557" s="342"/>
      <c r="AR557" s="342"/>
      <c r="AS557" s="342"/>
      <c r="AT557" s="342"/>
      <c r="AU557" s="342"/>
      <c r="AV557" s="342"/>
      <c r="AW557" s="342"/>
      <c r="AX557" s="342"/>
      <c r="AY557" s="342"/>
      <c r="AZ557" s="342"/>
      <c r="BB557" s="417"/>
      <c r="BW557" s="342"/>
      <c r="BX557" s="342"/>
      <c r="BY557" s="342"/>
      <c r="BZ557" s="342"/>
      <c r="CA557" s="342"/>
      <c r="CB557" s="342"/>
      <c r="CC557" s="342"/>
      <c r="CD557" s="342"/>
      <c r="CE557" s="342"/>
      <c r="CF557" s="342"/>
      <c r="CG557" s="342"/>
      <c r="CH557" s="342"/>
      <c r="CI557" s="342"/>
      <c r="CJ557" s="342"/>
      <c r="CK557" s="342"/>
      <c r="CL557" s="342"/>
      <c r="CM557" s="342"/>
      <c r="CN557" s="342"/>
      <c r="CO557" s="342"/>
      <c r="CP557" s="342"/>
      <c r="CQ557" s="342"/>
      <c r="CR557" s="342"/>
      <c r="CS557" s="342"/>
      <c r="CT557" s="342"/>
      <c r="CU557" s="342"/>
      <c r="CV557" s="342"/>
      <c r="CW557" s="342"/>
      <c r="CX557" s="342"/>
      <c r="CY557" s="342"/>
      <c r="CZ557" s="342"/>
    </row>
    <row r="558" s="341" customFormat="true" ht="25.15" customHeight="true" x14ac:dyDescent="0.2">
      <c r="A558" s="417"/>
      <c r="B558" s="417"/>
      <c r="C558" s="1078" t="s">
        <v>580</v>
      </c>
      <c r="D558" s="1079"/>
      <c r="E558" s="852">
        <v>7.8192450674128791E-2</v>
      </c>
      <c r="F558" s="843"/>
      <c r="G558" s="843"/>
      <c r="H558" s="1079" t="s">
        <v>470</v>
      </c>
      <c r="I558" s="1079"/>
      <c r="J558" s="853">
        <v>2.7666730905377832E-2</v>
      </c>
      <c r="K558" s="843"/>
      <c r="L558" s="843"/>
      <c r="M558" s="1079" t="s">
        <v>457</v>
      </c>
      <c r="N558" s="1079"/>
      <c r="O558" s="854">
        <v>1.1886808099531663E-2</v>
      </c>
      <c r="P558" s="843"/>
      <c r="Q558" s="843"/>
      <c r="R558" s="342"/>
      <c r="W558" s="342"/>
      <c r="X558" s="342"/>
      <c r="Y558" s="342"/>
      <c r="Z558" s="342"/>
      <c r="AA558" s="342"/>
      <c r="AB558" s="342"/>
      <c r="AC558" s="342"/>
      <c r="AD558" s="342"/>
      <c r="AE558" s="342"/>
      <c r="AF558" s="342"/>
      <c r="AG558" s="342"/>
      <c r="AH558" s="342"/>
      <c r="AI558" s="342"/>
      <c r="AJ558" s="342"/>
      <c r="AK558" s="342"/>
      <c r="AL558" s="342"/>
      <c r="AM558" s="342"/>
      <c r="AN558" s="342"/>
      <c r="AO558" s="342"/>
      <c r="AP558" s="342"/>
      <c r="AQ558" s="342"/>
      <c r="AR558" s="342"/>
      <c r="AS558" s="342"/>
      <c r="AT558" s="342"/>
      <c r="AU558" s="342"/>
      <c r="AV558" s="342"/>
      <c r="AW558" s="342"/>
      <c r="AX558" s="342"/>
      <c r="AY558" s="342"/>
      <c r="AZ558" s="342"/>
      <c r="BB558" s="417"/>
      <c r="BW558" s="342"/>
      <c r="BX558" s="342"/>
      <c r="BY558" s="342"/>
      <c r="BZ558" s="342"/>
      <c r="CA558" s="342"/>
      <c r="CB558" s="342"/>
      <c r="CC558" s="342"/>
      <c r="CD558" s="342"/>
      <c r="CE558" s="342"/>
      <c r="CF558" s="342"/>
      <c r="CG558" s="342"/>
      <c r="CH558" s="342"/>
      <c r="CI558" s="342"/>
      <c r="CJ558" s="342"/>
      <c r="CK558" s="342"/>
      <c r="CL558" s="342"/>
      <c r="CM558" s="342"/>
      <c r="CN558" s="342"/>
      <c r="CO558" s="342"/>
      <c r="CP558" s="342"/>
      <c r="CQ558" s="342"/>
      <c r="CR558" s="342"/>
      <c r="CS558" s="342"/>
      <c r="CT558" s="342"/>
      <c r="CU558" s="342"/>
      <c r="CV558" s="342"/>
      <c r="CW558" s="342"/>
      <c r="CX558" s="342"/>
      <c r="CY558" s="342"/>
      <c r="CZ558" s="342"/>
    </row>
    <row r="559" s="341" customFormat="true" ht="25.15" customHeight="true" x14ac:dyDescent="0.2">
      <c r="A559" s="417"/>
      <c r="B559" s="417"/>
      <c r="C559" s="1078" t="s">
        <v>430</v>
      </c>
      <c r="D559" s="1079"/>
      <c r="E559" s="852">
        <v>0.38188743812164988</v>
      </c>
      <c r="F559" s="843"/>
      <c r="G559" s="843"/>
      <c r="H559" s="1079" t="s">
        <v>451</v>
      </c>
      <c r="I559" s="1079"/>
      <c r="J559" s="853">
        <v>1.3058490481137337E-2</v>
      </c>
      <c r="K559" s="843"/>
      <c r="L559" s="843"/>
      <c r="M559" s="1079" t="s">
        <v>565</v>
      </c>
      <c r="N559" s="1079"/>
      <c r="O559" s="854">
        <v>0.34566001848381728</v>
      </c>
      <c r="P559" s="843"/>
      <c r="Q559" s="843"/>
      <c r="R559" s="342"/>
      <c r="W559" s="342"/>
      <c r="X559" s="342"/>
      <c r="Y559" s="342"/>
      <c r="Z559" s="342"/>
      <c r="AA559" s="342"/>
      <c r="AB559" s="342"/>
      <c r="AC559" s="342"/>
      <c r="AD559" s="342"/>
      <c r="AE559" s="342"/>
      <c r="AF559" s="342"/>
      <c r="AG559" s="342"/>
      <c r="AH559" s="342"/>
      <c r="AI559" s="342"/>
      <c r="AJ559" s="342"/>
      <c r="AK559" s="342"/>
      <c r="AL559" s="342"/>
      <c r="AM559" s="342"/>
      <c r="AN559" s="342"/>
      <c r="AO559" s="342"/>
      <c r="AP559" s="342"/>
      <c r="AQ559" s="342"/>
      <c r="AR559" s="342"/>
      <c r="AS559" s="342"/>
      <c r="AT559" s="342"/>
      <c r="AU559" s="342"/>
      <c r="AV559" s="342"/>
      <c r="AW559" s="342"/>
      <c r="AX559" s="342"/>
      <c r="AY559" s="342"/>
      <c r="AZ559" s="342"/>
      <c r="BB559" s="417"/>
      <c r="BW559" s="342"/>
      <c r="BX559" s="342"/>
      <c r="BY559" s="342"/>
      <c r="BZ559" s="342"/>
      <c r="CA559" s="342"/>
      <c r="CB559" s="342"/>
      <c r="CC559" s="342"/>
      <c r="CD559" s="342"/>
      <c r="CE559" s="342"/>
      <c r="CF559" s="342"/>
      <c r="CG559" s="342"/>
      <c r="CH559" s="342"/>
      <c r="CI559" s="342"/>
      <c r="CJ559" s="342"/>
      <c r="CK559" s="342"/>
      <c r="CL559" s="342"/>
      <c r="CM559" s="342"/>
      <c r="CN559" s="342"/>
      <c r="CO559" s="342"/>
      <c r="CP559" s="342"/>
      <c r="CQ559" s="342"/>
      <c r="CR559" s="342"/>
      <c r="CS559" s="342"/>
      <c r="CT559" s="342"/>
      <c r="CU559" s="342"/>
      <c r="CV559" s="342"/>
      <c r="CW559" s="342"/>
      <c r="CX559" s="342"/>
      <c r="CY559" s="342"/>
      <c r="CZ559" s="342"/>
    </row>
    <row r="560" s="341" customFormat="true" ht="25.15" customHeight="true" x14ac:dyDescent="0.2">
      <c r="A560" s="417"/>
      <c r="B560" s="417"/>
      <c r="C560" s="1078" t="s">
        <v>559</v>
      </c>
      <c r="D560" s="1079"/>
      <c r="E560" s="852">
        <v>0.25968028548177685</v>
      </c>
      <c r="F560" s="843"/>
      <c r="G560" s="843"/>
      <c r="H560" s="1079" t="s">
        <v>451</v>
      </c>
      <c r="I560" s="1079"/>
      <c r="J560" s="853">
        <v>2.414532504600855E-2</v>
      </c>
      <c r="K560" s="843"/>
      <c r="L560" s="843"/>
      <c r="M560" s="1079" t="s">
        <v>564</v>
      </c>
      <c r="N560" s="1079"/>
      <c r="O560" s="854">
        <v>0.19993779711454354</v>
      </c>
      <c r="P560" s="843"/>
      <c r="Q560" s="843"/>
      <c r="R560" s="342"/>
      <c r="W560" s="342"/>
      <c r="X560" s="342"/>
      <c r="Y560" s="342"/>
      <c r="Z560" s="342"/>
      <c r="AA560" s="342"/>
      <c r="AB560" s="342"/>
      <c r="AC560" s="342"/>
      <c r="AD560" s="342"/>
      <c r="AE560" s="342"/>
      <c r="AF560" s="342"/>
      <c r="AG560" s="342"/>
      <c r="AH560" s="342"/>
      <c r="AI560" s="342"/>
      <c r="AJ560" s="342"/>
      <c r="AK560" s="342"/>
      <c r="AL560" s="342"/>
      <c r="AM560" s="342"/>
      <c r="AN560" s="342"/>
      <c r="AO560" s="342"/>
      <c r="AP560" s="342"/>
      <c r="AQ560" s="342"/>
      <c r="AR560" s="342"/>
      <c r="AS560" s="342"/>
      <c r="AT560" s="342"/>
      <c r="AU560" s="342"/>
      <c r="AV560" s="342"/>
      <c r="AW560" s="342"/>
      <c r="AX560" s="342"/>
      <c r="AY560" s="342"/>
      <c r="AZ560" s="342"/>
      <c r="BB560" s="417"/>
      <c r="BW560" s="342"/>
      <c r="BX560" s="342"/>
      <c r="BY560" s="342"/>
      <c r="BZ560" s="342"/>
      <c r="CA560" s="342"/>
      <c r="CB560" s="342"/>
      <c r="CC560" s="342"/>
      <c r="CD560" s="342"/>
      <c r="CE560" s="342"/>
      <c r="CF560" s="342"/>
      <c r="CG560" s="342"/>
      <c r="CH560" s="342"/>
      <c r="CI560" s="342"/>
      <c r="CJ560" s="342"/>
      <c r="CK560" s="342"/>
      <c r="CL560" s="342"/>
      <c r="CM560" s="342"/>
      <c r="CN560" s="342"/>
      <c r="CO560" s="342"/>
      <c r="CP560" s="342"/>
      <c r="CQ560" s="342"/>
      <c r="CR560" s="342"/>
      <c r="CS560" s="342"/>
      <c r="CT560" s="342"/>
      <c r="CU560" s="342"/>
      <c r="CV560" s="342"/>
      <c r="CW560" s="342"/>
      <c r="CX560" s="342"/>
      <c r="CY560" s="342"/>
      <c r="CZ560" s="342"/>
    </row>
    <row r="561" s="341" customFormat="true" ht="25.15" customHeight="true" x14ac:dyDescent="0.2">
      <c r="A561" s="417"/>
      <c r="B561" s="417"/>
      <c r="C561" s="1078" t="s">
        <v>552</v>
      </c>
      <c r="D561" s="1079"/>
      <c r="E561" s="852">
        <v>0.35684205145475123</v>
      </c>
      <c r="F561" s="843"/>
      <c r="G561" s="843"/>
      <c r="H561" s="1079" t="s">
        <v>451</v>
      </c>
      <c r="I561" s="1079"/>
      <c r="J561" s="853">
        <v>2.3329470443563677E-2</v>
      </c>
      <c r="K561" s="843"/>
      <c r="L561" s="843"/>
      <c r="M561" s="1079" t="s">
        <v>556</v>
      </c>
      <c r="N561" s="1079"/>
      <c r="O561" s="854">
        <v>0.11816289213541094</v>
      </c>
      <c r="P561" s="843"/>
      <c r="Q561" s="843"/>
      <c r="R561" s="342"/>
      <c r="W561" s="342"/>
      <c r="X561" s="342"/>
      <c r="Y561" s="342"/>
      <c r="Z561" s="342"/>
      <c r="AA561" s="342"/>
      <c r="AB561" s="342"/>
      <c r="AC561" s="342"/>
      <c r="AD561" s="342"/>
      <c r="AE561" s="342"/>
      <c r="AF561" s="342"/>
      <c r="AG561" s="342"/>
      <c r="AH561" s="342"/>
      <c r="AI561" s="342"/>
      <c r="AJ561" s="342"/>
      <c r="AK561" s="342"/>
      <c r="AL561" s="342"/>
      <c r="AM561" s="342"/>
      <c r="AN561" s="342"/>
      <c r="AO561" s="342"/>
      <c r="AP561" s="342"/>
      <c r="AQ561" s="342"/>
      <c r="AR561" s="342"/>
      <c r="AS561" s="342"/>
      <c r="AT561" s="342"/>
      <c r="AU561" s="342"/>
      <c r="AV561" s="342"/>
      <c r="AW561" s="342"/>
      <c r="AX561" s="342"/>
      <c r="AY561" s="342"/>
      <c r="AZ561" s="342"/>
      <c r="BB561" s="417"/>
      <c r="BW561" s="342"/>
      <c r="BX561" s="342"/>
      <c r="BY561" s="342"/>
      <c r="BZ561" s="342"/>
      <c r="CA561" s="342"/>
      <c r="CB561" s="342"/>
      <c r="CC561" s="342"/>
      <c r="CD561" s="342"/>
      <c r="CE561" s="342"/>
      <c r="CF561" s="342"/>
      <c r="CG561" s="342"/>
      <c r="CH561" s="342"/>
      <c r="CI561" s="342"/>
      <c r="CJ561" s="342"/>
      <c r="CK561" s="342"/>
      <c r="CL561" s="342"/>
      <c r="CM561" s="342"/>
      <c r="CN561" s="342"/>
      <c r="CO561" s="342"/>
      <c r="CP561" s="342"/>
      <c r="CQ561" s="342"/>
      <c r="CR561" s="342"/>
      <c r="CS561" s="342"/>
      <c r="CT561" s="342"/>
      <c r="CU561" s="342"/>
      <c r="CV561" s="342"/>
      <c r="CW561" s="342"/>
      <c r="CX561" s="342"/>
      <c r="CY561" s="342"/>
      <c r="CZ561" s="342"/>
    </row>
    <row r="562" s="341" customFormat="true" ht="25.15" customHeight="true" x14ac:dyDescent="0.2">
      <c r="A562" s="417"/>
      <c r="B562" s="417"/>
      <c r="C562" s="1078" t="s">
        <v>554</v>
      </c>
      <c r="D562" s="1079"/>
      <c r="E562" s="852">
        <v>0.22608146838790205</v>
      </c>
      <c r="F562" s="843"/>
      <c r="G562" s="843"/>
      <c r="H562" s="1079" t="s">
        <v>451</v>
      </c>
      <c r="I562" s="1079"/>
      <c r="J562" s="853">
        <v>1.3293106351120313E-3</v>
      </c>
      <c r="K562" s="843"/>
      <c r="L562" s="843"/>
      <c r="M562" s="1079" t="s">
        <v>578</v>
      </c>
      <c r="N562" s="1079"/>
      <c r="O562" s="854">
        <v>5.402397090239109E-2</v>
      </c>
      <c r="P562" s="843"/>
      <c r="Q562" s="843"/>
      <c r="R562" s="342"/>
      <c r="W562" s="342"/>
      <c r="X562" s="342"/>
      <c r="Y562" s="342"/>
      <c r="Z562" s="342"/>
      <c r="AA562" s="342"/>
      <c r="AB562" s="342"/>
      <c r="AC562" s="342"/>
      <c r="AD562" s="342"/>
      <c r="AE562" s="342"/>
      <c r="AF562" s="342"/>
      <c r="AG562" s="342"/>
      <c r="AH562" s="342"/>
      <c r="AI562" s="342"/>
      <c r="AJ562" s="342"/>
      <c r="AK562" s="342"/>
      <c r="AL562" s="342"/>
      <c r="AM562" s="342"/>
      <c r="AN562" s="342"/>
      <c r="AO562" s="342"/>
      <c r="AP562" s="342"/>
      <c r="AQ562" s="342"/>
      <c r="AR562" s="342"/>
      <c r="AS562" s="342"/>
      <c r="AT562" s="342"/>
      <c r="AU562" s="342"/>
      <c r="AV562" s="342"/>
      <c r="AW562" s="342"/>
      <c r="AX562" s="342"/>
      <c r="AY562" s="342"/>
      <c r="AZ562" s="342"/>
      <c r="BB562" s="417"/>
      <c r="BW562" s="342"/>
      <c r="BX562" s="342"/>
      <c r="BY562" s="342"/>
      <c r="BZ562" s="342"/>
      <c r="CA562" s="342"/>
      <c r="CB562" s="342"/>
      <c r="CC562" s="342"/>
      <c r="CD562" s="342"/>
      <c r="CE562" s="342"/>
      <c r="CF562" s="342"/>
      <c r="CG562" s="342"/>
      <c r="CH562" s="342"/>
      <c r="CI562" s="342"/>
      <c r="CJ562" s="342"/>
      <c r="CK562" s="342"/>
      <c r="CL562" s="342"/>
      <c r="CM562" s="342"/>
      <c r="CN562" s="342"/>
      <c r="CO562" s="342"/>
      <c r="CP562" s="342"/>
      <c r="CQ562" s="342"/>
      <c r="CR562" s="342"/>
      <c r="CS562" s="342"/>
      <c r="CT562" s="342"/>
      <c r="CU562" s="342"/>
      <c r="CV562" s="342"/>
      <c r="CW562" s="342"/>
      <c r="CX562" s="342"/>
      <c r="CY562" s="342"/>
      <c r="CZ562" s="342"/>
    </row>
    <row r="563" s="341" customFormat="true" ht="25.15" customHeight="true" x14ac:dyDescent="0.2">
      <c r="A563" s="417"/>
      <c r="B563" s="417"/>
      <c r="C563" s="1078" t="s">
        <v>595</v>
      </c>
      <c r="D563" s="1079"/>
      <c r="E563" s="852">
        <v>9.5017834723640879E-2</v>
      </c>
      <c r="F563" s="843"/>
      <c r="G563" s="843"/>
      <c r="H563" s="1079" t="s">
        <v>451</v>
      </c>
      <c r="I563" s="1079"/>
      <c r="J563" s="853">
        <v>1.0257449045538978E-3</v>
      </c>
      <c r="K563" s="843"/>
      <c r="L563" s="843"/>
      <c r="M563" s="1079" t="s">
        <v>553</v>
      </c>
      <c r="N563" s="1079"/>
      <c r="O563" s="854">
        <v>0.58071623490645596</v>
      </c>
      <c r="P563" s="843"/>
      <c r="Q563" s="843"/>
      <c r="R563" s="342"/>
      <c r="W563" s="342"/>
      <c r="X563" s="342"/>
      <c r="Y563" s="342"/>
      <c r="Z563" s="342"/>
      <c r="AA563" s="342"/>
      <c r="AB563" s="342"/>
      <c r="AC563" s="342"/>
      <c r="AD563" s="342"/>
      <c r="AE563" s="342"/>
      <c r="AF563" s="342"/>
      <c r="AG563" s="342"/>
      <c r="AH563" s="342"/>
      <c r="AI563" s="342"/>
      <c r="AJ563" s="342"/>
      <c r="AK563" s="342"/>
      <c r="AL563" s="342"/>
      <c r="AM563" s="342"/>
      <c r="AN563" s="342"/>
      <c r="AO563" s="342"/>
      <c r="AP563" s="342"/>
      <c r="AQ563" s="342"/>
      <c r="AR563" s="342"/>
      <c r="AS563" s="342"/>
      <c r="AT563" s="342"/>
      <c r="AU563" s="342"/>
      <c r="AV563" s="342"/>
      <c r="AW563" s="342"/>
      <c r="AX563" s="342"/>
      <c r="AY563" s="342"/>
      <c r="AZ563" s="342"/>
      <c r="BB563" s="417"/>
      <c r="BW563" s="342"/>
      <c r="BX563" s="342"/>
      <c r="BY563" s="342"/>
      <c r="BZ563" s="342"/>
      <c r="CA563" s="342"/>
      <c r="CB563" s="342"/>
      <c r="CC563" s="342"/>
      <c r="CD563" s="342"/>
      <c r="CE563" s="342"/>
      <c r="CF563" s="342"/>
      <c r="CG563" s="342"/>
      <c r="CH563" s="342"/>
      <c r="CI563" s="342"/>
      <c r="CJ563" s="342"/>
      <c r="CK563" s="342"/>
      <c r="CL563" s="342"/>
      <c r="CM563" s="342"/>
      <c r="CN563" s="342"/>
      <c r="CO563" s="342"/>
      <c r="CP563" s="342"/>
      <c r="CQ563" s="342"/>
      <c r="CR563" s="342"/>
      <c r="CS563" s="342"/>
      <c r="CT563" s="342"/>
      <c r="CU563" s="342"/>
      <c r="CV563" s="342"/>
      <c r="CW563" s="342"/>
      <c r="CX563" s="342"/>
      <c r="CY563" s="342"/>
      <c r="CZ563" s="342"/>
    </row>
    <row r="564" s="341" customFormat="true" ht="25.15" customHeight="true" x14ac:dyDescent="0.2">
      <c r="A564" s="417"/>
      <c r="B564" s="417"/>
      <c r="C564" s="1078" t="s">
        <v>572</v>
      </c>
      <c r="D564" s="1079"/>
      <c r="E564" s="852">
        <v>6.9314446078656541E-2</v>
      </c>
      <c r="F564" s="843"/>
      <c r="G564" s="843"/>
      <c r="H564" s="1079" t="s">
        <v>451</v>
      </c>
      <c r="I564" s="1079"/>
      <c r="J564" s="853">
        <v>1.2870628753619526E-2</v>
      </c>
      <c r="K564" s="843"/>
      <c r="L564" s="843"/>
      <c r="M564" s="1079" t="s">
        <v>574</v>
      </c>
      <c r="N564" s="1079"/>
      <c r="O564" s="854">
        <v>8.0048405605938414E-2</v>
      </c>
      <c r="P564" s="843"/>
      <c r="Q564" s="843"/>
      <c r="R564" s="342"/>
      <c r="W564" s="342"/>
      <c r="X564" s="342"/>
      <c r="Y564" s="342"/>
      <c r="Z564" s="342"/>
      <c r="AA564" s="342"/>
      <c r="AB564" s="342"/>
      <c r="AC564" s="342"/>
      <c r="AD564" s="342"/>
      <c r="AE564" s="342"/>
      <c r="AF564" s="342"/>
      <c r="AG564" s="342"/>
      <c r="AH564" s="342"/>
      <c r="AI564" s="342"/>
      <c r="AJ564" s="342"/>
      <c r="AK564" s="342"/>
      <c r="AL564" s="342"/>
      <c r="AM564" s="342"/>
      <c r="AN564" s="342"/>
      <c r="AO564" s="342"/>
      <c r="AP564" s="342"/>
      <c r="AQ564" s="342"/>
      <c r="AR564" s="342"/>
      <c r="AS564" s="342"/>
      <c r="AT564" s="342"/>
      <c r="AU564" s="342"/>
      <c r="AV564" s="342"/>
      <c r="AW564" s="342"/>
      <c r="AX564" s="342"/>
      <c r="AY564" s="342"/>
      <c r="AZ564" s="342"/>
      <c r="BB564" s="417"/>
      <c r="BW564" s="342"/>
      <c r="BX564" s="342"/>
      <c r="BY564" s="342"/>
      <c r="BZ564" s="342"/>
      <c r="CA564" s="342"/>
      <c r="CB564" s="342"/>
      <c r="CC564" s="342"/>
      <c r="CD564" s="342"/>
      <c r="CE564" s="342"/>
      <c r="CF564" s="342"/>
      <c r="CG564" s="342"/>
      <c r="CH564" s="342"/>
      <c r="CI564" s="342"/>
      <c r="CJ564" s="342"/>
      <c r="CK564" s="342"/>
      <c r="CL564" s="342"/>
      <c r="CM564" s="342"/>
      <c r="CN564" s="342"/>
      <c r="CO564" s="342"/>
      <c r="CP564" s="342"/>
      <c r="CQ564" s="342"/>
      <c r="CR564" s="342"/>
      <c r="CS564" s="342"/>
      <c r="CT564" s="342"/>
      <c r="CU564" s="342"/>
      <c r="CV564" s="342"/>
      <c r="CW564" s="342"/>
      <c r="CX564" s="342"/>
      <c r="CY564" s="342"/>
      <c r="CZ564" s="342"/>
    </row>
    <row r="565" s="341" customFormat="true" ht="25.15" customHeight="true" x14ac:dyDescent="0.2">
      <c r="A565" s="417"/>
      <c r="B565" s="417"/>
      <c r="C565" s="1078" t="s">
        <v>548</v>
      </c>
      <c r="D565" s="1079"/>
      <c r="E565" s="852">
        <v>0.46779476822607513</v>
      </c>
      <c r="F565" s="843"/>
      <c r="G565" s="843"/>
      <c r="H565" s="1079" t="s">
        <v>579</v>
      </c>
      <c r="I565" s="1079"/>
      <c r="J565" s="853">
        <v>0.1654206125124022</v>
      </c>
      <c r="K565" s="843"/>
      <c r="L565" s="843"/>
      <c r="M565" s="1079" t="s">
        <v>453</v>
      </c>
      <c r="N565" s="1079"/>
      <c r="O565" s="854">
        <v>0.14188836958996548</v>
      </c>
      <c r="P565" s="843"/>
      <c r="Q565" s="843"/>
      <c r="R565" s="342"/>
      <c r="W565" s="342"/>
      <c r="X565" s="342"/>
      <c r="Y565" s="342"/>
      <c r="Z565" s="342"/>
      <c r="AA565" s="342"/>
      <c r="AB565" s="342"/>
      <c r="AC565" s="342"/>
      <c r="AD565" s="342"/>
      <c r="AE565" s="342"/>
      <c r="AF565" s="342"/>
      <c r="AG565" s="342"/>
      <c r="AH565" s="342"/>
      <c r="AI565" s="342"/>
      <c r="AJ565" s="342"/>
      <c r="AK565" s="342"/>
      <c r="AL565" s="342"/>
      <c r="AM565" s="342"/>
      <c r="AN565" s="342"/>
      <c r="AO565" s="342"/>
      <c r="AP565" s="342"/>
      <c r="AQ565" s="342"/>
      <c r="AR565" s="342"/>
      <c r="AS565" s="342"/>
      <c r="AT565" s="342"/>
      <c r="AU565" s="342"/>
      <c r="AV565" s="342"/>
      <c r="AW565" s="342"/>
      <c r="AX565" s="342"/>
      <c r="AY565" s="342"/>
      <c r="AZ565" s="342"/>
      <c r="BB565" s="417"/>
      <c r="BW565" s="342"/>
      <c r="BX565" s="342"/>
      <c r="BY565" s="342"/>
      <c r="BZ565" s="342"/>
      <c r="CA565" s="342"/>
      <c r="CB565" s="342"/>
      <c r="CC565" s="342"/>
      <c r="CD565" s="342"/>
      <c r="CE565" s="342"/>
      <c r="CF565" s="342"/>
      <c r="CG565" s="342"/>
      <c r="CH565" s="342"/>
      <c r="CI565" s="342"/>
      <c r="CJ565" s="342"/>
      <c r="CK565" s="342"/>
      <c r="CL565" s="342"/>
      <c r="CM565" s="342"/>
      <c r="CN565" s="342"/>
      <c r="CO565" s="342"/>
      <c r="CP565" s="342"/>
      <c r="CQ565" s="342"/>
      <c r="CR565" s="342"/>
      <c r="CS565" s="342"/>
      <c r="CT565" s="342"/>
      <c r="CU565" s="342"/>
      <c r="CV565" s="342"/>
      <c r="CW565" s="342"/>
      <c r="CX565" s="342"/>
      <c r="CY565" s="342"/>
      <c r="CZ565" s="342"/>
    </row>
    <row r="566" s="341" customFormat="true" ht="25.15" customHeight="true" x14ac:dyDescent="0.2">
      <c r="A566" s="417"/>
      <c r="B566" s="417"/>
      <c r="C566" s="1078" t="s">
        <v>585</v>
      </c>
      <c r="D566" s="1079"/>
      <c r="E566" s="852">
        <v>4.9132575083599916E-2</v>
      </c>
      <c r="F566" s="843"/>
      <c r="G566" s="843"/>
      <c r="H566" s="1079" t="s">
        <v>584</v>
      </c>
      <c r="I566" s="1079"/>
      <c r="J566" s="853">
        <v>3.1050422000501683E-4</v>
      </c>
      <c r="K566" s="843"/>
      <c r="L566" s="843"/>
      <c r="M566" s="1079" t="s">
        <v>422</v>
      </c>
      <c r="N566" s="1079"/>
      <c r="O566" s="854">
        <v>0.43560428897839587</v>
      </c>
      <c r="P566" s="843"/>
      <c r="Q566" s="843"/>
      <c r="R566" s="342"/>
      <c r="W566" s="342"/>
      <c r="X566" s="342"/>
      <c r="Y566" s="342"/>
      <c r="Z566" s="342"/>
      <c r="AA566" s="342"/>
      <c r="AB566" s="342"/>
      <c r="AC566" s="342"/>
      <c r="AD566" s="342"/>
      <c r="AE566" s="342"/>
      <c r="AF566" s="342"/>
      <c r="AG566" s="342"/>
      <c r="AH566" s="342"/>
      <c r="AI566" s="342"/>
      <c r="AJ566" s="342"/>
      <c r="AK566" s="342"/>
      <c r="AL566" s="342"/>
      <c r="AM566" s="342"/>
      <c r="AN566" s="342"/>
      <c r="AO566" s="342"/>
      <c r="AP566" s="342"/>
      <c r="AQ566" s="342"/>
      <c r="AR566" s="342"/>
      <c r="AS566" s="342"/>
      <c r="AT566" s="342"/>
      <c r="AU566" s="342"/>
      <c r="AV566" s="342"/>
      <c r="AW566" s="342"/>
      <c r="AX566" s="342"/>
      <c r="AY566" s="342"/>
      <c r="AZ566" s="342"/>
      <c r="BB566" s="417"/>
      <c r="BW566" s="342"/>
      <c r="BX566" s="342"/>
      <c r="BY566" s="342"/>
      <c r="BZ566" s="342"/>
      <c r="CA566" s="342"/>
      <c r="CB566" s="342"/>
      <c r="CC566" s="342"/>
      <c r="CD566" s="342"/>
      <c r="CE566" s="342"/>
      <c r="CF566" s="342"/>
      <c r="CG566" s="342"/>
      <c r="CH566" s="342"/>
      <c r="CI566" s="342"/>
      <c r="CJ566" s="342"/>
      <c r="CK566" s="342"/>
      <c r="CL566" s="342"/>
      <c r="CM566" s="342"/>
      <c r="CN566" s="342"/>
      <c r="CO566" s="342"/>
      <c r="CP566" s="342"/>
      <c r="CQ566" s="342"/>
      <c r="CR566" s="342"/>
      <c r="CS566" s="342"/>
      <c r="CT566" s="342"/>
      <c r="CU566" s="342"/>
      <c r="CV566" s="342"/>
      <c r="CW566" s="342"/>
      <c r="CX566" s="342"/>
      <c r="CY566" s="342"/>
      <c r="CZ566" s="342"/>
    </row>
    <row r="567" s="341" customFormat="true" ht="25.15" customHeight="true" x14ac:dyDescent="0.2">
      <c r="A567" s="417"/>
      <c r="B567" s="417"/>
      <c r="C567" s="1078" t="s">
        <v>583</v>
      </c>
      <c r="D567" s="1079"/>
      <c r="E567" s="852">
        <v>0.1786713500264149</v>
      </c>
      <c r="F567" s="843"/>
      <c r="G567" s="843"/>
      <c r="H567" s="1079" t="s">
        <v>604</v>
      </c>
      <c r="I567" s="1079"/>
      <c r="J567" s="853">
        <v>8.0808645881972404E-4</v>
      </c>
      <c r="K567" s="843"/>
      <c r="L567" s="843"/>
      <c r="M567" s="1079" t="s">
        <v>580</v>
      </c>
      <c r="N567" s="1079"/>
      <c r="O567" s="854">
        <v>0.16888357794173123</v>
      </c>
      <c r="P567" s="843"/>
      <c r="Q567" s="843"/>
      <c r="R567" s="342"/>
      <c r="W567" s="342"/>
      <c r="X567" s="342"/>
      <c r="Y567" s="342"/>
      <c r="Z567" s="342"/>
      <c r="AA567" s="342"/>
      <c r="AB567" s="342"/>
      <c r="AC567" s="342"/>
      <c r="AD567" s="342"/>
      <c r="AE567" s="342"/>
      <c r="AF567" s="342"/>
      <c r="AG567" s="342"/>
      <c r="AH567" s="342"/>
      <c r="AI567" s="342"/>
      <c r="AJ567" s="342"/>
      <c r="AK567" s="342"/>
      <c r="AL567" s="342"/>
      <c r="AM567" s="342"/>
      <c r="AN567" s="342"/>
      <c r="AO567" s="342"/>
      <c r="AP567" s="342"/>
      <c r="AQ567" s="342"/>
      <c r="AR567" s="342"/>
      <c r="AS567" s="342"/>
      <c r="AT567" s="342"/>
      <c r="AU567" s="342"/>
      <c r="AV567" s="342"/>
      <c r="AW567" s="342"/>
      <c r="AX567" s="342"/>
      <c r="AY567" s="342"/>
      <c r="AZ567" s="342"/>
      <c r="BB567" s="417"/>
      <c r="BW567" s="342"/>
      <c r="BX567" s="342"/>
      <c r="BY567" s="342"/>
      <c r="BZ567" s="342"/>
      <c r="CA567" s="342"/>
      <c r="CB567" s="342"/>
      <c r="CC567" s="342"/>
      <c r="CD567" s="342"/>
      <c r="CE567" s="342"/>
      <c r="CF567" s="342"/>
      <c r="CG567" s="342"/>
      <c r="CH567" s="342"/>
      <c r="CI567" s="342"/>
      <c r="CJ567" s="342"/>
      <c r="CK567" s="342"/>
      <c r="CL567" s="342"/>
      <c r="CM567" s="342"/>
      <c r="CN567" s="342"/>
      <c r="CO567" s="342"/>
      <c r="CP567" s="342"/>
      <c r="CQ567" s="342"/>
      <c r="CR567" s="342"/>
      <c r="CS567" s="342"/>
      <c r="CT567" s="342"/>
      <c r="CU567" s="342"/>
      <c r="CV567" s="342"/>
      <c r="CW567" s="342"/>
      <c r="CX567" s="342"/>
      <c r="CY567" s="342"/>
      <c r="CZ567" s="342"/>
    </row>
    <row r="568" s="341" customFormat="true" ht="25.15" customHeight="true" x14ac:dyDescent="0.2">
      <c r="A568" s="417"/>
      <c r="B568" s="417"/>
      <c r="C568" s="1078" t="s">
        <v>550</v>
      </c>
      <c r="D568" s="1079"/>
      <c r="E568" s="852">
        <v>0.14082043256065468</v>
      </c>
      <c r="F568" s="843"/>
      <c r="G568" s="843"/>
      <c r="H568" s="1079" t="s">
        <v>601</v>
      </c>
      <c r="I568" s="1079"/>
      <c r="J568" s="853">
        <v>3.7705003634891745E-3</v>
      </c>
      <c r="K568" s="843"/>
      <c r="L568" s="843"/>
      <c r="M568" s="1079" t="s">
        <v>430</v>
      </c>
      <c r="N568" s="1079"/>
      <c r="O568" s="854">
        <v>0.32761167811871422</v>
      </c>
      <c r="P568" s="843"/>
      <c r="Q568" s="843"/>
      <c r="R568" s="342"/>
      <c r="W568" s="342"/>
      <c r="X568" s="342"/>
      <c r="Y568" s="342"/>
      <c r="Z568" s="342"/>
      <c r="AA568" s="342"/>
      <c r="AB568" s="342"/>
      <c r="AC568" s="342"/>
      <c r="AD568" s="342"/>
      <c r="AE568" s="342"/>
      <c r="AF568" s="342"/>
      <c r="AG568" s="342"/>
      <c r="AH568" s="342"/>
      <c r="AI568" s="342"/>
      <c r="AJ568" s="342"/>
      <c r="AK568" s="342"/>
      <c r="AL568" s="342"/>
      <c r="AM568" s="342"/>
      <c r="AN568" s="342"/>
      <c r="AO568" s="342"/>
      <c r="AP568" s="342"/>
      <c r="AQ568" s="342"/>
      <c r="AR568" s="342"/>
      <c r="AS568" s="342"/>
      <c r="AT568" s="342"/>
      <c r="AU568" s="342"/>
      <c r="AV568" s="342"/>
      <c r="AW568" s="342"/>
      <c r="AX568" s="342"/>
      <c r="AY568" s="342"/>
      <c r="AZ568" s="342"/>
      <c r="BB568" s="417"/>
      <c r="BW568" s="342"/>
      <c r="BX568" s="342"/>
      <c r="BY568" s="342"/>
      <c r="BZ568" s="342"/>
      <c r="CA568" s="342"/>
      <c r="CB568" s="342"/>
      <c r="CC568" s="342"/>
      <c r="CD568" s="342"/>
      <c r="CE568" s="342"/>
      <c r="CF568" s="342"/>
      <c r="CG568" s="342"/>
      <c r="CH568" s="342"/>
      <c r="CI568" s="342"/>
      <c r="CJ568" s="342"/>
      <c r="CK568" s="342"/>
      <c r="CL568" s="342"/>
      <c r="CM568" s="342"/>
      <c r="CN568" s="342"/>
      <c r="CO568" s="342"/>
      <c r="CP568" s="342"/>
      <c r="CQ568" s="342"/>
      <c r="CR568" s="342"/>
      <c r="CS568" s="342"/>
      <c r="CT568" s="342"/>
      <c r="CU568" s="342"/>
      <c r="CV568" s="342"/>
      <c r="CW568" s="342"/>
      <c r="CX568" s="342"/>
      <c r="CY568" s="342"/>
      <c r="CZ568" s="342"/>
    </row>
    <row r="569" s="341" customFormat="true" ht="25.15" customHeight="true" x14ac:dyDescent="0.2">
      <c r="A569" s="417"/>
      <c r="B569" s="417"/>
      <c r="C569" s="1078" t="s">
        <v>573</v>
      </c>
      <c r="D569" s="1079"/>
      <c r="E569" s="852">
        <v>5.8739648125266039E-2</v>
      </c>
      <c r="F569" s="843"/>
      <c r="G569" s="843"/>
      <c r="H569" s="1079" t="s">
        <v>581</v>
      </c>
      <c r="I569" s="1079"/>
      <c r="J569" s="853">
        <v>4.5285060991542059E-2</v>
      </c>
      <c r="K569" s="843"/>
      <c r="L569" s="843"/>
      <c r="M569" s="1079" t="s">
        <v>559</v>
      </c>
      <c r="N569" s="1079"/>
      <c r="O569" s="854">
        <v>0.18137865444286214</v>
      </c>
      <c r="P569" s="843"/>
      <c r="Q569" s="843"/>
      <c r="R569" s="342"/>
      <c r="W569" s="342"/>
      <c r="X569" s="342"/>
      <c r="Y569" s="342"/>
      <c r="Z569" s="342"/>
      <c r="AA569" s="342"/>
      <c r="AB569" s="342"/>
      <c r="AC569" s="342"/>
      <c r="AD569" s="342"/>
      <c r="AE569" s="342"/>
      <c r="AF569" s="342"/>
      <c r="AG569" s="342"/>
      <c r="AH569" s="342"/>
      <c r="AI569" s="342"/>
      <c r="AJ569" s="342"/>
      <c r="AK569" s="342"/>
      <c r="AL569" s="342"/>
      <c r="AM569" s="342"/>
      <c r="AN569" s="342"/>
      <c r="AO569" s="342"/>
      <c r="AP569" s="342"/>
      <c r="AQ569" s="342"/>
      <c r="AR569" s="342"/>
      <c r="AS569" s="342"/>
      <c r="AT569" s="342"/>
      <c r="AU569" s="342"/>
      <c r="AV569" s="342"/>
      <c r="AW569" s="342"/>
      <c r="AX569" s="342"/>
      <c r="AY569" s="342"/>
      <c r="AZ569" s="342"/>
      <c r="BB569" s="417"/>
      <c r="BW569" s="342"/>
      <c r="BX569" s="342"/>
      <c r="BY569" s="342"/>
      <c r="BZ569" s="342"/>
      <c r="CA569" s="342"/>
      <c r="CB569" s="342"/>
      <c r="CC569" s="342"/>
      <c r="CD569" s="342"/>
      <c r="CE569" s="342"/>
      <c r="CF569" s="342"/>
      <c r="CG569" s="342"/>
      <c r="CH569" s="342"/>
      <c r="CI569" s="342"/>
      <c r="CJ569" s="342"/>
      <c r="CK569" s="342"/>
      <c r="CL569" s="342"/>
      <c r="CM569" s="342"/>
      <c r="CN569" s="342"/>
      <c r="CO569" s="342"/>
      <c r="CP569" s="342"/>
      <c r="CQ569" s="342"/>
      <c r="CR569" s="342"/>
      <c r="CS569" s="342"/>
      <c r="CT569" s="342"/>
      <c r="CU569" s="342"/>
      <c r="CV569" s="342"/>
      <c r="CW569" s="342"/>
      <c r="CX569" s="342"/>
      <c r="CY569" s="342"/>
      <c r="CZ569" s="342"/>
    </row>
    <row r="570" s="341" customFormat="true" ht="25.15" customHeight="true" x14ac:dyDescent="0.2">
      <c r="A570" s="417"/>
      <c r="B570" s="417"/>
      <c r="C570" s="1078" t="s">
        <v>570</v>
      </c>
      <c r="D570" s="1079"/>
      <c r="E570" s="852">
        <v>7.3712852158239681E-2</v>
      </c>
      <c r="F570" s="843"/>
      <c r="G570" s="843"/>
      <c r="H570" s="1079" t="s">
        <v>547</v>
      </c>
      <c r="I570" s="1079"/>
      <c r="J570" s="853">
        <v>8.5039278002501828E-2</v>
      </c>
      <c r="K570" s="843"/>
      <c r="L570" s="843"/>
      <c r="M570" s="1079" t="s">
        <v>552</v>
      </c>
      <c r="N570" s="1079"/>
      <c r="O570" s="854">
        <v>0.27089140719863508</v>
      </c>
      <c r="P570" s="843"/>
      <c r="Q570" s="843"/>
      <c r="R570" s="342"/>
      <c r="W570" s="342"/>
      <c r="X570" s="342"/>
      <c r="Y570" s="342"/>
      <c r="Z570" s="342"/>
      <c r="AA570" s="342"/>
      <c r="AB570" s="342"/>
      <c r="AC570" s="342"/>
      <c r="AD570" s="342"/>
      <c r="AE570" s="342"/>
      <c r="AF570" s="342"/>
      <c r="AG570" s="342"/>
      <c r="AH570" s="342"/>
      <c r="AI570" s="342"/>
      <c r="AJ570" s="342"/>
      <c r="AK570" s="342"/>
      <c r="AL570" s="342"/>
      <c r="AM570" s="342"/>
      <c r="AN570" s="342"/>
      <c r="AO570" s="342"/>
      <c r="AP570" s="342"/>
      <c r="AQ570" s="342"/>
      <c r="AR570" s="342"/>
      <c r="AS570" s="342"/>
      <c r="AT570" s="342"/>
      <c r="AU570" s="342"/>
      <c r="AV570" s="342"/>
      <c r="AW570" s="342"/>
      <c r="AX570" s="342"/>
      <c r="AY570" s="342"/>
      <c r="AZ570" s="342"/>
      <c r="BB570" s="417"/>
      <c r="BW570" s="342"/>
      <c r="BX570" s="342"/>
      <c r="BY570" s="342"/>
      <c r="BZ570" s="342"/>
      <c r="CA570" s="342"/>
      <c r="CB570" s="342"/>
      <c r="CC570" s="342"/>
      <c r="CD570" s="342"/>
      <c r="CE570" s="342"/>
      <c r="CF570" s="342"/>
      <c r="CG570" s="342"/>
      <c r="CH570" s="342"/>
      <c r="CI570" s="342"/>
      <c r="CJ570" s="342"/>
      <c r="CK570" s="342"/>
      <c r="CL570" s="342"/>
      <c r="CM570" s="342"/>
      <c r="CN570" s="342"/>
      <c r="CO570" s="342"/>
      <c r="CP570" s="342"/>
      <c r="CQ570" s="342"/>
      <c r="CR570" s="342"/>
      <c r="CS570" s="342"/>
      <c r="CT570" s="342"/>
      <c r="CU570" s="342"/>
      <c r="CV570" s="342"/>
      <c r="CW570" s="342"/>
      <c r="CX570" s="342"/>
      <c r="CY570" s="342"/>
      <c r="CZ570" s="342"/>
    </row>
    <row r="571" s="341" customFormat="true" ht="25.15" customHeight="true" x14ac:dyDescent="0.2">
      <c r="A571" s="417"/>
      <c r="B571" s="417"/>
      <c r="C571" s="1078" t="s">
        <v>567</v>
      </c>
      <c r="D571" s="1079"/>
      <c r="E571" s="852">
        <v>0.10256355952614291</v>
      </c>
      <c r="F571" s="843"/>
      <c r="G571" s="843"/>
      <c r="H571" s="1079" t="s">
        <v>576</v>
      </c>
      <c r="I571" s="1079"/>
      <c r="J571" s="853">
        <v>6.2613972753773811E-2</v>
      </c>
      <c r="K571" s="843"/>
      <c r="L571" s="843"/>
      <c r="M571" s="1079" t="s">
        <v>440</v>
      </c>
      <c r="N571" s="1079"/>
      <c r="O571" s="854">
        <v>0.49380629433821477</v>
      </c>
      <c r="P571" s="843"/>
      <c r="Q571" s="843"/>
      <c r="R571" s="342"/>
      <c r="W571" s="342"/>
      <c r="X571" s="342"/>
      <c r="Y571" s="342"/>
      <c r="Z571" s="342"/>
      <c r="AA571" s="342"/>
      <c r="AB571" s="342"/>
      <c r="AC571" s="342"/>
      <c r="AD571" s="342"/>
      <c r="AE571" s="342"/>
      <c r="AF571" s="342"/>
      <c r="AG571" s="342"/>
      <c r="AH571" s="342"/>
      <c r="AI571" s="342"/>
      <c r="AJ571" s="342"/>
      <c r="AK571" s="342"/>
      <c r="AL571" s="342"/>
      <c r="AM571" s="342"/>
      <c r="AN571" s="342"/>
      <c r="AO571" s="342"/>
      <c r="AP571" s="342"/>
      <c r="AQ571" s="342"/>
      <c r="AR571" s="342"/>
      <c r="AS571" s="342"/>
      <c r="AT571" s="342"/>
      <c r="AU571" s="342"/>
      <c r="AV571" s="342"/>
      <c r="AW571" s="342"/>
      <c r="AX571" s="342"/>
      <c r="AY571" s="342"/>
      <c r="AZ571" s="342"/>
      <c r="BB571" s="417"/>
      <c r="BW571" s="342"/>
      <c r="BX571" s="342"/>
      <c r="BY571" s="342"/>
      <c r="BZ571" s="342"/>
      <c r="CA571" s="342"/>
      <c r="CB571" s="342"/>
      <c r="CC571" s="342"/>
      <c r="CD571" s="342"/>
      <c r="CE571" s="342"/>
      <c r="CF571" s="342"/>
      <c r="CG571" s="342"/>
      <c r="CH571" s="342"/>
      <c r="CI571" s="342"/>
      <c r="CJ571" s="342"/>
      <c r="CK571" s="342"/>
      <c r="CL571" s="342"/>
      <c r="CM571" s="342"/>
      <c r="CN571" s="342"/>
      <c r="CO571" s="342"/>
      <c r="CP571" s="342"/>
      <c r="CQ571" s="342"/>
      <c r="CR571" s="342"/>
      <c r="CS571" s="342"/>
      <c r="CT571" s="342"/>
      <c r="CU571" s="342"/>
      <c r="CV571" s="342"/>
      <c r="CW571" s="342"/>
      <c r="CX571" s="342"/>
      <c r="CY571" s="342"/>
      <c r="CZ571" s="342"/>
    </row>
    <row r="572" s="341" customFormat="true" ht="25.15" customHeight="true" x14ac:dyDescent="0.2">
      <c r="A572" s="417"/>
      <c r="B572" s="417"/>
      <c r="C572" s="1078" t="s">
        <v>560</v>
      </c>
      <c r="D572" s="1079"/>
      <c r="E572" s="852">
        <v>0.1760250723279877</v>
      </c>
      <c r="F572" s="843"/>
      <c r="G572" s="843"/>
      <c r="H572" s="1079" t="s">
        <v>565</v>
      </c>
      <c r="I572" s="1079"/>
      <c r="J572" s="853">
        <v>0.30540689455770176</v>
      </c>
      <c r="K572" s="843"/>
      <c r="L572" s="843"/>
      <c r="M572" s="1079" t="s">
        <v>554</v>
      </c>
      <c r="N572" s="1079"/>
      <c r="O572" s="854">
        <v>0.11749265257376894</v>
      </c>
      <c r="P572" s="843"/>
      <c r="Q572" s="843"/>
      <c r="R572" s="342"/>
      <c r="W572" s="342"/>
      <c r="X572" s="342"/>
      <c r="Y572" s="342"/>
      <c r="Z572" s="342"/>
      <c r="AA572" s="342"/>
      <c r="AB572" s="342"/>
      <c r="AC572" s="342"/>
      <c r="AD572" s="342"/>
      <c r="AE572" s="342"/>
      <c r="AF572" s="342"/>
      <c r="AG572" s="342"/>
      <c r="AH572" s="342"/>
      <c r="AI572" s="342"/>
      <c r="AJ572" s="342"/>
      <c r="AK572" s="342"/>
      <c r="AL572" s="342"/>
      <c r="AM572" s="342"/>
      <c r="AN572" s="342"/>
      <c r="AO572" s="342"/>
      <c r="AP572" s="342"/>
      <c r="AQ572" s="342"/>
      <c r="AR572" s="342"/>
      <c r="AS572" s="342"/>
      <c r="AT572" s="342"/>
      <c r="AU572" s="342"/>
      <c r="AV572" s="342"/>
      <c r="AW572" s="342"/>
      <c r="AX572" s="342"/>
      <c r="AY572" s="342"/>
      <c r="AZ572" s="342"/>
      <c r="BB572" s="417"/>
      <c r="BW572" s="342"/>
      <c r="BX572" s="342"/>
      <c r="BY572" s="342"/>
      <c r="BZ572" s="342"/>
      <c r="CA572" s="342"/>
      <c r="CB572" s="342"/>
      <c r="CC572" s="342"/>
      <c r="CD572" s="342"/>
      <c r="CE572" s="342"/>
      <c r="CF572" s="342"/>
      <c r="CG572" s="342"/>
      <c r="CH572" s="342"/>
      <c r="CI572" s="342"/>
      <c r="CJ572" s="342"/>
      <c r="CK572" s="342"/>
      <c r="CL572" s="342"/>
      <c r="CM572" s="342"/>
      <c r="CN572" s="342"/>
      <c r="CO572" s="342"/>
      <c r="CP572" s="342"/>
      <c r="CQ572" s="342"/>
      <c r="CR572" s="342"/>
      <c r="CS572" s="342"/>
      <c r="CT572" s="342"/>
      <c r="CU572" s="342"/>
      <c r="CV572" s="342"/>
      <c r="CW572" s="342"/>
      <c r="CX572" s="342"/>
      <c r="CY572" s="342"/>
      <c r="CZ572" s="342"/>
    </row>
    <row r="573" s="341" customFormat="true" ht="25.15" customHeight="true" x14ac:dyDescent="0.2">
      <c r="A573" s="417"/>
      <c r="B573" s="417"/>
      <c r="C573" s="1078" t="s">
        <v>467</v>
      </c>
      <c r="D573" s="1079"/>
      <c r="E573" s="852">
        <v>6.4337762564148956E-2</v>
      </c>
      <c r="F573" s="843"/>
      <c r="G573" s="843"/>
      <c r="H573" s="1079" t="s">
        <v>564</v>
      </c>
      <c r="I573" s="1079"/>
      <c r="J573" s="853">
        <v>9.3919154121332865E-2</v>
      </c>
      <c r="K573" s="843"/>
      <c r="L573" s="843"/>
      <c r="M573" s="1079" t="s">
        <v>595</v>
      </c>
      <c r="N573" s="1079"/>
      <c r="O573" s="854">
        <v>0.30768288609968059</v>
      </c>
      <c r="P573" s="843"/>
      <c r="Q573" s="843"/>
      <c r="R573" s="342"/>
      <c r="W573" s="342"/>
      <c r="X573" s="342"/>
      <c r="Y573" s="342"/>
      <c r="Z573" s="342"/>
      <c r="AA573" s="342"/>
      <c r="AB573" s="342"/>
      <c r="AC573" s="342"/>
      <c r="AD573" s="342"/>
      <c r="AE573" s="342"/>
      <c r="AF573" s="342"/>
      <c r="AG573" s="342"/>
      <c r="AH573" s="342"/>
      <c r="AI573" s="342"/>
      <c r="AJ573" s="342"/>
      <c r="AK573" s="342"/>
      <c r="AL573" s="342"/>
      <c r="AM573" s="342"/>
      <c r="AN573" s="342"/>
      <c r="AO573" s="342"/>
      <c r="AP573" s="342"/>
      <c r="AQ573" s="342"/>
      <c r="AR573" s="342"/>
      <c r="AS573" s="342"/>
      <c r="AT573" s="342"/>
      <c r="AU573" s="342"/>
      <c r="AV573" s="342"/>
      <c r="AW573" s="342"/>
      <c r="AX573" s="342"/>
      <c r="AY573" s="342"/>
      <c r="AZ573" s="342"/>
      <c r="BB573" s="417"/>
      <c r="BW573" s="342"/>
      <c r="BX573" s="342"/>
      <c r="BY573" s="342"/>
      <c r="BZ573" s="342"/>
      <c r="CA573" s="342"/>
      <c r="CB573" s="342"/>
      <c r="CC573" s="342"/>
      <c r="CD573" s="342"/>
      <c r="CE573" s="342"/>
      <c r="CF573" s="342"/>
      <c r="CG573" s="342"/>
      <c r="CH573" s="342"/>
      <c r="CI573" s="342"/>
      <c r="CJ573" s="342"/>
      <c r="CK573" s="342"/>
      <c r="CL573" s="342"/>
      <c r="CM573" s="342"/>
      <c r="CN573" s="342"/>
      <c r="CO573" s="342"/>
      <c r="CP573" s="342"/>
      <c r="CQ573" s="342"/>
      <c r="CR573" s="342"/>
      <c r="CS573" s="342"/>
      <c r="CT573" s="342"/>
      <c r="CU573" s="342"/>
      <c r="CV573" s="342"/>
      <c r="CW573" s="342"/>
      <c r="CX573" s="342"/>
      <c r="CY573" s="342"/>
      <c r="CZ573" s="342"/>
    </row>
    <row r="574" s="341" customFormat="true" ht="25.15" customHeight="true" x14ac:dyDescent="0.2">
      <c r="A574" s="417"/>
      <c r="B574" s="417"/>
      <c r="C574" s="1078" t="s">
        <v>463</v>
      </c>
      <c r="D574" s="1079"/>
      <c r="E574" s="852">
        <v>1.1908877392869896E-2</v>
      </c>
      <c r="F574" s="843"/>
      <c r="G574" s="843"/>
      <c r="H574" s="1079" t="s">
        <v>556</v>
      </c>
      <c r="I574" s="1079"/>
      <c r="J574" s="853">
        <v>9.597243841057243E-2</v>
      </c>
      <c r="K574" s="843"/>
      <c r="L574" s="843"/>
      <c r="M574" s="1079" t="s">
        <v>572</v>
      </c>
      <c r="N574" s="1079"/>
      <c r="O574" s="854">
        <v>2.3512645427199094E-2</v>
      </c>
      <c r="P574" s="843"/>
      <c r="Q574" s="843"/>
      <c r="R574" s="342"/>
      <c r="W574" s="342"/>
      <c r="X574" s="342"/>
      <c r="Y574" s="342"/>
      <c r="Z574" s="342"/>
      <c r="AA574" s="342"/>
      <c r="AB574" s="342"/>
      <c r="AC574" s="342"/>
      <c r="AD574" s="342"/>
      <c r="AE574" s="342"/>
      <c r="AF574" s="342"/>
      <c r="AG574" s="342"/>
      <c r="AH574" s="342"/>
      <c r="AI574" s="342"/>
      <c r="AJ574" s="342"/>
      <c r="AK574" s="342"/>
      <c r="AL574" s="342"/>
      <c r="AM574" s="342"/>
      <c r="AN574" s="342"/>
      <c r="AO574" s="342"/>
      <c r="AP574" s="342"/>
      <c r="AQ574" s="342"/>
      <c r="AR574" s="342"/>
      <c r="AS574" s="342"/>
      <c r="AT574" s="342"/>
      <c r="AU574" s="342"/>
      <c r="AV574" s="342"/>
      <c r="AW574" s="342"/>
      <c r="AX574" s="342"/>
      <c r="AY574" s="342"/>
      <c r="AZ574" s="342"/>
      <c r="BB574" s="417"/>
      <c r="BW574" s="342"/>
      <c r="BX574" s="342"/>
      <c r="BY574" s="342"/>
      <c r="BZ574" s="342"/>
      <c r="CA574" s="342"/>
      <c r="CB574" s="342"/>
      <c r="CC574" s="342"/>
      <c r="CD574" s="342"/>
      <c r="CE574" s="342"/>
      <c r="CF574" s="342"/>
      <c r="CG574" s="342"/>
      <c r="CH574" s="342"/>
      <c r="CI574" s="342"/>
      <c r="CJ574" s="342"/>
      <c r="CK574" s="342"/>
      <c r="CL574" s="342"/>
      <c r="CM574" s="342"/>
      <c r="CN574" s="342"/>
      <c r="CO574" s="342"/>
      <c r="CP574" s="342"/>
      <c r="CQ574" s="342"/>
      <c r="CR574" s="342"/>
      <c r="CS574" s="342"/>
      <c r="CT574" s="342"/>
      <c r="CU574" s="342"/>
      <c r="CV574" s="342"/>
      <c r="CW574" s="342"/>
      <c r="CX574" s="342"/>
      <c r="CY574" s="342"/>
      <c r="CZ574" s="342"/>
    </row>
    <row r="575" s="341" customFormat="true" ht="25.15" customHeight="true" x14ac:dyDescent="0.2">
      <c r="A575" s="417"/>
      <c r="B575" s="417"/>
      <c r="C575" s="1078" t="s">
        <v>575</v>
      </c>
      <c r="D575" s="1079"/>
      <c r="E575" s="852">
        <v>1.790076738529655E-2</v>
      </c>
      <c r="F575" s="843"/>
      <c r="G575" s="843"/>
      <c r="H575" s="1079" t="s">
        <v>578</v>
      </c>
      <c r="I575" s="1079"/>
      <c r="J575" s="853">
        <v>5.6805921429353709E-3</v>
      </c>
      <c r="K575" s="843"/>
      <c r="L575" s="843"/>
      <c r="M575" s="1079" t="s">
        <v>548</v>
      </c>
      <c r="N575" s="1079"/>
      <c r="O575" s="854">
        <v>0.48037774425380253</v>
      </c>
      <c r="P575" s="843"/>
      <c r="Q575" s="843"/>
      <c r="R575" s="342"/>
      <c r="W575" s="342"/>
      <c r="X575" s="342"/>
      <c r="Y575" s="342"/>
      <c r="Z575" s="342"/>
      <c r="AA575" s="342"/>
      <c r="AB575" s="342"/>
      <c r="AC575" s="342"/>
      <c r="AD575" s="342"/>
      <c r="AE575" s="342"/>
      <c r="AF575" s="342"/>
      <c r="AG575" s="342"/>
      <c r="AH575" s="342"/>
      <c r="AI575" s="342"/>
      <c r="AJ575" s="342"/>
      <c r="AK575" s="342"/>
      <c r="AL575" s="342"/>
      <c r="AM575" s="342"/>
      <c r="AN575" s="342"/>
      <c r="AO575" s="342"/>
      <c r="AP575" s="342"/>
      <c r="AQ575" s="342"/>
      <c r="AR575" s="342"/>
      <c r="AS575" s="342"/>
      <c r="AT575" s="342"/>
      <c r="AU575" s="342"/>
      <c r="AV575" s="342"/>
      <c r="AW575" s="342"/>
      <c r="AX575" s="342"/>
      <c r="AY575" s="342"/>
      <c r="AZ575" s="342"/>
      <c r="BB575" s="417"/>
      <c r="BW575" s="342"/>
      <c r="BX575" s="342"/>
      <c r="BY575" s="342"/>
      <c r="BZ575" s="342"/>
      <c r="CA575" s="342"/>
      <c r="CB575" s="342"/>
      <c r="CC575" s="342"/>
      <c r="CD575" s="342"/>
      <c r="CE575" s="342"/>
      <c r="CF575" s="342"/>
      <c r="CG575" s="342"/>
      <c r="CH575" s="342"/>
      <c r="CI575" s="342"/>
      <c r="CJ575" s="342"/>
      <c r="CK575" s="342"/>
      <c r="CL575" s="342"/>
      <c r="CM575" s="342"/>
      <c r="CN575" s="342"/>
      <c r="CO575" s="342"/>
      <c r="CP575" s="342"/>
      <c r="CQ575" s="342"/>
      <c r="CR575" s="342"/>
      <c r="CS575" s="342"/>
      <c r="CT575" s="342"/>
      <c r="CU575" s="342"/>
      <c r="CV575" s="342"/>
      <c r="CW575" s="342"/>
      <c r="CX575" s="342"/>
      <c r="CY575" s="342"/>
      <c r="CZ575" s="342"/>
    </row>
    <row r="576" s="341" customFormat="true" ht="25.15" customHeight="true" x14ac:dyDescent="0.2">
      <c r="A576" s="417"/>
      <c r="B576" s="417"/>
      <c r="C576" s="1078" t="s">
        <v>571</v>
      </c>
      <c r="D576" s="1079"/>
      <c r="E576" s="852">
        <v>0.1248613111454093</v>
      </c>
      <c r="F576" s="843"/>
      <c r="G576" s="843"/>
      <c r="H576" s="1079" t="s">
        <v>553</v>
      </c>
      <c r="I576" s="1079"/>
      <c r="J576" s="853">
        <v>4.6469887882844743E-2</v>
      </c>
      <c r="K576" s="843"/>
      <c r="L576" s="843"/>
      <c r="M576" s="1079" t="s">
        <v>585</v>
      </c>
      <c r="N576" s="1079"/>
      <c r="O576" s="854">
        <v>5.8249160754768062E-2</v>
      </c>
      <c r="P576" s="843"/>
      <c r="Q576" s="843"/>
      <c r="R576" s="342"/>
      <c r="W576" s="342"/>
      <c r="X576" s="342"/>
      <c r="Y576" s="342"/>
      <c r="Z576" s="342"/>
      <c r="AA576" s="342"/>
      <c r="AB576" s="342"/>
      <c r="AC576" s="342"/>
      <c r="AD576" s="342"/>
      <c r="AE576" s="342"/>
      <c r="AF576" s="342"/>
      <c r="AG576" s="342"/>
      <c r="AH576" s="342"/>
      <c r="AI576" s="342"/>
      <c r="AJ576" s="342"/>
      <c r="AK576" s="342"/>
      <c r="AL576" s="342"/>
      <c r="AM576" s="342"/>
      <c r="AN576" s="342"/>
      <c r="AO576" s="342"/>
      <c r="AP576" s="342"/>
      <c r="AQ576" s="342"/>
      <c r="AR576" s="342"/>
      <c r="AS576" s="342"/>
      <c r="AT576" s="342"/>
      <c r="AU576" s="342"/>
      <c r="AV576" s="342"/>
      <c r="AW576" s="342"/>
      <c r="AX576" s="342"/>
      <c r="AY576" s="342"/>
      <c r="AZ576" s="342"/>
      <c r="BB576" s="417"/>
      <c r="BW576" s="342"/>
      <c r="BX576" s="342"/>
      <c r="BY576" s="342"/>
      <c r="BZ576" s="342"/>
      <c r="CA576" s="342"/>
      <c r="CB576" s="342"/>
      <c r="CC576" s="342"/>
      <c r="CD576" s="342"/>
      <c r="CE576" s="342"/>
      <c r="CF576" s="342"/>
      <c r="CG576" s="342"/>
      <c r="CH576" s="342"/>
      <c r="CI576" s="342"/>
      <c r="CJ576" s="342"/>
      <c r="CK576" s="342"/>
      <c r="CL576" s="342"/>
      <c r="CM576" s="342"/>
      <c r="CN576" s="342"/>
      <c r="CO576" s="342"/>
      <c r="CP576" s="342"/>
      <c r="CQ576" s="342"/>
      <c r="CR576" s="342"/>
      <c r="CS576" s="342"/>
      <c r="CT576" s="342"/>
      <c r="CU576" s="342"/>
      <c r="CV576" s="342"/>
      <c r="CW576" s="342"/>
      <c r="CX576" s="342"/>
      <c r="CY576" s="342"/>
      <c r="CZ576" s="342"/>
    </row>
    <row r="577" s="341" customFormat="true" ht="25.15" customHeight="true" x14ac:dyDescent="0.2">
      <c r="A577" s="417"/>
      <c r="B577" s="417"/>
      <c r="C577" s="1078" t="s">
        <v>593</v>
      </c>
      <c r="D577" s="1079"/>
      <c r="E577" s="852">
        <v>3.215792402974979E-2</v>
      </c>
      <c r="F577" s="843"/>
      <c r="G577" s="843"/>
      <c r="H577" s="1079" t="s">
        <v>574</v>
      </c>
      <c r="I577" s="1079"/>
      <c r="J577" s="853">
        <v>1.8015375381629079E-2</v>
      </c>
      <c r="K577" s="843"/>
      <c r="L577" s="843"/>
      <c r="M577" s="1079" t="s">
        <v>583</v>
      </c>
      <c r="N577" s="1079"/>
      <c r="O577" s="854">
        <v>0.38986620920744541</v>
      </c>
      <c r="P577" s="843"/>
      <c r="Q577" s="843"/>
      <c r="R577" s="342"/>
      <c r="W577" s="342"/>
      <c r="X577" s="342"/>
      <c r="Y577" s="342"/>
      <c r="Z577" s="342"/>
      <c r="AA577" s="342"/>
      <c r="AB577" s="342"/>
      <c r="AC577" s="342"/>
      <c r="AD577" s="342"/>
      <c r="AE577" s="342"/>
      <c r="AF577" s="342"/>
      <c r="AG577" s="342"/>
      <c r="AH577" s="342"/>
      <c r="AI577" s="342"/>
      <c r="AJ577" s="342"/>
      <c r="AK577" s="342"/>
      <c r="AL577" s="342"/>
      <c r="AM577" s="342"/>
      <c r="AN577" s="342"/>
      <c r="AO577" s="342"/>
      <c r="AP577" s="342"/>
      <c r="AQ577" s="342"/>
      <c r="AR577" s="342"/>
      <c r="AS577" s="342"/>
      <c r="AT577" s="342"/>
      <c r="AU577" s="342"/>
      <c r="AV577" s="342"/>
      <c r="AW577" s="342"/>
      <c r="AX577" s="342"/>
      <c r="AY577" s="342"/>
      <c r="AZ577" s="342"/>
      <c r="BB577" s="417"/>
      <c r="BW577" s="342"/>
      <c r="BX577" s="342"/>
      <c r="BY577" s="342"/>
      <c r="BZ577" s="342"/>
      <c r="CA577" s="342"/>
      <c r="CB577" s="342"/>
      <c r="CC577" s="342"/>
      <c r="CD577" s="342"/>
      <c r="CE577" s="342"/>
      <c r="CF577" s="342"/>
      <c r="CG577" s="342"/>
      <c r="CH577" s="342"/>
      <c r="CI577" s="342"/>
      <c r="CJ577" s="342"/>
      <c r="CK577" s="342"/>
      <c r="CL577" s="342"/>
      <c r="CM577" s="342"/>
      <c r="CN577" s="342"/>
      <c r="CO577" s="342"/>
      <c r="CP577" s="342"/>
      <c r="CQ577" s="342"/>
      <c r="CR577" s="342"/>
      <c r="CS577" s="342"/>
      <c r="CT577" s="342"/>
      <c r="CU577" s="342"/>
      <c r="CV577" s="342"/>
      <c r="CW577" s="342"/>
      <c r="CX577" s="342"/>
      <c r="CY577" s="342"/>
      <c r="CZ577" s="342"/>
    </row>
    <row r="578" s="341" customFormat="true" ht="25.15" customHeight="true" x14ac:dyDescent="0.2">
      <c r="A578" s="417"/>
      <c r="B578" s="417"/>
      <c r="C578" s="1078" t="s">
        <v>608</v>
      </c>
      <c r="D578" s="1079"/>
      <c r="E578" s="852">
        <v>7.7614592530970148E-4</v>
      </c>
      <c r="F578" s="843"/>
      <c r="G578" s="843"/>
      <c r="H578" s="1079" t="s">
        <v>453</v>
      </c>
      <c r="I578" s="1079"/>
      <c r="J578" s="853">
        <v>3.0478946906244347E-2</v>
      </c>
      <c r="K578" s="843"/>
      <c r="L578" s="843"/>
      <c r="M578" s="1079" t="s">
        <v>550</v>
      </c>
      <c r="N578" s="1079"/>
      <c r="O578" s="854">
        <v>3.0858214401518303E-2</v>
      </c>
      <c r="P578" s="843"/>
      <c r="Q578" s="843"/>
      <c r="R578" s="342"/>
      <c r="W578" s="342"/>
      <c r="X578" s="342"/>
      <c r="Y578" s="342"/>
      <c r="Z578" s="342"/>
      <c r="AA578" s="342"/>
      <c r="AB578" s="342"/>
      <c r="AC578" s="342"/>
      <c r="AD578" s="342"/>
      <c r="AE578" s="342"/>
      <c r="AF578" s="342"/>
      <c r="AG578" s="342"/>
      <c r="AH578" s="342"/>
      <c r="AI578" s="342"/>
      <c r="AJ578" s="342"/>
      <c r="AK578" s="342"/>
      <c r="AL578" s="342"/>
      <c r="AM578" s="342"/>
      <c r="AN578" s="342"/>
      <c r="AO578" s="342"/>
      <c r="AP578" s="342"/>
      <c r="AQ578" s="342"/>
      <c r="AR578" s="342"/>
      <c r="AS578" s="342"/>
      <c r="AT578" s="342"/>
      <c r="AU578" s="342"/>
      <c r="AV578" s="342"/>
      <c r="AW578" s="342"/>
      <c r="AX578" s="342"/>
      <c r="AY578" s="342"/>
      <c r="AZ578" s="342"/>
      <c r="BB578" s="417"/>
      <c r="BW578" s="342"/>
      <c r="BX578" s="342"/>
      <c r="BY578" s="342"/>
      <c r="BZ578" s="342"/>
      <c r="CA578" s="342"/>
      <c r="CB578" s="342"/>
      <c r="CC578" s="342"/>
      <c r="CD578" s="342"/>
      <c r="CE578" s="342"/>
      <c r="CF578" s="342"/>
      <c r="CG578" s="342"/>
      <c r="CH578" s="342"/>
      <c r="CI578" s="342"/>
      <c r="CJ578" s="342"/>
      <c r="CK578" s="342"/>
      <c r="CL578" s="342"/>
      <c r="CM578" s="342"/>
      <c r="CN578" s="342"/>
      <c r="CO578" s="342"/>
      <c r="CP578" s="342"/>
      <c r="CQ578" s="342"/>
      <c r="CR578" s="342"/>
      <c r="CS578" s="342"/>
      <c r="CT578" s="342"/>
      <c r="CU578" s="342"/>
      <c r="CV578" s="342"/>
      <c r="CW578" s="342"/>
      <c r="CX578" s="342"/>
      <c r="CY578" s="342"/>
      <c r="CZ578" s="342"/>
    </row>
    <row r="579" s="341" customFormat="true" ht="25.15" customHeight="true" x14ac:dyDescent="0.2">
      <c r="A579" s="417"/>
      <c r="B579" s="417"/>
      <c r="C579" s="1078" t="s">
        <v>555</v>
      </c>
      <c r="D579" s="1079"/>
      <c r="E579" s="852">
        <v>0.25678014528531568</v>
      </c>
      <c r="F579" s="843"/>
      <c r="G579" s="843"/>
      <c r="H579" s="1079" t="s">
        <v>422</v>
      </c>
      <c r="I579" s="1079"/>
      <c r="J579" s="853">
        <v>0.23917303137504392</v>
      </c>
      <c r="K579" s="843"/>
      <c r="L579" s="843"/>
      <c r="M579" s="1079" t="s">
        <v>573</v>
      </c>
      <c r="N579" s="1079"/>
      <c r="O579" s="854">
        <v>1.9848380863505509E-2</v>
      </c>
      <c r="P579" s="843"/>
      <c r="Q579" s="843"/>
      <c r="R579" s="342"/>
      <c r="W579" s="342"/>
      <c r="X579" s="342"/>
      <c r="Y579" s="342"/>
      <c r="Z579" s="342"/>
      <c r="AA579" s="342"/>
      <c r="AB579" s="342"/>
      <c r="AC579" s="342"/>
      <c r="AD579" s="342"/>
      <c r="AE579" s="342"/>
      <c r="AF579" s="342"/>
      <c r="AG579" s="342"/>
      <c r="AH579" s="342"/>
      <c r="AI579" s="342"/>
      <c r="AJ579" s="342"/>
      <c r="AK579" s="342"/>
      <c r="AL579" s="342"/>
      <c r="AM579" s="342"/>
      <c r="AN579" s="342"/>
      <c r="AO579" s="342"/>
      <c r="AP579" s="342"/>
      <c r="AQ579" s="342"/>
      <c r="AR579" s="342"/>
      <c r="AS579" s="342"/>
      <c r="AT579" s="342"/>
      <c r="AU579" s="342"/>
      <c r="AV579" s="342"/>
      <c r="AW579" s="342"/>
      <c r="AX579" s="342"/>
      <c r="AY579" s="342"/>
      <c r="AZ579" s="342"/>
      <c r="BB579" s="417"/>
      <c r="BW579" s="342"/>
      <c r="BX579" s="342"/>
      <c r="BY579" s="342"/>
      <c r="BZ579" s="342"/>
      <c r="CA579" s="342"/>
      <c r="CB579" s="342"/>
      <c r="CC579" s="342"/>
      <c r="CD579" s="342"/>
      <c r="CE579" s="342"/>
      <c r="CF579" s="342"/>
      <c r="CG579" s="342"/>
      <c r="CH579" s="342"/>
      <c r="CI579" s="342"/>
      <c r="CJ579" s="342"/>
      <c r="CK579" s="342"/>
      <c r="CL579" s="342"/>
      <c r="CM579" s="342"/>
      <c r="CN579" s="342"/>
      <c r="CO579" s="342"/>
      <c r="CP579" s="342"/>
      <c r="CQ579" s="342"/>
      <c r="CR579" s="342"/>
      <c r="CS579" s="342"/>
      <c r="CT579" s="342"/>
      <c r="CU579" s="342"/>
      <c r="CV579" s="342"/>
      <c r="CW579" s="342"/>
      <c r="CX579" s="342"/>
      <c r="CY579" s="342"/>
      <c r="CZ579" s="342"/>
    </row>
    <row r="580" s="341" customFormat="true" ht="25.15" customHeight="true" x14ac:dyDescent="0.2">
      <c r="A580" s="417"/>
      <c r="B580" s="417"/>
      <c r="C580" s="1078" t="s">
        <v>562</v>
      </c>
      <c r="D580" s="1079"/>
      <c r="E580" s="852">
        <v>0.23625551801615793</v>
      </c>
      <c r="F580" s="843"/>
      <c r="G580" s="843"/>
      <c r="H580" s="1079" t="s">
        <v>580</v>
      </c>
      <c r="I580" s="1079"/>
      <c r="J580" s="853">
        <v>2.2053048478715014E-2</v>
      </c>
      <c r="K580" s="843"/>
      <c r="L580" s="843"/>
      <c r="M580" s="1079" t="s">
        <v>570</v>
      </c>
      <c r="N580" s="1079"/>
      <c r="O580" s="854">
        <v>3.753668843627124E-2</v>
      </c>
      <c r="P580" s="843"/>
      <c r="Q580" s="843"/>
      <c r="R580" s="342"/>
      <c r="W580" s="342"/>
      <c r="X580" s="342"/>
      <c r="Y580" s="342"/>
      <c r="Z580" s="342"/>
      <c r="AA580" s="342"/>
      <c r="AB580" s="342"/>
      <c r="AC580" s="342"/>
      <c r="AD580" s="342"/>
      <c r="AE580" s="342"/>
      <c r="AF580" s="342"/>
      <c r="AG580" s="342"/>
      <c r="AH580" s="342"/>
      <c r="AI580" s="342"/>
      <c r="AJ580" s="342"/>
      <c r="AK580" s="342"/>
      <c r="AL580" s="342"/>
      <c r="AM580" s="342"/>
      <c r="AN580" s="342"/>
      <c r="AO580" s="342"/>
      <c r="AP580" s="342"/>
      <c r="AQ580" s="342"/>
      <c r="AR580" s="342"/>
      <c r="AS580" s="342"/>
      <c r="AT580" s="342"/>
      <c r="AU580" s="342"/>
      <c r="AV580" s="342"/>
      <c r="AW580" s="342"/>
      <c r="AX580" s="342"/>
      <c r="AY580" s="342"/>
      <c r="AZ580" s="342"/>
      <c r="BB580" s="417"/>
      <c r="BW580" s="342"/>
      <c r="BX580" s="342"/>
      <c r="BY580" s="342"/>
      <c r="BZ580" s="342"/>
      <c r="CA580" s="342"/>
      <c r="CB580" s="342"/>
      <c r="CC580" s="342"/>
      <c r="CD580" s="342"/>
      <c r="CE580" s="342"/>
      <c r="CF580" s="342"/>
      <c r="CG580" s="342"/>
      <c r="CH580" s="342"/>
      <c r="CI580" s="342"/>
      <c r="CJ580" s="342"/>
      <c r="CK580" s="342"/>
      <c r="CL580" s="342"/>
      <c r="CM580" s="342"/>
      <c r="CN580" s="342"/>
      <c r="CO580" s="342"/>
      <c r="CP580" s="342"/>
      <c r="CQ580" s="342"/>
      <c r="CR580" s="342"/>
      <c r="CS580" s="342"/>
      <c r="CT580" s="342"/>
      <c r="CU580" s="342"/>
      <c r="CV580" s="342"/>
      <c r="CW580" s="342"/>
      <c r="CX580" s="342"/>
      <c r="CY580" s="342"/>
      <c r="CZ580" s="342"/>
    </row>
    <row r="581" s="341" customFormat="true" ht="25.15" customHeight="true" x14ac:dyDescent="0.2">
      <c r="A581" s="417"/>
      <c r="B581" s="417"/>
      <c r="C581" s="1078" t="s">
        <v>561</v>
      </c>
      <c r="D581" s="1079"/>
      <c r="E581" s="852">
        <v>0.24000954514921333</v>
      </c>
      <c r="F581" s="843"/>
      <c r="G581" s="843"/>
      <c r="H581" s="1079" t="s">
        <v>430</v>
      </c>
      <c r="I581" s="1079"/>
      <c r="J581" s="853">
        <v>0.35107868881504417</v>
      </c>
      <c r="K581" s="843"/>
      <c r="L581" s="843"/>
      <c r="M581" s="1079" t="s">
        <v>567</v>
      </c>
      <c r="N581" s="1079"/>
      <c r="O581" s="854">
        <v>6.9359785296232476E-2</v>
      </c>
      <c r="P581" s="843"/>
      <c r="Q581" s="843"/>
      <c r="R581" s="342"/>
      <c r="W581" s="342"/>
      <c r="X581" s="342"/>
      <c r="Y581" s="342"/>
      <c r="Z581" s="342"/>
      <c r="AA581" s="342"/>
      <c r="AB581" s="342"/>
      <c r="AC581" s="342"/>
      <c r="AD581" s="342"/>
      <c r="AE581" s="342"/>
      <c r="AF581" s="342"/>
      <c r="AG581" s="342"/>
      <c r="AH581" s="342"/>
      <c r="AI581" s="342"/>
      <c r="AJ581" s="342"/>
      <c r="AK581" s="342"/>
      <c r="AL581" s="342"/>
      <c r="AM581" s="342"/>
      <c r="AN581" s="342"/>
      <c r="AO581" s="342"/>
      <c r="AP581" s="342"/>
      <c r="AQ581" s="342"/>
      <c r="AR581" s="342"/>
      <c r="AS581" s="342"/>
      <c r="AT581" s="342"/>
      <c r="AU581" s="342"/>
      <c r="AV581" s="342"/>
      <c r="AW581" s="342"/>
      <c r="AX581" s="342"/>
      <c r="AY581" s="342"/>
      <c r="AZ581" s="342"/>
      <c r="BB581" s="417"/>
      <c r="BW581" s="342"/>
      <c r="BX581" s="342"/>
      <c r="BY581" s="342"/>
      <c r="BZ581" s="342"/>
      <c r="CA581" s="342"/>
      <c r="CB581" s="342"/>
      <c r="CC581" s="342"/>
      <c r="CD581" s="342"/>
      <c r="CE581" s="342"/>
      <c r="CF581" s="342"/>
      <c r="CG581" s="342"/>
      <c r="CH581" s="342"/>
      <c r="CI581" s="342"/>
      <c r="CJ581" s="342"/>
      <c r="CK581" s="342"/>
      <c r="CL581" s="342"/>
      <c r="CM581" s="342"/>
      <c r="CN581" s="342"/>
      <c r="CO581" s="342"/>
      <c r="CP581" s="342"/>
      <c r="CQ581" s="342"/>
      <c r="CR581" s="342"/>
      <c r="CS581" s="342"/>
      <c r="CT581" s="342"/>
      <c r="CU581" s="342"/>
      <c r="CV581" s="342"/>
      <c r="CW581" s="342"/>
      <c r="CX581" s="342"/>
      <c r="CY581" s="342"/>
      <c r="CZ581" s="342"/>
    </row>
    <row r="582" s="341" customFormat="true" ht="25.15" customHeight="true" x14ac:dyDescent="0.2">
      <c r="A582" s="417"/>
      <c r="B582" s="417"/>
      <c r="C582" s="1078" t="s">
        <v>546</v>
      </c>
      <c r="D582" s="1079"/>
      <c r="E582" s="852">
        <v>0.36167092760130892</v>
      </c>
      <c r="F582" s="843"/>
      <c r="G582" s="843"/>
      <c r="H582" s="1079" t="s">
        <v>559</v>
      </c>
      <c r="I582" s="1079"/>
      <c r="J582" s="853">
        <v>0.26440857587307187</v>
      </c>
      <c r="K582" s="843"/>
      <c r="L582" s="843"/>
      <c r="M582" s="1079" t="s">
        <v>560</v>
      </c>
      <c r="N582" s="1079"/>
      <c r="O582" s="854">
        <v>7.7668155620555193E-2</v>
      </c>
      <c r="P582" s="843"/>
      <c r="Q582" s="843"/>
      <c r="R582" s="342"/>
      <c r="W582" s="342"/>
      <c r="X582" s="342"/>
      <c r="Y582" s="342"/>
      <c r="Z582" s="342"/>
      <c r="AA582" s="342"/>
      <c r="AB582" s="342"/>
      <c r="AC582" s="342"/>
      <c r="AD582" s="342"/>
      <c r="AE582" s="342"/>
      <c r="AF582" s="342"/>
      <c r="AG582" s="342"/>
      <c r="AH582" s="342"/>
      <c r="AI582" s="342"/>
      <c r="AJ582" s="342"/>
      <c r="AK582" s="342"/>
      <c r="AL582" s="342"/>
      <c r="AM582" s="342"/>
      <c r="AN582" s="342"/>
      <c r="AO582" s="342"/>
      <c r="AP582" s="342"/>
      <c r="AQ582" s="342"/>
      <c r="AR582" s="342"/>
      <c r="AS582" s="342"/>
      <c r="AT582" s="342"/>
      <c r="AU582" s="342"/>
      <c r="AV582" s="342"/>
      <c r="AW582" s="342"/>
      <c r="AX582" s="342"/>
      <c r="AY582" s="342"/>
      <c r="AZ582" s="342"/>
      <c r="BB582" s="417"/>
      <c r="BW582" s="342"/>
      <c r="BX582" s="342"/>
      <c r="BY582" s="342"/>
      <c r="BZ582" s="342"/>
      <c r="CA582" s="342"/>
      <c r="CB582" s="342"/>
      <c r="CC582" s="342"/>
      <c r="CD582" s="342"/>
      <c r="CE582" s="342"/>
      <c r="CF582" s="342"/>
      <c r="CG582" s="342"/>
      <c r="CH582" s="342"/>
      <c r="CI582" s="342"/>
      <c r="CJ582" s="342"/>
      <c r="CK582" s="342"/>
      <c r="CL582" s="342"/>
      <c r="CM582" s="342"/>
      <c r="CN582" s="342"/>
      <c r="CO582" s="342"/>
      <c r="CP582" s="342"/>
      <c r="CQ582" s="342"/>
      <c r="CR582" s="342"/>
      <c r="CS582" s="342"/>
      <c r="CT582" s="342"/>
      <c r="CU582" s="342"/>
      <c r="CV582" s="342"/>
      <c r="CW582" s="342"/>
      <c r="CX582" s="342"/>
      <c r="CY582" s="342"/>
      <c r="CZ582" s="342"/>
    </row>
    <row r="583" s="341" customFormat="true" ht="25.15" customHeight="true" x14ac:dyDescent="0.2">
      <c r="A583" s="417"/>
      <c r="B583" s="417"/>
      <c r="C583" s="1078" t="s">
        <v>609</v>
      </c>
      <c r="D583" s="1079"/>
      <c r="E583" s="852">
        <v>4.3944679949880269E-4</v>
      </c>
      <c r="F583" s="843"/>
      <c r="G583" s="843"/>
      <c r="H583" s="1079" t="s">
        <v>552</v>
      </c>
      <c r="I583" s="1079"/>
      <c r="J583" s="853">
        <v>0.36587611645671997</v>
      </c>
      <c r="K583" s="843"/>
      <c r="L583" s="843"/>
      <c r="M583" s="1079" t="s">
        <v>467</v>
      </c>
      <c r="N583" s="1079"/>
      <c r="O583" s="854">
        <v>7.0790800323732819E-2</v>
      </c>
      <c r="P583" s="843"/>
      <c r="Q583" s="843"/>
      <c r="R583" s="342"/>
      <c r="W583" s="342"/>
      <c r="X583" s="342"/>
      <c r="Y583" s="342"/>
      <c r="Z583" s="342"/>
      <c r="AA583" s="342"/>
      <c r="AB583" s="342"/>
      <c r="AC583" s="342"/>
      <c r="AD583" s="342"/>
      <c r="AE583" s="342"/>
      <c r="AF583" s="342"/>
      <c r="AG583" s="342"/>
      <c r="AH583" s="342"/>
      <c r="AI583" s="342"/>
      <c r="AJ583" s="342"/>
      <c r="AK583" s="342"/>
      <c r="AL583" s="342"/>
      <c r="AM583" s="342"/>
      <c r="AN583" s="342"/>
      <c r="AO583" s="342"/>
      <c r="AP583" s="342"/>
      <c r="AQ583" s="342"/>
      <c r="AR583" s="342"/>
      <c r="AS583" s="342"/>
      <c r="AT583" s="342"/>
      <c r="AU583" s="342"/>
      <c r="AV583" s="342"/>
      <c r="AW583" s="342"/>
      <c r="AX583" s="342"/>
      <c r="AY583" s="342"/>
      <c r="AZ583" s="342"/>
      <c r="BB583" s="417"/>
      <c r="BW583" s="342"/>
      <c r="BX583" s="342"/>
      <c r="BY583" s="342"/>
      <c r="BZ583" s="342"/>
      <c r="CA583" s="342"/>
      <c r="CB583" s="342"/>
      <c r="CC583" s="342"/>
      <c r="CD583" s="342"/>
      <c r="CE583" s="342"/>
      <c r="CF583" s="342"/>
      <c r="CG583" s="342"/>
      <c r="CH583" s="342"/>
      <c r="CI583" s="342"/>
      <c r="CJ583" s="342"/>
      <c r="CK583" s="342"/>
      <c r="CL583" s="342"/>
      <c r="CM583" s="342"/>
      <c r="CN583" s="342"/>
      <c r="CO583" s="342"/>
      <c r="CP583" s="342"/>
      <c r="CQ583" s="342"/>
      <c r="CR583" s="342"/>
      <c r="CS583" s="342"/>
      <c r="CT583" s="342"/>
      <c r="CU583" s="342"/>
      <c r="CV583" s="342"/>
      <c r="CW583" s="342"/>
      <c r="CX583" s="342"/>
      <c r="CY583" s="342"/>
      <c r="CZ583" s="342"/>
    </row>
    <row r="584" s="341" customFormat="true" ht="25.15" customHeight="true" x14ac:dyDescent="0.2">
      <c r="A584" s="417"/>
      <c r="B584" s="417"/>
      <c r="C584" s="1078" t="s">
        <v>450</v>
      </c>
      <c r="D584" s="1079"/>
      <c r="E584" s="852">
        <v>1.1637757082020354E-2</v>
      </c>
      <c r="F584" s="843"/>
      <c r="G584" s="843"/>
      <c r="H584" s="1079" t="s">
        <v>440</v>
      </c>
      <c r="I584" s="1079"/>
      <c r="J584" s="853">
        <v>0.18898363125016138</v>
      </c>
      <c r="K584" s="843"/>
      <c r="L584" s="843"/>
      <c r="M584" s="1079" t="s">
        <v>463</v>
      </c>
      <c r="N584" s="1079"/>
      <c r="O584" s="854">
        <v>1.0688770218990392E-2</v>
      </c>
      <c r="P584" s="843"/>
      <c r="Q584" s="843"/>
      <c r="R584" s="342"/>
      <c r="W584" s="342"/>
      <c r="X584" s="342"/>
      <c r="Y584" s="342"/>
      <c r="Z584" s="342"/>
      <c r="AA584" s="342"/>
      <c r="AB584" s="342"/>
      <c r="AC584" s="342"/>
      <c r="AD584" s="342"/>
      <c r="AE584" s="342"/>
      <c r="AF584" s="342"/>
      <c r="AG584" s="342"/>
      <c r="AH584" s="342"/>
      <c r="AI584" s="342"/>
      <c r="AJ584" s="342"/>
      <c r="AK584" s="342"/>
      <c r="AL584" s="342"/>
      <c r="AM584" s="342"/>
      <c r="AN584" s="342"/>
      <c r="AO584" s="342"/>
      <c r="AP584" s="342"/>
      <c r="AQ584" s="342"/>
      <c r="AR584" s="342"/>
      <c r="AS584" s="342"/>
      <c r="AT584" s="342"/>
      <c r="AU584" s="342"/>
      <c r="AV584" s="342"/>
      <c r="AW584" s="342"/>
      <c r="AX584" s="342"/>
      <c r="AY584" s="342"/>
      <c r="AZ584" s="342"/>
      <c r="BB584" s="417"/>
      <c r="BW584" s="342"/>
      <c r="BX584" s="342"/>
      <c r="BY584" s="342"/>
      <c r="BZ584" s="342"/>
      <c r="CA584" s="342"/>
      <c r="CB584" s="342"/>
      <c r="CC584" s="342"/>
      <c r="CD584" s="342"/>
      <c r="CE584" s="342"/>
      <c r="CF584" s="342"/>
      <c r="CG584" s="342"/>
      <c r="CH584" s="342"/>
      <c r="CI584" s="342"/>
      <c r="CJ584" s="342"/>
      <c r="CK584" s="342"/>
      <c r="CL584" s="342"/>
      <c r="CM584" s="342"/>
      <c r="CN584" s="342"/>
      <c r="CO584" s="342"/>
      <c r="CP584" s="342"/>
      <c r="CQ584" s="342"/>
      <c r="CR584" s="342"/>
      <c r="CS584" s="342"/>
      <c r="CT584" s="342"/>
      <c r="CU584" s="342"/>
      <c r="CV584" s="342"/>
      <c r="CW584" s="342"/>
      <c r="CX584" s="342"/>
      <c r="CY584" s="342"/>
      <c r="CZ584" s="342"/>
    </row>
    <row r="585" s="341" customFormat="true" ht="25.15" customHeight="true" x14ac:dyDescent="0.2">
      <c r="A585" s="417"/>
      <c r="B585" s="417"/>
      <c r="C585" s="1078" t="s">
        <v>544</v>
      </c>
      <c r="D585" s="1079"/>
      <c r="E585" s="852">
        <v>0.50185949614439762</v>
      </c>
      <c r="F585" s="843"/>
      <c r="G585" s="843"/>
      <c r="H585" s="1079" t="s">
        <v>554</v>
      </c>
      <c r="I585" s="1079"/>
      <c r="J585" s="853">
        <v>0.28899230931995384</v>
      </c>
      <c r="K585" s="843"/>
      <c r="L585" s="843"/>
      <c r="M585" s="1079" t="s">
        <v>575</v>
      </c>
      <c r="N585" s="1079"/>
      <c r="O585" s="854">
        <v>1.7112667227415366E-2</v>
      </c>
      <c r="P585" s="843"/>
      <c r="Q585" s="843"/>
      <c r="R585" s="342"/>
      <c r="W585" s="342"/>
      <c r="X585" s="342"/>
      <c r="Y585" s="342"/>
      <c r="Z585" s="342"/>
      <c r="AA585" s="342"/>
      <c r="AB585" s="342"/>
      <c r="AC585" s="342"/>
      <c r="AD585" s="342"/>
      <c r="AE585" s="342"/>
      <c r="AF585" s="342"/>
      <c r="AG585" s="342"/>
      <c r="AH585" s="342"/>
      <c r="AI585" s="342"/>
      <c r="AJ585" s="342"/>
      <c r="AK585" s="342"/>
      <c r="AL585" s="342"/>
      <c r="AM585" s="342"/>
      <c r="AN585" s="342"/>
      <c r="AO585" s="342"/>
      <c r="AP585" s="342"/>
      <c r="AQ585" s="342"/>
      <c r="AR585" s="342"/>
      <c r="AS585" s="342"/>
      <c r="AT585" s="342"/>
      <c r="AU585" s="342"/>
      <c r="AV585" s="342"/>
      <c r="AW585" s="342"/>
      <c r="AX585" s="342"/>
      <c r="AY585" s="342"/>
      <c r="AZ585" s="342"/>
      <c r="BB585" s="417"/>
      <c r="BW585" s="342"/>
      <c r="BX585" s="342"/>
      <c r="BY585" s="342"/>
      <c r="BZ585" s="342"/>
      <c r="CA585" s="342"/>
      <c r="CB585" s="342"/>
      <c r="CC585" s="342"/>
      <c r="CD585" s="342"/>
      <c r="CE585" s="342"/>
      <c r="CF585" s="342"/>
      <c r="CG585" s="342"/>
      <c r="CH585" s="342"/>
      <c r="CI585" s="342"/>
      <c r="CJ585" s="342"/>
      <c r="CK585" s="342"/>
      <c r="CL585" s="342"/>
      <c r="CM585" s="342"/>
      <c r="CN585" s="342"/>
      <c r="CO585" s="342"/>
      <c r="CP585" s="342"/>
      <c r="CQ585" s="342"/>
      <c r="CR585" s="342"/>
      <c r="CS585" s="342"/>
      <c r="CT585" s="342"/>
      <c r="CU585" s="342"/>
      <c r="CV585" s="342"/>
      <c r="CW585" s="342"/>
      <c r="CX585" s="342"/>
      <c r="CY585" s="342"/>
      <c r="CZ585" s="342"/>
    </row>
    <row r="586" s="341" customFormat="true" ht="25.15" customHeight="true" x14ac:dyDescent="0.2">
      <c r="A586" s="417"/>
      <c r="B586" s="417"/>
      <c r="C586" s="1078" t="s">
        <v>600</v>
      </c>
      <c r="D586" s="1079"/>
      <c r="E586" s="852">
        <v>1.0444782830124403E-2</v>
      </c>
      <c r="F586" s="843"/>
      <c r="G586" s="843"/>
      <c r="H586" s="1079" t="s">
        <v>572</v>
      </c>
      <c r="I586" s="1079"/>
      <c r="J586" s="853">
        <v>0.102270038806604</v>
      </c>
      <c r="K586" s="843"/>
      <c r="L586" s="843"/>
      <c r="M586" s="1079" t="s">
        <v>571</v>
      </c>
      <c r="N586" s="1079"/>
      <c r="O586" s="854">
        <v>7.4723132110249363E-2</v>
      </c>
      <c r="P586" s="843"/>
      <c r="Q586" s="843"/>
      <c r="R586" s="342"/>
      <c r="W586" s="342"/>
      <c r="X586" s="342"/>
      <c r="Y586" s="342"/>
      <c r="Z586" s="342"/>
      <c r="AA586" s="342"/>
      <c r="AB586" s="342"/>
      <c r="AC586" s="342"/>
      <c r="AD586" s="342"/>
      <c r="AE586" s="342"/>
      <c r="AF586" s="342"/>
      <c r="AG586" s="342"/>
      <c r="AH586" s="342"/>
      <c r="AI586" s="342"/>
      <c r="AJ586" s="342"/>
      <c r="AK586" s="342"/>
      <c r="AL586" s="342"/>
      <c r="AM586" s="342"/>
      <c r="AN586" s="342"/>
      <c r="AO586" s="342"/>
      <c r="AP586" s="342"/>
      <c r="AQ586" s="342"/>
      <c r="AR586" s="342"/>
      <c r="AS586" s="342"/>
      <c r="AT586" s="342"/>
      <c r="AU586" s="342"/>
      <c r="AV586" s="342"/>
      <c r="AW586" s="342"/>
      <c r="AX586" s="342"/>
      <c r="AY586" s="342"/>
      <c r="AZ586" s="342"/>
      <c r="BB586" s="417"/>
      <c r="BW586" s="342"/>
      <c r="BX586" s="342"/>
      <c r="BY586" s="342"/>
      <c r="BZ586" s="342"/>
      <c r="CA586" s="342"/>
      <c r="CB586" s="342"/>
      <c r="CC586" s="342"/>
      <c r="CD586" s="342"/>
      <c r="CE586" s="342"/>
      <c r="CF586" s="342"/>
      <c r="CG586" s="342"/>
      <c r="CH586" s="342"/>
      <c r="CI586" s="342"/>
      <c r="CJ586" s="342"/>
      <c r="CK586" s="342"/>
      <c r="CL586" s="342"/>
      <c r="CM586" s="342"/>
      <c r="CN586" s="342"/>
      <c r="CO586" s="342"/>
      <c r="CP586" s="342"/>
      <c r="CQ586" s="342"/>
      <c r="CR586" s="342"/>
      <c r="CS586" s="342"/>
      <c r="CT586" s="342"/>
      <c r="CU586" s="342"/>
      <c r="CV586" s="342"/>
      <c r="CW586" s="342"/>
      <c r="CX586" s="342"/>
      <c r="CY586" s="342"/>
      <c r="CZ586" s="342"/>
    </row>
    <row r="587" s="341" customFormat="true" ht="25.15" customHeight="true" x14ac:dyDescent="0.2">
      <c r="A587" s="417"/>
      <c r="B587" s="417"/>
      <c r="C587" s="1078" t="s">
        <v>586</v>
      </c>
      <c r="D587" s="1079"/>
      <c r="E587" s="852">
        <v>1.4368707212205783E-3</v>
      </c>
      <c r="F587" s="843"/>
      <c r="G587" s="843"/>
      <c r="H587" s="1079" t="s">
        <v>548</v>
      </c>
      <c r="I587" s="1079"/>
      <c r="J587" s="853">
        <v>0.25560500947270148</v>
      </c>
      <c r="K587" s="843"/>
      <c r="L587" s="843"/>
      <c r="M587" s="1079" t="s">
        <v>608</v>
      </c>
      <c r="N587" s="1079"/>
      <c r="O587" s="854">
        <v>2.1944339252436169E-3</v>
      </c>
      <c r="P587" s="843"/>
      <c r="Q587" s="843"/>
      <c r="R587" s="342"/>
      <c r="W587" s="342"/>
      <c r="X587" s="342"/>
      <c r="Y587" s="342"/>
      <c r="Z587" s="342"/>
      <c r="AA587" s="342"/>
      <c r="AB587" s="342"/>
      <c r="AC587" s="342"/>
      <c r="AD587" s="342"/>
      <c r="AE587" s="342"/>
      <c r="AF587" s="342"/>
      <c r="AG587" s="342"/>
      <c r="AH587" s="342"/>
      <c r="AI587" s="342"/>
      <c r="AJ587" s="342"/>
      <c r="AK587" s="342"/>
      <c r="AL587" s="342"/>
      <c r="AM587" s="342"/>
      <c r="AN587" s="342"/>
      <c r="AO587" s="342"/>
      <c r="AP587" s="342"/>
      <c r="AQ587" s="342"/>
      <c r="AR587" s="342"/>
      <c r="AS587" s="342"/>
      <c r="AT587" s="342"/>
      <c r="AU587" s="342"/>
      <c r="AV587" s="342"/>
      <c r="AW587" s="342"/>
      <c r="AX587" s="342"/>
      <c r="AY587" s="342"/>
      <c r="AZ587" s="342"/>
      <c r="BB587" s="417"/>
      <c r="BW587" s="342"/>
      <c r="BX587" s="342"/>
      <c r="BY587" s="342"/>
      <c r="BZ587" s="342"/>
      <c r="CA587" s="342"/>
      <c r="CB587" s="342"/>
      <c r="CC587" s="342"/>
      <c r="CD587" s="342"/>
      <c r="CE587" s="342"/>
      <c r="CF587" s="342"/>
      <c r="CG587" s="342"/>
      <c r="CH587" s="342"/>
      <c r="CI587" s="342"/>
      <c r="CJ587" s="342"/>
      <c r="CK587" s="342"/>
      <c r="CL587" s="342"/>
      <c r="CM587" s="342"/>
      <c r="CN587" s="342"/>
      <c r="CO587" s="342"/>
      <c r="CP587" s="342"/>
      <c r="CQ587" s="342"/>
      <c r="CR587" s="342"/>
      <c r="CS587" s="342"/>
      <c r="CT587" s="342"/>
      <c r="CU587" s="342"/>
      <c r="CV587" s="342"/>
      <c r="CW587" s="342"/>
      <c r="CX587" s="342"/>
      <c r="CY587" s="342"/>
      <c r="CZ587" s="342"/>
    </row>
    <row r="588" s="341" customFormat="true" ht="25.15" customHeight="true" x14ac:dyDescent="0.2">
      <c r="A588" s="417"/>
      <c r="B588" s="417"/>
      <c r="C588" s="1078" t="s">
        <v>542</v>
      </c>
      <c r="D588" s="1079"/>
      <c r="E588" s="852">
        <v>0.52183710209538903</v>
      </c>
      <c r="F588" s="843"/>
      <c r="G588" s="843"/>
      <c r="H588" s="1079" t="s">
        <v>585</v>
      </c>
      <c r="I588" s="1079"/>
      <c r="J588" s="853">
        <v>4.2531452033247361E-2</v>
      </c>
      <c r="K588" s="843"/>
      <c r="L588" s="843"/>
      <c r="M588" s="1079" t="s">
        <v>555</v>
      </c>
      <c r="N588" s="1079"/>
      <c r="O588" s="854">
        <v>0.20896445924357224</v>
      </c>
      <c r="P588" s="843"/>
      <c r="Q588" s="843"/>
      <c r="R588" s="342"/>
      <c r="W588" s="342"/>
      <c r="X588" s="342"/>
      <c r="Y588" s="342"/>
      <c r="Z588" s="342"/>
      <c r="AA588" s="342"/>
      <c r="AB588" s="342"/>
      <c r="AC588" s="342"/>
      <c r="AD588" s="342"/>
      <c r="AE588" s="342"/>
      <c r="AF588" s="342"/>
      <c r="AG588" s="342"/>
      <c r="AH588" s="342"/>
      <c r="AI588" s="342"/>
      <c r="AJ588" s="342"/>
      <c r="AK588" s="342"/>
      <c r="AL588" s="342"/>
      <c r="AM588" s="342"/>
      <c r="AN588" s="342"/>
      <c r="AO588" s="342"/>
      <c r="AP588" s="342"/>
      <c r="AQ588" s="342"/>
      <c r="AR588" s="342"/>
      <c r="AS588" s="342"/>
      <c r="AT588" s="342"/>
      <c r="AU588" s="342"/>
      <c r="AV588" s="342"/>
      <c r="AW588" s="342"/>
      <c r="AX588" s="342"/>
      <c r="AY588" s="342"/>
      <c r="AZ588" s="342"/>
      <c r="BB588" s="417"/>
      <c r="BW588" s="342"/>
      <c r="BX588" s="342"/>
      <c r="BY588" s="342"/>
      <c r="BZ588" s="342"/>
      <c r="CA588" s="342"/>
      <c r="CB588" s="342"/>
      <c r="CC588" s="342"/>
      <c r="CD588" s="342"/>
      <c r="CE588" s="342"/>
      <c r="CF588" s="342"/>
      <c r="CG588" s="342"/>
      <c r="CH588" s="342"/>
      <c r="CI588" s="342"/>
      <c r="CJ588" s="342"/>
      <c r="CK588" s="342"/>
      <c r="CL588" s="342"/>
      <c r="CM588" s="342"/>
      <c r="CN588" s="342"/>
      <c r="CO588" s="342"/>
      <c r="CP588" s="342"/>
      <c r="CQ588" s="342"/>
      <c r="CR588" s="342"/>
      <c r="CS588" s="342"/>
      <c r="CT588" s="342"/>
      <c r="CU588" s="342"/>
      <c r="CV588" s="342"/>
      <c r="CW588" s="342"/>
      <c r="CX588" s="342"/>
      <c r="CY588" s="342"/>
      <c r="CZ588" s="342"/>
    </row>
    <row r="589" s="341" customFormat="true" ht="25.15" customHeight="true" x14ac:dyDescent="0.2">
      <c r="A589" s="417"/>
      <c r="B589" s="417"/>
      <c r="C589" s="1078" t="s">
        <v>619</v>
      </c>
      <c r="D589" s="1079"/>
      <c r="E589" s="852">
        <v>4.4027560953419727E-4</v>
      </c>
      <c r="F589" s="843"/>
      <c r="G589" s="843"/>
      <c r="H589" s="1079" t="s">
        <v>583</v>
      </c>
      <c r="I589" s="1079"/>
      <c r="J589" s="853">
        <v>1.9510425984718761E-3</v>
      </c>
      <c r="K589" s="843"/>
      <c r="L589" s="843"/>
      <c r="M589" s="1079" t="s">
        <v>562</v>
      </c>
      <c r="N589" s="1079"/>
      <c r="O589" s="854">
        <v>0.17265812919425169</v>
      </c>
      <c r="P589" s="843"/>
      <c r="Q589" s="843"/>
      <c r="R589" s="342"/>
      <c r="W589" s="342"/>
      <c r="X589" s="342"/>
      <c r="Y589" s="342"/>
      <c r="Z589" s="342"/>
      <c r="AA589" s="342"/>
      <c r="AB589" s="342"/>
      <c r="AC589" s="342"/>
      <c r="AD589" s="342"/>
      <c r="AE589" s="342"/>
      <c r="AF589" s="342"/>
      <c r="AG589" s="342"/>
      <c r="AH589" s="342"/>
      <c r="AI589" s="342"/>
      <c r="AJ589" s="342"/>
      <c r="AK589" s="342"/>
      <c r="AL589" s="342"/>
      <c r="AM589" s="342"/>
      <c r="AN589" s="342"/>
      <c r="AO589" s="342"/>
      <c r="AP589" s="342"/>
      <c r="AQ589" s="342"/>
      <c r="AR589" s="342"/>
      <c r="AS589" s="342"/>
      <c r="AT589" s="342"/>
      <c r="AU589" s="342"/>
      <c r="AV589" s="342"/>
      <c r="AW589" s="342"/>
      <c r="AX589" s="342"/>
      <c r="AY589" s="342"/>
      <c r="AZ589" s="342"/>
      <c r="BB589" s="417"/>
      <c r="BW589" s="342"/>
      <c r="BX589" s="342"/>
      <c r="BY589" s="342"/>
      <c r="BZ589" s="342"/>
      <c r="CA589" s="342"/>
      <c r="CB589" s="342"/>
      <c r="CC589" s="342"/>
      <c r="CD589" s="342"/>
      <c r="CE589" s="342"/>
      <c r="CF589" s="342"/>
      <c r="CG589" s="342"/>
      <c r="CH589" s="342"/>
      <c r="CI589" s="342"/>
      <c r="CJ589" s="342"/>
      <c r="CK589" s="342"/>
      <c r="CL589" s="342"/>
      <c r="CM589" s="342"/>
      <c r="CN589" s="342"/>
      <c r="CO589" s="342"/>
      <c r="CP589" s="342"/>
      <c r="CQ589" s="342"/>
      <c r="CR589" s="342"/>
      <c r="CS589" s="342"/>
      <c r="CT589" s="342"/>
      <c r="CU589" s="342"/>
      <c r="CV589" s="342"/>
      <c r="CW589" s="342"/>
      <c r="CX589" s="342"/>
      <c r="CY589" s="342"/>
      <c r="CZ589" s="342"/>
    </row>
    <row r="590" s="341" customFormat="true" ht="25.15" customHeight="true" x14ac:dyDescent="0.2">
      <c r="A590" s="417"/>
      <c r="B590" s="417"/>
      <c r="C590" s="1078" t="s">
        <v>563</v>
      </c>
      <c r="D590" s="1079"/>
      <c r="E590" s="852">
        <v>5.5174457314285399E-2</v>
      </c>
      <c r="F590" s="843"/>
      <c r="G590" s="843"/>
      <c r="H590" s="1079" t="s">
        <v>550</v>
      </c>
      <c r="I590" s="1079"/>
      <c r="J590" s="853">
        <v>0.25451320609073219</v>
      </c>
      <c r="K590" s="843"/>
      <c r="L590" s="843"/>
      <c r="M590" s="1079" t="s">
        <v>561</v>
      </c>
      <c r="N590" s="1079"/>
      <c r="O590" s="854">
        <v>0.17627350690475743</v>
      </c>
      <c r="P590" s="843"/>
      <c r="Q590" s="843"/>
      <c r="R590" s="342"/>
      <c r="W590" s="342"/>
      <c r="X590" s="342"/>
      <c r="Y590" s="342"/>
      <c r="Z590" s="342"/>
      <c r="AA590" s="342"/>
      <c r="AB590" s="342"/>
      <c r="AC590" s="342"/>
      <c r="AD590" s="342"/>
      <c r="AE590" s="342"/>
      <c r="AF590" s="342"/>
      <c r="AG590" s="342"/>
      <c r="AH590" s="342"/>
      <c r="AI590" s="342"/>
      <c r="AJ590" s="342"/>
      <c r="AK590" s="342"/>
      <c r="AL590" s="342"/>
      <c r="AM590" s="342"/>
      <c r="AN590" s="342"/>
      <c r="AO590" s="342"/>
      <c r="AP590" s="342"/>
      <c r="AQ590" s="342"/>
      <c r="AR590" s="342"/>
      <c r="AS590" s="342"/>
      <c r="AT590" s="342"/>
      <c r="AU590" s="342"/>
      <c r="AV590" s="342"/>
      <c r="AW590" s="342"/>
      <c r="AX590" s="342"/>
      <c r="AY590" s="342"/>
      <c r="AZ590" s="342"/>
      <c r="BB590" s="417"/>
      <c r="BW590" s="342"/>
      <c r="BX590" s="342"/>
      <c r="BY590" s="342"/>
      <c r="BZ590" s="342"/>
      <c r="CA590" s="342"/>
      <c r="CB590" s="342"/>
      <c r="CC590" s="342"/>
      <c r="CD590" s="342"/>
      <c r="CE590" s="342"/>
      <c r="CF590" s="342"/>
      <c r="CG590" s="342"/>
      <c r="CH590" s="342"/>
      <c r="CI590" s="342"/>
      <c r="CJ590" s="342"/>
      <c r="CK590" s="342"/>
      <c r="CL590" s="342"/>
      <c r="CM590" s="342"/>
      <c r="CN590" s="342"/>
      <c r="CO590" s="342"/>
      <c r="CP590" s="342"/>
      <c r="CQ590" s="342"/>
      <c r="CR590" s="342"/>
      <c r="CS590" s="342"/>
      <c r="CT590" s="342"/>
      <c r="CU590" s="342"/>
      <c r="CV590" s="342"/>
      <c r="CW590" s="342"/>
      <c r="CX590" s="342"/>
      <c r="CY590" s="342"/>
      <c r="CZ590" s="342"/>
    </row>
    <row r="591" s="341" customFormat="true" ht="25.15" customHeight="true" x14ac:dyDescent="0.2">
      <c r="A591" s="417"/>
      <c r="B591" s="417"/>
      <c r="C591" s="1078" t="s">
        <v>613</v>
      </c>
      <c r="D591" s="1079"/>
      <c r="E591" s="852">
        <v>6.6367194932577889E-3</v>
      </c>
      <c r="F591" s="843"/>
      <c r="G591" s="843"/>
      <c r="H591" s="1079" t="s">
        <v>573</v>
      </c>
      <c r="I591" s="1079"/>
      <c r="J591" s="853">
        <v>8.1531006278022913E-2</v>
      </c>
      <c r="K591" s="843"/>
      <c r="L591" s="843"/>
      <c r="M591" s="1079" t="s">
        <v>582</v>
      </c>
      <c r="N591" s="1079"/>
      <c r="O591" s="854">
        <v>1.6275581229232693E-2</v>
      </c>
      <c r="P591" s="843"/>
      <c r="Q591" s="843"/>
      <c r="R591" s="342"/>
      <c r="W591" s="342"/>
      <c r="X591" s="342"/>
      <c r="Y591" s="342"/>
      <c r="Z591" s="342"/>
      <c r="AA591" s="342"/>
      <c r="AB591" s="342"/>
      <c r="AC591" s="342"/>
      <c r="AD591" s="342"/>
      <c r="AE591" s="342"/>
      <c r="AF591" s="342"/>
      <c r="AG591" s="342"/>
      <c r="AH591" s="342"/>
      <c r="AI591" s="342"/>
      <c r="AJ591" s="342"/>
      <c r="AK591" s="342"/>
      <c r="AL591" s="342"/>
      <c r="AM591" s="342"/>
      <c r="AN591" s="342"/>
      <c r="AO591" s="342"/>
      <c r="AP591" s="342"/>
      <c r="AQ591" s="342"/>
      <c r="AR591" s="342"/>
      <c r="AS591" s="342"/>
      <c r="AT591" s="342"/>
      <c r="AU591" s="342"/>
      <c r="AV591" s="342"/>
      <c r="AW591" s="342"/>
      <c r="AX591" s="342"/>
      <c r="AY591" s="342"/>
      <c r="AZ591" s="342"/>
      <c r="BB591" s="417"/>
      <c r="BW591" s="342"/>
      <c r="BX591" s="342"/>
      <c r="BY591" s="342"/>
      <c r="BZ591" s="342"/>
      <c r="CA591" s="342"/>
      <c r="CB591" s="342"/>
      <c r="CC591" s="342"/>
      <c r="CD591" s="342"/>
      <c r="CE591" s="342"/>
      <c r="CF591" s="342"/>
      <c r="CG591" s="342"/>
      <c r="CH591" s="342"/>
      <c r="CI591" s="342"/>
      <c r="CJ591" s="342"/>
      <c r="CK591" s="342"/>
      <c r="CL591" s="342"/>
      <c r="CM591" s="342"/>
      <c r="CN591" s="342"/>
      <c r="CO591" s="342"/>
      <c r="CP591" s="342"/>
      <c r="CQ591" s="342"/>
      <c r="CR591" s="342"/>
      <c r="CS591" s="342"/>
      <c r="CT591" s="342"/>
      <c r="CU591" s="342"/>
      <c r="CV591" s="342"/>
      <c r="CW591" s="342"/>
      <c r="CX591" s="342"/>
      <c r="CY591" s="342"/>
      <c r="CZ591" s="342"/>
    </row>
    <row r="592" s="341" customFormat="true" ht="25.15" customHeight="true" x14ac:dyDescent="0.2">
      <c r="A592" s="417"/>
      <c r="B592" s="417"/>
      <c r="C592" s="1078" t="s">
        <v>558</v>
      </c>
      <c r="D592" s="1079"/>
      <c r="E592" s="852">
        <v>0.32793072927107791</v>
      </c>
      <c r="F592" s="843"/>
      <c r="G592" s="843"/>
      <c r="H592" s="1079" t="s">
        <v>570</v>
      </c>
      <c r="I592" s="1079"/>
      <c r="J592" s="853">
        <v>9.5083363474563004E-2</v>
      </c>
      <c r="K592" s="843"/>
      <c r="L592" s="843"/>
      <c r="M592" s="1079" t="s">
        <v>546</v>
      </c>
      <c r="N592" s="1079"/>
      <c r="O592" s="854">
        <v>0.23411373100564914</v>
      </c>
      <c r="P592" s="843"/>
      <c r="Q592" s="843"/>
      <c r="R592" s="342"/>
      <c r="W592" s="342"/>
      <c r="X592" s="342"/>
      <c r="Y592" s="342"/>
      <c r="Z592" s="342"/>
      <c r="AA592" s="342"/>
      <c r="AB592" s="342"/>
      <c r="AC592" s="342"/>
      <c r="AD592" s="342"/>
      <c r="AE592" s="342"/>
      <c r="AF592" s="342"/>
      <c r="AG592" s="342"/>
      <c r="AH592" s="342"/>
      <c r="AI592" s="342"/>
      <c r="AJ592" s="342"/>
      <c r="AK592" s="342"/>
      <c r="AL592" s="342"/>
      <c r="AM592" s="342"/>
      <c r="AN592" s="342"/>
      <c r="AO592" s="342"/>
      <c r="AP592" s="342"/>
      <c r="AQ592" s="342"/>
      <c r="AR592" s="342"/>
      <c r="AS592" s="342"/>
      <c r="AT592" s="342"/>
      <c r="AU592" s="342"/>
      <c r="AV592" s="342"/>
      <c r="AW592" s="342"/>
      <c r="AX592" s="342"/>
      <c r="AY592" s="342"/>
      <c r="AZ592" s="342"/>
      <c r="BB592" s="417"/>
      <c r="BW592" s="342"/>
      <c r="BX592" s="342"/>
      <c r="BY592" s="342"/>
      <c r="BZ592" s="342"/>
      <c r="CA592" s="342"/>
      <c r="CB592" s="342"/>
      <c r="CC592" s="342"/>
      <c r="CD592" s="342"/>
      <c r="CE592" s="342"/>
      <c r="CF592" s="342"/>
      <c r="CG592" s="342"/>
      <c r="CH592" s="342"/>
      <c r="CI592" s="342"/>
      <c r="CJ592" s="342"/>
      <c r="CK592" s="342"/>
      <c r="CL592" s="342"/>
      <c r="CM592" s="342"/>
      <c r="CN592" s="342"/>
      <c r="CO592" s="342"/>
      <c r="CP592" s="342"/>
      <c r="CQ592" s="342"/>
      <c r="CR592" s="342"/>
      <c r="CS592" s="342"/>
      <c r="CT592" s="342"/>
      <c r="CU592" s="342"/>
      <c r="CV592" s="342"/>
      <c r="CW592" s="342"/>
      <c r="CX592" s="342"/>
      <c r="CY592" s="342"/>
      <c r="CZ592" s="342"/>
    </row>
    <row r="593" s="341" customFormat="true" ht="25.15" customHeight="true" x14ac:dyDescent="0.2">
      <c r="A593" s="417"/>
      <c r="B593" s="417"/>
      <c r="C593" s="1078" t="s">
        <v>616</v>
      </c>
      <c r="D593" s="1079"/>
      <c r="E593" s="852">
        <v>3.9669289654587967E-4</v>
      </c>
      <c r="F593" s="843"/>
      <c r="G593" s="843"/>
      <c r="H593" s="1079" t="s">
        <v>567</v>
      </c>
      <c r="I593" s="1079"/>
      <c r="J593" s="853">
        <v>0.13569206435454848</v>
      </c>
      <c r="K593" s="843"/>
      <c r="L593" s="843"/>
      <c r="M593" s="1079" t="s">
        <v>599</v>
      </c>
      <c r="N593" s="1079"/>
      <c r="O593" s="854">
        <v>0.14861605535519112</v>
      </c>
      <c r="P593" s="843"/>
      <c r="Q593" s="843"/>
      <c r="R593" s="342"/>
      <c r="W593" s="342"/>
      <c r="X593" s="342"/>
      <c r="Y593" s="342"/>
      <c r="Z593" s="342"/>
      <c r="AA593" s="342"/>
      <c r="AB593" s="342"/>
      <c r="AC593" s="342"/>
      <c r="AD593" s="342"/>
      <c r="AE593" s="342"/>
      <c r="AF593" s="342"/>
      <c r="AG593" s="342"/>
      <c r="AH593" s="342"/>
      <c r="AI593" s="342"/>
      <c r="AJ593" s="342"/>
      <c r="AK593" s="342"/>
      <c r="AL593" s="342"/>
      <c r="AM593" s="342"/>
      <c r="AN593" s="342"/>
      <c r="AO593" s="342"/>
      <c r="AP593" s="342"/>
      <c r="AQ593" s="342"/>
      <c r="AR593" s="342"/>
      <c r="AS593" s="342"/>
      <c r="AT593" s="342"/>
      <c r="AU593" s="342"/>
      <c r="AV593" s="342"/>
      <c r="AW593" s="342"/>
      <c r="AX593" s="342"/>
      <c r="AY593" s="342"/>
      <c r="AZ593" s="342"/>
      <c r="BB593" s="417"/>
      <c r="BW593" s="342"/>
      <c r="BX593" s="342"/>
      <c r="BY593" s="342"/>
      <c r="BZ593" s="342"/>
      <c r="CA593" s="342"/>
      <c r="CB593" s="342"/>
      <c r="CC593" s="342"/>
      <c r="CD593" s="342"/>
      <c r="CE593" s="342"/>
      <c r="CF593" s="342"/>
      <c r="CG593" s="342"/>
      <c r="CH593" s="342"/>
      <c r="CI593" s="342"/>
      <c r="CJ593" s="342"/>
      <c r="CK593" s="342"/>
      <c r="CL593" s="342"/>
      <c r="CM593" s="342"/>
      <c r="CN593" s="342"/>
      <c r="CO593" s="342"/>
      <c r="CP593" s="342"/>
      <c r="CQ593" s="342"/>
      <c r="CR593" s="342"/>
      <c r="CS593" s="342"/>
      <c r="CT593" s="342"/>
      <c r="CU593" s="342"/>
      <c r="CV593" s="342"/>
      <c r="CW593" s="342"/>
      <c r="CX593" s="342"/>
      <c r="CY593" s="342"/>
      <c r="CZ593" s="342"/>
    </row>
    <row r="594" s="341" customFormat="true" ht="25.15" customHeight="true" x14ac:dyDescent="0.2">
      <c r="A594" s="417"/>
      <c r="B594" s="417"/>
      <c r="C594" s="1078" t="s">
        <v>591</v>
      </c>
      <c r="D594" s="1079"/>
      <c r="E594" s="852">
        <v>0.28639991592782221</v>
      </c>
      <c r="F594" s="843"/>
      <c r="G594" s="843"/>
      <c r="H594" s="1079" t="s">
        <v>560</v>
      </c>
      <c r="I594" s="1079"/>
      <c r="J594" s="853">
        <v>0.22167376835893382</v>
      </c>
      <c r="K594" s="843"/>
      <c r="L594" s="843"/>
      <c r="M594" s="1079" t="s">
        <v>314</v>
      </c>
      <c r="N594" s="1079"/>
      <c r="O594" s="854">
        <v>1.6019490053998173E-4</v>
      </c>
      <c r="P594" s="843"/>
      <c r="Q594" s="843"/>
      <c r="R594" s="342"/>
      <c r="W594" s="342"/>
      <c r="X594" s="342"/>
      <c r="Y594" s="342"/>
      <c r="Z594" s="342"/>
      <c r="AA594" s="342"/>
      <c r="AB594" s="342"/>
      <c r="AC594" s="342"/>
      <c r="AD594" s="342"/>
      <c r="AE594" s="342"/>
      <c r="AF594" s="342"/>
      <c r="AG594" s="342"/>
      <c r="AH594" s="342"/>
      <c r="AI594" s="342"/>
      <c r="AJ594" s="342"/>
      <c r="AK594" s="342"/>
      <c r="AL594" s="342"/>
      <c r="AM594" s="342"/>
      <c r="AN594" s="342"/>
      <c r="AO594" s="342"/>
      <c r="AP594" s="342"/>
      <c r="AQ594" s="342"/>
      <c r="AR594" s="342"/>
      <c r="AS594" s="342"/>
      <c r="AT594" s="342"/>
      <c r="AU594" s="342"/>
      <c r="AV594" s="342"/>
      <c r="AW594" s="342"/>
      <c r="AX594" s="342"/>
      <c r="AY594" s="342"/>
      <c r="AZ594" s="342"/>
      <c r="BB594" s="417"/>
      <c r="BW594" s="342"/>
      <c r="BX594" s="342"/>
      <c r="BY594" s="342"/>
      <c r="BZ594" s="342"/>
      <c r="CA594" s="342"/>
      <c r="CB594" s="342"/>
      <c r="CC594" s="342"/>
      <c r="CD594" s="342"/>
      <c r="CE594" s="342"/>
      <c r="CF594" s="342"/>
      <c r="CG594" s="342"/>
      <c r="CH594" s="342"/>
      <c r="CI594" s="342"/>
      <c r="CJ594" s="342"/>
      <c r="CK594" s="342"/>
      <c r="CL594" s="342"/>
      <c r="CM594" s="342"/>
      <c r="CN594" s="342"/>
      <c r="CO594" s="342"/>
      <c r="CP594" s="342"/>
      <c r="CQ594" s="342"/>
      <c r="CR594" s="342"/>
      <c r="CS594" s="342"/>
      <c r="CT594" s="342"/>
      <c r="CU594" s="342"/>
      <c r="CV594" s="342"/>
      <c r="CW594" s="342"/>
      <c r="CX594" s="342"/>
      <c r="CY594" s="342"/>
      <c r="CZ594" s="342"/>
    </row>
    <row r="595" s="341" customFormat="true" ht="25.15" customHeight="true" x14ac:dyDescent="0.2">
      <c r="A595" s="417"/>
      <c r="B595" s="417"/>
      <c r="C595" s="1078" t="s">
        <v>590</v>
      </c>
      <c r="D595" s="1079"/>
      <c r="E595" s="852">
        <v>0.28589046538041596</v>
      </c>
      <c r="F595" s="843"/>
      <c r="G595" s="843"/>
      <c r="H595" s="1079" t="s">
        <v>467</v>
      </c>
      <c r="I595" s="1079"/>
      <c r="J595" s="853">
        <v>6.0849010196226939E-2</v>
      </c>
      <c r="K595" s="843"/>
      <c r="L595" s="843"/>
      <c r="M595" s="1079" t="s">
        <v>624</v>
      </c>
      <c r="N595" s="1079"/>
      <c r="O595" s="854">
        <v>1.6071570572647608E-3</v>
      </c>
      <c r="P595" s="843"/>
      <c r="Q595" s="843"/>
      <c r="R595" s="342"/>
      <c r="W595" s="342"/>
      <c r="X595" s="342"/>
      <c r="Y595" s="342"/>
      <c r="Z595" s="342"/>
      <c r="AA595" s="342"/>
      <c r="AB595" s="342"/>
      <c r="AC595" s="342"/>
      <c r="AD595" s="342"/>
      <c r="AE595" s="342"/>
      <c r="AF595" s="342"/>
      <c r="AG595" s="342"/>
      <c r="AH595" s="342"/>
      <c r="AI595" s="342"/>
      <c r="AJ595" s="342"/>
      <c r="AK595" s="342"/>
      <c r="AL595" s="342"/>
      <c r="AM595" s="342"/>
      <c r="AN595" s="342"/>
      <c r="AO595" s="342"/>
      <c r="AP595" s="342"/>
      <c r="AQ595" s="342"/>
      <c r="AR595" s="342"/>
      <c r="AS595" s="342"/>
      <c r="AT595" s="342"/>
      <c r="AU595" s="342"/>
      <c r="AV595" s="342"/>
      <c r="AW595" s="342"/>
      <c r="AX595" s="342"/>
      <c r="AY595" s="342"/>
      <c r="AZ595" s="342"/>
      <c r="BB595" s="417"/>
      <c r="BW595" s="342"/>
      <c r="BX595" s="342"/>
      <c r="BY595" s="342"/>
      <c r="BZ595" s="342"/>
      <c r="CA595" s="342"/>
      <c r="CB595" s="342"/>
      <c r="CC595" s="342"/>
      <c r="CD595" s="342"/>
      <c r="CE595" s="342"/>
      <c r="CF595" s="342"/>
      <c r="CG595" s="342"/>
      <c r="CH595" s="342"/>
      <c r="CI595" s="342"/>
      <c r="CJ595" s="342"/>
      <c r="CK595" s="342"/>
      <c r="CL595" s="342"/>
      <c r="CM595" s="342"/>
      <c r="CN595" s="342"/>
      <c r="CO595" s="342"/>
      <c r="CP595" s="342"/>
      <c r="CQ595" s="342"/>
      <c r="CR595" s="342"/>
      <c r="CS595" s="342"/>
      <c r="CT595" s="342"/>
      <c r="CU595" s="342"/>
      <c r="CV595" s="342"/>
      <c r="CW595" s="342"/>
      <c r="CX595" s="342"/>
      <c r="CY595" s="342"/>
      <c r="CZ595" s="342"/>
    </row>
    <row r="596" s="341" customFormat="true" ht="25.15" customHeight="true" x14ac:dyDescent="0.2">
      <c r="A596" s="417"/>
      <c r="B596" s="417"/>
      <c r="C596" s="1078" t="s">
        <v>618</v>
      </c>
      <c r="D596" s="1079"/>
      <c r="E596" s="852">
        <v>4.1375081497760943E-4</v>
      </c>
      <c r="F596" s="843"/>
      <c r="G596" s="843"/>
      <c r="H596" s="1079" t="s">
        <v>575</v>
      </c>
      <c r="I596" s="1079"/>
      <c r="J596" s="853">
        <v>8.1756825163669555E-2</v>
      </c>
      <c r="K596" s="843"/>
      <c r="L596" s="843"/>
      <c r="M596" s="1079" t="s">
        <v>313</v>
      </c>
      <c r="N596" s="1079"/>
      <c r="O596" s="854">
        <v>4.6631653972765679E-3</v>
      </c>
      <c r="P596" s="843"/>
      <c r="Q596" s="843"/>
      <c r="R596" s="342"/>
      <c r="W596" s="342"/>
      <c r="X596" s="342"/>
      <c r="Y596" s="342"/>
      <c r="Z596" s="342"/>
      <c r="AA596" s="342"/>
      <c r="AB596" s="342"/>
      <c r="AC596" s="342"/>
      <c r="AD596" s="342"/>
      <c r="AE596" s="342"/>
      <c r="AF596" s="342"/>
      <c r="AG596" s="342"/>
      <c r="AH596" s="342"/>
      <c r="AI596" s="342"/>
      <c r="AJ596" s="342"/>
      <c r="AK596" s="342"/>
      <c r="AL596" s="342"/>
      <c r="AM596" s="342"/>
      <c r="AN596" s="342"/>
      <c r="AO596" s="342"/>
      <c r="AP596" s="342"/>
      <c r="AQ596" s="342"/>
      <c r="AR596" s="342"/>
      <c r="AS596" s="342"/>
      <c r="AT596" s="342"/>
      <c r="AU596" s="342"/>
      <c r="AV596" s="342"/>
      <c r="AW596" s="342"/>
      <c r="AX596" s="342"/>
      <c r="AY596" s="342"/>
      <c r="AZ596" s="342"/>
      <c r="BB596" s="417"/>
      <c r="BW596" s="342"/>
      <c r="BX596" s="342"/>
      <c r="BY596" s="342"/>
      <c r="BZ596" s="342"/>
      <c r="CA596" s="342"/>
      <c r="CB596" s="342"/>
      <c r="CC596" s="342"/>
      <c r="CD596" s="342"/>
      <c r="CE596" s="342"/>
      <c r="CF596" s="342"/>
      <c r="CG596" s="342"/>
      <c r="CH596" s="342"/>
      <c r="CI596" s="342"/>
      <c r="CJ596" s="342"/>
      <c r="CK596" s="342"/>
      <c r="CL596" s="342"/>
      <c r="CM596" s="342"/>
      <c r="CN596" s="342"/>
      <c r="CO596" s="342"/>
      <c r="CP596" s="342"/>
      <c r="CQ596" s="342"/>
      <c r="CR596" s="342"/>
      <c r="CS596" s="342"/>
      <c r="CT596" s="342"/>
      <c r="CU596" s="342"/>
      <c r="CV596" s="342"/>
      <c r="CW596" s="342"/>
      <c r="CX596" s="342"/>
      <c r="CY596" s="342"/>
      <c r="CZ596" s="342"/>
    </row>
    <row r="597" s="341" customFormat="true" ht="25.15" customHeight="true" x14ac:dyDescent="0.2">
      <c r="A597" s="417"/>
      <c r="B597" s="417"/>
      <c r="C597" s="1078" t="s">
        <v>543</v>
      </c>
      <c r="D597" s="1079"/>
      <c r="E597" s="852">
        <v>0.36393840174513253</v>
      </c>
      <c r="F597" s="843"/>
      <c r="G597" s="843"/>
      <c r="H597" s="1079" t="s">
        <v>571</v>
      </c>
      <c r="I597" s="1079"/>
      <c r="J597" s="853">
        <v>8.6436466131525058E-2</v>
      </c>
      <c r="K597" s="843"/>
      <c r="L597" s="843"/>
      <c r="M597" s="1079" t="s">
        <v>632</v>
      </c>
      <c r="N597" s="1079"/>
      <c r="O597" s="854">
        <v>3.6200155078942316E-4</v>
      </c>
      <c r="P597" s="843"/>
      <c r="Q597" s="843"/>
      <c r="R597" s="342"/>
      <c r="W597" s="342"/>
      <c r="X597" s="342"/>
      <c r="Y597" s="342"/>
      <c r="Z597" s="342"/>
      <c r="AA597" s="342"/>
      <c r="AB597" s="342"/>
      <c r="AC597" s="342"/>
      <c r="AD597" s="342"/>
      <c r="AE597" s="342"/>
      <c r="AF597" s="342"/>
      <c r="AG597" s="342"/>
      <c r="AH597" s="342"/>
      <c r="AI597" s="342"/>
      <c r="AJ597" s="342"/>
      <c r="AK597" s="342"/>
      <c r="AL597" s="342"/>
      <c r="AM597" s="342"/>
      <c r="AN597" s="342"/>
      <c r="AO597" s="342"/>
      <c r="AP597" s="342"/>
      <c r="AQ597" s="342"/>
      <c r="AR597" s="342"/>
      <c r="AS597" s="342"/>
      <c r="AT597" s="342"/>
      <c r="AU597" s="342"/>
      <c r="AV597" s="342"/>
      <c r="AW597" s="342"/>
      <c r="AX597" s="342"/>
      <c r="AY597" s="342"/>
      <c r="AZ597" s="342"/>
      <c r="BB597" s="417"/>
      <c r="BW597" s="342"/>
      <c r="BX597" s="342"/>
      <c r="BY597" s="342"/>
      <c r="BZ597" s="342"/>
      <c r="CA597" s="342"/>
      <c r="CB597" s="342"/>
      <c r="CC597" s="342"/>
      <c r="CD597" s="342"/>
      <c r="CE597" s="342"/>
      <c r="CF597" s="342"/>
      <c r="CG597" s="342"/>
      <c r="CH597" s="342"/>
      <c r="CI597" s="342"/>
      <c r="CJ597" s="342"/>
      <c r="CK597" s="342"/>
      <c r="CL597" s="342"/>
      <c r="CM597" s="342"/>
      <c r="CN597" s="342"/>
      <c r="CO597" s="342"/>
      <c r="CP597" s="342"/>
      <c r="CQ597" s="342"/>
      <c r="CR597" s="342"/>
      <c r="CS597" s="342"/>
      <c r="CT597" s="342"/>
      <c r="CU597" s="342"/>
      <c r="CV597" s="342"/>
      <c r="CW597" s="342"/>
      <c r="CX597" s="342"/>
      <c r="CY597" s="342"/>
      <c r="CZ597" s="342"/>
    </row>
    <row r="598" s="341" customFormat="true" ht="25.15" customHeight="true" x14ac:dyDescent="0.2">
      <c r="A598" s="417"/>
      <c r="B598" s="417"/>
      <c r="C598" s="1078" t="s">
        <v>597</v>
      </c>
      <c r="D598" s="1079"/>
      <c r="E598" s="852">
        <v>9.054325239900976E-3</v>
      </c>
      <c r="F598" s="843"/>
      <c r="G598" s="843"/>
      <c r="H598" s="1079" t="s">
        <v>593</v>
      </c>
      <c r="I598" s="1079"/>
      <c r="J598" s="853">
        <v>4.2015291015373588E-4</v>
      </c>
      <c r="K598" s="843"/>
      <c r="L598" s="843"/>
      <c r="M598" s="1079" t="s">
        <v>316</v>
      </c>
      <c r="N598" s="1079"/>
      <c r="O598" s="854">
        <v>3.5914844744490236E-4</v>
      </c>
      <c r="P598" s="843"/>
      <c r="Q598" s="843"/>
      <c r="R598" s="342"/>
      <c r="W598" s="342"/>
      <c r="X598" s="342"/>
      <c r="Y598" s="342"/>
      <c r="Z598" s="342"/>
      <c r="AA598" s="342"/>
      <c r="AB598" s="342"/>
      <c r="AC598" s="342"/>
      <c r="AD598" s="342"/>
      <c r="AE598" s="342"/>
      <c r="AF598" s="342"/>
      <c r="AG598" s="342"/>
      <c r="AH598" s="342"/>
      <c r="AI598" s="342"/>
      <c r="AJ598" s="342"/>
      <c r="AK598" s="342"/>
      <c r="AL598" s="342"/>
      <c r="AM598" s="342"/>
      <c r="AN598" s="342"/>
      <c r="AO598" s="342"/>
      <c r="AP598" s="342"/>
      <c r="AQ598" s="342"/>
      <c r="AR598" s="342"/>
      <c r="AS598" s="342"/>
      <c r="AT598" s="342"/>
      <c r="AU598" s="342"/>
      <c r="AV598" s="342"/>
      <c r="AW598" s="342"/>
      <c r="AX598" s="342"/>
      <c r="AY598" s="342"/>
      <c r="AZ598" s="342"/>
      <c r="BB598" s="417"/>
      <c r="BW598" s="342"/>
      <c r="BX598" s="342"/>
      <c r="BY598" s="342"/>
      <c r="BZ598" s="342"/>
      <c r="CA598" s="342"/>
      <c r="CB598" s="342"/>
      <c r="CC598" s="342"/>
      <c r="CD598" s="342"/>
      <c r="CE598" s="342"/>
      <c r="CF598" s="342"/>
      <c r="CG598" s="342"/>
      <c r="CH598" s="342"/>
      <c r="CI598" s="342"/>
      <c r="CJ598" s="342"/>
      <c r="CK598" s="342"/>
      <c r="CL598" s="342"/>
      <c r="CM598" s="342"/>
      <c r="CN598" s="342"/>
      <c r="CO598" s="342"/>
      <c r="CP598" s="342"/>
      <c r="CQ598" s="342"/>
      <c r="CR598" s="342"/>
      <c r="CS598" s="342"/>
      <c r="CT598" s="342"/>
      <c r="CU598" s="342"/>
      <c r="CV598" s="342"/>
      <c r="CW598" s="342"/>
      <c r="CX598" s="342"/>
      <c r="CY598" s="342"/>
      <c r="CZ598" s="342"/>
    </row>
    <row r="599" s="341" customFormat="true" ht="25.15" customHeight="true" x14ac:dyDescent="0.2">
      <c r="A599" s="417"/>
      <c r="B599" s="417"/>
      <c r="C599" s="1078" t="s">
        <v>610</v>
      </c>
      <c r="D599" s="1079"/>
      <c r="E599" s="852">
        <v>2.0203206501683544E-3</v>
      </c>
      <c r="F599" s="843"/>
      <c r="G599" s="843"/>
      <c r="H599" s="1079" t="s">
        <v>608</v>
      </c>
      <c r="I599" s="1079"/>
      <c r="J599" s="853">
        <v>2.938631068609387E-3</v>
      </c>
      <c r="K599" s="843"/>
      <c r="L599" s="843"/>
      <c r="M599" s="1079" t="s">
        <v>450</v>
      </c>
      <c r="N599" s="1079"/>
      <c r="O599" s="854">
        <v>1.0243553021934053E-2</v>
      </c>
      <c r="P599" s="843"/>
      <c r="Q599" s="843"/>
      <c r="R599" s="342"/>
      <c r="W599" s="342"/>
      <c r="X599" s="342"/>
      <c r="Y599" s="342"/>
      <c r="Z599" s="342"/>
      <c r="AA599" s="342"/>
      <c r="AB599" s="342"/>
      <c r="AC599" s="342"/>
      <c r="AD599" s="342"/>
      <c r="AE599" s="342"/>
      <c r="AF599" s="342"/>
      <c r="AG599" s="342"/>
      <c r="AH599" s="342"/>
      <c r="AI599" s="342"/>
      <c r="AJ599" s="342"/>
      <c r="AK599" s="342"/>
      <c r="AL599" s="342"/>
      <c r="AM599" s="342"/>
      <c r="AN599" s="342"/>
      <c r="AO599" s="342"/>
      <c r="AP599" s="342"/>
      <c r="AQ599" s="342"/>
      <c r="AR599" s="342"/>
      <c r="AS599" s="342"/>
      <c r="AT599" s="342"/>
      <c r="AU599" s="342"/>
      <c r="AV599" s="342"/>
      <c r="AW599" s="342"/>
      <c r="AX599" s="342"/>
      <c r="AY599" s="342"/>
      <c r="AZ599" s="342"/>
      <c r="BB599" s="417"/>
      <c r="BW599" s="342"/>
      <c r="BX599" s="342"/>
      <c r="BY599" s="342"/>
      <c r="BZ599" s="342"/>
      <c r="CA599" s="342"/>
      <c r="CB599" s="342"/>
      <c r="CC599" s="342"/>
      <c r="CD599" s="342"/>
      <c r="CE599" s="342"/>
      <c r="CF599" s="342"/>
      <c r="CG599" s="342"/>
      <c r="CH599" s="342"/>
      <c r="CI599" s="342"/>
      <c r="CJ599" s="342"/>
      <c r="CK599" s="342"/>
      <c r="CL599" s="342"/>
      <c r="CM599" s="342"/>
      <c r="CN599" s="342"/>
      <c r="CO599" s="342"/>
      <c r="CP599" s="342"/>
      <c r="CQ599" s="342"/>
      <c r="CR599" s="342"/>
      <c r="CS599" s="342"/>
      <c r="CT599" s="342"/>
      <c r="CU599" s="342"/>
      <c r="CV599" s="342"/>
      <c r="CW599" s="342"/>
      <c r="CX599" s="342"/>
      <c r="CY599" s="342"/>
      <c r="CZ599" s="342"/>
    </row>
    <row r="600" s="341" customFormat="true" ht="25.15" customHeight="true" x14ac:dyDescent="0.2">
      <c r="A600" s="417"/>
      <c r="B600" s="417"/>
      <c r="C600" s="1078" t="s">
        <v>587</v>
      </c>
      <c r="D600" s="1079"/>
      <c r="E600" s="852">
        <v>1.3416253607907054E-2</v>
      </c>
      <c r="F600" s="843"/>
      <c r="G600" s="843"/>
      <c r="H600" s="1079" t="s">
        <v>555</v>
      </c>
      <c r="I600" s="1079"/>
      <c r="J600" s="853">
        <v>0.26608532145173236</v>
      </c>
      <c r="K600" s="843"/>
      <c r="L600" s="843"/>
      <c r="M600" s="1079" t="s">
        <v>544</v>
      </c>
      <c r="N600" s="1079"/>
      <c r="O600" s="854">
        <v>0.30221885547984562</v>
      </c>
      <c r="P600" s="843"/>
      <c r="Q600" s="843"/>
      <c r="R600" s="342"/>
      <c r="W600" s="342"/>
      <c r="X600" s="342"/>
      <c r="Y600" s="342"/>
      <c r="Z600" s="342"/>
      <c r="AA600" s="342"/>
      <c r="AB600" s="342"/>
      <c r="AC600" s="342"/>
      <c r="AD600" s="342"/>
      <c r="AE600" s="342"/>
      <c r="AF600" s="342"/>
      <c r="AG600" s="342"/>
      <c r="AH600" s="342"/>
      <c r="AI600" s="342"/>
      <c r="AJ600" s="342"/>
      <c r="AK600" s="342"/>
      <c r="AL600" s="342"/>
      <c r="AM600" s="342"/>
      <c r="AN600" s="342"/>
      <c r="AO600" s="342"/>
      <c r="AP600" s="342"/>
      <c r="AQ600" s="342"/>
      <c r="AR600" s="342"/>
      <c r="AS600" s="342"/>
      <c r="AT600" s="342"/>
      <c r="AU600" s="342"/>
      <c r="AV600" s="342"/>
      <c r="AW600" s="342"/>
      <c r="AX600" s="342"/>
      <c r="AY600" s="342"/>
      <c r="AZ600" s="342"/>
      <c r="BB600" s="417"/>
      <c r="BW600" s="342"/>
      <c r="BX600" s="342"/>
      <c r="BY600" s="342"/>
      <c r="BZ600" s="342"/>
      <c r="CA600" s="342"/>
      <c r="CB600" s="342"/>
      <c r="CC600" s="342"/>
      <c r="CD600" s="342"/>
      <c r="CE600" s="342"/>
      <c r="CF600" s="342"/>
      <c r="CG600" s="342"/>
      <c r="CH600" s="342"/>
      <c r="CI600" s="342"/>
      <c r="CJ600" s="342"/>
      <c r="CK600" s="342"/>
      <c r="CL600" s="342"/>
      <c r="CM600" s="342"/>
      <c r="CN600" s="342"/>
      <c r="CO600" s="342"/>
      <c r="CP600" s="342"/>
      <c r="CQ600" s="342"/>
      <c r="CR600" s="342"/>
      <c r="CS600" s="342"/>
      <c r="CT600" s="342"/>
      <c r="CU600" s="342"/>
      <c r="CV600" s="342"/>
      <c r="CW600" s="342"/>
      <c r="CX600" s="342"/>
      <c r="CY600" s="342"/>
      <c r="CZ600" s="342"/>
    </row>
    <row r="601" s="341" customFormat="true" ht="25.15" customHeight="true" x14ac:dyDescent="0.2">
      <c r="A601" s="417"/>
      <c r="B601" s="417"/>
      <c r="C601" s="1078" t="s">
        <v>545</v>
      </c>
      <c r="D601" s="1079"/>
      <c r="E601" s="852">
        <v>0.47972040367659352</v>
      </c>
      <c r="F601" s="843"/>
      <c r="G601" s="843"/>
      <c r="H601" s="1079" t="s">
        <v>562</v>
      </c>
      <c r="I601" s="1079"/>
      <c r="J601" s="853">
        <v>0.19197268591897726</v>
      </c>
      <c r="K601" s="843"/>
      <c r="L601" s="843"/>
      <c r="M601" s="1079" t="s">
        <v>600</v>
      </c>
      <c r="N601" s="1079"/>
      <c r="O601" s="854">
        <v>1.3117948734325162E-2</v>
      </c>
      <c r="P601" s="843"/>
      <c r="Q601" s="843"/>
      <c r="R601" s="342"/>
      <c r="W601" s="342"/>
      <c r="X601" s="342"/>
      <c r="Y601" s="342"/>
      <c r="Z601" s="342"/>
      <c r="AA601" s="342"/>
      <c r="AB601" s="342"/>
      <c r="AC601" s="342"/>
      <c r="AD601" s="342"/>
      <c r="AE601" s="342"/>
      <c r="AF601" s="342"/>
      <c r="AG601" s="342"/>
      <c r="AH601" s="342"/>
      <c r="AI601" s="342"/>
      <c r="AJ601" s="342"/>
      <c r="AK601" s="342"/>
      <c r="AL601" s="342"/>
      <c r="AM601" s="342"/>
      <c r="AN601" s="342"/>
      <c r="AO601" s="342"/>
      <c r="AP601" s="342"/>
      <c r="AQ601" s="342"/>
      <c r="AR601" s="342"/>
      <c r="AS601" s="342"/>
      <c r="AT601" s="342"/>
      <c r="AU601" s="342"/>
      <c r="AV601" s="342"/>
      <c r="AW601" s="342"/>
      <c r="AX601" s="342"/>
      <c r="AY601" s="342"/>
      <c r="AZ601" s="342"/>
      <c r="BB601" s="417"/>
      <c r="BW601" s="342"/>
      <c r="BX601" s="342"/>
      <c r="BY601" s="342"/>
      <c r="BZ601" s="342"/>
      <c r="CA601" s="342"/>
      <c r="CB601" s="342"/>
      <c r="CC601" s="342"/>
      <c r="CD601" s="342"/>
      <c r="CE601" s="342"/>
      <c r="CF601" s="342"/>
      <c r="CG601" s="342"/>
      <c r="CH601" s="342"/>
      <c r="CI601" s="342"/>
      <c r="CJ601" s="342"/>
      <c r="CK601" s="342"/>
      <c r="CL601" s="342"/>
      <c r="CM601" s="342"/>
      <c r="CN601" s="342"/>
      <c r="CO601" s="342"/>
      <c r="CP601" s="342"/>
      <c r="CQ601" s="342"/>
      <c r="CR601" s="342"/>
      <c r="CS601" s="342"/>
      <c r="CT601" s="342"/>
      <c r="CU601" s="342"/>
      <c r="CV601" s="342"/>
      <c r="CW601" s="342"/>
      <c r="CX601" s="342"/>
      <c r="CY601" s="342"/>
      <c r="CZ601" s="342"/>
    </row>
    <row r="602" s="341" customFormat="true" ht="25.15" customHeight="true" x14ac:dyDescent="0.2">
      <c r="A602" s="417"/>
      <c r="B602" s="417"/>
      <c r="C602" s="1078" t="s">
        <v>619</v>
      </c>
      <c r="D602" s="1079"/>
      <c r="E602" s="852">
        <v>9.8479945166361077E-4</v>
      </c>
      <c r="F602" s="843"/>
      <c r="G602" s="843"/>
      <c r="H602" s="1079" t="s">
        <v>561</v>
      </c>
      <c r="I602" s="1079"/>
      <c r="J602" s="853">
        <v>0.1649399071392367</v>
      </c>
      <c r="K602" s="843"/>
      <c r="L602" s="843"/>
      <c r="M602" s="1079" t="s">
        <v>586</v>
      </c>
      <c r="N602" s="1079"/>
      <c r="O602" s="854">
        <v>2.0668107776274036E-2</v>
      </c>
      <c r="P602" s="843"/>
      <c r="Q602" s="843"/>
      <c r="R602" s="342"/>
      <c r="W602" s="342"/>
      <c r="X602" s="342"/>
      <c r="Y602" s="342"/>
      <c r="Z602" s="342"/>
      <c r="AA602" s="342"/>
      <c r="AB602" s="342"/>
      <c r="AC602" s="342"/>
      <c r="AD602" s="342"/>
      <c r="AE602" s="342"/>
      <c r="AF602" s="342"/>
      <c r="AG602" s="342"/>
      <c r="AH602" s="342"/>
      <c r="AI602" s="342"/>
      <c r="AJ602" s="342"/>
      <c r="AK602" s="342"/>
      <c r="AL602" s="342"/>
      <c r="AM602" s="342"/>
      <c r="AN602" s="342"/>
      <c r="AO602" s="342"/>
      <c r="AP602" s="342"/>
      <c r="AQ602" s="342"/>
      <c r="AR602" s="342"/>
      <c r="AS602" s="342"/>
      <c r="AT602" s="342"/>
      <c r="AU602" s="342"/>
      <c r="AV602" s="342"/>
      <c r="AW602" s="342"/>
      <c r="AX602" s="342"/>
      <c r="AY602" s="342"/>
      <c r="AZ602" s="342"/>
      <c r="BB602" s="417"/>
      <c r="BW602" s="342"/>
      <c r="BX602" s="342"/>
      <c r="BY602" s="342"/>
      <c r="BZ602" s="342"/>
      <c r="CA602" s="342"/>
      <c r="CB602" s="342"/>
      <c r="CC602" s="342"/>
      <c r="CD602" s="342"/>
      <c r="CE602" s="342"/>
      <c r="CF602" s="342"/>
      <c r="CG602" s="342"/>
      <c r="CH602" s="342"/>
      <c r="CI602" s="342"/>
      <c r="CJ602" s="342"/>
      <c r="CK602" s="342"/>
      <c r="CL602" s="342"/>
      <c r="CM602" s="342"/>
      <c r="CN602" s="342"/>
      <c r="CO602" s="342"/>
      <c r="CP602" s="342"/>
      <c r="CQ602" s="342"/>
      <c r="CR602" s="342"/>
      <c r="CS602" s="342"/>
      <c r="CT602" s="342"/>
      <c r="CU602" s="342"/>
      <c r="CV602" s="342"/>
      <c r="CW602" s="342"/>
      <c r="CX602" s="342"/>
      <c r="CY602" s="342"/>
      <c r="CZ602" s="342"/>
    </row>
    <row r="603" s="341" customFormat="true" ht="25.15" customHeight="true" x14ac:dyDescent="0.2">
      <c r="A603" s="417"/>
      <c r="B603" s="417"/>
      <c r="C603" s="1078" t="s">
        <v>621</v>
      </c>
      <c r="D603" s="1079"/>
      <c r="E603" s="852">
        <v>2.6546926233622057E-4</v>
      </c>
      <c r="F603" s="843"/>
      <c r="G603" s="843"/>
      <c r="H603" s="1079" t="s">
        <v>582</v>
      </c>
      <c r="I603" s="1079"/>
      <c r="J603" s="853">
        <v>1.4603146367705043E-2</v>
      </c>
      <c r="K603" s="843"/>
      <c r="L603" s="843"/>
      <c r="M603" s="1079" t="s">
        <v>542</v>
      </c>
      <c r="N603" s="1079"/>
      <c r="O603" s="854">
        <v>0.33254359157865782</v>
      </c>
      <c r="P603" s="843"/>
      <c r="Q603" s="843"/>
      <c r="R603" s="342"/>
      <c r="W603" s="342"/>
      <c r="X603" s="342"/>
      <c r="Y603" s="342"/>
      <c r="Z603" s="342"/>
      <c r="AA603" s="342"/>
      <c r="AB603" s="342"/>
      <c r="AC603" s="342"/>
      <c r="AD603" s="342"/>
      <c r="AE603" s="342"/>
      <c r="AF603" s="342"/>
      <c r="AG603" s="342"/>
      <c r="AH603" s="342"/>
      <c r="AI603" s="342"/>
      <c r="AJ603" s="342"/>
      <c r="AK603" s="342"/>
      <c r="AL603" s="342"/>
      <c r="AM603" s="342"/>
      <c r="AN603" s="342"/>
      <c r="AO603" s="342"/>
      <c r="AP603" s="342"/>
      <c r="AQ603" s="342"/>
      <c r="AR603" s="342"/>
      <c r="AS603" s="342"/>
      <c r="AT603" s="342"/>
      <c r="AU603" s="342"/>
      <c r="AV603" s="342"/>
      <c r="AW603" s="342"/>
      <c r="AX603" s="342"/>
      <c r="AY603" s="342"/>
      <c r="AZ603" s="342"/>
      <c r="BB603" s="417"/>
      <c r="BW603" s="342"/>
      <c r="BX603" s="342"/>
      <c r="BY603" s="342"/>
      <c r="BZ603" s="342"/>
      <c r="CA603" s="342"/>
      <c r="CB603" s="342"/>
      <c r="CC603" s="342"/>
      <c r="CD603" s="342"/>
      <c r="CE603" s="342"/>
      <c r="CF603" s="342"/>
      <c r="CG603" s="342"/>
      <c r="CH603" s="342"/>
      <c r="CI603" s="342"/>
      <c r="CJ603" s="342"/>
      <c r="CK603" s="342"/>
      <c r="CL603" s="342"/>
      <c r="CM603" s="342"/>
      <c r="CN603" s="342"/>
      <c r="CO603" s="342"/>
      <c r="CP603" s="342"/>
      <c r="CQ603" s="342"/>
      <c r="CR603" s="342"/>
      <c r="CS603" s="342"/>
      <c r="CT603" s="342"/>
      <c r="CU603" s="342"/>
      <c r="CV603" s="342"/>
      <c r="CW603" s="342"/>
      <c r="CX603" s="342"/>
      <c r="CY603" s="342"/>
      <c r="CZ603" s="342"/>
    </row>
    <row r="604" s="342" customFormat="true" ht="25.15" customHeight="true" x14ac:dyDescent="0.2">
      <c r="A604" s="418"/>
      <c r="B604" s="418"/>
      <c r="C604" s="1078" t="s">
        <v>594</v>
      </c>
      <c r="D604" s="1079"/>
      <c r="E604" s="852">
        <v>5.3594585490016701E-2</v>
      </c>
      <c r="F604" s="843"/>
      <c r="G604" s="843"/>
      <c r="H604" s="1079" t="s">
        <v>546</v>
      </c>
      <c r="I604" s="1079"/>
      <c r="J604" s="853">
        <v>0.43177135449149401</v>
      </c>
      <c r="K604" s="843"/>
      <c r="L604" s="843"/>
      <c r="M604" s="1079" t="s">
        <v>619</v>
      </c>
      <c r="N604" s="1079"/>
      <c r="O604" s="854">
        <v>2.822350942789207E-4</v>
      </c>
      <c r="P604" s="843"/>
      <c r="Q604" s="843"/>
      <c r="BB604" s="418"/>
    </row>
    <row r="605" s="342" customFormat="true" ht="25.15" customHeight="true" x14ac:dyDescent="0.2">
      <c r="A605" s="418"/>
      <c r="B605" s="418"/>
      <c r="C605" s="1078" t="s">
        <v>419</v>
      </c>
      <c r="D605" s="1079"/>
      <c r="E605" s="852">
        <v>6.3550906050721895E-4</v>
      </c>
      <c r="F605" s="843"/>
      <c r="G605" s="843"/>
      <c r="H605" s="1079" t="s">
        <v>609</v>
      </c>
      <c r="I605" s="1079"/>
      <c r="J605" s="853">
        <v>1.8667938011457733E-3</v>
      </c>
      <c r="K605" s="843"/>
      <c r="L605" s="843"/>
      <c r="M605" s="1079" t="s">
        <v>557</v>
      </c>
      <c r="N605" s="1079"/>
      <c r="O605" s="854">
        <v>4.2202101788251949E-2</v>
      </c>
      <c r="P605" s="843"/>
      <c r="Q605" s="843"/>
      <c r="BB605" s="418"/>
    </row>
    <row r="606" s="342" customFormat="true" ht="25.15" customHeight="true" x14ac:dyDescent="0.2">
      <c r="A606" s="418"/>
      <c r="B606" s="418"/>
      <c r="C606" s="1078" t="s">
        <v>417</v>
      </c>
      <c r="D606" s="1079"/>
      <c r="E606" s="852">
        <v>1.1590555956837967E-2</v>
      </c>
      <c r="F606" s="843"/>
      <c r="G606" s="843"/>
      <c r="H606" s="1079" t="s">
        <v>596</v>
      </c>
      <c r="I606" s="1079"/>
      <c r="J606" s="853">
        <v>1.0849492439828004E-2</v>
      </c>
      <c r="K606" s="843"/>
      <c r="L606" s="843"/>
      <c r="M606" s="1079" t="s">
        <v>563</v>
      </c>
      <c r="N606" s="1079"/>
      <c r="O606" s="854">
        <v>9.4064721295220065E-4</v>
      </c>
      <c r="P606" s="843"/>
      <c r="Q606" s="843"/>
      <c r="BB606" s="418"/>
    </row>
    <row r="607" s="342" customFormat="true" ht="25.15" customHeight="true" x14ac:dyDescent="0.2">
      <c r="A607" s="418"/>
      <c r="B607" s="418"/>
      <c r="C607" s="1078" t="s">
        <v>549</v>
      </c>
      <c r="D607" s="1079"/>
      <c r="E607" s="852">
        <v>2.1241718493176204E-2</v>
      </c>
      <c r="F607" s="843"/>
      <c r="G607" s="843"/>
      <c r="H607" s="1079" t="s">
        <v>287</v>
      </c>
      <c r="I607" s="1079"/>
      <c r="J607" s="853">
        <v>4.2635061930580516E-3</v>
      </c>
      <c r="K607" s="843"/>
      <c r="L607" s="843"/>
      <c r="M607" s="1079" t="s">
        <v>613</v>
      </c>
      <c r="N607" s="1079"/>
      <c r="O607" s="854">
        <v>3.9746260557021627E-3</v>
      </c>
      <c r="P607" s="843"/>
      <c r="Q607" s="843"/>
      <c r="BB607" s="418"/>
    </row>
    <row r="608" s="342" customFormat="true" ht="25.15" customHeight="true" x14ac:dyDescent="0.2">
      <c r="A608" s="418"/>
      <c r="B608" s="418"/>
      <c r="C608" s="1078" t="s">
        <v>563</v>
      </c>
      <c r="D608" s="1079"/>
      <c r="E608" s="852">
        <v>5.3281764150084766E-2</v>
      </c>
      <c r="F608" s="843"/>
      <c r="G608" s="843"/>
      <c r="H608" s="1079" t="s">
        <v>303</v>
      </c>
      <c r="I608" s="1079"/>
      <c r="J608" s="853">
        <v>6.8009961386973489E-3</v>
      </c>
      <c r="K608" s="843"/>
      <c r="L608" s="843"/>
      <c r="M608" s="1079" t="s">
        <v>558</v>
      </c>
      <c r="N608" s="1079"/>
      <c r="O608" s="854">
        <v>0.26563561611301734</v>
      </c>
      <c r="P608" s="843"/>
      <c r="Q608" s="843"/>
      <c r="BB608" s="418"/>
    </row>
    <row r="609" s="342" customFormat="true" ht="25.15" customHeight="true" x14ac:dyDescent="0.2">
      <c r="A609" s="418"/>
      <c r="B609" s="418"/>
      <c r="C609" s="1078" t="s">
        <v>603</v>
      </c>
      <c r="D609" s="1079"/>
      <c r="E609" s="852">
        <v>6.5860539986534843E-3</v>
      </c>
      <c r="F609" s="843"/>
      <c r="G609" s="843"/>
      <c r="H609" s="1079" t="s">
        <v>625</v>
      </c>
      <c r="I609" s="1079"/>
      <c r="J609" s="853">
        <v>4.1417410808936809E-4</v>
      </c>
      <c r="K609" s="843"/>
      <c r="L609" s="843"/>
      <c r="M609" s="1079" t="s">
        <v>616</v>
      </c>
      <c r="N609" s="1079"/>
      <c r="O609" s="854">
        <v>2.2640114246913216E-4</v>
      </c>
      <c r="P609" s="843"/>
      <c r="Q609" s="843"/>
      <c r="BB609" s="418"/>
    </row>
    <row r="610" s="342" customFormat="true" ht="25.15" customHeight="true" x14ac:dyDescent="0.2">
      <c r="A610" s="418"/>
      <c r="B610" s="418"/>
      <c r="C610" s="1078" t="s">
        <v>566</v>
      </c>
      <c r="D610" s="1079"/>
      <c r="E610" s="852">
        <v>0.30993100381881838</v>
      </c>
      <c r="F610" s="843"/>
      <c r="G610" s="843"/>
      <c r="H610" s="1079" t="s">
        <v>626</v>
      </c>
      <c r="I610" s="1079"/>
      <c r="J610" s="853">
        <v>8.8474176815977047E-4</v>
      </c>
      <c r="K610" s="843"/>
      <c r="L610" s="843"/>
      <c r="M610" s="1079" t="s">
        <v>591</v>
      </c>
      <c r="N610" s="1079"/>
      <c r="O610" s="854">
        <v>0.32897517648769126</v>
      </c>
      <c r="P610" s="843"/>
      <c r="Q610" s="843"/>
      <c r="BB610" s="418"/>
    </row>
    <row r="611" s="342" customFormat="true" ht="25.15" customHeight="true" x14ac:dyDescent="0.2">
      <c r="A611" s="418"/>
      <c r="B611" s="418"/>
      <c r="C611" s="1078" t="s">
        <v>417</v>
      </c>
      <c r="D611" s="1079"/>
      <c r="E611" s="852">
        <v>0.50822550482755746</v>
      </c>
      <c r="F611" s="843"/>
      <c r="G611" s="843"/>
      <c r="H611" s="1079" t="s">
        <v>299</v>
      </c>
      <c r="I611" s="1079"/>
      <c r="J611" s="853">
        <v>9.4053697308947885E-4</v>
      </c>
      <c r="K611" s="843"/>
      <c r="L611" s="843"/>
      <c r="M611" s="1079" t="s">
        <v>590</v>
      </c>
      <c r="N611" s="1079"/>
      <c r="O611" s="854">
        <v>0.32980999305021019</v>
      </c>
      <c r="P611" s="843"/>
      <c r="Q611" s="843"/>
      <c r="BB611" s="418"/>
    </row>
    <row r="612" s="342" customFormat="true" ht="25.15" customHeight="true" x14ac:dyDescent="0.2">
      <c r="A612" s="418"/>
      <c r="B612" s="418"/>
      <c r="C612" s="1078" t="s">
        <v>551</v>
      </c>
      <c r="D612" s="1079"/>
      <c r="E612" s="852">
        <v>0.48569112953758192</v>
      </c>
      <c r="F612" s="843"/>
      <c r="G612" s="843"/>
      <c r="H612" s="1079" t="s">
        <v>615</v>
      </c>
      <c r="I612" s="1079"/>
      <c r="J612" s="853">
        <v>6.5623381483597223E-4</v>
      </c>
      <c r="K612" s="843"/>
      <c r="L612" s="843"/>
      <c r="M612" s="1079" t="s">
        <v>618</v>
      </c>
      <c r="N612" s="1079"/>
      <c r="O612" s="854">
        <v>2.2609348652999543E-4</v>
      </c>
      <c r="P612" s="843"/>
      <c r="Q612" s="843"/>
      <c r="BB612" s="418"/>
    </row>
    <row r="613" s="342" customFormat="true" ht="25.15" customHeight="true" x14ac:dyDescent="0.2">
      <c r="A613" s="418"/>
      <c r="B613" s="418"/>
      <c r="C613" s="1078" t="s">
        <v>612</v>
      </c>
      <c r="D613" s="1079"/>
      <c r="E613" s="852">
        <v>1.9506159479373722E-3</v>
      </c>
      <c r="F613" s="843"/>
      <c r="G613" s="843"/>
      <c r="H613" s="1079" t="s">
        <v>623</v>
      </c>
      <c r="I613" s="1079"/>
      <c r="J613" s="853">
        <v>3.0690768906384419E-3</v>
      </c>
      <c r="K613" s="843"/>
      <c r="L613" s="843"/>
      <c r="M613" s="1079" t="s">
        <v>543</v>
      </c>
      <c r="N613" s="1079"/>
      <c r="O613" s="854">
        <v>0.12102520488492469</v>
      </c>
      <c r="P613" s="843"/>
      <c r="Q613" s="843"/>
      <c r="BB613" s="418"/>
    </row>
    <row r="614" s="342" customFormat="true" ht="25.15" customHeight="true" x14ac:dyDescent="0.2">
      <c r="A614" s="418"/>
      <c r="B614" s="418"/>
      <c r="C614" s="1078" t="s">
        <v>602</v>
      </c>
      <c r="D614" s="1079"/>
      <c r="E614" s="852">
        <v>5.4804672662342119E-3</v>
      </c>
      <c r="F614" s="843"/>
      <c r="G614" s="843"/>
      <c r="H614" s="1079" t="s">
        <v>294</v>
      </c>
      <c r="I614" s="1079"/>
      <c r="J614" s="853">
        <v>2.8681166874086833E-3</v>
      </c>
      <c r="K614" s="843"/>
      <c r="L614" s="843"/>
      <c r="M614" s="1079" t="s">
        <v>597</v>
      </c>
      <c r="N614" s="1079"/>
      <c r="O614" s="854">
        <v>7.4723711915700829E-3</v>
      </c>
      <c r="P614" s="843"/>
      <c r="Q614" s="843"/>
      <c r="BB614" s="418"/>
    </row>
    <row r="615" s="342" customFormat="true" ht="25.15" customHeight="true" x14ac:dyDescent="0.2">
      <c r="A615" s="418"/>
      <c r="B615" s="418"/>
      <c r="C615" s="1078" t="s">
        <v>606</v>
      </c>
      <c r="D615" s="1079"/>
      <c r="E615" s="855">
        <v>2.7836115449321026E-3</v>
      </c>
      <c r="F615" s="843"/>
      <c r="G615" s="843"/>
      <c r="H615" s="1079" t="s">
        <v>288</v>
      </c>
      <c r="I615" s="1079"/>
      <c r="J615" s="853">
        <v>1.2800158193860384E-3</v>
      </c>
      <c r="K615" s="843"/>
      <c r="L615" s="843"/>
      <c r="M615" s="1079" t="s">
        <v>610</v>
      </c>
      <c r="N615" s="1079"/>
      <c r="O615" s="854">
        <v>1.4486430311385185E-3</v>
      </c>
      <c r="P615" s="843"/>
      <c r="Q615" s="843"/>
      <c r="BB615" s="418"/>
    </row>
    <row r="616" s="342" customFormat="true" ht="25.15" customHeight="true" x14ac:dyDescent="0.2">
      <c r="A616" s="418"/>
      <c r="B616" s="418"/>
      <c r="C616" s="1078"/>
      <c r="D616" s="1080"/>
      <c r="E616" s="843"/>
      <c r="F616" s="843"/>
      <c r="G616" s="843"/>
      <c r="H616" s="1079" t="s">
        <v>622</v>
      </c>
      <c r="I616" s="1079"/>
      <c r="J616" s="861">
        <v>3.9884541594152711E-5</v>
      </c>
      <c r="K616" s="843"/>
      <c r="L616" s="843"/>
      <c r="M616" s="1079" t="s">
        <v>587</v>
      </c>
      <c r="N616" s="1079"/>
      <c r="O616" s="854">
        <v>5.686267064921656E-2</v>
      </c>
      <c r="P616" s="843"/>
      <c r="Q616" s="843"/>
      <c r="BB616" s="418"/>
    </row>
    <row r="617" s="342" customFormat="true" ht="25.15" customHeight="true" x14ac:dyDescent="0.2">
      <c r="A617" s="418"/>
      <c r="B617" s="418"/>
      <c r="C617" s="1078"/>
      <c r="D617" s="1080"/>
      <c r="E617" s="843"/>
      <c r="F617" s="843"/>
      <c r="G617" s="843"/>
      <c r="H617" s="1079" t="s">
        <v>605</v>
      </c>
      <c r="I617" s="1079"/>
      <c r="J617" s="853">
        <v>1.5976297422768519E-2</v>
      </c>
      <c r="K617" s="843"/>
      <c r="L617" s="843"/>
      <c r="M617" s="1079" t="s">
        <v>545</v>
      </c>
      <c r="N617" s="1079"/>
      <c r="O617" s="854">
        <v>0.28944872384816966</v>
      </c>
      <c r="P617" s="843"/>
      <c r="Q617" s="843"/>
      <c r="BB617" s="418"/>
    </row>
    <row r="618" s="342" customFormat="true" ht="25.15" customHeight="true" x14ac:dyDescent="0.2">
      <c r="A618" s="418"/>
      <c r="B618" s="418"/>
      <c r="C618" s="1078" t="s">
        <v>252</v>
      </c>
      <c r="D618" s="1079"/>
      <c r="E618" s="1079"/>
      <c r="F618" s="1079"/>
      <c r="G618" s="1079"/>
      <c r="H618" s="1079" t="s">
        <v>295</v>
      </c>
      <c r="I618" s="1079"/>
      <c r="J618" s="853">
        <v>3.1126559593566655E-3</v>
      </c>
      <c r="K618" s="843"/>
      <c r="L618" s="843"/>
      <c r="M618" s="1079" t="s">
        <v>619</v>
      </c>
      <c r="N618" s="1079"/>
      <c r="O618" s="854">
        <v>1.1200105853564426E-3</v>
      </c>
      <c r="P618" s="843"/>
      <c r="Q618" s="843"/>
      <c r="BB618" s="418"/>
    </row>
    <row r="619" s="342" customFormat="true" ht="25.15" customHeight="true" x14ac:dyDescent="0.2">
      <c r="A619" s="418"/>
      <c r="B619" s="418"/>
      <c r="C619" s="1078" t="s">
        <v>203</v>
      </c>
      <c r="D619" s="1079"/>
      <c r="E619" s="1045" t="s">
        <v>253</v>
      </c>
      <c r="F619" s="1046"/>
      <c r="G619" s="1047"/>
      <c r="H619" s="1079" t="s">
        <v>284</v>
      </c>
      <c r="I619" s="1079"/>
      <c r="J619" s="853">
        <v>4.7921435232920378E-3</v>
      </c>
      <c r="K619" s="843"/>
      <c r="L619" s="843"/>
      <c r="M619" s="1079" t="s">
        <v>621</v>
      </c>
      <c r="N619" s="1079"/>
      <c r="O619" s="854">
        <v>7.1090212670852965E-4</v>
      </c>
      <c r="P619" s="843"/>
      <c r="Q619" s="843"/>
      <c r="BB619" s="418"/>
    </row>
    <row r="620" s="342" customFormat="true" ht="25.15" customHeight="true" x14ac:dyDescent="0.2">
      <c r="A620" s="418"/>
      <c r="B620" s="418"/>
      <c r="C620" s="1079"/>
      <c r="D620" s="1079"/>
      <c r="E620" s="862" t="s">
        <v>188</v>
      </c>
      <c r="F620" s="863" t="s">
        <v>254</v>
      </c>
      <c r="G620" s="864" t="s">
        <v>255</v>
      </c>
      <c r="H620" s="1079" t="s">
        <v>617</v>
      </c>
      <c r="I620" s="1079"/>
      <c r="J620" s="853">
        <v>1.2488550636946988E-2</v>
      </c>
      <c r="K620" s="843"/>
      <c r="L620" s="843"/>
      <c r="M620" s="1079" t="s">
        <v>594</v>
      </c>
      <c r="N620" s="1079"/>
      <c r="O620" s="854">
        <v>0.10798829762923845</v>
      </c>
      <c r="P620" s="843"/>
      <c r="Q620" s="843"/>
      <c r="BB620" s="418"/>
    </row>
    <row r="621" s="342" customFormat="true" ht="25.15" customHeight="true" x14ac:dyDescent="0.2">
      <c r="A621" s="418"/>
      <c r="B621" s="418"/>
      <c r="C621" s="1078" t="s">
        <v>204</v>
      </c>
      <c r="D621" s="1079"/>
      <c r="E621" s="865">
        <v>12.483431568773085</v>
      </c>
      <c r="F621" s="866">
        <v>12.003299585358736</v>
      </c>
      <c r="G621" s="867">
        <v>12.003299585358736</v>
      </c>
      <c r="H621" s="1079" t="s">
        <v>305</v>
      </c>
      <c r="I621" s="1079"/>
      <c r="J621" s="853">
        <v>1.5818005248783499E-3</v>
      </c>
      <c r="K621" s="843"/>
      <c r="L621" s="843"/>
      <c r="M621" s="1079" t="s">
        <v>419</v>
      </c>
      <c r="N621" s="1079"/>
      <c r="O621" s="854">
        <v>1.1915747285949293E-3</v>
      </c>
      <c r="P621" s="843"/>
      <c r="Q621" s="843"/>
      <c r="BB621" s="418"/>
    </row>
    <row r="622" s="342" customFormat="true" ht="25.15" customHeight="true" x14ac:dyDescent="0.2">
      <c r="A622" s="418"/>
      <c r="B622" s="418"/>
      <c r="C622" s="1078"/>
      <c r="D622" s="1080"/>
      <c r="E622" s="843"/>
      <c r="F622" s="843"/>
      <c r="G622" s="843"/>
      <c r="H622" s="1079" t="s">
        <v>296</v>
      </c>
      <c r="I622" s="1079"/>
      <c r="J622" s="853">
        <v>2.2608448737274026E-3</v>
      </c>
      <c r="K622" s="843"/>
      <c r="L622" s="843"/>
      <c r="M622" s="1079" t="s">
        <v>417</v>
      </c>
      <c r="N622" s="1079"/>
      <c r="O622" s="854">
        <v>9.4133171073202404E-3</v>
      </c>
      <c r="P622" s="843"/>
      <c r="Q622" s="843"/>
      <c r="BB622" s="418"/>
    </row>
    <row r="623" s="342" customFormat="true" ht="25.15" customHeight="true" x14ac:dyDescent="0.2">
      <c r="A623" s="418"/>
      <c r="B623" s="418"/>
      <c r="C623" s="1078"/>
      <c r="D623" s="1080"/>
      <c r="E623" s="843"/>
      <c r="F623" s="843"/>
      <c r="G623" s="843"/>
      <c r="H623" s="1079" t="s">
        <v>290</v>
      </c>
      <c r="I623" s="1079"/>
      <c r="J623" s="853">
        <v>5.1647262661266274E-3</v>
      </c>
      <c r="K623" s="843"/>
      <c r="L623" s="843"/>
      <c r="M623" s="1079" t="s">
        <v>549</v>
      </c>
      <c r="N623" s="1079"/>
      <c r="O623" s="854">
        <v>0.17436196838171669</v>
      </c>
      <c r="P623" s="843"/>
      <c r="Q623" s="843"/>
      <c r="BB623" s="418"/>
    </row>
    <row r="624" s="342" customFormat="true" ht="25.15" customHeight="true" x14ac:dyDescent="0.2">
      <c r="A624" s="418"/>
      <c r="B624" s="418"/>
      <c r="C624" s="1078"/>
      <c r="D624" s="1080"/>
      <c r="E624" s="843"/>
      <c r="F624" s="843"/>
      <c r="G624" s="843"/>
      <c r="H624" s="1079" t="s">
        <v>599</v>
      </c>
      <c r="I624" s="1079"/>
      <c r="J624" s="853">
        <v>1.4062159679193309E-2</v>
      </c>
      <c r="K624" s="843"/>
      <c r="L624" s="843"/>
      <c r="M624" s="1079" t="s">
        <v>563</v>
      </c>
      <c r="N624" s="1079"/>
      <c r="O624" s="854">
        <v>1.058901656301285E-4</v>
      </c>
      <c r="P624" s="843"/>
      <c r="Q624" s="843"/>
      <c r="BB624" s="418"/>
    </row>
    <row r="625" s="342" customFormat="true" ht="25.15" customHeight="true" x14ac:dyDescent="0.2">
      <c r="A625" s="418"/>
      <c r="B625" s="418"/>
      <c r="C625" s="1078"/>
      <c r="D625" s="1080"/>
      <c r="E625" s="843"/>
      <c r="F625" s="843"/>
      <c r="G625" s="843"/>
      <c r="H625" s="1079" t="s">
        <v>314</v>
      </c>
      <c r="I625" s="1079"/>
      <c r="J625" s="861">
        <v>7.8250774555659023E-5</v>
      </c>
      <c r="K625" s="843"/>
      <c r="L625" s="843"/>
      <c r="M625" s="1079" t="s">
        <v>603</v>
      </c>
      <c r="N625" s="1079"/>
      <c r="O625" s="854">
        <v>4.6706471144020191E-3</v>
      </c>
      <c r="P625" s="843"/>
      <c r="Q625" s="843"/>
      <c r="BB625" s="418"/>
    </row>
    <row r="626" s="342" customFormat="true" ht="25.15" customHeight="true" x14ac:dyDescent="0.2">
      <c r="A626" s="418"/>
      <c r="B626" s="418"/>
      <c r="C626" s="1078"/>
      <c r="D626" s="1080"/>
      <c r="E626" s="843"/>
      <c r="F626" s="843"/>
      <c r="G626" s="843"/>
      <c r="H626" s="1079" t="s">
        <v>624</v>
      </c>
      <c r="I626" s="1079"/>
      <c r="J626" s="861">
        <v>1.1179607897579277E-5</v>
      </c>
      <c r="K626" s="843"/>
      <c r="L626" s="843"/>
      <c r="M626" s="1079" t="s">
        <v>566</v>
      </c>
      <c r="N626" s="1079"/>
      <c r="O626" s="854">
        <v>0.2795669643096802</v>
      </c>
      <c r="P626" s="843"/>
      <c r="Q626" s="843"/>
      <c r="BB626" s="418"/>
    </row>
    <row r="627" s="342" customFormat="true" ht="25.15" customHeight="true" x14ac:dyDescent="0.2">
      <c r="A627" s="418"/>
      <c r="B627" s="418"/>
      <c r="C627" s="1078"/>
      <c r="D627" s="1080"/>
      <c r="E627" s="843"/>
      <c r="F627" s="843"/>
      <c r="G627" s="843"/>
      <c r="H627" s="1079" t="s">
        <v>313</v>
      </c>
      <c r="I627" s="1079"/>
      <c r="J627" s="861">
        <v>2.0037167694302747E-6</v>
      </c>
      <c r="K627" s="843"/>
      <c r="L627" s="843"/>
      <c r="M627" s="1079" t="s">
        <v>417</v>
      </c>
      <c r="N627" s="1079"/>
      <c r="O627" s="854">
        <v>0.58118925604601979</v>
      </c>
      <c r="P627" s="843"/>
      <c r="Q627" s="843"/>
      <c r="BB627" s="418"/>
    </row>
    <row r="628" s="342" customFormat="true" ht="25.15" customHeight="true" x14ac:dyDescent="0.2">
      <c r="A628" s="418"/>
      <c r="B628" s="418"/>
      <c r="C628" s="1078"/>
      <c r="D628" s="1080"/>
      <c r="E628" s="843"/>
      <c r="F628" s="843"/>
      <c r="G628" s="843"/>
      <c r="H628" s="1079" t="s">
        <v>450</v>
      </c>
      <c r="I628" s="1079"/>
      <c r="J628" s="853">
        <v>8.3472635635195823E-3</v>
      </c>
      <c r="K628" s="843"/>
      <c r="L628" s="843"/>
      <c r="M628" s="1079" t="s">
        <v>551</v>
      </c>
      <c r="N628" s="1079"/>
      <c r="O628" s="854">
        <v>0.552695288946913</v>
      </c>
      <c r="P628" s="843"/>
      <c r="Q628" s="843"/>
      <c r="BB628" s="418"/>
    </row>
    <row r="629" s="342" customFormat="true" ht="25.15" customHeight="true" x14ac:dyDescent="0.2">
      <c r="A629" s="418"/>
      <c r="B629" s="418"/>
      <c r="C629" s="1078"/>
      <c r="D629" s="1080"/>
      <c r="E629" s="843"/>
      <c r="F629" s="843"/>
      <c r="G629" s="843"/>
      <c r="H629" s="1079" t="s">
        <v>544</v>
      </c>
      <c r="I629" s="1079"/>
      <c r="J629" s="853">
        <v>0.52067823939750746</v>
      </c>
      <c r="K629" s="843"/>
      <c r="L629" s="843"/>
      <c r="M629" s="1079" t="s">
        <v>612</v>
      </c>
      <c r="N629" s="1079"/>
      <c r="O629" s="854">
        <v>1.051259391356515E-3</v>
      </c>
      <c r="P629" s="843"/>
      <c r="Q629" s="843"/>
      <c r="BB629" s="418"/>
    </row>
    <row r="630" s="342" customFormat="true" ht="25.15" customHeight="true" x14ac:dyDescent="0.2">
      <c r="A630" s="418"/>
      <c r="B630" s="418"/>
      <c r="C630" s="1078"/>
      <c r="D630" s="1080"/>
      <c r="E630" s="843"/>
      <c r="F630" s="843"/>
      <c r="G630" s="843"/>
      <c r="H630" s="1079" t="s">
        <v>600</v>
      </c>
      <c r="I630" s="1079"/>
      <c r="J630" s="853">
        <v>4.2048946609089966E-3</v>
      </c>
      <c r="K630" s="843"/>
      <c r="L630" s="843"/>
      <c r="M630" s="1079" t="s">
        <v>633</v>
      </c>
      <c r="N630" s="1079"/>
      <c r="O630" s="854">
        <v>1.7488110156395277E-4</v>
      </c>
      <c r="P630" s="843"/>
      <c r="Q630" s="843"/>
      <c r="BB630" s="418"/>
    </row>
    <row r="631" s="342" customFormat="true" ht="25.15" customHeight="true" x14ac:dyDescent="0.2">
      <c r="A631" s="418"/>
      <c r="B631" s="418"/>
      <c r="C631" s="1078"/>
      <c r="D631" s="1080"/>
      <c r="E631" s="843"/>
      <c r="F631" s="843"/>
      <c r="G631" s="843"/>
      <c r="H631" s="1079" t="s">
        <v>586</v>
      </c>
      <c r="I631" s="1079"/>
      <c r="J631" s="853">
        <v>2.1122859048599188E-2</v>
      </c>
      <c r="K631" s="843"/>
      <c r="L631" s="843"/>
      <c r="M631" s="1079" t="s">
        <v>631</v>
      </c>
      <c r="N631" s="1079"/>
      <c r="O631" s="854">
        <v>1.4387653754757666E-3</v>
      </c>
      <c r="P631" s="843"/>
      <c r="Q631" s="843"/>
      <c r="BB631" s="418"/>
    </row>
    <row r="632" s="342" customFormat="true" ht="25.15" customHeight="true" x14ac:dyDescent="0.2">
      <c r="A632" s="418"/>
      <c r="B632" s="418"/>
      <c r="C632" s="1078"/>
      <c r="D632" s="1080"/>
      <c r="E632" s="843"/>
      <c r="F632" s="843"/>
      <c r="G632" s="843"/>
      <c r="H632" s="1079" t="s">
        <v>542</v>
      </c>
      <c r="I632" s="1079"/>
      <c r="J632" s="853">
        <v>0.47503927562346437</v>
      </c>
      <c r="K632" s="843"/>
      <c r="L632" s="843"/>
      <c r="M632" s="1079" t="s">
        <v>602</v>
      </c>
      <c r="N632" s="1079"/>
      <c r="O632" s="854">
        <v>3.9276194255411191E-3</v>
      </c>
      <c r="P632" s="843"/>
      <c r="Q632" s="843"/>
      <c r="BB632" s="418"/>
    </row>
    <row r="633" s="342" customFormat="true" ht="25.15" customHeight="true" x14ac:dyDescent="0.2">
      <c r="A633" s="418"/>
      <c r="B633" s="418"/>
      <c r="C633" s="1078"/>
      <c r="D633" s="1080"/>
      <c r="E633" s="843"/>
      <c r="F633" s="843"/>
      <c r="G633" s="843"/>
      <c r="H633" s="1079" t="s">
        <v>619</v>
      </c>
      <c r="I633" s="1079"/>
      <c r="J633" s="853">
        <v>3.4119936239819688E-4</v>
      </c>
      <c r="K633" s="843"/>
      <c r="L633" s="843"/>
      <c r="M633" s="1079" t="s">
        <v>606</v>
      </c>
      <c r="N633" s="1079"/>
      <c r="O633" s="857">
        <v>1.971194114662519E-3</v>
      </c>
      <c r="P633" s="843"/>
      <c r="Q633" s="843"/>
      <c r="BB633" s="418"/>
    </row>
    <row r="634" s="342" customFormat="true" ht="25.15" customHeight="true" x14ac:dyDescent="0.2">
      <c r="A634" s="418"/>
      <c r="B634" s="418"/>
      <c r="C634" s="1078"/>
      <c r="D634" s="1080"/>
      <c r="E634" s="843"/>
      <c r="F634" s="843"/>
      <c r="G634" s="843"/>
      <c r="H634" s="1079" t="s">
        <v>557</v>
      </c>
      <c r="I634" s="1079"/>
      <c r="J634" s="853">
        <v>0.14779086272831807</v>
      </c>
      <c r="K634" s="843"/>
      <c r="L634" s="843"/>
      <c r="M634" s="1080"/>
      <c r="N634" s="1080"/>
      <c r="O634" s="843"/>
      <c r="P634" s="843"/>
      <c r="Q634" s="843"/>
      <c r="BB634" s="418"/>
    </row>
    <row r="635" s="342" customFormat="true" ht="25.15" customHeight="true" x14ac:dyDescent="0.2">
      <c r="A635" s="418"/>
      <c r="B635" s="418"/>
      <c r="C635" s="1078"/>
      <c r="D635" s="1080"/>
      <c r="E635" s="843"/>
      <c r="F635" s="843"/>
      <c r="G635" s="843"/>
      <c r="H635" s="1079" t="s">
        <v>563</v>
      </c>
      <c r="I635" s="1079"/>
      <c r="J635" s="853">
        <v>0.14733441812961309</v>
      </c>
      <c r="K635" s="843"/>
      <c r="L635" s="843"/>
      <c r="M635" s="1080"/>
      <c r="N635" s="1080"/>
      <c r="O635" s="843"/>
      <c r="P635" s="843"/>
      <c r="Q635" s="843"/>
      <c r="BB635" s="418"/>
    </row>
    <row r="636" s="342" customFormat="true" ht="25.15" customHeight="true" x14ac:dyDescent="0.2">
      <c r="A636" s="418"/>
      <c r="B636" s="418"/>
      <c r="C636" s="1078"/>
      <c r="D636" s="1080"/>
      <c r="E636" s="843"/>
      <c r="F636" s="843"/>
      <c r="G636" s="843"/>
      <c r="H636" s="1079" t="s">
        <v>613</v>
      </c>
      <c r="I636" s="1079"/>
      <c r="J636" s="853">
        <v>2.2175129939755061E-3</v>
      </c>
      <c r="K636" s="843"/>
      <c r="L636" s="843"/>
      <c r="M636" s="1079" t="s">
        <v>252</v>
      </c>
      <c r="N636" s="1079"/>
      <c r="O636" s="1079"/>
      <c r="P636" s="1079"/>
      <c r="Q636" s="1079"/>
      <c r="BB636" s="418"/>
    </row>
    <row r="637" s="342" customFormat="true" ht="25.15" customHeight="true" x14ac:dyDescent="0.2">
      <c r="A637" s="418"/>
      <c r="B637" s="418"/>
      <c r="C637" s="1078"/>
      <c r="D637" s="1080"/>
      <c r="E637" s="843"/>
      <c r="F637" s="843"/>
      <c r="G637" s="843"/>
      <c r="H637" s="1079" t="s">
        <v>558</v>
      </c>
      <c r="I637" s="1079"/>
      <c r="J637" s="853">
        <v>8.6066673450304831E-2</v>
      </c>
      <c r="K637" s="843"/>
      <c r="L637" s="843"/>
      <c r="M637" s="1079" t="s">
        <v>203</v>
      </c>
      <c r="N637" s="1079"/>
      <c r="O637" s="1070" t="s">
        <v>253</v>
      </c>
      <c r="P637" s="1071"/>
      <c r="Q637" s="1072"/>
      <c r="BB637" s="418"/>
    </row>
    <row r="638" s="342" customFormat="true" ht="25.15" customHeight="true" x14ac:dyDescent="0.2">
      <c r="A638" s="418"/>
      <c r="B638" s="418"/>
      <c r="C638" s="1078"/>
      <c r="D638" s="1080"/>
      <c r="E638" s="843"/>
      <c r="F638" s="843"/>
      <c r="G638" s="843"/>
      <c r="H638" s="1079" t="s">
        <v>616</v>
      </c>
      <c r="I638" s="1079"/>
      <c r="J638" s="853">
        <v>3.1230797873379443E-4</v>
      </c>
      <c r="K638" s="843"/>
      <c r="L638" s="843"/>
      <c r="M638" s="1079"/>
      <c r="N638" s="1079"/>
      <c r="O638" s="868" t="s">
        <v>188</v>
      </c>
      <c r="P638" s="869" t="s">
        <v>254</v>
      </c>
      <c r="Q638" s="870" t="s">
        <v>255</v>
      </c>
      <c r="BB638" s="418"/>
    </row>
    <row r="639" s="342" customFormat="true" ht="25.15" customHeight="true" x14ac:dyDescent="0.2">
      <c r="A639" s="418"/>
      <c r="B639" s="418"/>
      <c r="C639" s="1078"/>
      <c r="D639" s="1080"/>
      <c r="E639" s="843"/>
      <c r="F639" s="843"/>
      <c r="G639" s="843"/>
      <c r="H639" s="1079" t="s">
        <v>620</v>
      </c>
      <c r="I639" s="1079"/>
      <c r="J639" s="853">
        <v>9.2260441053651282E-4</v>
      </c>
      <c r="K639" s="843"/>
      <c r="L639" s="843"/>
      <c r="M639" s="1079" t="s">
        <v>204</v>
      </c>
      <c r="N639" s="1079"/>
      <c r="O639" s="871">
        <v>12.643995918713703</v>
      </c>
      <c r="P639" s="872">
        <v>11.189376919215665</v>
      </c>
      <c r="Q639" s="873">
        <v>11.189376919215665</v>
      </c>
      <c r="BB639" s="418"/>
    </row>
    <row r="640" s="342" customFormat="true" ht="25.15" customHeight="true" x14ac:dyDescent="0.2">
      <c r="A640" s="418"/>
      <c r="B640" s="418"/>
      <c r="C640" s="1078"/>
      <c r="D640" s="1080"/>
      <c r="E640" s="843"/>
      <c r="F640" s="843"/>
      <c r="G640" s="843"/>
      <c r="H640" s="1079" t="s">
        <v>591</v>
      </c>
      <c r="I640" s="1079"/>
      <c r="J640" s="853">
        <v>0.17135242458355501</v>
      </c>
      <c r="K640" s="843"/>
      <c r="L640" s="843"/>
      <c r="M640" s="1080"/>
      <c r="N640" s="1080"/>
      <c r="O640" s="843"/>
      <c r="P640" s="843"/>
      <c r="Q640" s="843"/>
      <c r="BB640" s="418"/>
    </row>
    <row r="641" s="342" customFormat="true" ht="25.15" customHeight="true" x14ac:dyDescent="0.2">
      <c r="A641" s="418"/>
      <c r="B641" s="418"/>
      <c r="C641" s="1078"/>
      <c r="D641" s="1080"/>
      <c r="E641" s="843"/>
      <c r="F641" s="843"/>
      <c r="G641" s="843"/>
      <c r="H641" s="1079" t="s">
        <v>590</v>
      </c>
      <c r="I641" s="1079"/>
      <c r="J641" s="853">
        <v>0.17075669894941486</v>
      </c>
      <c r="K641" s="843"/>
      <c r="L641" s="843"/>
      <c r="M641" s="1080"/>
      <c r="N641" s="1080"/>
      <c r="O641" s="843"/>
      <c r="P641" s="843"/>
      <c r="Q641" s="843"/>
      <c r="BB641" s="418"/>
    </row>
    <row r="642" s="342" customFormat="true" ht="25.15" customHeight="true" x14ac:dyDescent="0.2">
      <c r="A642" s="418"/>
      <c r="B642" s="418"/>
      <c r="C642" s="1078"/>
      <c r="D642" s="1080"/>
      <c r="E642" s="843"/>
      <c r="F642" s="843"/>
      <c r="G642" s="843"/>
      <c r="H642" s="1079" t="s">
        <v>618</v>
      </c>
      <c r="I642" s="1079"/>
      <c r="J642" s="853">
        <v>1.8101950633721026E-4</v>
      </c>
      <c r="K642" s="843"/>
      <c r="L642" s="843"/>
      <c r="M642" s="1080"/>
      <c r="N642" s="1080"/>
      <c r="O642" s="843"/>
      <c r="P642" s="843"/>
      <c r="Q642" s="843"/>
      <c r="BB642" s="418"/>
    </row>
    <row r="643" s="342" customFormat="true" ht="25.15" customHeight="true" x14ac:dyDescent="0.2">
      <c r="A643" s="418"/>
      <c r="B643" s="418"/>
      <c r="C643" s="1078"/>
      <c r="D643" s="1080"/>
      <c r="E643" s="843"/>
      <c r="F643" s="843"/>
      <c r="G643" s="843"/>
      <c r="H643" s="1079" t="s">
        <v>543</v>
      </c>
      <c r="I643" s="1079"/>
      <c r="J643" s="853">
        <v>0.5669446901723123</v>
      </c>
      <c r="K643" s="843"/>
      <c r="L643" s="843"/>
      <c r="M643" s="1080"/>
      <c r="N643" s="1080"/>
      <c r="O643" s="843"/>
      <c r="P643" s="843"/>
      <c r="Q643" s="843"/>
      <c r="BB643" s="418"/>
    </row>
    <row r="644" s="342" customFormat="true" ht="25.15" customHeight="true" x14ac:dyDescent="0.2">
      <c r="A644" s="418"/>
      <c r="B644" s="418"/>
      <c r="C644" s="1078"/>
      <c r="D644" s="1080"/>
      <c r="E644" s="843"/>
      <c r="F644" s="843"/>
      <c r="G644" s="843"/>
      <c r="H644" s="1079" t="s">
        <v>597</v>
      </c>
      <c r="I644" s="1079"/>
      <c r="J644" s="853">
        <v>5.3686273366221234E-3</v>
      </c>
      <c r="K644" s="843"/>
      <c r="L644" s="843"/>
      <c r="M644" s="1080"/>
      <c r="N644" s="1080"/>
      <c r="O644" s="843"/>
      <c r="P644" s="843"/>
      <c r="Q644" s="843"/>
      <c r="BB644" s="418"/>
    </row>
    <row r="645" s="342" customFormat="true" ht="25.15" customHeight="true" x14ac:dyDescent="0.2">
      <c r="A645" s="418"/>
      <c r="B645" s="418"/>
      <c r="C645" s="1078"/>
      <c r="D645" s="1080"/>
      <c r="E645" s="843"/>
      <c r="F645" s="843"/>
      <c r="G645" s="843"/>
      <c r="H645" s="1079" t="s">
        <v>610</v>
      </c>
      <c r="I645" s="1079"/>
      <c r="J645" s="853">
        <v>1.7019956830987442E-3</v>
      </c>
      <c r="K645" s="843"/>
      <c r="L645" s="843"/>
      <c r="M645" s="1080"/>
      <c r="N645" s="1080"/>
      <c r="O645" s="843"/>
      <c r="P645" s="843"/>
      <c r="Q645" s="843"/>
      <c r="BB645" s="418"/>
    </row>
    <row r="646" s="342" customFormat="true" ht="25.15" customHeight="true" x14ac:dyDescent="0.2">
      <c r="A646" s="418"/>
      <c r="B646" s="418"/>
      <c r="C646" s="1078"/>
      <c r="D646" s="1080"/>
      <c r="E646" s="843"/>
      <c r="F646" s="843"/>
      <c r="G646" s="843"/>
      <c r="H646" s="1079" t="s">
        <v>587</v>
      </c>
      <c r="I646" s="1079"/>
      <c r="J646" s="853">
        <v>1.4153578146995466E-2</v>
      </c>
      <c r="K646" s="843"/>
      <c r="L646" s="843"/>
      <c r="M646" s="1080"/>
      <c r="N646" s="1080"/>
      <c r="O646" s="843"/>
      <c r="P646" s="843"/>
      <c r="Q646" s="843"/>
      <c r="BB646" s="418"/>
    </row>
    <row r="647" s="342" customFormat="true" ht="25.15" customHeight="true" x14ac:dyDescent="0.2">
      <c r="A647" s="418"/>
      <c r="B647" s="418"/>
      <c r="C647" s="1078"/>
      <c r="D647" s="1080"/>
      <c r="E647" s="843"/>
      <c r="F647" s="843"/>
      <c r="G647" s="843"/>
      <c r="H647" s="1079" t="s">
        <v>545</v>
      </c>
      <c r="I647" s="1079"/>
      <c r="J647" s="853">
        <v>0.49861620530079293</v>
      </c>
      <c r="K647" s="843"/>
      <c r="L647" s="843"/>
      <c r="M647" s="1080"/>
      <c r="N647" s="1080"/>
      <c r="O647" s="843"/>
      <c r="P647" s="843"/>
      <c r="Q647" s="843"/>
      <c r="BB647" s="418"/>
    </row>
    <row r="648" s="342" customFormat="true" ht="25.15" customHeight="true" x14ac:dyDescent="0.2">
      <c r="A648" s="418"/>
      <c r="B648" s="418"/>
      <c r="C648" s="1078"/>
      <c r="D648" s="1080"/>
      <c r="E648" s="843"/>
      <c r="F648" s="843"/>
      <c r="G648" s="843"/>
      <c r="H648" s="1079" t="s">
        <v>619</v>
      </c>
      <c r="I648" s="1079"/>
      <c r="J648" s="853">
        <v>2.3044897779958223E-4</v>
      </c>
      <c r="K648" s="843"/>
      <c r="L648" s="843"/>
      <c r="M648" s="1080"/>
      <c r="N648" s="1080"/>
      <c r="O648" s="843"/>
      <c r="P648" s="843"/>
      <c r="Q648" s="843"/>
      <c r="BB648" s="418"/>
    </row>
    <row r="649" s="342" customFormat="true" ht="25.15" customHeight="true" x14ac:dyDescent="0.2">
      <c r="A649" s="418"/>
      <c r="B649" s="418"/>
      <c r="C649" s="1078"/>
      <c r="D649" s="1080"/>
      <c r="E649" s="843"/>
      <c r="F649" s="843"/>
      <c r="G649" s="843"/>
      <c r="H649" s="1079" t="s">
        <v>594</v>
      </c>
      <c r="I649" s="1079"/>
      <c r="J649" s="853">
        <v>9.8993049030182464E-3</v>
      </c>
      <c r="K649" s="843"/>
      <c r="L649" s="843"/>
      <c r="M649" s="1080"/>
      <c r="N649" s="1080"/>
      <c r="O649" s="843"/>
      <c r="P649" s="843"/>
      <c r="Q649" s="843"/>
      <c r="BB649" s="418"/>
    </row>
    <row r="650" s="342" customFormat="true" ht="25.15" customHeight="true" x14ac:dyDescent="0.2">
      <c r="A650" s="418"/>
      <c r="B650" s="418"/>
      <c r="C650" s="1078"/>
      <c r="D650" s="1080"/>
      <c r="E650" s="843"/>
      <c r="F650" s="843"/>
      <c r="G650" s="843"/>
      <c r="H650" s="1079" t="s">
        <v>417</v>
      </c>
      <c r="I650" s="1079"/>
      <c r="J650" s="853">
        <v>7.3074369743789183E-3</v>
      </c>
      <c r="K650" s="843"/>
      <c r="L650" s="843"/>
      <c r="M650" s="1080"/>
      <c r="N650" s="1080"/>
      <c r="O650" s="843"/>
      <c r="P650" s="843"/>
      <c r="Q650" s="843"/>
      <c r="BB650" s="418"/>
    </row>
    <row r="651" s="342" customFormat="true" ht="25.15" customHeight="true" x14ac:dyDescent="0.2">
      <c r="A651" s="418"/>
      <c r="B651" s="418"/>
      <c r="C651" s="1078"/>
      <c r="D651" s="1080"/>
      <c r="E651" s="843"/>
      <c r="F651" s="843"/>
      <c r="G651" s="843"/>
      <c r="H651" s="1079" t="s">
        <v>549</v>
      </c>
      <c r="I651" s="1079"/>
      <c r="J651" s="853">
        <v>0.2573562976710434</v>
      </c>
      <c r="K651" s="843"/>
      <c r="L651" s="843"/>
      <c r="M651" s="1080"/>
      <c r="N651" s="1080"/>
      <c r="O651" s="843"/>
      <c r="P651" s="843"/>
      <c r="Q651" s="843"/>
      <c r="BB651" s="418"/>
    </row>
    <row r="652" s="342" customFormat="true" ht="25.15" customHeight="true" x14ac:dyDescent="0.2">
      <c r="A652" s="418"/>
      <c r="B652" s="418"/>
      <c r="C652" s="1078"/>
      <c r="D652" s="1080"/>
      <c r="E652" s="843"/>
      <c r="F652" s="843"/>
      <c r="G652" s="843"/>
      <c r="H652" s="1079" t="s">
        <v>563</v>
      </c>
      <c r="I652" s="1079"/>
      <c r="J652" s="853">
        <v>6.8357009895220769E-2</v>
      </c>
      <c r="K652" s="843"/>
      <c r="L652" s="843"/>
      <c r="M652" s="1080"/>
      <c r="N652" s="1080"/>
      <c r="O652" s="843"/>
      <c r="P652" s="843"/>
      <c r="Q652" s="843"/>
      <c r="BB652" s="418"/>
    </row>
    <row r="653" s="342" customFormat="true" ht="25.15" customHeight="true" x14ac:dyDescent="0.2">
      <c r="A653" s="418"/>
      <c r="B653" s="418"/>
      <c r="C653" s="1078"/>
      <c r="D653" s="1080"/>
      <c r="E653" s="843"/>
      <c r="F653" s="843"/>
      <c r="G653" s="843"/>
      <c r="H653" s="1079" t="s">
        <v>603</v>
      </c>
      <c r="I653" s="1079"/>
      <c r="J653" s="853">
        <v>2.7535639324369663E-3</v>
      </c>
      <c r="K653" s="843"/>
      <c r="L653" s="843"/>
      <c r="M653" s="1080"/>
      <c r="N653" s="1080"/>
      <c r="O653" s="843"/>
      <c r="P653" s="843"/>
      <c r="Q653" s="843"/>
      <c r="BB653" s="418"/>
    </row>
    <row r="654" s="342" customFormat="true" ht="25.15" customHeight="true" x14ac:dyDescent="0.2">
      <c r="A654" s="418"/>
      <c r="B654" s="418"/>
      <c r="C654" s="1078"/>
      <c r="D654" s="1080"/>
      <c r="E654" s="843"/>
      <c r="F654" s="843"/>
      <c r="G654" s="843"/>
      <c r="H654" s="1079" t="s">
        <v>566</v>
      </c>
      <c r="I654" s="1079"/>
      <c r="J654" s="853">
        <v>4.4972701797673501E-2</v>
      </c>
      <c r="K654" s="843"/>
      <c r="L654" s="843"/>
      <c r="M654" s="1080"/>
      <c r="N654" s="1080"/>
      <c r="O654" s="843"/>
      <c r="P654" s="843"/>
      <c r="Q654" s="843"/>
      <c r="BB654" s="418"/>
    </row>
    <row r="655" s="342" customFormat="true" ht="25.15" customHeight="true" x14ac:dyDescent="0.2">
      <c r="A655" s="418"/>
      <c r="B655" s="418"/>
      <c r="C655" s="1078"/>
      <c r="D655" s="1080"/>
      <c r="E655" s="843"/>
      <c r="F655" s="843"/>
      <c r="G655" s="843"/>
      <c r="H655" s="1079" t="s">
        <v>616</v>
      </c>
      <c r="I655" s="1079"/>
      <c r="J655" s="853">
        <v>1.7123242889762025E-4</v>
      </c>
      <c r="K655" s="843"/>
      <c r="L655" s="843"/>
      <c r="M655" s="1080"/>
      <c r="N655" s="1080"/>
      <c r="O655" s="843"/>
      <c r="P655" s="843"/>
      <c r="Q655" s="843"/>
      <c r="BB655" s="418"/>
    </row>
    <row r="656" s="342" customFormat="true" ht="25.15" customHeight="true" x14ac:dyDescent="0.2">
      <c r="A656" s="418"/>
      <c r="B656" s="418"/>
      <c r="C656" s="1078"/>
      <c r="D656" s="1080"/>
      <c r="E656" s="843"/>
      <c r="F656" s="843"/>
      <c r="G656" s="843"/>
      <c r="H656" s="1079" t="s">
        <v>620</v>
      </c>
      <c r="I656" s="1079"/>
      <c r="J656" s="853">
        <v>3.8048485171206264E-4</v>
      </c>
      <c r="K656" s="843"/>
      <c r="L656" s="843"/>
      <c r="M656" s="1080"/>
      <c r="N656" s="1080"/>
      <c r="O656" s="843"/>
      <c r="P656" s="843"/>
      <c r="Q656" s="843"/>
      <c r="BB656" s="418"/>
    </row>
    <row r="657" s="342" customFormat="true" ht="25.15" customHeight="true" x14ac:dyDescent="0.2">
      <c r="A657" s="418"/>
      <c r="B657" s="418"/>
      <c r="C657" s="1078"/>
      <c r="D657" s="1080"/>
      <c r="E657" s="843"/>
      <c r="F657" s="843"/>
      <c r="G657" s="843"/>
      <c r="H657" s="1079" t="s">
        <v>417</v>
      </c>
      <c r="I657" s="1079"/>
      <c r="J657" s="853">
        <v>5.7194687424189566E-2</v>
      </c>
      <c r="K657" s="843"/>
      <c r="L657" s="843"/>
      <c r="M657" s="1080"/>
      <c r="N657" s="1080"/>
      <c r="O657" s="843"/>
      <c r="P657" s="843"/>
      <c r="Q657" s="843"/>
      <c r="BB657" s="418"/>
    </row>
    <row r="658" s="342" customFormat="true" ht="25.15" customHeight="true" x14ac:dyDescent="0.2">
      <c r="A658" s="418"/>
      <c r="B658" s="418"/>
      <c r="C658" s="1078"/>
      <c r="D658" s="1080"/>
      <c r="E658" s="843"/>
      <c r="F658" s="843"/>
      <c r="G658" s="843"/>
      <c r="H658" s="1079" t="s">
        <v>551</v>
      </c>
      <c r="I658" s="1079"/>
      <c r="J658" s="853">
        <v>4.2467438970061444E-2</v>
      </c>
      <c r="K658" s="843"/>
      <c r="L658" s="843"/>
      <c r="M658" s="1080"/>
      <c r="N658" s="1080"/>
      <c r="O658" s="843"/>
      <c r="P658" s="843"/>
      <c r="Q658" s="843"/>
      <c r="BB658" s="418"/>
    </row>
    <row r="659" s="342" customFormat="true" ht="25.15" customHeight="true" x14ac:dyDescent="0.2">
      <c r="A659" s="418"/>
      <c r="B659" s="418"/>
      <c r="C659" s="1078"/>
      <c r="D659" s="1080"/>
      <c r="E659" s="843"/>
      <c r="F659" s="843"/>
      <c r="G659" s="843"/>
      <c r="H659" s="1079" t="s">
        <v>612</v>
      </c>
      <c r="I659" s="1079"/>
      <c r="J659" s="853">
        <v>1.5392188866378091E-3</v>
      </c>
      <c r="K659" s="843"/>
      <c r="L659" s="843"/>
      <c r="M659" s="1080"/>
      <c r="N659" s="1080"/>
      <c r="O659" s="843"/>
      <c r="P659" s="843"/>
      <c r="Q659" s="843"/>
      <c r="BB659" s="418"/>
    </row>
    <row r="660" s="342" customFormat="true" ht="25.15" customHeight="true" x14ac:dyDescent="0.2">
      <c r="A660" s="418"/>
      <c r="B660" s="418"/>
      <c r="C660" s="1078"/>
      <c r="D660" s="1080"/>
      <c r="E660" s="843"/>
      <c r="F660" s="843"/>
      <c r="G660" s="843"/>
      <c r="H660" s="1079" t="s">
        <v>602</v>
      </c>
      <c r="I660" s="1079"/>
      <c r="J660" s="853">
        <v>6.4034381401163395E-3</v>
      </c>
      <c r="K660" s="843"/>
      <c r="L660" s="843"/>
      <c r="M660" s="1080"/>
      <c r="N660" s="1080"/>
      <c r="O660" s="843"/>
      <c r="P660" s="843"/>
      <c r="Q660" s="843"/>
      <c r="BB660" s="418"/>
    </row>
    <row r="661" s="342" customFormat="true" ht="25.15" customHeight="true" x14ac:dyDescent="0.2">
      <c r="A661" s="418"/>
      <c r="B661" s="418"/>
      <c r="C661" s="1078"/>
      <c r="D661" s="1080"/>
      <c r="E661" s="843"/>
      <c r="F661" s="843"/>
      <c r="G661" s="843"/>
      <c r="H661" s="1079" t="s">
        <v>606</v>
      </c>
      <c r="I661" s="1079"/>
      <c r="J661" s="859">
        <v>4.5521716556094424E-3</v>
      </c>
      <c r="K661" s="843"/>
      <c r="L661" s="843"/>
      <c r="M661" s="1080"/>
      <c r="N661" s="1080"/>
      <c r="O661" s="843"/>
      <c r="P661" s="843"/>
      <c r="Q661" s="843"/>
      <c r="BB661" s="418"/>
    </row>
    <row r="662" s="342" customFormat="true" ht="25.15" customHeight="true" x14ac:dyDescent="0.2">
      <c r="A662" s="418"/>
      <c r="B662" s="418"/>
      <c r="C662" s="1078"/>
      <c r="D662" s="1080"/>
      <c r="E662" s="843"/>
      <c r="F662" s="843"/>
      <c r="G662" s="843"/>
      <c r="H662" s="1080"/>
      <c r="I662" s="1080"/>
      <c r="J662" s="843"/>
      <c r="K662" s="843"/>
      <c r="L662" s="843"/>
      <c r="M662" s="1080"/>
      <c r="N662" s="1080"/>
      <c r="O662" s="843"/>
      <c r="P662" s="843"/>
      <c r="Q662" s="843"/>
      <c r="BB662" s="418"/>
    </row>
    <row r="663" s="342" customFormat="true" ht="25.15" customHeight="true" x14ac:dyDescent="0.2">
      <c r="A663" s="418"/>
      <c r="B663" s="418"/>
      <c r="C663" s="1078"/>
      <c r="D663" s="1080"/>
      <c r="E663" s="843"/>
      <c r="F663" s="843"/>
      <c r="G663" s="843"/>
      <c r="H663" s="1080"/>
      <c r="I663" s="1080"/>
      <c r="J663" s="843"/>
      <c r="K663" s="843"/>
      <c r="L663" s="843"/>
      <c r="M663" s="1080"/>
      <c r="N663" s="1080"/>
      <c r="O663" s="843"/>
      <c r="P663" s="843"/>
      <c r="Q663" s="843"/>
      <c r="BB663" s="418"/>
    </row>
    <row r="664" s="342" customFormat="true" ht="25.15" customHeight="true" x14ac:dyDescent="0.2">
      <c r="A664" s="418"/>
      <c r="B664" s="418"/>
      <c r="C664" s="1078"/>
      <c r="D664" s="1080"/>
      <c r="E664" s="843"/>
      <c r="F664" s="843"/>
      <c r="G664" s="843"/>
      <c r="H664" s="1079" t="s">
        <v>252</v>
      </c>
      <c r="I664" s="1079"/>
      <c r="J664" s="1079"/>
      <c r="K664" s="1079"/>
      <c r="L664" s="1079"/>
      <c r="M664" s="1080"/>
      <c r="N664" s="1080"/>
      <c r="O664" s="843"/>
      <c r="P664" s="843"/>
      <c r="Q664" s="843"/>
      <c r="BB664" s="418"/>
    </row>
    <row r="665" s="342" customFormat="true" ht="25.15" customHeight="true" x14ac:dyDescent="0.2">
      <c r="A665" s="418"/>
      <c r="B665" s="418"/>
      <c r="C665" s="1078"/>
      <c r="D665" s="1080"/>
      <c r="E665" s="843"/>
      <c r="F665" s="843"/>
      <c r="G665" s="843"/>
      <c r="H665" s="1079" t="s">
        <v>203</v>
      </c>
      <c r="I665" s="1079"/>
      <c r="J665" s="1073" t="s">
        <v>253</v>
      </c>
      <c r="K665" s="1074"/>
      <c r="L665" s="1075"/>
      <c r="M665" s="1080"/>
      <c r="N665" s="1080"/>
      <c r="O665" s="843"/>
      <c r="P665" s="843"/>
      <c r="Q665" s="843"/>
      <c r="BB665" s="418"/>
    </row>
    <row r="666" s="342" customFormat="true" ht="25.15" customHeight="true" x14ac:dyDescent="0.2">
      <c r="A666" s="418"/>
      <c r="B666" s="418"/>
      <c r="C666" s="1078"/>
      <c r="D666" s="1080"/>
      <c r="E666" s="843"/>
      <c r="F666" s="843"/>
      <c r="G666" s="843"/>
      <c r="H666" s="1079"/>
      <c r="I666" s="1079"/>
      <c r="J666" s="874" t="s">
        <v>188</v>
      </c>
      <c r="K666" s="875" t="s">
        <v>254</v>
      </c>
      <c r="L666" s="876" t="s">
        <v>255</v>
      </c>
      <c r="M666" s="1080"/>
      <c r="N666" s="1080"/>
      <c r="O666" s="843"/>
      <c r="P666" s="843"/>
      <c r="Q666" s="843"/>
      <c r="BB666" s="418"/>
    </row>
    <row r="667" s="342" customFormat="true" ht="25.15" customHeight="true" x14ac:dyDescent="0.2">
      <c r="A667" s="418"/>
      <c r="B667" s="418"/>
      <c r="C667" s="1078"/>
      <c r="D667" s="1080"/>
      <c r="E667" s="843"/>
      <c r="F667" s="843"/>
      <c r="G667" s="843"/>
      <c r="H667" s="1079" t="s">
        <v>204</v>
      </c>
      <c r="I667" s="1079"/>
      <c r="J667" s="877">
        <v>9.7951410789231907</v>
      </c>
      <c r="K667" s="878">
        <v>7.7127095109631423</v>
      </c>
      <c r="L667" s="879">
        <v>7.7127095109631423</v>
      </c>
      <c r="M667" s="1080"/>
      <c r="N667" s="1080"/>
      <c r="O667" s="843"/>
      <c r="P667" s="843"/>
      <c r="Q667" s="843"/>
      <c r="BB667" s="418"/>
    </row>
    <row r="668" s="342" customFormat="true" ht="25.15" customHeight="true" x14ac:dyDescent="0.2">
      <c r="A668" s="418"/>
      <c r="B668" s="418"/>
      <c r="C668" s="1078"/>
      <c r="D668" s="1080"/>
      <c r="E668" s="843"/>
      <c r="F668" s="843"/>
      <c r="G668" s="843"/>
      <c r="H668" s="1080"/>
      <c r="I668" s="1080"/>
      <c r="J668" s="843"/>
      <c r="K668" s="843"/>
      <c r="L668" s="843"/>
      <c r="M668" s="1080"/>
      <c r="N668" s="1080"/>
      <c r="O668" s="843"/>
      <c r="P668" s="843"/>
      <c r="Q668" s="843"/>
      <c r="BB668" s="418"/>
    </row>
    <row r="669" s="342" customFormat="true" ht="25.15" customHeight="true" x14ac:dyDescent="0.2">
      <c r="A669" s="418"/>
      <c r="B669" s="418"/>
      <c r="C669" s="1078"/>
      <c r="D669" s="1080"/>
      <c r="E669" s="843"/>
      <c r="F669" s="843"/>
      <c r="G669" s="843"/>
      <c r="H669" s="1080"/>
      <c r="I669" s="1080"/>
      <c r="J669" s="843"/>
      <c r="K669" s="843"/>
      <c r="L669" s="843"/>
      <c r="M669" s="1080"/>
      <c r="N669" s="1080"/>
      <c r="O669" s="843"/>
      <c r="P669" s="843"/>
      <c r="Q669" s="843"/>
      <c r="BB669" s="418"/>
    </row>
    <row r="670" s="342" customFormat="true" ht="25.15" customHeight="true" x14ac:dyDescent="0.2">
      <c r="A670" s="418"/>
      <c r="B670" s="418"/>
      <c r="C670" s="1078"/>
      <c r="D670" s="1080"/>
      <c r="E670" s="843"/>
      <c r="F670" s="843"/>
      <c r="G670" s="843"/>
      <c r="H670" s="1080"/>
      <c r="I670" s="1080"/>
      <c r="J670" s="843"/>
      <c r="K670" s="843"/>
      <c r="L670" s="843"/>
      <c r="M670" s="1080"/>
      <c r="N670" s="1080"/>
      <c r="O670" s="843"/>
      <c r="P670" s="843"/>
      <c r="Q670" s="843"/>
      <c r="BB670" s="418"/>
    </row>
    <row r="671" s="342" customFormat="true" ht="25.15" customHeight="true" x14ac:dyDescent="0.2">
      <c r="A671" s="418"/>
      <c r="B671" s="418"/>
      <c r="C671" s="1078"/>
      <c r="D671" s="1080"/>
      <c r="E671" s="843"/>
      <c r="F671" s="843"/>
      <c r="G671" s="843"/>
      <c r="H671" s="1080"/>
      <c r="I671" s="1080"/>
      <c r="J671" s="843"/>
      <c r="K671" s="843"/>
      <c r="L671" s="843"/>
      <c r="M671" s="1080"/>
      <c r="N671" s="1080"/>
      <c r="O671" s="843"/>
      <c r="P671" s="843"/>
      <c r="Q671" s="843"/>
      <c r="BB671" s="418"/>
    </row>
    <row r="672" s="342" customFormat="true" ht="25.15" customHeight="true" x14ac:dyDescent="0.2">
      <c r="A672" s="418"/>
      <c r="B672" s="418"/>
      <c r="C672" s="1078"/>
      <c r="D672" s="1080"/>
      <c r="E672" s="843"/>
      <c r="F672" s="843"/>
      <c r="G672" s="843"/>
      <c r="H672" s="1080"/>
      <c r="I672" s="1080"/>
      <c r="J672" s="843"/>
      <c r="K672" s="843"/>
      <c r="L672" s="843"/>
      <c r="M672" s="1080"/>
      <c r="N672" s="1080"/>
      <c r="O672" s="843"/>
      <c r="P672" s="843"/>
      <c r="Q672" s="843"/>
      <c r="BB672" s="418"/>
    </row>
    <row r="673" s="342" customFormat="true" ht="25.15" customHeight="true" x14ac:dyDescent="0.2">
      <c r="A673" s="418"/>
      <c r="B673" s="418"/>
      <c r="C673" s="1078"/>
      <c r="D673" s="1080"/>
      <c r="E673" s="843"/>
      <c r="F673" s="843"/>
      <c r="G673" s="843"/>
      <c r="H673" s="1080"/>
      <c r="I673" s="1080"/>
      <c r="J673" s="843"/>
      <c r="K673" s="843"/>
      <c r="L673" s="843"/>
      <c r="M673" s="1080"/>
      <c r="N673" s="1080"/>
      <c r="O673" s="843"/>
      <c r="P673" s="843"/>
      <c r="Q673" s="843"/>
      <c r="BB673" s="418"/>
    </row>
    <row r="674" s="342" customFormat="true" ht="25.15" customHeight="true" x14ac:dyDescent="0.2">
      <c r="A674" s="418"/>
      <c r="B674" s="418"/>
      <c r="C674" s="1078"/>
      <c r="D674" s="1080"/>
      <c r="E674" s="843"/>
      <c r="F674" s="843"/>
      <c r="G674" s="843"/>
      <c r="H674" s="1080"/>
      <c r="I674" s="1080"/>
      <c r="J674" s="843"/>
      <c r="K674" s="843"/>
      <c r="L674" s="843"/>
      <c r="M674" s="1080"/>
      <c r="N674" s="1080"/>
      <c r="O674" s="843"/>
      <c r="P674" s="843"/>
      <c r="Q674" s="843"/>
      <c r="BB674" s="418"/>
    </row>
    <row r="675" s="342" customFormat="true" ht="25.15" customHeight="true" x14ac:dyDescent="0.2">
      <c r="A675" s="418"/>
      <c r="B675" s="418"/>
      <c r="C675" s="1078"/>
      <c r="D675" s="1080"/>
      <c r="E675" s="843"/>
      <c r="F675" s="843"/>
      <c r="G675" s="843"/>
      <c r="H675" s="1080"/>
      <c r="I675" s="1080"/>
      <c r="J675" s="843"/>
      <c r="K675" s="843"/>
      <c r="L675" s="843"/>
      <c r="M675" s="1080"/>
      <c r="N675" s="1080"/>
      <c r="O675" s="843"/>
      <c r="P675" s="843"/>
      <c r="Q675" s="843"/>
      <c r="BB675" s="418"/>
    </row>
    <row r="676" s="342" customFormat="true" ht="25.15" customHeight="true" x14ac:dyDescent="0.2">
      <c r="A676" s="418"/>
      <c r="B676" s="418"/>
      <c r="C676" s="1078"/>
      <c r="D676" s="1080"/>
      <c r="E676" s="843"/>
      <c r="F676" s="843"/>
      <c r="G676" s="843"/>
      <c r="H676" s="1080"/>
      <c r="I676" s="1080"/>
      <c r="J676" s="843"/>
      <c r="K676" s="843"/>
      <c r="L676" s="843"/>
      <c r="M676" s="1080"/>
      <c r="N676" s="1080"/>
      <c r="O676" s="843"/>
      <c r="P676" s="843"/>
      <c r="Q676" s="843"/>
      <c r="BB676" s="418"/>
    </row>
    <row r="677" s="342" customFormat="true" ht="25.15" customHeight="true" x14ac:dyDescent="0.2">
      <c r="A677" s="418"/>
      <c r="B677" s="418"/>
      <c r="C677" s="1078"/>
      <c r="D677" s="1080"/>
      <c r="E677" s="843"/>
      <c r="F677" s="843"/>
      <c r="G677" s="843"/>
      <c r="H677" s="1080"/>
      <c r="I677" s="1080"/>
      <c r="J677" s="843"/>
      <c r="K677" s="843"/>
      <c r="L677" s="843"/>
      <c r="M677" s="1080"/>
      <c r="N677" s="1080"/>
      <c r="O677" s="843"/>
      <c r="P677" s="843"/>
      <c r="Q677" s="843"/>
      <c r="BB677" s="418"/>
    </row>
    <row r="678" s="342" customFormat="true" ht="25.15" customHeight="true" x14ac:dyDescent="0.2">
      <c r="A678" s="418"/>
      <c r="B678" s="418"/>
      <c r="C678" s="1078"/>
      <c r="D678" s="1080"/>
      <c r="E678" s="843"/>
      <c r="F678" s="843"/>
      <c r="G678" s="843"/>
      <c r="H678" s="1080"/>
      <c r="I678" s="1080"/>
      <c r="J678" s="843"/>
      <c r="K678" s="843"/>
      <c r="L678" s="843"/>
      <c r="M678" s="1080"/>
      <c r="N678" s="1080"/>
      <c r="O678" s="843"/>
      <c r="P678" s="843"/>
      <c r="Q678" s="843"/>
      <c r="BB678" s="418"/>
    </row>
    <row r="679" s="342" customFormat="true" ht="25.15" customHeight="true" x14ac:dyDescent="0.2">
      <c r="A679" s="418"/>
      <c r="B679" s="418"/>
      <c r="C679" s="1078"/>
      <c r="D679" s="1080"/>
      <c r="E679" s="843"/>
      <c r="F679" s="843"/>
      <c r="G679" s="843"/>
      <c r="H679" s="1080"/>
      <c r="I679" s="1080"/>
      <c r="J679" s="843"/>
      <c r="K679" s="843"/>
      <c r="L679" s="843"/>
      <c r="M679" s="1080"/>
      <c r="N679" s="1080"/>
      <c r="O679" s="843"/>
      <c r="P679" s="843"/>
      <c r="Q679" s="843"/>
      <c r="BB679" s="418"/>
    </row>
    <row r="680" s="342" customFormat="true" ht="25.15" customHeight="true" x14ac:dyDescent="0.2">
      <c r="A680" s="418"/>
      <c r="B680" s="418"/>
      <c r="C680" s="1078"/>
      <c r="D680" s="1080"/>
      <c r="E680" s="843"/>
      <c r="F680" s="843"/>
      <c r="G680" s="843"/>
      <c r="H680" s="1080"/>
      <c r="I680" s="1080"/>
      <c r="J680" s="843"/>
      <c r="K680" s="843"/>
      <c r="L680" s="843"/>
      <c r="M680" s="1080"/>
      <c r="N680" s="1080"/>
      <c r="O680" s="843"/>
      <c r="P680" s="843"/>
      <c r="Q680" s="843"/>
      <c r="BB680" s="418"/>
    </row>
    <row r="681" s="342" customFormat="true" ht="25.15" customHeight="true" x14ac:dyDescent="0.2">
      <c r="A681" s="418"/>
      <c r="B681" s="418"/>
      <c r="C681" s="1078"/>
      <c r="D681" s="1080"/>
      <c r="E681" s="843"/>
      <c r="F681" s="843"/>
      <c r="G681" s="843"/>
      <c r="H681" s="1080"/>
      <c r="I681" s="1080"/>
      <c r="J681" s="843"/>
      <c r="K681" s="843"/>
      <c r="L681" s="843"/>
      <c r="M681" s="1080"/>
      <c r="N681" s="1080"/>
      <c r="O681" s="843"/>
      <c r="P681" s="843"/>
      <c r="Q681" s="843"/>
      <c r="BB681" s="418"/>
    </row>
    <row r="682" s="342" customFormat="true" ht="25.15" customHeight="true" x14ac:dyDescent="0.2">
      <c r="A682" s="418"/>
      <c r="B682" s="418"/>
      <c r="C682" s="1078"/>
      <c r="D682" s="1080"/>
      <c r="E682" s="843"/>
      <c r="F682" s="843"/>
      <c r="G682" s="843"/>
      <c r="H682" s="1080"/>
      <c r="I682" s="1080"/>
      <c r="J682" s="843"/>
      <c r="K682" s="843"/>
      <c r="L682" s="843"/>
      <c r="M682" s="1080"/>
      <c r="N682" s="1080"/>
      <c r="O682" s="843"/>
      <c r="P682" s="843"/>
      <c r="Q682" s="843"/>
      <c r="BB682" s="418"/>
    </row>
    <row r="683" s="342" customFormat="true" ht="25.15" customHeight="true" x14ac:dyDescent="0.2">
      <c r="A683" s="418"/>
      <c r="B683" s="418"/>
      <c r="C683" s="1078"/>
      <c r="D683" s="1080"/>
      <c r="E683" s="843"/>
      <c r="F683" s="843"/>
      <c r="G683" s="843"/>
      <c r="H683" s="1080"/>
      <c r="I683" s="1080"/>
      <c r="J683" s="843"/>
      <c r="K683" s="843"/>
      <c r="L683" s="843"/>
      <c r="M683" s="1080"/>
      <c r="N683" s="1080"/>
      <c r="O683" s="843"/>
      <c r="P683" s="843"/>
      <c r="Q683" s="843"/>
      <c r="BB683" s="418"/>
    </row>
    <row r="684" s="342" customFormat="true" ht="25.15" customHeight="true" x14ac:dyDescent="0.2">
      <c r="A684" s="418"/>
      <c r="B684" s="418"/>
      <c r="C684" s="1078"/>
      <c r="D684" s="1080"/>
      <c r="E684" s="843"/>
      <c r="F684" s="843"/>
      <c r="G684" s="843"/>
      <c r="H684" s="1080"/>
      <c r="I684" s="1080"/>
      <c r="J684" s="843"/>
      <c r="K684" s="843"/>
      <c r="L684" s="843"/>
      <c r="M684" s="1080"/>
      <c r="N684" s="1080"/>
      <c r="O684" s="843"/>
      <c r="P684" s="843"/>
      <c r="Q684" s="843"/>
      <c r="BB684" s="418"/>
    </row>
    <row r="685" s="342" customFormat="true" ht="25.15" customHeight="true" x14ac:dyDescent="0.2">
      <c r="A685" s="418"/>
      <c r="B685" s="418"/>
      <c r="C685" s="1078"/>
      <c r="D685" s="1080"/>
      <c r="E685" s="843"/>
      <c r="F685" s="843"/>
      <c r="G685" s="843"/>
      <c r="H685" s="1080"/>
      <c r="I685" s="1080"/>
      <c r="J685" s="843"/>
      <c r="K685" s="843"/>
      <c r="L685" s="843"/>
      <c r="M685" s="1080"/>
      <c r="N685" s="1080"/>
      <c r="O685" s="843"/>
      <c r="P685" s="843"/>
      <c r="Q685" s="843"/>
      <c r="BB685" s="418"/>
    </row>
    <row r="686" s="342" customFormat="true" ht="25.15" customHeight="true" x14ac:dyDescent="0.2">
      <c r="A686" s="418"/>
      <c r="B686" s="418"/>
      <c r="C686" s="1078"/>
      <c r="D686" s="1080"/>
      <c r="E686" s="843"/>
      <c r="F686" s="843"/>
      <c r="G686" s="843"/>
      <c r="H686" s="1080"/>
      <c r="I686" s="1080"/>
      <c r="J686" s="843"/>
      <c r="K686" s="843"/>
      <c r="L686" s="843"/>
      <c r="M686" s="1080"/>
      <c r="N686" s="1080"/>
      <c r="O686" s="843"/>
      <c r="P686" s="843"/>
      <c r="Q686" s="843"/>
      <c r="BB686" s="418"/>
    </row>
    <row r="687" s="342" customFormat="true" ht="25.15" customHeight="true" x14ac:dyDescent="0.2">
      <c r="A687" s="418"/>
      <c r="B687" s="418"/>
      <c r="C687" s="1078"/>
      <c r="D687" s="1080"/>
      <c r="E687" s="843"/>
      <c r="F687" s="843"/>
      <c r="G687" s="843"/>
      <c r="H687" s="1080"/>
      <c r="I687" s="1080"/>
      <c r="J687" s="843"/>
      <c r="K687" s="843"/>
      <c r="L687" s="843"/>
      <c r="M687" s="1080"/>
      <c r="N687" s="1080"/>
      <c r="O687" s="843"/>
      <c r="P687" s="843"/>
      <c r="Q687" s="843"/>
      <c r="BB687" s="418"/>
    </row>
    <row r="688" s="342" customFormat="true" ht="25.15" customHeight="true" x14ac:dyDescent="0.2">
      <c r="A688" s="418"/>
      <c r="B688" s="418"/>
      <c r="C688" s="1078"/>
      <c r="D688" s="1080"/>
      <c r="E688" s="843"/>
      <c r="F688" s="843"/>
      <c r="G688" s="843"/>
      <c r="H688" s="1080"/>
      <c r="I688" s="1080"/>
      <c r="J688" s="843"/>
      <c r="K688" s="843"/>
      <c r="L688" s="843"/>
      <c r="M688" s="1080"/>
      <c r="N688" s="1080"/>
      <c r="O688" s="843"/>
      <c r="P688" s="843"/>
      <c r="Q688" s="843"/>
      <c r="BB688" s="418"/>
    </row>
    <row r="689" s="342" customFormat="true" ht="25.15" customHeight="true" x14ac:dyDescent="0.2">
      <c r="A689" s="418"/>
      <c r="B689" s="418"/>
      <c r="C689" s="1078"/>
      <c r="D689" s="1080"/>
      <c r="E689" s="843"/>
      <c r="F689" s="843"/>
      <c r="G689" s="843"/>
      <c r="H689" s="1080"/>
      <c r="I689" s="1080"/>
      <c r="J689" s="843"/>
      <c r="K689" s="843"/>
      <c r="L689" s="843"/>
      <c r="M689" s="1080"/>
      <c r="N689" s="1080"/>
      <c r="O689" s="843"/>
      <c r="P689" s="843"/>
      <c r="Q689" s="843"/>
      <c r="BB689" s="418"/>
    </row>
    <row r="690" s="342" customFormat="true" ht="25.15" customHeight="true" x14ac:dyDescent="0.2">
      <c r="A690" s="418"/>
      <c r="B690" s="418"/>
      <c r="C690" s="1078"/>
      <c r="D690" s="1080"/>
      <c r="E690" s="843"/>
      <c r="F690" s="843"/>
      <c r="G690" s="843"/>
      <c r="H690" s="1080"/>
      <c r="I690" s="1080"/>
      <c r="J690" s="843"/>
      <c r="K690" s="843"/>
      <c r="L690" s="843"/>
      <c r="M690" s="1080"/>
      <c r="N690" s="1080"/>
      <c r="O690" s="843"/>
      <c r="P690" s="843"/>
      <c r="Q690" s="843"/>
      <c r="BB690" s="418"/>
    </row>
    <row r="691" s="342" customFormat="true" ht="25.15" customHeight="true" x14ac:dyDescent="0.2">
      <c r="A691" s="418"/>
      <c r="B691" s="418"/>
      <c r="C691" s="1078"/>
      <c r="D691" s="1080"/>
      <c r="E691" s="843"/>
      <c r="F691" s="843"/>
      <c r="G691" s="843"/>
      <c r="H691" s="1080"/>
      <c r="I691" s="1080"/>
      <c r="J691" s="843"/>
      <c r="K691" s="843"/>
      <c r="L691" s="843"/>
      <c r="M691" s="1080"/>
      <c r="N691" s="1080"/>
      <c r="O691" s="843"/>
      <c r="P691" s="843"/>
      <c r="Q691" s="843"/>
      <c r="BB691" s="418"/>
    </row>
    <row r="692" s="342" customFormat="true" ht="25.15" customHeight="true" x14ac:dyDescent="0.2">
      <c r="A692" s="418"/>
      <c r="B692" s="418"/>
      <c r="C692" s="1078"/>
      <c r="D692" s="1080"/>
      <c r="E692" s="843"/>
      <c r="F692" s="843"/>
      <c r="G692" s="843"/>
      <c r="H692" s="1080"/>
      <c r="I692" s="1080"/>
      <c r="J692" s="843"/>
      <c r="K692" s="843"/>
      <c r="L692" s="843"/>
      <c r="M692" s="1080"/>
      <c r="N692" s="1080"/>
      <c r="O692" s="843"/>
      <c r="P692" s="843"/>
      <c r="Q692" s="843"/>
      <c r="BB692" s="418"/>
    </row>
    <row r="693" s="342" customFormat="true" ht="25.15" customHeight="true" x14ac:dyDescent="0.2">
      <c r="A693" s="418"/>
      <c r="B693" s="418"/>
      <c r="C693" s="1078"/>
      <c r="D693" s="1080"/>
      <c r="E693" s="843"/>
      <c r="F693" s="843"/>
      <c r="G693" s="843"/>
      <c r="H693" s="1080"/>
      <c r="I693" s="1080"/>
      <c r="J693" s="843"/>
      <c r="K693" s="843"/>
      <c r="L693" s="843"/>
      <c r="M693" s="1080"/>
      <c r="N693" s="1080"/>
      <c r="O693" s="843"/>
      <c r="P693" s="843"/>
      <c r="Q693" s="843"/>
      <c r="BB693" s="418"/>
    </row>
    <row r="694" s="342" customFormat="true" ht="25.15" customHeight="true" x14ac:dyDescent="0.2">
      <c r="A694" s="418"/>
      <c r="B694" s="418"/>
      <c r="C694" s="1078"/>
      <c r="D694" s="1080"/>
      <c r="E694" s="843"/>
      <c r="F694" s="843"/>
      <c r="G694" s="843"/>
      <c r="H694" s="1080"/>
      <c r="I694" s="1080"/>
      <c r="J694" s="843"/>
      <c r="K694" s="843"/>
      <c r="L694" s="843"/>
      <c r="M694" s="1080"/>
      <c r="N694" s="1080"/>
      <c r="O694" s="843"/>
      <c r="P694" s="843"/>
      <c r="Q694" s="843"/>
      <c r="BB694" s="418"/>
    </row>
    <row r="695" s="342" customFormat="true" ht="25.15" customHeight="true" x14ac:dyDescent="0.2">
      <c r="A695" s="418"/>
      <c r="B695" s="418"/>
      <c r="C695" s="1078"/>
      <c r="D695" s="1080"/>
      <c r="E695" s="843"/>
      <c r="F695" s="843"/>
      <c r="G695" s="843"/>
      <c r="H695" s="1080"/>
      <c r="I695" s="1080"/>
      <c r="J695" s="843"/>
      <c r="K695" s="843"/>
      <c r="L695" s="843"/>
      <c r="M695" s="1080"/>
      <c r="N695" s="1080"/>
      <c r="O695" s="843"/>
      <c r="P695" s="843"/>
      <c r="Q695" s="843"/>
      <c r="BB695" s="418"/>
    </row>
    <row r="696" s="342" customFormat="true" ht="25.15" customHeight="true" x14ac:dyDescent="0.2">
      <c r="A696" s="418"/>
      <c r="B696" s="418"/>
      <c r="C696" s="1078"/>
      <c r="D696" s="1080"/>
      <c r="E696" s="843"/>
      <c r="F696" s="843"/>
      <c r="G696" s="843"/>
      <c r="H696" s="1080"/>
      <c r="I696" s="1080"/>
      <c r="J696" s="843"/>
      <c r="K696" s="843"/>
      <c r="L696" s="843"/>
      <c r="M696" s="1080"/>
      <c r="N696" s="1080"/>
      <c r="O696" s="843"/>
      <c r="P696" s="843"/>
      <c r="Q696" s="843"/>
      <c r="BB696" s="418"/>
    </row>
    <row r="697" s="342" customFormat="true" ht="25.15" customHeight="true" x14ac:dyDescent="0.2">
      <c r="A697" s="418"/>
      <c r="B697" s="418"/>
      <c r="C697" s="1078"/>
      <c r="D697" s="1080"/>
      <c r="E697" s="843"/>
      <c r="F697" s="843"/>
      <c r="G697" s="843"/>
      <c r="H697" s="1080"/>
      <c r="I697" s="1080"/>
      <c r="J697" s="843"/>
      <c r="K697" s="843"/>
      <c r="L697" s="843"/>
      <c r="M697" s="1080"/>
      <c r="N697" s="1080"/>
      <c r="O697" s="843"/>
      <c r="P697" s="843"/>
      <c r="Q697" s="843"/>
      <c r="BB697" s="418"/>
    </row>
    <row r="698" s="342" customFormat="true" ht="25.15" customHeight="true" x14ac:dyDescent="0.2">
      <c r="A698" s="418"/>
      <c r="B698" s="418"/>
      <c r="C698" s="1078"/>
      <c r="D698" s="1080"/>
      <c r="E698" s="843"/>
      <c r="F698" s="843"/>
      <c r="G698" s="843"/>
      <c r="H698" s="1080"/>
      <c r="I698" s="1080"/>
      <c r="J698" s="843"/>
      <c r="K698" s="843"/>
      <c r="L698" s="843"/>
      <c r="M698" s="1080"/>
      <c r="N698" s="1080"/>
      <c r="O698" s="843"/>
      <c r="P698" s="843"/>
      <c r="Q698" s="843"/>
      <c r="BB698" s="418"/>
    </row>
    <row r="699" s="342" customFormat="true" ht="25.15" customHeight="true" x14ac:dyDescent="0.2">
      <c r="A699" s="418"/>
      <c r="B699" s="418"/>
      <c r="C699" s="1078"/>
      <c r="D699" s="1080"/>
      <c r="E699" s="843"/>
      <c r="F699" s="843"/>
      <c r="G699" s="843"/>
      <c r="H699" s="1080"/>
      <c r="I699" s="1080"/>
      <c r="J699" s="843"/>
      <c r="K699" s="843"/>
      <c r="L699" s="843"/>
      <c r="M699" s="1080"/>
      <c r="N699" s="1080"/>
      <c r="O699" s="843"/>
      <c r="P699" s="843"/>
      <c r="Q699" s="843"/>
      <c r="BB699" s="418"/>
    </row>
    <row r="700" s="342" customFormat="true" ht="25.15" customHeight="true" x14ac:dyDescent="0.2">
      <c r="A700" s="418"/>
      <c r="B700" s="418"/>
      <c r="C700" s="1078"/>
      <c r="D700" s="1080"/>
      <c r="E700" s="843"/>
      <c r="F700" s="843"/>
      <c r="G700" s="843"/>
      <c r="H700" s="1080"/>
      <c r="I700" s="1080"/>
      <c r="J700" s="843"/>
      <c r="K700" s="843"/>
      <c r="L700" s="843"/>
      <c r="M700" s="1080"/>
      <c r="N700" s="1080"/>
      <c r="O700" s="843"/>
      <c r="P700" s="843"/>
      <c r="Q700" s="843"/>
      <c r="BB700" s="418"/>
    </row>
    <row r="701" s="342" customFormat="true" ht="25.15" customHeight="true" x14ac:dyDescent="0.2">
      <c r="A701" s="418"/>
      <c r="B701" s="418"/>
      <c r="C701" s="1078"/>
      <c r="D701" s="1080"/>
      <c r="E701" s="843"/>
      <c r="F701" s="843"/>
      <c r="G701" s="843"/>
      <c r="H701" s="1080"/>
      <c r="I701" s="1080"/>
      <c r="J701" s="843"/>
      <c r="K701" s="843"/>
      <c r="L701" s="843"/>
      <c r="M701" s="1080"/>
      <c r="N701" s="1080"/>
      <c r="O701" s="843"/>
      <c r="P701" s="843"/>
      <c r="Q701" s="843"/>
      <c r="BB701" s="418"/>
    </row>
    <row r="702" s="342" customFormat="true" ht="25.15" customHeight="true" x14ac:dyDescent="0.2">
      <c r="A702" s="418"/>
      <c r="B702" s="418"/>
      <c r="C702" s="1078"/>
      <c r="D702" s="1080"/>
      <c r="E702" s="843"/>
      <c r="F702" s="843"/>
      <c r="G702" s="843"/>
      <c r="H702" s="1080"/>
      <c r="I702" s="1080"/>
      <c r="J702" s="843"/>
      <c r="K702" s="843"/>
      <c r="L702" s="843"/>
      <c r="M702" s="1080"/>
      <c r="N702" s="1080"/>
      <c r="O702" s="843"/>
      <c r="P702" s="843"/>
      <c r="Q702" s="843"/>
      <c r="BB702" s="418"/>
    </row>
    <row r="703" s="342" customFormat="true" ht="25.15" customHeight="true" x14ac:dyDescent="0.2">
      <c r="A703" s="418"/>
      <c r="B703" s="418"/>
      <c r="C703" s="1078"/>
      <c r="D703" s="1080"/>
      <c r="E703" s="843"/>
      <c r="F703" s="843"/>
      <c r="G703" s="843"/>
      <c r="H703" s="1080"/>
      <c r="I703" s="1080"/>
      <c r="J703" s="843"/>
      <c r="K703" s="843"/>
      <c r="L703" s="843"/>
      <c r="M703" s="1080"/>
      <c r="N703" s="1080"/>
      <c r="O703" s="843"/>
      <c r="P703" s="843"/>
      <c r="Q703" s="843"/>
      <c r="BB703" s="418"/>
    </row>
    <row r="704" s="342" customFormat="true" ht="25.15" customHeight="true" x14ac:dyDescent="0.2">
      <c r="A704" s="418"/>
      <c r="B704" s="418"/>
      <c r="C704" s="1078"/>
      <c r="D704" s="1080"/>
      <c r="E704" s="843"/>
      <c r="F704" s="843"/>
      <c r="G704" s="843"/>
      <c r="H704" s="1080"/>
      <c r="I704" s="1080"/>
      <c r="J704" s="843"/>
      <c r="K704" s="843"/>
      <c r="L704" s="843"/>
      <c r="M704" s="1080"/>
      <c r="N704" s="1080"/>
      <c r="O704" s="843"/>
      <c r="P704" s="843"/>
      <c r="Q704" s="843"/>
      <c r="BB704" s="418"/>
    </row>
    <row r="705" s="342" customFormat="true" ht="25.15" customHeight="true" x14ac:dyDescent="0.2">
      <c r="A705" s="418"/>
      <c r="B705" s="418"/>
      <c r="C705" s="1078"/>
      <c r="D705" s="1080"/>
      <c r="E705" s="843"/>
      <c r="F705" s="843"/>
      <c r="G705" s="843"/>
      <c r="H705" s="1080"/>
      <c r="I705" s="1080"/>
      <c r="J705" s="843"/>
      <c r="K705" s="843"/>
      <c r="L705" s="843"/>
      <c r="M705" s="1080"/>
      <c r="N705" s="1080"/>
      <c r="O705" s="843"/>
      <c r="P705" s="843"/>
      <c r="Q705" s="843"/>
      <c r="BB705" s="418"/>
    </row>
    <row r="706" s="342" customFormat="true" ht="25.15" customHeight="true" x14ac:dyDescent="0.2">
      <c r="A706" s="418"/>
      <c r="B706" s="418"/>
      <c r="C706" s="1078"/>
      <c r="D706" s="1080"/>
      <c r="E706" s="843"/>
      <c r="F706" s="843"/>
      <c r="G706" s="843"/>
      <c r="H706" s="1080"/>
      <c r="I706" s="1080"/>
      <c r="J706" s="843"/>
      <c r="K706" s="843"/>
      <c r="L706" s="843"/>
      <c r="M706" s="1080"/>
      <c r="N706" s="1080"/>
      <c r="O706" s="843"/>
      <c r="P706" s="843"/>
      <c r="Q706" s="843"/>
      <c r="BB706" s="418"/>
    </row>
    <row r="707" s="342" customFormat="true" ht="25.15" customHeight="true" x14ac:dyDescent="0.2">
      <c r="A707" s="418"/>
      <c r="B707" s="418"/>
      <c r="C707" s="1078"/>
      <c r="D707" s="1080"/>
      <c r="E707" s="843"/>
      <c r="F707" s="843"/>
      <c r="G707" s="843"/>
      <c r="H707" s="1080"/>
      <c r="I707" s="1080"/>
      <c r="J707" s="843"/>
      <c r="K707" s="843"/>
      <c r="L707" s="843"/>
      <c r="M707" s="1080"/>
      <c r="N707" s="1080"/>
      <c r="O707" s="843"/>
      <c r="P707" s="843"/>
      <c r="Q707" s="843"/>
      <c r="BB707" s="418"/>
    </row>
    <row r="708" s="342" customFormat="true" ht="25.15" customHeight="true" x14ac:dyDescent="0.2">
      <c r="A708" s="418"/>
      <c r="B708" s="418"/>
      <c r="C708" s="1078"/>
      <c r="D708" s="1080"/>
      <c r="E708" s="843"/>
      <c r="F708" s="843"/>
      <c r="G708" s="843"/>
      <c r="H708" s="1080"/>
      <c r="I708" s="1080"/>
      <c r="J708" s="843"/>
      <c r="K708" s="843"/>
      <c r="L708" s="843"/>
      <c r="M708" s="1080"/>
      <c r="N708" s="1080"/>
      <c r="O708" s="843"/>
      <c r="P708" s="843"/>
      <c r="Q708" s="843"/>
      <c r="BB708" s="418"/>
    </row>
    <row r="709" s="342" customFormat="true" ht="25.15" customHeight="true" x14ac:dyDescent="0.2">
      <c r="A709" s="418"/>
      <c r="B709" s="418"/>
      <c r="C709" s="1078"/>
      <c r="D709" s="1080"/>
      <c r="E709" s="843"/>
      <c r="F709" s="843"/>
      <c r="G709" s="843"/>
      <c r="H709" s="1080"/>
      <c r="I709" s="1080"/>
      <c r="J709" s="843"/>
      <c r="K709" s="843"/>
      <c r="L709" s="843"/>
      <c r="M709" s="1080"/>
      <c r="N709" s="1080"/>
      <c r="O709" s="843"/>
      <c r="P709" s="843"/>
      <c r="Q709" s="843"/>
      <c r="BB709" s="418"/>
    </row>
    <row r="710" s="342" customFormat="true" ht="25.15" customHeight="true" x14ac:dyDescent="0.2">
      <c r="A710" s="418"/>
      <c r="B710" s="418"/>
      <c r="C710" s="1078"/>
      <c r="D710" s="1080"/>
      <c r="E710" s="843"/>
      <c r="F710" s="843"/>
      <c r="G710" s="843"/>
      <c r="H710" s="1080"/>
      <c r="I710" s="1080"/>
      <c r="J710" s="843"/>
      <c r="K710" s="843"/>
      <c r="L710" s="843"/>
      <c r="M710" s="1080"/>
      <c r="N710" s="1080"/>
      <c r="O710" s="843"/>
      <c r="P710" s="843"/>
      <c r="Q710" s="843"/>
      <c r="BB710" s="418"/>
    </row>
    <row r="711" s="342" customFormat="true" ht="25.15" customHeight="true" x14ac:dyDescent="0.2">
      <c r="A711" s="418"/>
      <c r="B711" s="418"/>
      <c r="C711" s="1078"/>
      <c r="D711" s="1080"/>
      <c r="E711" s="843"/>
      <c r="F711" s="843"/>
      <c r="G711" s="843"/>
      <c r="H711" s="1080"/>
      <c r="I711" s="1080"/>
      <c r="J711" s="843"/>
      <c r="K711" s="843"/>
      <c r="L711" s="843"/>
      <c r="M711" s="1080"/>
      <c r="N711" s="1080"/>
      <c r="O711" s="843"/>
      <c r="P711" s="843"/>
      <c r="Q711" s="843"/>
      <c r="BB711" s="418"/>
    </row>
    <row r="712" s="342" customFormat="true" ht="25.15" customHeight="true" x14ac:dyDescent="0.2">
      <c r="A712" s="418"/>
      <c r="B712" s="418"/>
      <c r="C712" s="1078"/>
      <c r="D712" s="1080"/>
      <c r="E712" s="843"/>
      <c r="F712" s="843"/>
      <c r="G712" s="843"/>
      <c r="H712" s="1080"/>
      <c r="I712" s="1080"/>
      <c r="J712" s="843"/>
      <c r="K712" s="843"/>
      <c r="L712" s="843"/>
      <c r="M712" s="1080"/>
      <c r="N712" s="1080"/>
      <c r="O712" s="843"/>
      <c r="P712" s="843"/>
      <c r="Q712" s="843"/>
      <c r="BB712" s="418"/>
    </row>
    <row r="713" s="342" customFormat="true" ht="25.15" customHeight="true" x14ac:dyDescent="0.2">
      <c r="A713" s="418"/>
      <c r="B713" s="418"/>
      <c r="C713" s="1078"/>
      <c r="D713" s="1080"/>
      <c r="E713" s="843"/>
      <c r="F713" s="843"/>
      <c r="G713" s="843"/>
      <c r="H713" s="1080"/>
      <c r="I713" s="1080"/>
      <c r="J713" s="843"/>
      <c r="K713" s="843"/>
      <c r="L713" s="843"/>
      <c r="M713" s="1080"/>
      <c r="N713" s="1080"/>
      <c r="O713" s="843"/>
      <c r="P713" s="843"/>
      <c r="Q713" s="843"/>
      <c r="BB713" s="418"/>
    </row>
    <row r="714" s="342" customFormat="true" ht="25.15" customHeight="true" x14ac:dyDescent="0.2">
      <c r="A714" s="418"/>
      <c r="B714" s="418"/>
      <c r="C714" s="1078"/>
      <c r="D714" s="1080"/>
      <c r="E714" s="843"/>
      <c r="F714" s="843"/>
      <c r="G714" s="843"/>
      <c r="H714" s="1080"/>
      <c r="I714" s="1080"/>
      <c r="J714" s="843"/>
      <c r="K714" s="843"/>
      <c r="L714" s="843"/>
      <c r="M714" s="1080"/>
      <c r="N714" s="1080"/>
      <c r="O714" s="843"/>
      <c r="P714" s="843"/>
      <c r="Q714" s="843"/>
      <c r="BB714" s="418"/>
    </row>
    <row r="715" s="342" customFormat="true" ht="25.15" customHeight="true" x14ac:dyDescent="0.2">
      <c r="A715" s="418"/>
      <c r="B715" s="418"/>
      <c r="C715" s="1078"/>
      <c r="D715" s="1080"/>
      <c r="E715" s="843"/>
      <c r="F715" s="843"/>
      <c r="G715" s="843"/>
      <c r="H715" s="1080"/>
      <c r="I715" s="1080"/>
      <c r="J715" s="843"/>
      <c r="K715" s="843"/>
      <c r="L715" s="843"/>
      <c r="M715" s="1080"/>
      <c r="N715" s="1080"/>
      <c r="O715" s="843"/>
      <c r="P715" s="843"/>
      <c r="Q715" s="843"/>
      <c r="BB715" s="418"/>
    </row>
    <row r="716" s="342" customFormat="true" ht="25.15" customHeight="true" x14ac:dyDescent="0.2">
      <c r="A716" s="418"/>
      <c r="B716" s="418"/>
      <c r="C716" s="1078"/>
      <c r="D716" s="1080"/>
      <c r="E716" s="843"/>
      <c r="F716" s="843"/>
      <c r="G716" s="843"/>
      <c r="H716" s="1080"/>
      <c r="I716" s="1080"/>
      <c r="J716" s="843"/>
      <c r="K716" s="843"/>
      <c r="L716" s="843"/>
      <c r="M716" s="1080"/>
      <c r="N716" s="1080"/>
      <c r="O716" s="843"/>
      <c r="P716" s="843"/>
      <c r="Q716" s="843"/>
      <c r="BB716" s="418"/>
    </row>
    <row r="717" s="342" customFormat="true" ht="25.15" customHeight="true" x14ac:dyDescent="0.2">
      <c r="A717" s="418"/>
      <c r="B717" s="418"/>
      <c r="C717" s="1078"/>
      <c r="D717" s="1080"/>
      <c r="E717" s="843"/>
      <c r="F717" s="843"/>
      <c r="G717" s="843"/>
      <c r="H717" s="1080"/>
      <c r="I717" s="1080"/>
      <c r="J717" s="843"/>
      <c r="K717" s="843"/>
      <c r="L717" s="843"/>
      <c r="M717" s="1080"/>
      <c r="N717" s="1080"/>
      <c r="O717" s="843"/>
      <c r="P717" s="843"/>
      <c r="Q717" s="843"/>
      <c r="BB717" s="418"/>
    </row>
    <row r="718" s="342" customFormat="true" ht="25.15" customHeight="true" x14ac:dyDescent="0.2">
      <c r="A718" s="418"/>
      <c r="B718" s="418"/>
      <c r="C718" s="1078"/>
      <c r="D718" s="1080"/>
      <c r="E718" s="843"/>
      <c r="F718" s="843"/>
      <c r="G718" s="843"/>
      <c r="H718" s="1080"/>
      <c r="I718" s="1080"/>
      <c r="J718" s="843"/>
      <c r="K718" s="843"/>
      <c r="L718" s="843"/>
      <c r="M718" s="1080"/>
      <c r="N718" s="1080"/>
      <c r="O718" s="843"/>
      <c r="P718" s="843"/>
      <c r="Q718" s="843"/>
      <c r="BB718" s="418"/>
    </row>
    <row r="719" s="342" customFormat="true" ht="25.15" customHeight="true" x14ac:dyDescent="0.2">
      <c r="A719" s="418"/>
      <c r="B719" s="418"/>
      <c r="C719" s="1078"/>
      <c r="D719" s="1080"/>
      <c r="E719" s="843"/>
      <c r="F719" s="843"/>
      <c r="G719" s="843"/>
      <c r="H719" s="1080"/>
      <c r="I719" s="1080"/>
      <c r="J719" s="843"/>
      <c r="K719" s="843"/>
      <c r="L719" s="843"/>
      <c r="M719" s="1080"/>
      <c r="N719" s="1080"/>
      <c r="O719" s="843"/>
      <c r="P719" s="843"/>
      <c r="Q719" s="843"/>
      <c r="BB719" s="418"/>
    </row>
    <row r="720" s="342" customFormat="true" ht="25.15" customHeight="true" x14ac:dyDescent="0.2">
      <c r="A720" s="418"/>
      <c r="B720" s="418"/>
      <c r="C720" s="1078"/>
      <c r="D720" s="1080"/>
      <c r="E720" s="843"/>
      <c r="F720" s="843"/>
      <c r="G720" s="843"/>
      <c r="H720" s="1080"/>
      <c r="I720" s="1080"/>
      <c r="J720" s="843"/>
      <c r="K720" s="843"/>
      <c r="L720" s="843"/>
      <c r="M720" s="1080"/>
      <c r="N720" s="1080"/>
      <c r="O720" s="843"/>
      <c r="P720" s="843"/>
      <c r="Q720" s="843"/>
      <c r="BB720" s="418"/>
    </row>
    <row r="721" s="342" customFormat="true" ht="25.15" customHeight="true" x14ac:dyDescent="0.2">
      <c r="A721" s="418"/>
      <c r="B721" s="418"/>
      <c r="C721" s="1078"/>
      <c r="D721" s="1080"/>
      <c r="E721" s="843"/>
      <c r="F721" s="843"/>
      <c r="G721" s="843"/>
      <c r="H721" s="1080"/>
      <c r="I721" s="1080"/>
      <c r="J721" s="843"/>
      <c r="K721" s="843"/>
      <c r="L721" s="843"/>
      <c r="M721" s="1080"/>
      <c r="N721" s="1080"/>
      <c r="O721" s="843"/>
      <c r="P721" s="843"/>
      <c r="Q721" s="843"/>
      <c r="BB721" s="418"/>
    </row>
    <row r="722" s="342" customFormat="true" ht="25.15" customHeight="true" x14ac:dyDescent="0.2">
      <c r="A722" s="418"/>
      <c r="B722" s="418"/>
      <c r="C722" s="1078"/>
      <c r="D722" s="1080"/>
      <c r="E722" s="843"/>
      <c r="F722" s="843"/>
      <c r="G722" s="843"/>
      <c r="H722" s="1080"/>
      <c r="I722" s="1080"/>
      <c r="J722" s="843"/>
      <c r="K722" s="843"/>
      <c r="L722" s="843"/>
      <c r="M722" s="1080"/>
      <c r="N722" s="1080"/>
      <c r="O722" s="843"/>
      <c r="P722" s="843"/>
      <c r="Q722" s="843"/>
      <c r="BB722" s="418"/>
    </row>
    <row r="723" s="342" customFormat="true" ht="25.15" customHeight="true" x14ac:dyDescent="0.2">
      <c r="A723" s="418"/>
      <c r="B723" s="418"/>
      <c r="C723" s="1078"/>
      <c r="D723" s="1080"/>
      <c r="E723" s="843"/>
      <c r="F723" s="843"/>
      <c r="G723" s="843"/>
      <c r="H723" s="1080"/>
      <c r="I723" s="1080"/>
      <c r="J723" s="843"/>
      <c r="K723" s="843"/>
      <c r="L723" s="843"/>
      <c r="M723" s="1080"/>
      <c r="N723" s="1080"/>
      <c r="O723" s="843"/>
      <c r="P723" s="843"/>
      <c r="Q723" s="843"/>
      <c r="BB723" s="418"/>
    </row>
    <row r="724" s="342" customFormat="true" ht="25.15" customHeight="true" x14ac:dyDescent="0.2">
      <c r="A724" s="418"/>
      <c r="B724" s="418"/>
      <c r="C724" s="1078"/>
      <c r="D724" s="1080"/>
      <c r="E724" s="843"/>
      <c r="F724" s="843"/>
      <c r="G724" s="843"/>
      <c r="H724" s="1080"/>
      <c r="I724" s="1080"/>
      <c r="J724" s="843"/>
      <c r="K724" s="843"/>
      <c r="L724" s="843"/>
      <c r="M724" s="1080"/>
      <c r="N724" s="1080"/>
      <c r="O724" s="843"/>
      <c r="P724" s="843"/>
      <c r="Q724" s="843"/>
      <c r="BB724" s="418"/>
    </row>
    <row r="725" s="342" customFormat="true" ht="25.15" customHeight="true" x14ac:dyDescent="0.2">
      <c r="A725" s="418"/>
      <c r="B725" s="418"/>
      <c r="C725" s="1078"/>
      <c r="D725" s="1080"/>
      <c r="E725" s="843"/>
      <c r="F725" s="843"/>
      <c r="G725" s="843"/>
      <c r="H725" s="1080"/>
      <c r="I725" s="1080"/>
      <c r="J725" s="843"/>
      <c r="K725" s="843"/>
      <c r="L725" s="843"/>
      <c r="M725" s="1080"/>
      <c r="N725" s="1080"/>
      <c r="O725" s="843"/>
      <c r="P725" s="843"/>
      <c r="Q725" s="843"/>
      <c r="BB725" s="418"/>
    </row>
    <row r="726" s="342" customFormat="true" ht="25.15" customHeight="true" x14ac:dyDescent="0.2">
      <c r="A726" s="418"/>
      <c r="B726" s="418"/>
      <c r="C726" s="1078"/>
      <c r="D726" s="1080"/>
      <c r="E726" s="843"/>
      <c r="F726" s="843"/>
      <c r="G726" s="843"/>
      <c r="H726" s="1080"/>
      <c r="I726" s="1080"/>
      <c r="J726" s="843"/>
      <c r="K726" s="843"/>
      <c r="L726" s="843"/>
      <c r="M726" s="1080"/>
      <c r="N726" s="1080"/>
      <c r="O726" s="843"/>
      <c r="P726" s="843"/>
      <c r="Q726" s="843"/>
      <c r="BB726" s="418"/>
    </row>
    <row r="727" s="342" customFormat="true" ht="25.15" customHeight="true" x14ac:dyDescent="0.2">
      <c r="A727" s="418"/>
      <c r="B727" s="418"/>
      <c r="C727" s="1078"/>
      <c r="D727" s="1080"/>
      <c r="E727" s="843"/>
      <c r="F727" s="843"/>
      <c r="G727" s="843"/>
      <c r="H727" s="1080"/>
      <c r="I727" s="1080"/>
      <c r="J727" s="843"/>
      <c r="K727" s="843"/>
      <c r="L727" s="843"/>
      <c r="M727" s="1080"/>
      <c r="N727" s="1080"/>
      <c r="O727" s="843"/>
      <c r="P727" s="843"/>
      <c r="Q727" s="843"/>
      <c r="BB727" s="418"/>
    </row>
    <row r="728" s="342" customFormat="true" ht="25.15" customHeight="true" x14ac:dyDescent="0.2">
      <c r="A728" s="418"/>
      <c r="B728" s="418"/>
      <c r="C728" s="1078"/>
      <c r="D728" s="1080"/>
      <c r="E728" s="843"/>
      <c r="F728" s="843"/>
      <c r="G728" s="843"/>
      <c r="H728" s="1080"/>
      <c r="I728" s="1080"/>
      <c r="J728" s="843"/>
      <c r="K728" s="843"/>
      <c r="L728" s="843"/>
      <c r="M728" s="1080"/>
      <c r="N728" s="1080"/>
      <c r="O728" s="843"/>
      <c r="P728" s="843"/>
      <c r="Q728" s="843"/>
      <c r="BB728" s="418"/>
    </row>
    <row r="729" s="342" customFormat="true" ht="25.15" customHeight="true" x14ac:dyDescent="0.2">
      <c r="A729" s="418"/>
      <c r="B729" s="418"/>
      <c r="C729" s="1078"/>
      <c r="D729" s="1080"/>
      <c r="E729" s="843"/>
      <c r="F729" s="843"/>
      <c r="G729" s="843"/>
      <c r="H729" s="1080"/>
      <c r="I729" s="1080"/>
      <c r="J729" s="843"/>
      <c r="K729" s="843"/>
      <c r="L729" s="843"/>
      <c r="M729" s="1080"/>
      <c r="N729" s="1080"/>
      <c r="O729" s="843"/>
      <c r="P729" s="843"/>
      <c r="Q729" s="843"/>
      <c r="BB729" s="418"/>
    </row>
    <row r="730" s="342" customFormat="true" ht="25.15" customHeight="true" x14ac:dyDescent="0.2">
      <c r="A730" s="418"/>
      <c r="B730" s="418"/>
      <c r="C730" s="1078"/>
      <c r="D730" s="1080"/>
      <c r="E730" s="843"/>
      <c r="F730" s="843"/>
      <c r="G730" s="843"/>
      <c r="H730" s="1080"/>
      <c r="I730" s="1080"/>
      <c r="J730" s="843"/>
      <c r="K730" s="843"/>
      <c r="L730" s="843"/>
      <c r="M730" s="1080"/>
      <c r="N730" s="1080"/>
      <c r="O730" s="843"/>
      <c r="P730" s="843"/>
      <c r="Q730" s="843"/>
      <c r="BB730" s="418"/>
    </row>
    <row r="731" s="342" customFormat="true" ht="25.15" customHeight="true" x14ac:dyDescent="0.2">
      <c r="A731" s="418"/>
      <c r="B731" s="418"/>
      <c r="C731" s="1078"/>
      <c r="D731" s="1080"/>
      <c r="E731" s="843"/>
      <c r="F731" s="843"/>
      <c r="G731" s="843"/>
      <c r="H731" s="1080"/>
      <c r="I731" s="1080"/>
      <c r="J731" s="843"/>
      <c r="K731" s="843"/>
      <c r="L731" s="843"/>
      <c r="M731" s="1080"/>
      <c r="N731" s="1080"/>
      <c r="O731" s="843"/>
      <c r="P731" s="843"/>
      <c r="Q731" s="843"/>
      <c r="BB731" s="418"/>
    </row>
    <row r="732" s="342" customFormat="true" ht="25.15" customHeight="true" x14ac:dyDescent="0.2">
      <c r="A732" s="418"/>
      <c r="B732" s="418"/>
      <c r="C732" s="1078"/>
      <c r="D732" s="1080"/>
      <c r="E732" s="843"/>
      <c r="F732" s="843"/>
      <c r="G732" s="843"/>
      <c r="H732" s="1080"/>
      <c r="I732" s="1080"/>
      <c r="J732" s="843"/>
      <c r="K732" s="843"/>
      <c r="L732" s="843"/>
      <c r="M732" s="1080"/>
      <c r="N732" s="1080"/>
      <c r="O732" s="843"/>
      <c r="P732" s="843"/>
      <c r="Q732" s="843"/>
      <c r="BB732" s="418"/>
    </row>
    <row r="733" s="342" customFormat="true" ht="25.15" customHeight="true" x14ac:dyDescent="0.2">
      <c r="A733" s="418"/>
      <c r="B733" s="418"/>
      <c r="C733" s="1078"/>
      <c r="D733" s="1080"/>
      <c r="E733" s="843"/>
      <c r="F733" s="843"/>
      <c r="G733" s="843"/>
      <c r="H733" s="1080"/>
      <c r="I733" s="1080"/>
      <c r="J733" s="843"/>
      <c r="K733" s="843"/>
      <c r="L733" s="843"/>
      <c r="M733" s="1080"/>
      <c r="N733" s="1080"/>
      <c r="O733" s="843"/>
      <c r="P733" s="843"/>
      <c r="Q733" s="843"/>
      <c r="BB733" s="418"/>
    </row>
    <row r="734" s="342" customFormat="true" ht="25.15" customHeight="true" x14ac:dyDescent="0.2">
      <c r="A734" s="418"/>
      <c r="B734" s="418"/>
      <c r="C734" s="1078"/>
      <c r="D734" s="1080"/>
      <c r="E734" s="843"/>
      <c r="F734" s="843"/>
      <c r="G734" s="843"/>
      <c r="H734" s="1080"/>
      <c r="I734" s="1080"/>
      <c r="J734" s="843"/>
      <c r="K734" s="843"/>
      <c r="L734" s="843"/>
      <c r="M734" s="1080"/>
      <c r="N734" s="1080"/>
      <c r="O734" s="843"/>
      <c r="P734" s="843"/>
      <c r="Q734" s="843"/>
      <c r="BB734" s="418"/>
    </row>
    <row r="735" s="342" customFormat="true" ht="25.15" customHeight="true" x14ac:dyDescent="0.2">
      <c r="A735" s="418"/>
      <c r="B735" s="418"/>
      <c r="C735" s="1078"/>
      <c r="D735" s="1080"/>
      <c r="E735" s="843"/>
      <c r="F735" s="843"/>
      <c r="G735" s="843"/>
      <c r="H735" s="1080"/>
      <c r="I735" s="1080"/>
      <c r="J735" s="843"/>
      <c r="K735" s="843"/>
      <c r="L735" s="843"/>
      <c r="M735" s="1080"/>
      <c r="N735" s="1080"/>
      <c r="O735" s="843"/>
      <c r="P735" s="843"/>
      <c r="Q735" s="843"/>
      <c r="BB735" s="418"/>
    </row>
    <row r="736" s="342" customFormat="true" ht="25.15" customHeight="true" x14ac:dyDescent="0.2">
      <c r="A736" s="418"/>
      <c r="B736" s="418"/>
      <c r="C736" s="1078"/>
      <c r="D736" s="1080"/>
      <c r="E736" s="843"/>
      <c r="F736" s="843"/>
      <c r="G736" s="843"/>
      <c r="H736" s="1080"/>
      <c r="I736" s="1080"/>
      <c r="J736" s="843"/>
      <c r="K736" s="843"/>
      <c r="L736" s="843"/>
      <c r="M736" s="1080"/>
      <c r="N736" s="1080"/>
      <c r="O736" s="843"/>
      <c r="P736" s="843"/>
      <c r="Q736" s="843"/>
      <c r="BB736" s="418"/>
    </row>
    <row r="737" s="342" customFormat="true" ht="25.15" customHeight="true" x14ac:dyDescent="0.2">
      <c r="A737" s="418"/>
      <c r="B737" s="418"/>
      <c r="C737" s="1078"/>
      <c r="D737" s="1080"/>
      <c r="E737" s="843"/>
      <c r="F737" s="843"/>
      <c r="G737" s="843"/>
      <c r="H737" s="1080"/>
      <c r="I737" s="1080"/>
      <c r="J737" s="843"/>
      <c r="K737" s="843"/>
      <c r="L737" s="843"/>
      <c r="M737" s="1080"/>
      <c r="N737" s="1080"/>
      <c r="O737" s="843"/>
      <c r="P737" s="843"/>
      <c r="Q737" s="843"/>
      <c r="BB737" s="418"/>
    </row>
    <row r="738" s="342" customFormat="true" ht="25.15" customHeight="true" x14ac:dyDescent="0.2">
      <c r="A738" s="418"/>
      <c r="B738" s="418"/>
      <c r="C738" s="1078"/>
      <c r="D738" s="1080"/>
      <c r="E738" s="843"/>
      <c r="F738" s="843"/>
      <c r="G738" s="843"/>
      <c r="H738" s="1080"/>
      <c r="I738" s="1080"/>
      <c r="J738" s="843"/>
      <c r="K738" s="843"/>
      <c r="L738" s="843"/>
      <c r="M738" s="1080"/>
      <c r="N738" s="1080"/>
      <c r="O738" s="843"/>
      <c r="P738" s="843"/>
      <c r="Q738" s="843"/>
      <c r="BB738" s="418"/>
    </row>
    <row r="739" s="342" customFormat="true" ht="25.15" customHeight="true" x14ac:dyDescent="0.2">
      <c r="A739" s="418"/>
      <c r="B739" s="418"/>
      <c r="C739" s="1078"/>
      <c r="D739" s="1080"/>
      <c r="E739" s="843"/>
      <c r="F739" s="843"/>
      <c r="G739" s="843"/>
      <c r="H739" s="1080"/>
      <c r="I739" s="1080"/>
      <c r="J739" s="843"/>
      <c r="K739" s="843"/>
      <c r="L739" s="843"/>
      <c r="M739" s="1080"/>
      <c r="N739" s="1080"/>
      <c r="O739" s="843"/>
      <c r="P739" s="843"/>
      <c r="Q739" s="843"/>
      <c r="BB739" s="418"/>
    </row>
    <row r="740" s="342" customFormat="true" ht="25.15" customHeight="true" x14ac:dyDescent="0.2">
      <c r="A740" s="418"/>
      <c r="B740" s="418"/>
      <c r="C740" s="1078"/>
      <c r="D740" s="1080"/>
      <c r="E740" s="843"/>
      <c r="F740" s="843"/>
      <c r="G740" s="843"/>
      <c r="H740" s="1080"/>
      <c r="I740" s="1080"/>
      <c r="J740" s="843"/>
      <c r="K740" s="843"/>
      <c r="L740" s="843"/>
      <c r="M740" s="1080"/>
      <c r="N740" s="1080"/>
      <c r="O740" s="843"/>
      <c r="P740" s="843"/>
      <c r="Q740" s="843"/>
      <c r="BB740" s="418"/>
    </row>
    <row r="741" s="342" customFormat="true" ht="25.15" customHeight="true" x14ac:dyDescent="0.2">
      <c r="A741" s="418"/>
      <c r="B741" s="418"/>
      <c r="C741" s="1078"/>
      <c r="D741" s="1080"/>
      <c r="E741" s="843"/>
      <c r="F741" s="843"/>
      <c r="G741" s="843"/>
      <c r="H741" s="1080"/>
      <c r="I741" s="1080"/>
      <c r="J741" s="843"/>
      <c r="K741" s="843"/>
      <c r="L741" s="843"/>
      <c r="M741" s="1080"/>
      <c r="N741" s="1080"/>
      <c r="O741" s="843"/>
      <c r="P741" s="843"/>
      <c r="Q741" s="843"/>
      <c r="BB741" s="418"/>
    </row>
    <row r="742" s="342" customFormat="true" ht="25.15" customHeight="true" x14ac:dyDescent="0.2">
      <c r="A742" s="418"/>
      <c r="B742" s="418"/>
      <c r="C742" s="1078"/>
      <c r="D742" s="1080"/>
      <c r="E742" s="843"/>
      <c r="F742" s="843"/>
      <c r="G742" s="843"/>
      <c r="H742" s="1080"/>
      <c r="I742" s="1080"/>
      <c r="J742" s="843"/>
      <c r="K742" s="843"/>
      <c r="L742" s="843"/>
      <c r="M742" s="1080"/>
      <c r="N742" s="1080"/>
      <c r="O742" s="843"/>
      <c r="P742" s="843"/>
      <c r="Q742" s="843"/>
      <c r="BB742" s="418"/>
    </row>
    <row r="743" s="342" customFormat="true" ht="25.15" customHeight="true" x14ac:dyDescent="0.2">
      <c r="A743" s="418"/>
      <c r="B743" s="418"/>
      <c r="C743" s="1078"/>
      <c r="D743" s="1080"/>
      <c r="E743" s="843"/>
      <c r="F743" s="843"/>
      <c r="G743" s="843"/>
      <c r="H743" s="1080"/>
      <c r="I743" s="1080"/>
      <c r="J743" s="843"/>
      <c r="K743" s="843"/>
      <c r="L743" s="843"/>
      <c r="M743" s="1080"/>
      <c r="N743" s="1080"/>
      <c r="O743" s="843"/>
      <c r="P743" s="843"/>
      <c r="Q743" s="843"/>
      <c r="BB743" s="418"/>
    </row>
    <row r="744" s="342" customFormat="true" ht="25.15" customHeight="true" x14ac:dyDescent="0.2">
      <c r="A744" s="418"/>
      <c r="B744" s="418"/>
      <c r="C744" s="1078"/>
      <c r="D744" s="1080"/>
      <c r="E744" s="843"/>
      <c r="F744" s="843"/>
      <c r="G744" s="843"/>
      <c r="H744" s="1080"/>
      <c r="I744" s="1080"/>
      <c r="J744" s="843"/>
      <c r="K744" s="843"/>
      <c r="L744" s="843"/>
      <c r="M744" s="1080"/>
      <c r="N744" s="1080"/>
      <c r="O744" s="843"/>
      <c r="P744" s="843"/>
      <c r="Q744" s="843"/>
      <c r="BB744" s="418"/>
    </row>
    <row r="745" s="342" customFormat="true" ht="25.15" customHeight="true" x14ac:dyDescent="0.2">
      <c r="A745" s="418"/>
      <c r="B745" s="418"/>
      <c r="C745" s="1078"/>
      <c r="D745" s="1080"/>
      <c r="E745" s="843"/>
      <c r="F745" s="843"/>
      <c r="G745" s="843"/>
      <c r="H745" s="1080"/>
      <c r="I745" s="1080"/>
      <c r="J745" s="843"/>
      <c r="K745" s="843"/>
      <c r="L745" s="843"/>
      <c r="M745" s="1080"/>
      <c r="N745" s="1080"/>
      <c r="O745" s="843"/>
      <c r="P745" s="843"/>
      <c r="Q745" s="843"/>
      <c r="BB745" s="418"/>
    </row>
    <row r="746" s="342" customFormat="true" ht="25.15" customHeight="true" x14ac:dyDescent="0.2">
      <c r="A746" s="418"/>
      <c r="B746" s="418"/>
      <c r="C746" s="1078"/>
      <c r="D746" s="1080"/>
      <c r="E746" s="843"/>
      <c r="F746" s="843"/>
      <c r="G746" s="843"/>
      <c r="H746" s="1080"/>
      <c r="I746" s="1080"/>
      <c r="J746" s="843"/>
      <c r="K746" s="843"/>
      <c r="L746" s="843"/>
      <c r="M746" s="1080"/>
      <c r="N746" s="1080"/>
      <c r="O746" s="843"/>
      <c r="P746" s="843"/>
      <c r="Q746" s="843"/>
      <c r="BB746" s="418"/>
    </row>
    <row r="747" s="342" customFormat="true" ht="25.15" customHeight="true" x14ac:dyDescent="0.2">
      <c r="A747" s="418"/>
      <c r="B747" s="418"/>
      <c r="C747" s="1078"/>
      <c r="D747" s="1080"/>
      <c r="E747" s="843"/>
      <c r="F747" s="843"/>
      <c r="G747" s="843"/>
      <c r="H747" s="1080"/>
      <c r="I747" s="1080"/>
      <c r="J747" s="843"/>
      <c r="K747" s="843"/>
      <c r="L747" s="843"/>
      <c r="M747" s="1080"/>
      <c r="N747" s="1080"/>
      <c r="O747" s="843"/>
      <c r="P747" s="843"/>
      <c r="Q747" s="843"/>
      <c r="BB747" s="418"/>
    </row>
    <row r="748" s="342" customFormat="true" ht="25.15" customHeight="true" x14ac:dyDescent="0.2">
      <c r="A748" s="418"/>
      <c r="B748" s="418"/>
      <c r="C748" s="1078"/>
      <c r="D748" s="1080"/>
      <c r="E748" s="843"/>
      <c r="F748" s="843"/>
      <c r="G748" s="843"/>
      <c r="H748" s="1080"/>
      <c r="I748" s="1080"/>
      <c r="J748" s="843"/>
      <c r="K748" s="843"/>
      <c r="L748" s="843"/>
      <c r="M748" s="1080"/>
      <c r="N748" s="1080"/>
      <c r="O748" s="843"/>
      <c r="P748" s="843"/>
      <c r="Q748" s="843"/>
      <c r="BB748" s="418"/>
    </row>
    <row r="749" s="342" customFormat="true" ht="25.15" customHeight="true" x14ac:dyDescent="0.2">
      <c r="A749" s="418"/>
      <c r="B749" s="418"/>
      <c r="C749" s="1078"/>
      <c r="D749" s="1080"/>
      <c r="E749" s="843"/>
      <c r="F749" s="843"/>
      <c r="G749" s="843"/>
      <c r="H749" s="1080"/>
      <c r="I749" s="1080"/>
      <c r="J749" s="843"/>
      <c r="K749" s="843"/>
      <c r="L749" s="843"/>
      <c r="M749" s="1080"/>
      <c r="N749" s="1080"/>
      <c r="O749" s="843"/>
      <c r="P749" s="843"/>
      <c r="Q749" s="843"/>
      <c r="BB749" s="418"/>
    </row>
    <row r="750" s="342" customFormat="true" ht="25.15" customHeight="true" x14ac:dyDescent="0.2">
      <c r="A750" s="418"/>
      <c r="B750" s="418"/>
      <c r="C750" s="1078"/>
      <c r="D750" s="1080"/>
      <c r="E750" s="843"/>
      <c r="F750" s="843"/>
      <c r="G750" s="843"/>
      <c r="H750" s="1080"/>
      <c r="I750" s="1080"/>
      <c r="J750" s="843"/>
      <c r="K750" s="843"/>
      <c r="L750" s="843"/>
      <c r="M750" s="1080"/>
      <c r="N750" s="1080"/>
      <c r="O750" s="843"/>
      <c r="P750" s="843"/>
      <c r="Q750" s="843"/>
      <c r="BB750" s="418"/>
    </row>
    <row r="751" s="342" customFormat="true" ht="25.15" customHeight="true" x14ac:dyDescent="0.2">
      <c r="A751" s="418"/>
      <c r="B751" s="418"/>
      <c r="C751" s="1078"/>
      <c r="D751" s="1080"/>
      <c r="E751" s="843"/>
      <c r="F751" s="843"/>
      <c r="G751" s="843"/>
      <c r="H751" s="1080"/>
      <c r="I751" s="1080"/>
      <c r="J751" s="843"/>
      <c r="K751" s="843"/>
      <c r="L751" s="843"/>
      <c r="M751" s="1080"/>
      <c r="N751" s="1080"/>
      <c r="O751" s="843"/>
      <c r="P751" s="843"/>
      <c r="Q751" s="843"/>
      <c r="BB751" s="418"/>
    </row>
    <row r="752" s="342" customFormat="true" ht="25.15" customHeight="true" x14ac:dyDescent="0.2">
      <c r="A752" s="418"/>
      <c r="B752" s="418"/>
      <c r="C752" s="1078"/>
      <c r="D752" s="1080"/>
      <c r="E752" s="843"/>
      <c r="F752" s="843"/>
      <c r="G752" s="843"/>
      <c r="H752" s="1080"/>
      <c r="I752" s="1080"/>
      <c r="J752" s="843"/>
      <c r="K752" s="843"/>
      <c r="L752" s="843"/>
      <c r="M752" s="1080"/>
      <c r="N752" s="1080"/>
      <c r="O752" s="843"/>
      <c r="P752" s="843"/>
      <c r="Q752" s="843"/>
      <c r="BB752" s="418"/>
    </row>
    <row r="753" s="342" customFormat="true" ht="25.15" customHeight="true" x14ac:dyDescent="0.2">
      <c r="A753" s="418"/>
      <c r="B753" s="418"/>
      <c r="C753" s="1078"/>
      <c r="D753" s="1080"/>
      <c r="E753" s="843"/>
      <c r="F753" s="843"/>
      <c r="G753" s="843"/>
      <c r="H753" s="1080"/>
      <c r="I753" s="1080"/>
      <c r="J753" s="843"/>
      <c r="K753" s="843"/>
      <c r="L753" s="843"/>
      <c r="M753" s="1080"/>
      <c r="N753" s="1080"/>
      <c r="O753" s="843"/>
      <c r="P753" s="843"/>
      <c r="Q753" s="843"/>
      <c r="BB753" s="418"/>
    </row>
    <row r="754" s="342" customFormat="true" ht="25.15" customHeight="true" x14ac:dyDescent="0.2">
      <c r="A754" s="418"/>
      <c r="B754" s="418"/>
      <c r="C754" s="1078"/>
      <c r="D754" s="1080"/>
      <c r="E754" s="843"/>
      <c r="F754" s="843"/>
      <c r="G754" s="843"/>
      <c r="H754" s="1080"/>
      <c r="I754" s="1080"/>
      <c r="J754" s="843"/>
      <c r="K754" s="843"/>
      <c r="L754" s="843"/>
      <c r="M754" s="1080"/>
      <c r="N754" s="1080"/>
      <c r="O754" s="843"/>
      <c r="P754" s="843"/>
      <c r="Q754" s="843"/>
      <c r="BB754" s="418"/>
    </row>
    <row r="755" s="342" customFormat="true" ht="25.15" customHeight="true" x14ac:dyDescent="0.2">
      <c r="A755" s="418"/>
      <c r="B755" s="418"/>
      <c r="C755" s="1078"/>
      <c r="D755" s="1080"/>
      <c r="E755" s="843"/>
      <c r="F755" s="843"/>
      <c r="G755" s="843"/>
      <c r="H755" s="1080"/>
      <c r="I755" s="1080"/>
      <c r="J755" s="843"/>
      <c r="K755" s="843"/>
      <c r="L755" s="843"/>
      <c r="M755" s="1080"/>
      <c r="N755" s="1080"/>
      <c r="O755" s="843"/>
      <c r="P755" s="843"/>
      <c r="Q755" s="843"/>
      <c r="BB755" s="418"/>
    </row>
    <row r="756" s="342" customFormat="true" ht="25.15" customHeight="true" x14ac:dyDescent="0.2">
      <c r="A756" s="418"/>
      <c r="B756" s="418"/>
      <c r="C756" s="1078"/>
      <c r="D756" s="1080"/>
      <c r="E756" s="843"/>
      <c r="F756" s="843"/>
      <c r="G756" s="843"/>
      <c r="H756" s="1080"/>
      <c r="I756" s="1080"/>
      <c r="J756" s="843"/>
      <c r="K756" s="843"/>
      <c r="L756" s="843"/>
      <c r="M756" s="1080"/>
      <c r="N756" s="1080"/>
      <c r="O756" s="843"/>
      <c r="P756" s="843"/>
      <c r="Q756" s="843"/>
      <c r="BB756" s="418"/>
    </row>
    <row r="757" s="342" customFormat="true" ht="25.15" customHeight="true" x14ac:dyDescent="0.2">
      <c r="A757" s="418"/>
      <c r="B757" s="418"/>
      <c r="C757" s="1078"/>
      <c r="D757" s="1080"/>
      <c r="E757" s="843"/>
      <c r="F757" s="843"/>
      <c r="G757" s="843"/>
      <c r="H757" s="1080"/>
      <c r="I757" s="1080"/>
      <c r="J757" s="843"/>
      <c r="K757" s="843"/>
      <c r="L757" s="843"/>
      <c r="M757" s="1080"/>
      <c r="N757" s="1080"/>
      <c r="O757" s="843"/>
      <c r="P757" s="843"/>
      <c r="Q757" s="843"/>
      <c r="BB757" s="418"/>
    </row>
    <row r="758" s="342" customFormat="true" ht="25.15" customHeight="true" x14ac:dyDescent="0.2">
      <c r="A758" s="418"/>
      <c r="B758" s="418"/>
      <c r="C758" s="1078"/>
      <c r="D758" s="1080"/>
      <c r="E758" s="843"/>
      <c r="F758" s="843"/>
      <c r="G758" s="843"/>
      <c r="H758" s="1080"/>
      <c r="I758" s="1080"/>
      <c r="J758" s="843"/>
      <c r="K758" s="843"/>
      <c r="L758" s="843"/>
      <c r="M758" s="1080"/>
      <c r="N758" s="1080"/>
      <c r="O758" s="843"/>
      <c r="P758" s="843"/>
      <c r="Q758" s="843"/>
      <c r="BB758" s="418"/>
    </row>
    <row r="759" s="342" customFormat="true" ht="25.15" customHeight="true" x14ac:dyDescent="0.2">
      <c r="A759" s="418"/>
      <c r="B759" s="418"/>
      <c r="C759" s="1078"/>
      <c r="D759" s="1080"/>
      <c r="E759" s="843"/>
      <c r="F759" s="843"/>
      <c r="G759" s="843"/>
      <c r="H759" s="1080"/>
      <c r="I759" s="1080"/>
      <c r="J759" s="843"/>
      <c r="K759" s="843"/>
      <c r="L759" s="843"/>
      <c r="M759" s="1080"/>
      <c r="N759" s="1080"/>
      <c r="O759" s="843"/>
      <c r="P759" s="843"/>
      <c r="Q759" s="843"/>
      <c r="BB759" s="418"/>
    </row>
    <row r="760" s="342" customFormat="true" ht="25.15" customHeight="true" x14ac:dyDescent="0.2">
      <c r="A760" s="418"/>
      <c r="B760" s="418"/>
      <c r="C760" s="1078"/>
      <c r="D760" s="1080"/>
      <c r="E760" s="843"/>
      <c r="F760" s="843"/>
      <c r="G760" s="843"/>
      <c r="H760" s="1080"/>
      <c r="I760" s="1080"/>
      <c r="J760" s="843"/>
      <c r="K760" s="843"/>
      <c r="L760" s="843"/>
      <c r="M760" s="1080"/>
      <c r="N760" s="1080"/>
      <c r="O760" s="843"/>
      <c r="P760" s="843"/>
      <c r="Q760" s="843"/>
      <c r="BB760" s="418"/>
    </row>
    <row r="761" s="342" customFormat="true" ht="25.15" customHeight="true" x14ac:dyDescent="0.2">
      <c r="A761" s="418"/>
      <c r="B761" s="418"/>
      <c r="C761" s="1078"/>
      <c r="D761" s="1080"/>
      <c r="E761" s="843"/>
      <c r="F761" s="843"/>
      <c r="G761" s="843"/>
      <c r="H761" s="1080"/>
      <c r="I761" s="1080"/>
      <c r="J761" s="843"/>
      <c r="K761" s="843"/>
      <c r="L761" s="843"/>
      <c r="M761" s="1080"/>
      <c r="N761" s="1080"/>
      <c r="O761" s="843"/>
      <c r="P761" s="843"/>
      <c r="Q761" s="843"/>
      <c r="BB761" s="418"/>
    </row>
    <row r="762" s="342" customFormat="true" ht="25.15" customHeight="true" x14ac:dyDescent="0.2">
      <c r="A762" s="418"/>
      <c r="B762" s="418"/>
      <c r="C762" s="1078"/>
      <c r="D762" s="1080"/>
      <c r="E762" s="843"/>
      <c r="F762" s="843"/>
      <c r="G762" s="843"/>
      <c r="H762" s="1080"/>
      <c r="I762" s="1080"/>
      <c r="J762" s="843"/>
      <c r="K762" s="843"/>
      <c r="L762" s="843"/>
      <c r="M762" s="1080"/>
      <c r="N762" s="1080"/>
      <c r="O762" s="843"/>
      <c r="P762" s="843"/>
      <c r="Q762" s="843"/>
      <c r="BB762" s="418"/>
    </row>
    <row r="763" s="342" customFormat="true" ht="25.15" customHeight="true" x14ac:dyDescent="0.2">
      <c r="A763" s="418"/>
      <c r="B763" s="418"/>
      <c r="C763" s="1078"/>
      <c r="D763" s="1080"/>
      <c r="E763" s="843"/>
      <c r="F763" s="843"/>
      <c r="G763" s="843"/>
      <c r="H763" s="1080"/>
      <c r="I763" s="1080"/>
      <c r="J763" s="843"/>
      <c r="K763" s="843"/>
      <c r="L763" s="843"/>
      <c r="M763" s="1080"/>
      <c r="N763" s="1080"/>
      <c r="O763" s="843"/>
      <c r="P763" s="843"/>
      <c r="Q763" s="843"/>
      <c r="BB763" s="418"/>
    </row>
    <row r="764" s="342" customFormat="true" ht="25.15" customHeight="true" x14ac:dyDescent="0.2">
      <c r="A764" s="418"/>
      <c r="B764" s="418"/>
      <c r="C764" s="1078"/>
      <c r="D764" s="1080"/>
      <c r="E764" s="843"/>
      <c r="F764" s="843"/>
      <c r="G764" s="843"/>
      <c r="H764" s="1080"/>
      <c r="I764" s="1080"/>
      <c r="J764" s="843"/>
      <c r="K764" s="843"/>
      <c r="L764" s="843"/>
      <c r="M764" s="1080"/>
      <c r="N764" s="1080"/>
      <c r="O764" s="843"/>
      <c r="P764" s="843"/>
      <c r="Q764" s="843"/>
      <c r="BB764" s="418"/>
    </row>
    <row r="765" s="342" customFormat="true" ht="25.15" customHeight="true" x14ac:dyDescent="0.2">
      <c r="A765" s="418"/>
      <c r="B765" s="418"/>
      <c r="C765" s="1078"/>
      <c r="D765" s="1080"/>
      <c r="E765" s="843"/>
      <c r="F765" s="843"/>
      <c r="G765" s="843"/>
      <c r="H765" s="1080"/>
      <c r="I765" s="1080"/>
      <c r="J765" s="843"/>
      <c r="K765" s="843"/>
      <c r="L765" s="843"/>
      <c r="M765" s="1080"/>
      <c r="N765" s="1080"/>
      <c r="O765" s="843"/>
      <c r="P765" s="843"/>
      <c r="Q765" s="843"/>
      <c r="BB765" s="418"/>
    </row>
    <row r="766" s="342" customFormat="true" ht="25.15" customHeight="true" x14ac:dyDescent="0.2">
      <c r="A766" s="418"/>
      <c r="B766" s="418"/>
      <c r="C766" s="1078"/>
      <c r="D766" s="1080"/>
      <c r="E766" s="843"/>
      <c r="F766" s="843"/>
      <c r="G766" s="843"/>
      <c r="H766" s="1080"/>
      <c r="I766" s="1080"/>
      <c r="J766" s="843"/>
      <c r="K766" s="843"/>
      <c r="L766" s="843"/>
      <c r="M766" s="1080"/>
      <c r="N766" s="1080"/>
      <c r="O766" s="843"/>
      <c r="P766" s="843"/>
      <c r="Q766" s="843"/>
      <c r="BB766" s="418"/>
    </row>
    <row r="767" s="342" customFormat="true" ht="25.15" customHeight="true" x14ac:dyDescent="0.2">
      <c r="A767" s="418"/>
      <c r="B767" s="418"/>
      <c r="C767" s="1078"/>
      <c r="D767" s="1080"/>
      <c r="E767" s="843"/>
      <c r="F767" s="843"/>
      <c r="G767" s="843"/>
      <c r="H767" s="1080"/>
      <c r="I767" s="1080"/>
      <c r="J767" s="843"/>
      <c r="K767" s="843"/>
      <c r="L767" s="843"/>
      <c r="M767" s="1080"/>
      <c r="N767" s="1080"/>
      <c r="O767" s="843"/>
      <c r="P767" s="843"/>
      <c r="Q767" s="843"/>
      <c r="BB767" s="418"/>
    </row>
    <row r="768" s="340" customFormat="true" ht="25.15" customHeight="true" x14ac:dyDescent="0.2">
      <c r="A768" s="419"/>
      <c r="B768" s="419"/>
      <c r="C768" s="1078"/>
      <c r="D768" s="1080"/>
      <c r="E768" s="843"/>
      <c r="F768" s="843"/>
      <c r="G768" s="843"/>
      <c r="H768" s="1080"/>
      <c r="I768" s="1080"/>
      <c r="J768" s="843"/>
      <c r="K768" s="843"/>
      <c r="L768" s="843"/>
      <c r="M768" s="1080"/>
      <c r="N768" s="1080"/>
      <c r="O768" s="843"/>
      <c r="P768" s="843"/>
      <c r="Q768" s="843"/>
      <c r="BB768" s="419"/>
    </row>
    <row r="769" s="340" customFormat="true" ht="25.15" customHeight="true" x14ac:dyDescent="0.2">
      <c r="A769" s="419"/>
      <c r="B769" s="419"/>
      <c r="C769" s="1078"/>
      <c r="D769" s="1080"/>
      <c r="E769" s="843"/>
      <c r="F769" s="843"/>
      <c r="G769" s="843"/>
      <c r="H769" s="1080"/>
      <c r="I769" s="1080"/>
      <c r="J769" s="843"/>
      <c r="K769" s="843"/>
      <c r="L769" s="843"/>
      <c r="M769" s="1080"/>
      <c r="N769" s="1080"/>
      <c r="O769" s="843"/>
      <c r="P769" s="843"/>
      <c r="Q769" s="843"/>
      <c r="BB769" s="419"/>
    </row>
    <row r="770" s="340" customFormat="true" ht="25.15" customHeight="true" x14ac:dyDescent="0.2">
      <c r="A770" s="419"/>
      <c r="B770" s="419"/>
      <c r="C770" s="1078"/>
      <c r="D770" s="1080"/>
      <c r="E770" s="843"/>
      <c r="F770" s="843"/>
      <c r="G770" s="843"/>
      <c r="H770" s="1080"/>
      <c r="I770" s="1080"/>
      <c r="J770" s="843"/>
      <c r="K770" s="843"/>
      <c r="L770" s="843"/>
      <c r="M770" s="1080"/>
      <c r="N770" s="1080"/>
      <c r="O770" s="843"/>
      <c r="P770" s="843"/>
      <c r="Q770" s="843"/>
      <c r="BB770" s="419"/>
    </row>
    <row r="771" s="340" customFormat="true" ht="25.15" customHeight="true" x14ac:dyDescent="0.2">
      <c r="A771" s="419"/>
      <c r="B771" s="419"/>
      <c r="C771" s="1078"/>
      <c r="D771" s="1080"/>
      <c r="E771" s="843"/>
      <c r="F771" s="843"/>
      <c r="G771" s="843"/>
      <c r="H771" s="1080"/>
      <c r="I771" s="1080"/>
      <c r="J771" s="843"/>
      <c r="K771" s="843"/>
      <c r="L771" s="843"/>
      <c r="M771" s="1080"/>
      <c r="N771" s="1080"/>
      <c r="O771" s="843"/>
      <c r="P771" s="843"/>
      <c r="Q771" s="843"/>
      <c r="BB771" s="419"/>
    </row>
    <row r="772" s="340" customFormat="true" ht="25.15" customHeight="true" x14ac:dyDescent="0.2">
      <c r="A772" s="419"/>
      <c r="B772" s="419"/>
      <c r="C772" s="1078"/>
      <c r="D772" s="1080"/>
      <c r="E772" s="843"/>
      <c r="F772" s="843"/>
      <c r="G772" s="843"/>
      <c r="H772" s="1080"/>
      <c r="I772" s="1080"/>
      <c r="J772" s="843"/>
      <c r="K772" s="843"/>
      <c r="L772" s="843"/>
      <c r="M772" s="1080"/>
      <c r="N772" s="1080"/>
      <c r="O772" s="843"/>
      <c r="P772" s="843"/>
      <c r="Q772" s="843"/>
      <c r="BB772" s="419"/>
    </row>
    <row r="773" s="340" customFormat="true" ht="25.15" customHeight="true" x14ac:dyDescent="0.2">
      <c r="A773" s="419"/>
      <c r="B773" s="419"/>
      <c r="C773" s="1078"/>
      <c r="D773" s="1080"/>
      <c r="E773" s="843"/>
      <c r="F773" s="843"/>
      <c r="G773" s="843"/>
      <c r="H773" s="1080"/>
      <c r="I773" s="1080"/>
      <c r="J773" s="843"/>
      <c r="K773" s="843"/>
      <c r="L773" s="843"/>
      <c r="M773" s="1080"/>
      <c r="N773" s="1080"/>
      <c r="O773" s="843"/>
      <c r="P773" s="843"/>
      <c r="Q773" s="843"/>
      <c r="BB773" s="419"/>
    </row>
    <row r="774" s="340" customFormat="true" ht="25.15" customHeight="true" x14ac:dyDescent="0.2">
      <c r="A774" s="419"/>
      <c r="B774" s="419"/>
      <c r="C774" s="1078"/>
      <c r="D774" s="1080"/>
      <c r="E774" s="843"/>
      <c r="F774" s="843"/>
      <c r="G774" s="843"/>
      <c r="H774" s="1080"/>
      <c r="I774" s="1080"/>
      <c r="J774" s="843"/>
      <c r="K774" s="843"/>
      <c r="L774" s="843"/>
      <c r="M774" s="1080"/>
      <c r="N774" s="1080"/>
      <c r="O774" s="843"/>
      <c r="P774" s="843"/>
      <c r="Q774" s="843"/>
      <c r="BB774" s="419"/>
    </row>
    <row r="775" s="340" customFormat="true" ht="25.15" customHeight="true" x14ac:dyDescent="0.2">
      <c r="A775" s="419"/>
      <c r="B775" s="419"/>
      <c r="C775" s="1078"/>
      <c r="D775" s="1080"/>
      <c r="E775" s="843"/>
      <c r="F775" s="843"/>
      <c r="G775" s="843"/>
      <c r="H775" s="1080"/>
      <c r="I775" s="1080"/>
      <c r="J775" s="843"/>
      <c r="K775" s="843"/>
      <c r="L775" s="843"/>
      <c r="M775" s="1080"/>
      <c r="N775" s="1080"/>
      <c r="O775" s="843"/>
      <c r="P775" s="843"/>
      <c r="Q775" s="843"/>
      <c r="BB775" s="419"/>
    </row>
    <row r="776" s="340" customFormat="true" ht="25.15" customHeight="true" x14ac:dyDescent="0.2">
      <c r="A776" s="419"/>
      <c r="B776" s="419"/>
      <c r="C776" s="1078"/>
      <c r="D776" s="1080"/>
      <c r="E776" s="843"/>
      <c r="F776" s="843"/>
      <c r="G776" s="843"/>
      <c r="H776" s="1080"/>
      <c r="I776" s="1080"/>
      <c r="J776" s="843"/>
      <c r="K776" s="843"/>
      <c r="L776" s="843"/>
      <c r="M776" s="1080"/>
      <c r="N776" s="1080"/>
      <c r="O776" s="843"/>
      <c r="P776" s="843"/>
      <c r="Q776" s="843"/>
      <c r="BB776" s="419"/>
    </row>
    <row r="777" s="340" customFormat="true" ht="25.15" customHeight="true" x14ac:dyDescent="0.2">
      <c r="A777" s="419"/>
      <c r="B777" s="419"/>
      <c r="C777" s="1078"/>
      <c r="D777" s="1080"/>
      <c r="E777" s="843"/>
      <c r="F777" s="843"/>
      <c r="G777" s="843"/>
      <c r="H777" s="1080"/>
      <c r="I777" s="1080"/>
      <c r="J777" s="843"/>
      <c r="K777" s="843"/>
      <c r="L777" s="843"/>
      <c r="M777" s="1080"/>
      <c r="N777" s="1080"/>
      <c r="O777" s="843"/>
      <c r="P777" s="843"/>
      <c r="Q777" s="843"/>
      <c r="BB777" s="419"/>
    </row>
    <row r="778" s="340" customFormat="true" ht="25.15" customHeight="true" x14ac:dyDescent="0.2">
      <c r="A778" s="419"/>
      <c r="B778" s="419"/>
      <c r="C778" s="1078"/>
      <c r="D778" s="1080"/>
      <c r="E778" s="843"/>
      <c r="F778" s="843"/>
      <c r="G778" s="843"/>
      <c r="H778" s="1080"/>
      <c r="I778" s="1080"/>
      <c r="J778" s="843"/>
      <c r="K778" s="843"/>
      <c r="L778" s="843"/>
      <c r="M778" s="1080"/>
      <c r="N778" s="1080"/>
      <c r="O778" s="843"/>
      <c r="P778" s="843"/>
      <c r="Q778" s="843"/>
      <c r="BB778" s="419"/>
    </row>
    <row r="779" s="340" customFormat="true" ht="25.15" customHeight="true" x14ac:dyDescent="0.2">
      <c r="A779" s="419"/>
      <c r="B779" s="419"/>
      <c r="C779" s="1078"/>
      <c r="D779" s="1080"/>
      <c r="E779" s="843"/>
      <c r="F779" s="843"/>
      <c r="G779" s="843"/>
      <c r="H779" s="1080"/>
      <c r="I779" s="1080"/>
      <c r="J779" s="843"/>
      <c r="K779" s="843"/>
      <c r="L779" s="843"/>
      <c r="M779" s="1080"/>
      <c r="N779" s="1080"/>
      <c r="O779" s="843"/>
      <c r="P779" s="843"/>
      <c r="Q779" s="843"/>
      <c r="BB779" s="419"/>
    </row>
    <row r="780" s="340" customFormat="true" ht="25.15" customHeight="true" x14ac:dyDescent="0.2">
      <c r="A780" s="419"/>
      <c r="B780" s="419"/>
      <c r="C780" s="1078"/>
      <c r="D780" s="1080"/>
      <c r="E780" s="843"/>
      <c r="F780" s="843"/>
      <c r="G780" s="843"/>
      <c r="H780" s="1080"/>
      <c r="I780" s="1080"/>
      <c r="J780" s="843"/>
      <c r="K780" s="843"/>
      <c r="L780" s="843"/>
      <c r="M780" s="1080"/>
      <c r="N780" s="1080"/>
      <c r="O780" s="843"/>
      <c r="P780" s="843"/>
      <c r="Q780" s="843"/>
      <c r="BB780" s="419"/>
    </row>
    <row r="781" s="340" customFormat="true" ht="25.15" customHeight="true" x14ac:dyDescent="0.2">
      <c r="A781" s="419"/>
      <c r="B781" s="419"/>
      <c r="C781" s="1078"/>
      <c r="D781" s="1080"/>
      <c r="E781" s="843"/>
      <c r="F781" s="843"/>
      <c r="G781" s="843"/>
      <c r="H781" s="1080"/>
      <c r="I781" s="1080"/>
      <c r="J781" s="843"/>
      <c r="K781" s="843"/>
      <c r="L781" s="843"/>
      <c r="M781" s="1080"/>
      <c r="N781" s="1080"/>
      <c r="O781" s="843"/>
      <c r="P781" s="843"/>
      <c r="Q781" s="843"/>
      <c r="BB781" s="419"/>
    </row>
    <row r="782" s="340" customFormat="true" ht="25.15" customHeight="true" x14ac:dyDescent="0.2">
      <c r="A782" s="419"/>
      <c r="B782" s="419"/>
      <c r="C782" s="1078"/>
      <c r="D782" s="1080"/>
      <c r="E782" s="843"/>
      <c r="F782" s="843"/>
      <c r="G782" s="843"/>
      <c r="H782" s="1080"/>
      <c r="I782" s="1080"/>
      <c r="J782" s="843"/>
      <c r="K782" s="843"/>
      <c r="L782" s="843"/>
      <c r="M782" s="1080"/>
      <c r="N782" s="1080"/>
      <c r="O782" s="843"/>
      <c r="P782" s="843"/>
      <c r="Q782" s="843"/>
      <c r="BB782" s="419"/>
    </row>
    <row r="783" s="340" customFormat="true" ht="25.15" customHeight="true" x14ac:dyDescent="0.2">
      <c r="A783" s="419"/>
      <c r="B783" s="419"/>
      <c r="C783" s="1078"/>
      <c r="D783" s="1080"/>
      <c r="E783" s="843"/>
      <c r="F783" s="843"/>
      <c r="G783" s="843"/>
      <c r="H783" s="1080"/>
      <c r="I783" s="1080"/>
      <c r="J783" s="843"/>
      <c r="K783" s="843"/>
      <c r="L783" s="843"/>
      <c r="M783" s="1080"/>
      <c r="N783" s="1080"/>
      <c r="O783" s="843"/>
      <c r="P783" s="843"/>
      <c r="Q783" s="843"/>
      <c r="BB783" s="419"/>
    </row>
    <row r="784" s="340" customFormat="true" ht="25.15" customHeight="true" x14ac:dyDescent="0.2">
      <c r="A784" s="419"/>
      <c r="B784" s="419"/>
      <c r="C784" s="1078"/>
      <c r="D784" s="1080"/>
      <c r="E784" s="843"/>
      <c r="F784" s="843"/>
      <c r="G784" s="843"/>
      <c r="H784" s="1080"/>
      <c r="I784" s="1080"/>
      <c r="J784" s="843"/>
      <c r="K784" s="843"/>
      <c r="L784" s="843"/>
      <c r="M784" s="1080"/>
      <c r="N784" s="1080"/>
      <c r="O784" s="843"/>
      <c r="P784" s="843"/>
      <c r="Q784" s="843"/>
      <c r="BB784" s="419"/>
    </row>
    <row r="785" s="340" customFormat="true" ht="25.15" customHeight="true" x14ac:dyDescent="0.2">
      <c r="A785" s="419"/>
      <c r="B785" s="419"/>
      <c r="C785" s="1078"/>
      <c r="D785" s="1080"/>
      <c r="E785" s="843"/>
      <c r="F785" s="843"/>
      <c r="G785" s="843"/>
      <c r="H785" s="1080"/>
      <c r="I785" s="1080"/>
      <c r="J785" s="843"/>
      <c r="K785" s="843"/>
      <c r="L785" s="843"/>
      <c r="M785" s="1080"/>
      <c r="N785" s="1080"/>
      <c r="O785" s="843"/>
      <c r="P785" s="843"/>
      <c r="Q785" s="843"/>
      <c r="BB785" s="419"/>
    </row>
    <row r="786" s="340" customFormat="true" ht="25.15" customHeight="true" x14ac:dyDescent="0.2">
      <c r="A786" s="419"/>
      <c r="B786" s="419"/>
      <c r="C786" s="1078"/>
      <c r="D786" s="1080"/>
      <c r="E786" s="843"/>
      <c r="F786" s="843"/>
      <c r="G786" s="843"/>
      <c r="H786" s="1080"/>
      <c r="I786" s="1080"/>
      <c r="J786" s="843"/>
      <c r="K786" s="843"/>
      <c r="L786" s="843"/>
      <c r="M786" s="1080"/>
      <c r="N786" s="1080"/>
      <c r="O786" s="843"/>
      <c r="P786" s="843"/>
      <c r="Q786" s="843"/>
      <c r="BB786" s="419"/>
    </row>
    <row r="787" s="340" customFormat="true" ht="25.15" customHeight="true" x14ac:dyDescent="0.2">
      <c r="A787" s="419"/>
      <c r="B787" s="419"/>
      <c r="C787" s="1078"/>
      <c r="D787" s="1080"/>
      <c r="E787" s="843"/>
      <c r="F787" s="843"/>
      <c r="G787" s="843"/>
      <c r="H787" s="1080"/>
      <c r="I787" s="1080"/>
      <c r="J787" s="843"/>
      <c r="K787" s="843"/>
      <c r="L787" s="843"/>
      <c r="M787" s="1080"/>
      <c r="N787" s="1080"/>
      <c r="O787" s="843"/>
      <c r="P787" s="843"/>
      <c r="Q787" s="843"/>
      <c r="BB787" s="419"/>
    </row>
    <row r="788" s="340" customFormat="true" ht="25.15" customHeight="true" x14ac:dyDescent="0.2">
      <c r="A788" s="419"/>
      <c r="B788" s="419"/>
      <c r="C788" s="1078"/>
      <c r="D788" s="1080"/>
      <c r="E788" s="843"/>
      <c r="F788" s="843"/>
      <c r="G788" s="843"/>
      <c r="H788" s="1080"/>
      <c r="I788" s="1080"/>
      <c r="J788" s="843"/>
      <c r="K788" s="843"/>
      <c r="L788" s="843"/>
      <c r="M788" s="1080"/>
      <c r="N788" s="1080"/>
      <c r="O788" s="843"/>
      <c r="P788" s="843"/>
      <c r="Q788" s="843"/>
      <c r="BB788" s="419"/>
    </row>
    <row r="789" s="340" customFormat="true" ht="25.15" customHeight="true" x14ac:dyDescent="0.2">
      <c r="A789" s="419"/>
      <c r="B789" s="419"/>
      <c r="C789" s="1078"/>
      <c r="D789" s="1080"/>
      <c r="E789" s="843"/>
      <c r="F789" s="843"/>
      <c r="G789" s="843"/>
      <c r="H789" s="1080"/>
      <c r="I789" s="1080"/>
      <c r="J789" s="843"/>
      <c r="K789" s="843"/>
      <c r="L789" s="843"/>
      <c r="M789" s="1080"/>
      <c r="N789" s="1080"/>
      <c r="O789" s="843"/>
      <c r="P789" s="843"/>
      <c r="Q789" s="843"/>
      <c r="BB789" s="419"/>
    </row>
    <row r="790" s="340" customFormat="true" ht="25.15" customHeight="true" x14ac:dyDescent="0.2">
      <c r="A790" s="419"/>
      <c r="B790" s="419"/>
      <c r="C790" s="1078"/>
      <c r="D790" s="1080"/>
      <c r="E790" s="843"/>
      <c r="F790" s="843"/>
      <c r="G790" s="843"/>
      <c r="H790" s="1080"/>
      <c r="I790" s="1080"/>
      <c r="J790" s="843"/>
      <c r="K790" s="843"/>
      <c r="L790" s="843"/>
      <c r="M790" s="1080"/>
      <c r="N790" s="1080"/>
      <c r="O790" s="843"/>
      <c r="P790" s="843"/>
      <c r="Q790" s="843"/>
      <c r="BB790" s="419"/>
    </row>
    <row r="791" s="340" customFormat="true" ht="25.15" customHeight="true" x14ac:dyDescent="0.2">
      <c r="A791" s="419"/>
      <c r="B791" s="419"/>
      <c r="C791" s="1078"/>
      <c r="D791" s="1080"/>
      <c r="E791" s="843"/>
      <c r="F791" s="843"/>
      <c r="G791" s="843"/>
      <c r="H791" s="1080"/>
      <c r="I791" s="1080"/>
      <c r="J791" s="843"/>
      <c r="K791" s="843"/>
      <c r="L791" s="843"/>
      <c r="M791" s="1080"/>
      <c r="N791" s="1080"/>
      <c r="O791" s="843"/>
      <c r="P791" s="843"/>
      <c r="Q791" s="843"/>
      <c r="BB791" s="419"/>
    </row>
    <row r="792" s="340" customFormat="true" ht="25.15" customHeight="true" x14ac:dyDescent="0.2">
      <c r="A792" s="419"/>
      <c r="B792" s="419"/>
      <c r="C792" s="1078"/>
      <c r="D792" s="1080"/>
      <c r="E792" s="843"/>
      <c r="F792" s="843"/>
      <c r="G792" s="843"/>
      <c r="H792" s="1080"/>
      <c r="I792" s="1080"/>
      <c r="J792" s="843"/>
      <c r="K792" s="843"/>
      <c r="L792" s="843"/>
      <c r="M792" s="1080"/>
      <c r="N792" s="1080"/>
      <c r="O792" s="843"/>
      <c r="P792" s="843"/>
      <c r="Q792" s="843"/>
      <c r="BB792" s="419"/>
    </row>
    <row r="793" s="340" customFormat="true" ht="25.15" customHeight="true" x14ac:dyDescent="0.2">
      <c r="A793" s="419"/>
      <c r="B793" s="419"/>
      <c r="C793" s="1078"/>
      <c r="D793" s="1080"/>
      <c r="E793" s="843"/>
      <c r="F793" s="843"/>
      <c r="G793" s="843"/>
      <c r="H793" s="1080"/>
      <c r="I793" s="1080"/>
      <c r="J793" s="843"/>
      <c r="K793" s="843"/>
      <c r="L793" s="843"/>
      <c r="M793" s="1080"/>
      <c r="N793" s="1080"/>
      <c r="O793" s="843"/>
      <c r="P793" s="843"/>
      <c r="Q793" s="843"/>
      <c r="BB793" s="419"/>
    </row>
    <row r="794" s="340" customFormat="true" ht="25.15" customHeight="true" x14ac:dyDescent="0.2">
      <c r="A794" s="419"/>
      <c r="B794" s="419"/>
      <c r="C794" s="1078"/>
      <c r="D794" s="1080"/>
      <c r="E794" s="843"/>
      <c r="F794" s="843"/>
      <c r="G794" s="843"/>
      <c r="H794" s="1080"/>
      <c r="I794" s="1080"/>
      <c r="J794" s="843"/>
      <c r="K794" s="843"/>
      <c r="L794" s="843"/>
      <c r="M794" s="1080"/>
      <c r="N794" s="1080"/>
      <c r="O794" s="843"/>
      <c r="P794" s="843"/>
      <c r="Q794" s="843"/>
      <c r="BB794" s="419"/>
    </row>
    <row r="795" s="340" customFormat="true" ht="25.15" customHeight="true" x14ac:dyDescent="0.2">
      <c r="A795" s="419"/>
      <c r="B795" s="419"/>
      <c r="C795" s="1078"/>
      <c r="D795" s="1080"/>
      <c r="E795" s="843"/>
      <c r="F795" s="843"/>
      <c r="G795" s="843"/>
      <c r="H795" s="1080"/>
      <c r="I795" s="1080"/>
      <c r="J795" s="843"/>
      <c r="K795" s="843"/>
      <c r="L795" s="843"/>
      <c r="M795" s="1080"/>
      <c r="N795" s="1080"/>
      <c r="O795" s="843"/>
      <c r="P795" s="843"/>
      <c r="Q795" s="843"/>
      <c r="BB795" s="419"/>
    </row>
    <row r="796" s="340" customFormat="true" ht="25.15" customHeight="true" x14ac:dyDescent="0.2">
      <c r="A796" s="419"/>
      <c r="B796" s="419"/>
      <c r="C796" s="1078"/>
      <c r="D796" s="1080"/>
      <c r="E796" s="843"/>
      <c r="F796" s="843"/>
      <c r="G796" s="843"/>
      <c r="H796" s="1080"/>
      <c r="I796" s="1080"/>
      <c r="J796" s="843"/>
      <c r="K796" s="843"/>
      <c r="L796" s="843"/>
      <c r="M796" s="1080"/>
      <c r="N796" s="1080"/>
      <c r="O796" s="843"/>
      <c r="P796" s="843"/>
      <c r="Q796" s="843"/>
      <c r="BB796" s="419"/>
    </row>
    <row r="797" s="340" customFormat="true" ht="25.15" customHeight="true" x14ac:dyDescent="0.2">
      <c r="A797" s="419"/>
      <c r="B797" s="419"/>
      <c r="C797" s="1078"/>
      <c r="D797" s="1080"/>
      <c r="E797" s="843"/>
      <c r="F797" s="843"/>
      <c r="G797" s="843"/>
      <c r="H797" s="1080"/>
      <c r="I797" s="1080"/>
      <c r="J797" s="843"/>
      <c r="K797" s="843"/>
      <c r="L797" s="843"/>
      <c r="M797" s="1080"/>
      <c r="N797" s="1080"/>
      <c r="O797" s="843"/>
      <c r="P797" s="843"/>
      <c r="Q797" s="843"/>
      <c r="BB797" s="419"/>
    </row>
    <row r="798" s="340" customFormat="true" ht="25.15" customHeight="true" x14ac:dyDescent="0.2">
      <c r="A798" s="419"/>
      <c r="B798" s="419"/>
      <c r="C798" s="1078"/>
      <c r="D798" s="1080"/>
      <c r="E798" s="843"/>
      <c r="F798" s="843"/>
      <c r="G798" s="843"/>
      <c r="H798" s="1080"/>
      <c r="I798" s="1080"/>
      <c r="J798" s="843"/>
      <c r="K798" s="843"/>
      <c r="L798" s="843"/>
      <c r="M798" s="1080"/>
      <c r="N798" s="1080"/>
      <c r="O798" s="843"/>
      <c r="P798" s="843"/>
      <c r="Q798" s="843"/>
      <c r="BB798" s="419"/>
    </row>
    <row r="799" s="340" customFormat="true" ht="25.15" customHeight="true" x14ac:dyDescent="0.2">
      <c r="A799" s="419"/>
      <c r="B799" s="419"/>
      <c r="C799" s="1078"/>
      <c r="D799" s="1080"/>
      <c r="E799" s="843"/>
      <c r="F799" s="843"/>
      <c r="G799" s="843"/>
      <c r="H799" s="1080"/>
      <c r="I799" s="1080"/>
      <c r="J799" s="843"/>
      <c r="K799" s="843"/>
      <c r="L799" s="843"/>
      <c r="M799" s="1080"/>
      <c r="N799" s="1080"/>
      <c r="O799" s="843"/>
      <c r="P799" s="843"/>
      <c r="Q799" s="843"/>
      <c r="BB799" s="419"/>
    </row>
    <row r="800" s="340" customFormat="true" ht="25.15" customHeight="true" x14ac:dyDescent="0.2">
      <c r="A800" s="419"/>
      <c r="B800" s="419"/>
      <c r="C800" s="1078"/>
      <c r="D800" s="1080"/>
      <c r="E800" s="843"/>
      <c r="F800" s="843"/>
      <c r="G800" s="843"/>
      <c r="H800" s="1080"/>
      <c r="I800" s="1080"/>
      <c r="J800" s="843"/>
      <c r="K800" s="843"/>
      <c r="L800" s="843"/>
      <c r="M800" s="1080"/>
      <c r="N800" s="1080"/>
      <c r="O800" s="843"/>
      <c r="P800" s="843"/>
      <c r="Q800" s="843"/>
      <c r="BB800" s="419"/>
    </row>
    <row r="801" ht="25.15" customHeight="true" x14ac:dyDescent="0.2">
      <c r="C801" s="1078"/>
      <c r="D801" s="1080"/>
      <c r="E801" s="843"/>
      <c r="F801" s="843"/>
      <c r="G801" s="843"/>
      <c r="H801" s="1080"/>
      <c r="I801" s="1080"/>
      <c r="J801" s="843"/>
      <c r="K801" s="843"/>
      <c r="L801" s="843"/>
      <c r="M801" s="1080"/>
      <c r="N801" s="1080"/>
      <c r="O801" s="843"/>
      <c r="P801" s="843"/>
      <c r="Q801" s="843"/>
    </row>
    <row r="802" ht="25.15" customHeight="true" x14ac:dyDescent="0.2">
      <c r="C802" s="1078"/>
      <c r="D802" s="1080"/>
      <c r="E802" s="843"/>
      <c r="F802" s="843"/>
      <c r="G802" s="843"/>
      <c r="H802" s="1080"/>
      <c r="I802" s="1080"/>
      <c r="J802" s="843"/>
      <c r="K802" s="843"/>
      <c r="L802" s="843"/>
      <c r="M802" s="1080"/>
      <c r="N802" s="1080"/>
      <c r="O802" s="843"/>
      <c r="P802" s="843"/>
      <c r="Q802" s="843"/>
    </row>
    <row r="803" ht="25.15" customHeight="true" x14ac:dyDescent="0.2">
      <c r="C803" s="1078"/>
      <c r="D803" s="1080"/>
      <c r="E803" s="843"/>
      <c r="F803" s="843"/>
      <c r="G803" s="843"/>
      <c r="H803" s="1080"/>
      <c r="I803" s="1080"/>
      <c r="J803" s="843"/>
      <c r="K803" s="843"/>
      <c r="L803" s="843"/>
      <c r="M803" s="1080"/>
      <c r="N803" s="1080"/>
      <c r="O803" s="843"/>
      <c r="P803" s="843"/>
      <c r="Q803" s="843"/>
    </row>
    <row r="804" ht="25.15" customHeight="true" x14ac:dyDescent="0.2">
      <c r="C804" s="1078"/>
      <c r="D804" s="1080"/>
      <c r="E804" s="843"/>
      <c r="F804" s="843"/>
      <c r="G804" s="843"/>
      <c r="H804" s="1080"/>
      <c r="I804" s="1080"/>
      <c r="J804" s="843"/>
      <c r="K804" s="843"/>
      <c r="L804" s="843"/>
      <c r="M804" s="1080"/>
      <c r="N804" s="1080"/>
      <c r="O804" s="843"/>
      <c r="P804" s="843"/>
      <c r="Q804" s="843"/>
    </row>
    <row r="805" ht="25.15" customHeight="true" x14ac:dyDescent="0.2">
      <c r="C805" s="1078"/>
      <c r="D805" s="1080"/>
      <c r="E805" s="843"/>
      <c r="F805" s="843"/>
      <c r="G805" s="843"/>
      <c r="H805" s="1080"/>
      <c r="I805" s="1080"/>
      <c r="J805" s="843"/>
      <c r="K805" s="843"/>
      <c r="L805" s="843"/>
      <c r="M805" s="1080"/>
      <c r="N805" s="1080"/>
      <c r="O805" s="843"/>
      <c r="P805" s="843"/>
      <c r="Q805" s="843"/>
    </row>
    <row r="806" ht="25.15" customHeight="true" x14ac:dyDescent="0.2">
      <c r="C806" s="1078"/>
      <c r="D806" s="1080"/>
      <c r="E806" s="843"/>
      <c r="F806" s="843"/>
      <c r="G806" s="843"/>
      <c r="H806" s="1080"/>
      <c r="I806" s="1080"/>
      <c r="J806" s="843"/>
      <c r="K806" s="843"/>
      <c r="L806" s="843"/>
      <c r="M806" s="1080"/>
      <c r="N806" s="1080"/>
      <c r="O806" s="843"/>
      <c r="P806" s="843"/>
      <c r="Q806" s="843"/>
    </row>
    <row r="807" ht="25.15" customHeight="true" x14ac:dyDescent="0.2">
      <c r="C807" s="1078"/>
      <c r="D807" s="1080"/>
      <c r="E807" s="843"/>
      <c r="F807" s="843"/>
      <c r="G807" s="843"/>
      <c r="H807" s="1080"/>
      <c r="I807" s="1080"/>
      <c r="J807" s="843"/>
      <c r="K807" s="843"/>
      <c r="L807" s="843"/>
      <c r="M807" s="1080"/>
      <c r="N807" s="1080"/>
      <c r="O807" s="843"/>
      <c r="P807" s="843"/>
      <c r="Q807" s="843"/>
    </row>
    <row r="808" ht="25.15" customHeight="true" x14ac:dyDescent="0.2">
      <c r="C808" s="1078"/>
      <c r="D808" s="1080"/>
      <c r="E808" s="843"/>
      <c r="F808" s="843"/>
      <c r="G808" s="843"/>
      <c r="H808" s="1080"/>
      <c r="I808" s="1080"/>
      <c r="J808" s="843"/>
      <c r="K808" s="843"/>
      <c r="L808" s="843"/>
      <c r="M808" s="1080"/>
      <c r="N808" s="1080"/>
      <c r="O808" s="843"/>
      <c r="P808" s="843"/>
      <c r="Q808" s="843"/>
    </row>
    <row r="809" ht="25.15" customHeight="true" x14ac:dyDescent="0.2">
      <c r="C809" s="1078"/>
      <c r="D809" s="1080"/>
      <c r="E809" s="843"/>
      <c r="F809" s="843"/>
      <c r="G809" s="843"/>
      <c r="H809" s="1080"/>
      <c r="I809" s="1080"/>
      <c r="J809" s="843"/>
      <c r="K809" s="843"/>
      <c r="L809" s="843"/>
      <c r="M809" s="1080"/>
      <c r="N809" s="1080"/>
      <c r="O809" s="843"/>
      <c r="P809" s="843"/>
      <c r="Q809" s="843"/>
    </row>
    <row r="810" ht="25.15" customHeight="true" x14ac:dyDescent="0.2">
      <c r="C810" s="1078"/>
      <c r="D810" s="1080"/>
      <c r="E810" s="843"/>
      <c r="F810" s="843"/>
      <c r="G810" s="843"/>
      <c r="H810" s="1080"/>
      <c r="I810" s="1080"/>
      <c r="J810" s="843"/>
      <c r="K810" s="843"/>
      <c r="L810" s="843"/>
      <c r="M810" s="1080"/>
      <c r="N810" s="1080"/>
      <c r="O810" s="843"/>
      <c r="P810" s="843"/>
      <c r="Q810" s="843"/>
    </row>
    <row r="811" ht="25.15" customHeight="true" x14ac:dyDescent="0.2">
      <c r="C811" s="1078"/>
      <c r="D811" s="1080"/>
      <c r="E811" s="843"/>
      <c r="F811" s="843"/>
      <c r="G811" s="843"/>
      <c r="H811" s="1080"/>
      <c r="I811" s="1080"/>
      <c r="J811" s="843"/>
      <c r="K811" s="843"/>
      <c r="L811" s="843"/>
      <c r="M811" s="1080"/>
      <c r="N811" s="1080"/>
      <c r="O811" s="843"/>
      <c r="P811" s="843"/>
      <c r="Q811" s="843"/>
    </row>
    <row r="812" ht="25.15" customHeight="true" x14ac:dyDescent="0.2">
      <c r="C812" s="1078"/>
      <c r="D812" s="1080"/>
      <c r="E812" s="843"/>
      <c r="F812" s="843"/>
      <c r="G812" s="843"/>
      <c r="H812" s="1080"/>
      <c r="I812" s="1080"/>
      <c r="J812" s="843"/>
      <c r="K812" s="843"/>
      <c r="L812" s="843"/>
      <c r="M812" s="1080"/>
      <c r="N812" s="1080"/>
      <c r="O812" s="843"/>
      <c r="P812" s="843"/>
      <c r="Q812" s="843"/>
    </row>
    <row r="813" ht="25.15" customHeight="true" x14ac:dyDescent="0.2">
      <c r="C813" s="1078"/>
      <c r="D813" s="1080"/>
      <c r="E813" s="843"/>
      <c r="F813" s="843"/>
      <c r="G813" s="843"/>
      <c r="H813" s="1080"/>
      <c r="I813" s="1080"/>
      <c r="J813" s="843"/>
      <c r="K813" s="843"/>
      <c r="L813" s="843"/>
      <c r="M813" s="1080"/>
      <c r="N813" s="1080"/>
      <c r="O813" s="843"/>
      <c r="P813" s="843"/>
      <c r="Q813" s="843"/>
    </row>
    <row r="814" ht="25.15" customHeight="true" x14ac:dyDescent="0.2">
      <c r="C814" s="1078"/>
      <c r="D814" s="1080"/>
      <c r="E814" s="843"/>
      <c r="F814" s="843"/>
      <c r="G814" s="843"/>
      <c r="H814" s="1080"/>
      <c r="I814" s="1080"/>
      <c r="J814" s="843"/>
      <c r="K814" s="843"/>
      <c r="L814" s="843"/>
      <c r="M814" s="1080"/>
      <c r="N814" s="1080"/>
      <c r="O814" s="843"/>
      <c r="P814" s="843"/>
      <c r="Q814" s="843"/>
    </row>
    <row r="815" ht="25.15" customHeight="true" x14ac:dyDescent="0.2">
      <c r="C815" s="1078"/>
      <c r="D815" s="1080"/>
      <c r="E815" s="843"/>
      <c r="F815" s="843"/>
      <c r="G815" s="843"/>
      <c r="H815" s="1080"/>
      <c r="I815" s="1080"/>
      <c r="J815" s="843"/>
      <c r="K815" s="843"/>
      <c r="L815" s="843"/>
      <c r="M815" s="1080"/>
      <c r="N815" s="1080"/>
      <c r="O815" s="843"/>
      <c r="P815" s="843"/>
      <c r="Q815" s="843"/>
    </row>
    <row r="816" ht="25.15" customHeight="true" x14ac:dyDescent="0.2">
      <c r="C816" s="1078"/>
      <c r="D816" s="1080"/>
      <c r="E816" s="843"/>
      <c r="F816" s="843"/>
      <c r="G816" s="843"/>
      <c r="H816" s="1080"/>
      <c r="I816" s="1080"/>
      <c r="J816" s="843"/>
      <c r="K816" s="843"/>
      <c r="L816" s="843"/>
      <c r="M816" s="1080"/>
      <c r="N816" s="1080"/>
      <c r="O816" s="843"/>
      <c r="P816" s="843"/>
      <c r="Q816" s="843"/>
    </row>
    <row r="817" ht="25.15" customHeight="true" x14ac:dyDescent="0.2">
      <c r="C817" s="1078"/>
      <c r="D817" s="1080"/>
      <c r="E817" s="843"/>
      <c r="F817" s="843"/>
      <c r="G817" s="843"/>
      <c r="H817" s="1080"/>
      <c r="I817" s="1080"/>
      <c r="J817" s="843"/>
      <c r="K817" s="843"/>
      <c r="L817" s="843"/>
      <c r="M817" s="1080"/>
      <c r="N817" s="1080"/>
      <c r="O817" s="843"/>
      <c r="P817" s="843"/>
      <c r="Q817" s="843"/>
    </row>
    <row r="818" ht="25.15" customHeight="true" x14ac:dyDescent="0.2">
      <c r="C818" s="1078"/>
      <c r="D818" s="1080"/>
      <c r="E818" s="843"/>
      <c r="F818" s="843"/>
      <c r="G818" s="843"/>
      <c r="H818" s="1080"/>
      <c r="I818" s="1080"/>
      <c r="J818" s="843"/>
      <c r="K818" s="843"/>
      <c r="L818" s="843"/>
      <c r="M818" s="1080"/>
      <c r="N818" s="1080"/>
      <c r="O818" s="843"/>
      <c r="P818" s="843"/>
      <c r="Q818" s="843"/>
    </row>
    <row r="819" ht="25.15" customHeight="true" x14ac:dyDescent="0.2">
      <c r="C819" s="1078"/>
      <c r="D819" s="1080"/>
      <c r="E819" s="843"/>
      <c r="F819" s="843"/>
      <c r="G819" s="843"/>
      <c r="H819" s="1080"/>
      <c r="I819" s="1080"/>
      <c r="J819" s="843"/>
      <c r="K819" s="843"/>
      <c r="L819" s="843"/>
      <c r="M819" s="1080"/>
      <c r="N819" s="1080"/>
      <c r="O819" s="843"/>
      <c r="P819" s="843"/>
      <c r="Q819" s="843"/>
    </row>
    <row r="820" ht="25.15" customHeight="true" x14ac:dyDescent="0.2">
      <c r="C820" s="1078"/>
      <c r="D820" s="1080"/>
      <c r="E820" s="843"/>
      <c r="F820" s="843"/>
      <c r="G820" s="843"/>
      <c r="H820" s="1080"/>
      <c r="I820" s="1080"/>
      <c r="J820" s="843"/>
      <c r="K820" s="843"/>
      <c r="L820" s="843"/>
      <c r="M820" s="1080"/>
      <c r="N820" s="1080"/>
      <c r="O820" s="843"/>
      <c r="P820" s="843"/>
      <c r="Q820" s="843"/>
    </row>
    <row r="821" ht="25.15" customHeight="true" x14ac:dyDescent="0.2">
      <c r="C821" s="1078"/>
      <c r="D821" s="1080"/>
      <c r="E821" s="843"/>
      <c r="F821" s="843"/>
      <c r="G821" s="843"/>
      <c r="H821" s="1080"/>
      <c r="I821" s="1080"/>
      <c r="J821" s="843"/>
      <c r="K821" s="843"/>
      <c r="L821" s="843"/>
      <c r="M821" s="1080"/>
      <c r="N821" s="1080"/>
      <c r="O821" s="843"/>
      <c r="P821" s="843"/>
      <c r="Q821" s="843"/>
    </row>
    <row r="822" ht="25.15" customHeight="true" x14ac:dyDescent="0.2">
      <c r="C822" s="1078"/>
      <c r="D822" s="1080"/>
      <c r="E822" s="843"/>
      <c r="F822" s="843"/>
      <c r="G822" s="843"/>
      <c r="H822" s="1080"/>
      <c r="I822" s="1080"/>
      <c r="J822" s="843"/>
      <c r="K822" s="843"/>
      <c r="L822" s="843"/>
      <c r="M822" s="1080"/>
      <c r="N822" s="1080"/>
      <c r="O822" s="843"/>
      <c r="P822" s="843"/>
      <c r="Q822" s="843"/>
    </row>
    <row r="823" ht="25.15" customHeight="true" x14ac:dyDescent="0.2">
      <c r="C823" s="1078"/>
      <c r="D823" s="1080"/>
      <c r="E823" s="843"/>
      <c r="F823" s="843"/>
      <c r="G823" s="843"/>
      <c r="H823" s="1080"/>
      <c r="I823" s="1080"/>
      <c r="J823" s="843"/>
      <c r="K823" s="843"/>
      <c r="L823" s="843"/>
      <c r="M823" s="1080"/>
      <c r="N823" s="1080"/>
      <c r="O823" s="843"/>
      <c r="P823" s="843"/>
      <c r="Q823" s="843"/>
    </row>
    <row r="824" ht="25.15" customHeight="true" x14ac:dyDescent="0.2">
      <c r="C824" s="1078"/>
      <c r="D824" s="1080"/>
      <c r="E824" s="843"/>
      <c r="F824" s="843"/>
      <c r="G824" s="843"/>
      <c r="H824" s="1080"/>
      <c r="I824" s="1080"/>
      <c r="J824" s="843"/>
      <c r="K824" s="843"/>
      <c r="L824" s="843"/>
      <c r="M824" s="1080"/>
      <c r="N824" s="1080"/>
      <c r="O824" s="843"/>
      <c r="P824" s="843"/>
      <c r="Q824" s="843"/>
    </row>
    <row r="825" ht="25.15" customHeight="true" x14ac:dyDescent="0.2">
      <c r="C825" s="1078"/>
      <c r="D825" s="1080"/>
      <c r="E825" s="843"/>
      <c r="F825" s="843"/>
      <c r="G825" s="843"/>
      <c r="H825" s="1080"/>
      <c r="I825" s="1080"/>
      <c r="J825" s="843"/>
      <c r="K825" s="843"/>
      <c r="L825" s="843"/>
      <c r="M825" s="1080"/>
      <c r="N825" s="1080"/>
      <c r="O825" s="843"/>
      <c r="P825" s="843"/>
      <c r="Q825" s="843"/>
    </row>
    <row r="826" ht="25.15" customHeight="true" x14ac:dyDescent="0.2">
      <c r="C826" s="1078"/>
      <c r="D826" s="1080"/>
      <c r="E826" s="843"/>
      <c r="F826" s="843"/>
      <c r="G826" s="843"/>
      <c r="H826" s="1080"/>
      <c r="I826" s="1080"/>
      <c r="J826" s="843"/>
      <c r="K826" s="843"/>
      <c r="L826" s="843"/>
      <c r="M826" s="1080"/>
      <c r="N826" s="1080"/>
      <c r="O826" s="843"/>
      <c r="P826" s="843"/>
      <c r="Q826" s="843"/>
    </row>
    <row r="827" ht="25.15" customHeight="true" x14ac:dyDescent="0.2">
      <c r="C827" s="1078"/>
      <c r="D827" s="1080"/>
      <c r="E827" s="843"/>
      <c r="F827" s="843"/>
      <c r="G827" s="843"/>
      <c r="H827" s="1080"/>
      <c r="I827" s="1080"/>
      <c r="J827" s="843"/>
      <c r="K827" s="843"/>
      <c r="L827" s="843"/>
      <c r="M827" s="1080"/>
      <c r="N827" s="1080"/>
      <c r="O827" s="843"/>
      <c r="P827" s="843"/>
      <c r="Q827" s="843"/>
    </row>
    <row r="828" ht="25.15" customHeight="true" x14ac:dyDescent="0.2">
      <c r="C828" s="1078"/>
      <c r="D828" s="1080"/>
      <c r="E828" s="843"/>
      <c r="F828" s="843"/>
      <c r="G828" s="843"/>
      <c r="H828" s="1080"/>
      <c r="I828" s="1080"/>
      <c r="J828" s="843"/>
      <c r="K828" s="843"/>
      <c r="L828" s="843"/>
      <c r="M828" s="1080"/>
      <c r="N828" s="1080"/>
      <c r="O828" s="843"/>
      <c r="P828" s="843"/>
      <c r="Q828" s="843"/>
    </row>
    <row r="829" ht="25.15" customHeight="true" x14ac:dyDescent="0.2">
      <c r="C829" s="1078"/>
      <c r="D829" s="1080"/>
      <c r="E829" s="843"/>
      <c r="F829" s="843"/>
      <c r="G829" s="843"/>
      <c r="H829" s="1080"/>
      <c r="I829" s="1080"/>
      <c r="J829" s="843"/>
      <c r="K829" s="843"/>
      <c r="L829" s="843"/>
      <c r="M829" s="1080"/>
      <c r="N829" s="1080"/>
      <c r="O829" s="843"/>
      <c r="P829" s="843"/>
      <c r="Q829" s="843"/>
    </row>
    <row r="830" ht="25.15" customHeight="true" x14ac:dyDescent="0.2">
      <c r="C830" s="1078"/>
      <c r="D830" s="1080"/>
      <c r="E830" s="843"/>
      <c r="F830" s="843"/>
      <c r="G830" s="843"/>
      <c r="H830" s="1080"/>
      <c r="I830" s="1080"/>
      <c r="J830" s="843"/>
      <c r="K830" s="843"/>
      <c r="L830" s="843"/>
      <c r="M830" s="1080"/>
      <c r="N830" s="1080"/>
      <c r="O830" s="843"/>
      <c r="P830" s="843"/>
      <c r="Q830" s="843"/>
    </row>
    <row r="831" ht="25.15" customHeight="true" x14ac:dyDescent="0.2">
      <c r="C831" s="1078"/>
      <c r="D831" s="1080"/>
      <c r="E831" s="843"/>
      <c r="F831" s="843"/>
      <c r="G831" s="843"/>
      <c r="H831" s="1080"/>
      <c r="I831" s="1080"/>
      <c r="J831" s="843"/>
      <c r="K831" s="843"/>
      <c r="L831" s="843"/>
      <c r="M831" s="1080"/>
      <c r="N831" s="1080"/>
      <c r="O831" s="843"/>
      <c r="P831" s="843"/>
      <c r="Q831" s="843"/>
    </row>
    <row r="832" ht="25.15" customHeight="true" x14ac:dyDescent="0.2">
      <c r="C832" s="1078"/>
      <c r="D832" s="1080"/>
      <c r="E832" s="843"/>
      <c r="F832" s="843"/>
      <c r="G832" s="843"/>
      <c r="H832" s="1080"/>
      <c r="I832" s="1080"/>
      <c r="J832" s="843"/>
      <c r="K832" s="843"/>
      <c r="L832" s="843"/>
      <c r="M832" s="1080"/>
      <c r="N832" s="1080"/>
      <c r="O832" s="843"/>
      <c r="P832" s="843"/>
      <c r="Q832" s="843"/>
    </row>
    <row r="833" ht="25.15" customHeight="true" x14ac:dyDescent="0.2">
      <c r="C833" s="1078"/>
      <c r="D833" s="1080"/>
      <c r="E833" s="843"/>
      <c r="F833" s="843"/>
      <c r="G833" s="843"/>
      <c r="H833" s="1080"/>
      <c r="I833" s="1080"/>
      <c r="J833" s="843"/>
      <c r="K833" s="843"/>
      <c r="L833" s="843"/>
      <c r="M833" s="1080"/>
      <c r="N833" s="1080"/>
      <c r="O833" s="843"/>
      <c r="P833" s="843"/>
      <c r="Q833" s="843"/>
    </row>
    <row r="834" ht="25.15" customHeight="true" x14ac:dyDescent="0.2">
      <c r="C834" s="1078"/>
      <c r="D834" s="1080"/>
      <c r="E834" s="843"/>
      <c r="F834" s="843"/>
      <c r="G834" s="843"/>
      <c r="H834" s="1080"/>
      <c r="I834" s="1080"/>
      <c r="J834" s="843"/>
      <c r="K834" s="843"/>
      <c r="L834" s="843"/>
      <c r="M834" s="1080"/>
      <c r="N834" s="1080"/>
      <c r="O834" s="843"/>
      <c r="P834" s="843"/>
      <c r="Q834" s="843"/>
    </row>
    <row r="835" ht="25.15" customHeight="true" x14ac:dyDescent="0.2">
      <c r="C835" s="1078"/>
      <c r="D835" s="1080"/>
      <c r="E835" s="843"/>
      <c r="F835" s="843"/>
      <c r="G835" s="843"/>
      <c r="H835" s="1080"/>
      <c r="I835" s="1080"/>
      <c r="J835" s="843"/>
      <c r="K835" s="843"/>
      <c r="L835" s="843"/>
      <c r="M835" s="1080"/>
      <c r="N835" s="1080"/>
      <c r="O835" s="843"/>
      <c r="P835" s="843"/>
      <c r="Q835" s="843"/>
    </row>
    <row r="836" ht="25.15" customHeight="true" x14ac:dyDescent="0.2">
      <c r="C836" s="1078"/>
      <c r="D836" s="1080"/>
      <c r="E836" s="843"/>
      <c r="F836" s="843"/>
      <c r="G836" s="843"/>
      <c r="H836" s="1080"/>
      <c r="I836" s="1080"/>
      <c r="J836" s="843"/>
      <c r="K836" s="843"/>
      <c r="L836" s="843"/>
      <c r="M836" s="1080"/>
      <c r="N836" s="1080"/>
      <c r="O836" s="843"/>
      <c r="P836" s="843"/>
      <c r="Q836" s="843"/>
    </row>
    <row r="837" ht="25.15" customHeight="true" x14ac:dyDescent="0.2">
      <c r="C837" s="1078"/>
      <c r="D837" s="1080"/>
      <c r="E837" s="843"/>
      <c r="F837" s="843"/>
      <c r="G837" s="843"/>
      <c r="H837" s="1080"/>
      <c r="I837" s="1080"/>
      <c r="J837" s="843"/>
      <c r="K837" s="843"/>
      <c r="L837" s="843"/>
      <c r="M837" s="1080"/>
      <c r="N837" s="1080"/>
      <c r="O837" s="843"/>
      <c r="P837" s="843"/>
      <c r="Q837" s="843"/>
    </row>
    <row r="838" ht="25.15" customHeight="true" x14ac:dyDescent="0.2">
      <c r="C838" s="1078"/>
      <c r="D838" s="1080"/>
      <c r="E838" s="843"/>
      <c r="F838" s="843"/>
      <c r="G838" s="843"/>
      <c r="H838" s="1080"/>
      <c r="I838" s="1080"/>
      <c r="J838" s="843"/>
      <c r="K838" s="843"/>
      <c r="L838" s="843"/>
      <c r="M838" s="1080"/>
      <c r="N838" s="1080"/>
      <c r="O838" s="843"/>
      <c r="P838" s="843"/>
      <c r="Q838" s="843"/>
    </row>
    <row r="839" ht="25.15" customHeight="true" x14ac:dyDescent="0.2">
      <c r="C839" s="1078"/>
      <c r="D839" s="1080"/>
      <c r="E839" s="843"/>
      <c r="F839" s="843"/>
      <c r="G839" s="843"/>
      <c r="H839" s="1080"/>
      <c r="I839" s="1080"/>
      <c r="J839" s="843"/>
      <c r="K839" s="843"/>
      <c r="L839" s="843"/>
      <c r="M839" s="1080"/>
      <c r="N839" s="1080"/>
      <c r="O839" s="843"/>
      <c r="P839" s="843"/>
      <c r="Q839" s="843"/>
    </row>
    <row r="840" ht="25.15" customHeight="true" x14ac:dyDescent="0.2">
      <c r="C840" s="1078"/>
      <c r="D840" s="1080"/>
      <c r="E840" s="843"/>
      <c r="F840" s="843"/>
      <c r="G840" s="843"/>
      <c r="H840" s="1080"/>
      <c r="I840" s="1080"/>
      <c r="J840" s="843"/>
      <c r="K840" s="843"/>
      <c r="L840" s="843"/>
      <c r="M840" s="1080"/>
      <c r="N840" s="1080"/>
      <c r="O840" s="843"/>
      <c r="P840" s="843"/>
      <c r="Q840" s="843"/>
    </row>
    <row r="841" ht="25.15" customHeight="true" x14ac:dyDescent="0.2">
      <c r="C841" s="1078"/>
      <c r="D841" s="1080"/>
      <c r="E841" s="843"/>
      <c r="F841" s="843"/>
      <c r="G841" s="843"/>
      <c r="H841" s="1080"/>
      <c r="I841" s="1080"/>
      <c r="J841" s="843"/>
      <c r="K841" s="843"/>
      <c r="L841" s="843"/>
      <c r="M841" s="1080"/>
      <c r="N841" s="1080"/>
      <c r="O841" s="843"/>
      <c r="P841" s="843"/>
      <c r="Q841" s="843"/>
    </row>
    <row r="842" ht="25.15" customHeight="true" x14ac:dyDescent="0.2">
      <c r="C842" s="1078"/>
      <c r="D842" s="1080"/>
      <c r="E842" s="843"/>
      <c r="F842" s="843"/>
      <c r="G842" s="843"/>
      <c r="H842" s="1080"/>
      <c r="I842" s="1080"/>
      <c r="J842" s="843"/>
      <c r="K842" s="843"/>
      <c r="L842" s="843"/>
      <c r="M842" s="1080"/>
      <c r="N842" s="1080"/>
      <c r="O842" s="843"/>
      <c r="P842" s="843"/>
      <c r="Q842" s="843"/>
    </row>
    <row r="843" ht="25.15" customHeight="true" x14ac:dyDescent="0.2">
      <c r="C843" s="1078"/>
      <c r="D843" s="1080"/>
      <c r="E843" s="843"/>
      <c r="F843" s="843"/>
      <c r="G843" s="843"/>
      <c r="H843" s="1080"/>
      <c r="I843" s="1080"/>
      <c r="J843" s="843"/>
      <c r="K843" s="843"/>
      <c r="L843" s="843"/>
      <c r="M843" s="1080"/>
      <c r="N843" s="1080"/>
      <c r="O843" s="843"/>
      <c r="P843" s="843"/>
      <c r="Q843" s="843"/>
    </row>
    <row r="844" ht="25.15" customHeight="true" x14ac:dyDescent="0.2">
      <c r="C844" s="1078"/>
      <c r="D844" s="1080"/>
      <c r="E844" s="843"/>
      <c r="F844" s="843"/>
      <c r="G844" s="843"/>
      <c r="H844" s="1080"/>
      <c r="I844" s="1080"/>
      <c r="J844" s="843"/>
      <c r="K844" s="843"/>
      <c r="L844" s="843"/>
      <c r="M844" s="1080"/>
      <c r="N844" s="1080"/>
      <c r="O844" s="843"/>
      <c r="P844" s="843"/>
      <c r="Q844" s="843"/>
    </row>
    <row r="845" ht="25.15" customHeight="true" x14ac:dyDescent="0.2">
      <c r="C845" s="1078"/>
      <c r="D845" s="1080"/>
      <c r="E845" s="843"/>
      <c r="F845" s="843"/>
      <c r="G845" s="843"/>
      <c r="H845" s="1080"/>
      <c r="I845" s="1080"/>
      <c r="J845" s="843"/>
      <c r="K845" s="843"/>
      <c r="L845" s="843"/>
      <c r="M845" s="1080"/>
      <c r="N845" s="1080"/>
      <c r="O845" s="843"/>
      <c r="P845" s="843"/>
      <c r="Q845" s="843"/>
    </row>
    <row r="846" ht="25.15" customHeight="true" x14ac:dyDescent="0.2">
      <c r="C846" s="1078"/>
      <c r="D846" s="1080"/>
      <c r="E846" s="843"/>
      <c r="F846" s="843"/>
      <c r="G846" s="843"/>
      <c r="H846" s="1080"/>
      <c r="I846" s="1080"/>
      <c r="J846" s="843"/>
      <c r="K846" s="843"/>
      <c r="L846" s="843"/>
      <c r="M846" s="1080"/>
      <c r="N846" s="1080"/>
      <c r="O846" s="843"/>
      <c r="P846" s="843"/>
      <c r="Q846" s="843"/>
    </row>
    <row r="847" ht="25.15" customHeight="true" x14ac:dyDescent="0.2">
      <c r="C847" s="1078"/>
      <c r="D847" s="1080"/>
      <c r="E847" s="843"/>
      <c r="F847" s="843"/>
      <c r="G847" s="843"/>
      <c r="H847" s="1080"/>
      <c r="I847" s="1080"/>
      <c r="J847" s="843"/>
      <c r="K847" s="843"/>
      <c r="L847" s="843"/>
      <c r="M847" s="1080"/>
      <c r="N847" s="1080"/>
      <c r="O847" s="843"/>
      <c r="P847" s="843"/>
      <c r="Q847" s="843"/>
    </row>
    <row r="848" ht="25.15" customHeight="true" x14ac:dyDescent="0.2">
      <c r="C848" s="1078"/>
      <c r="D848" s="1080"/>
      <c r="E848" s="843"/>
      <c r="F848" s="843"/>
      <c r="G848" s="843"/>
      <c r="H848" s="1080"/>
      <c r="I848" s="1080"/>
      <c r="J848" s="843"/>
      <c r="K848" s="843"/>
      <c r="L848" s="843"/>
      <c r="M848" s="1080"/>
      <c r="N848" s="1080"/>
      <c r="O848" s="843"/>
      <c r="P848" s="843"/>
      <c r="Q848" s="843"/>
    </row>
    <row r="849" ht="25.15" customHeight="true" x14ac:dyDescent="0.2">
      <c r="C849" s="1078"/>
      <c r="D849" s="1080"/>
      <c r="E849" s="843"/>
      <c r="F849" s="843"/>
      <c r="G849" s="843"/>
      <c r="H849" s="1080"/>
      <c r="I849" s="1080"/>
      <c r="J849" s="843"/>
      <c r="K849" s="843"/>
      <c r="L849" s="843"/>
      <c r="M849" s="1080"/>
      <c r="N849" s="1080"/>
      <c r="O849" s="843"/>
      <c r="P849" s="843"/>
      <c r="Q849" s="843"/>
    </row>
    <row r="850" ht="25.15" customHeight="true" x14ac:dyDescent="0.2">
      <c r="C850" s="1078"/>
      <c r="D850" s="1080"/>
      <c r="E850" s="843"/>
      <c r="F850" s="843"/>
      <c r="G850" s="843"/>
      <c r="H850" s="1080"/>
      <c r="I850" s="1080"/>
      <c r="J850" s="843"/>
      <c r="K850" s="843"/>
      <c r="L850" s="843"/>
      <c r="M850" s="1080"/>
      <c r="N850" s="1080"/>
      <c r="O850" s="843"/>
      <c r="P850" s="843"/>
      <c r="Q850" s="843"/>
    </row>
    <row r="851" ht="25.15" customHeight="true" x14ac:dyDescent="0.2">
      <c r="C851" s="1078"/>
      <c r="D851" s="1080"/>
      <c r="E851" s="843"/>
      <c r="F851" s="843"/>
      <c r="G851" s="843"/>
      <c r="H851" s="1080"/>
      <c r="I851" s="1080"/>
      <c r="J851" s="843"/>
      <c r="K851" s="843"/>
      <c r="L851" s="843"/>
      <c r="M851" s="1080"/>
      <c r="N851" s="1080"/>
      <c r="O851" s="843"/>
      <c r="P851" s="843"/>
      <c r="Q851" s="843"/>
    </row>
    <row r="852" ht="25.15" customHeight="true" x14ac:dyDescent="0.2">
      <c r="C852" s="1078"/>
      <c r="D852" s="1080"/>
      <c r="E852" s="843"/>
      <c r="F852" s="843"/>
      <c r="G852" s="843"/>
      <c r="H852" s="1080"/>
      <c r="I852" s="1080"/>
      <c r="J852" s="843"/>
      <c r="K852" s="843"/>
      <c r="L852" s="843"/>
      <c r="M852" s="1080"/>
      <c r="N852" s="1080"/>
      <c r="O852" s="843"/>
      <c r="P852" s="843"/>
      <c r="Q852" s="843"/>
    </row>
    <row r="853" ht="25.15" customHeight="true" x14ac:dyDescent="0.2">
      <c r="C853" s="1078"/>
      <c r="D853" s="1080"/>
      <c r="E853" s="843"/>
      <c r="F853" s="843"/>
      <c r="G853" s="843"/>
      <c r="H853" s="1080"/>
      <c r="I853" s="1080"/>
      <c r="J853" s="843"/>
      <c r="K853" s="843"/>
      <c r="L853" s="843"/>
      <c r="M853" s="1080"/>
      <c r="N853" s="1080"/>
      <c r="O853" s="843"/>
      <c r="P853" s="843"/>
      <c r="Q853" s="843"/>
    </row>
    <row r="854" ht="25.15" customHeight="true" x14ac:dyDescent="0.2">
      <c r="C854" s="1078"/>
      <c r="D854" s="1080"/>
      <c r="E854" s="843"/>
      <c r="F854" s="843"/>
      <c r="G854" s="843"/>
      <c r="H854" s="1080"/>
      <c r="I854" s="1080"/>
      <c r="J854" s="843"/>
      <c r="K854" s="843"/>
      <c r="L854" s="843"/>
      <c r="M854" s="1080"/>
      <c r="N854" s="1080"/>
      <c r="O854" s="843"/>
      <c r="P854" s="843"/>
      <c r="Q854" s="843"/>
    </row>
    <row r="855" ht="25.15" customHeight="true" x14ac:dyDescent="0.2">
      <c r="C855" s="1078"/>
      <c r="D855" s="1080"/>
      <c r="E855" s="843"/>
      <c r="F855" s="843"/>
      <c r="G855" s="843"/>
      <c r="H855" s="1080"/>
      <c r="I855" s="1080"/>
      <c r="J855" s="843"/>
      <c r="K855" s="843"/>
      <c r="L855" s="843"/>
      <c r="M855" s="1080"/>
      <c r="N855" s="1080"/>
      <c r="O855" s="843"/>
      <c r="P855" s="843"/>
      <c r="Q855" s="843"/>
    </row>
    <row r="856" ht="25.15" customHeight="true" x14ac:dyDescent="0.2">
      <c r="C856" s="1078"/>
      <c r="D856" s="1080"/>
      <c r="E856" s="843"/>
      <c r="F856" s="843"/>
      <c r="G856" s="843"/>
      <c r="H856" s="1080"/>
      <c r="I856" s="1080"/>
      <c r="J856" s="843"/>
      <c r="K856" s="843"/>
      <c r="L856" s="843"/>
      <c r="M856" s="1080"/>
      <c r="N856" s="1080"/>
      <c r="O856" s="843"/>
      <c r="P856" s="843"/>
      <c r="Q856" s="843"/>
    </row>
    <row r="857" ht="25.15" customHeight="true" x14ac:dyDescent="0.2">
      <c r="C857" s="1078"/>
      <c r="D857" s="1080"/>
      <c r="E857" s="843"/>
      <c r="F857" s="843"/>
      <c r="G857" s="843"/>
      <c r="H857" s="1080"/>
      <c r="I857" s="1080"/>
      <c r="J857" s="843"/>
      <c r="K857" s="843"/>
      <c r="L857" s="843"/>
      <c r="M857" s="1080"/>
      <c r="N857" s="1080"/>
      <c r="O857" s="843"/>
      <c r="P857" s="843"/>
      <c r="Q857" s="843"/>
    </row>
    <row r="858" ht="25.15" customHeight="true" x14ac:dyDescent="0.2">
      <c r="C858" s="1078"/>
      <c r="D858" s="1080"/>
      <c r="E858" s="843"/>
      <c r="F858" s="843"/>
      <c r="G858" s="843"/>
      <c r="H858" s="1080"/>
      <c r="I858" s="1080"/>
      <c r="J858" s="843"/>
      <c r="K858" s="843"/>
      <c r="L858" s="843"/>
      <c r="M858" s="1080"/>
      <c r="N858" s="1080"/>
      <c r="O858" s="843"/>
      <c r="P858" s="843"/>
      <c r="Q858" s="843"/>
    </row>
    <row r="859" ht="25.15" customHeight="true" x14ac:dyDescent="0.2">
      <c r="C859" s="1081"/>
      <c r="D859" s="1080"/>
      <c r="E859" s="843"/>
      <c r="F859" s="843"/>
      <c r="G859" s="843"/>
      <c r="H859" s="1080"/>
      <c r="I859" s="1080"/>
      <c r="J859" s="843"/>
      <c r="K859" s="843"/>
      <c r="L859" s="843"/>
      <c r="M859" s="1080"/>
      <c r="N859" s="1080"/>
      <c r="O859" s="843"/>
      <c r="P859" s="843"/>
      <c r="Q859" s="843"/>
    </row>
    <row r="860" ht="25.15" customHeight="true" x14ac:dyDescent="0.2">
      <c r="C860" s="1081"/>
      <c r="D860" s="1080"/>
      <c r="E860" s="843"/>
      <c r="F860" s="843"/>
      <c r="G860" s="843"/>
      <c r="H860" s="1080"/>
      <c r="I860" s="1080"/>
      <c r="J860" s="843"/>
      <c r="K860" s="843"/>
      <c r="L860" s="843"/>
      <c r="M860" s="1080"/>
      <c r="N860" s="1080"/>
      <c r="O860" s="843"/>
      <c r="P860" s="843"/>
      <c r="Q860" s="843"/>
    </row>
    <row r="861" ht="25.15" customHeight="true" x14ac:dyDescent="0.2">
      <c r="C861" s="1081"/>
      <c r="D861" s="1080"/>
      <c r="E861" s="843"/>
      <c r="F861" s="843"/>
      <c r="G861" s="843"/>
      <c r="H861" s="1080"/>
      <c r="I861" s="1080"/>
      <c r="J861" s="843"/>
      <c r="K861" s="843"/>
      <c r="L861" s="843"/>
      <c r="M861" s="1080"/>
      <c r="N861" s="1080"/>
      <c r="O861" s="843"/>
      <c r="P861" s="843"/>
      <c r="Q861" s="843"/>
    </row>
    <row r="862" ht="25.15" customHeight="true" x14ac:dyDescent="0.2">
      <c r="C862" s="1081"/>
      <c r="D862" s="1080"/>
      <c r="E862" s="843"/>
      <c r="F862" s="843"/>
      <c r="G862" s="843"/>
      <c r="H862" s="1080"/>
      <c r="I862" s="1080"/>
      <c r="J862" s="843"/>
      <c r="K862" s="843"/>
      <c r="L862" s="843"/>
      <c r="M862" s="1080"/>
      <c r="N862" s="1080"/>
      <c r="O862" s="843"/>
      <c r="P862" s="843"/>
      <c r="Q862" s="843"/>
    </row>
    <row r="863" ht="25.15" customHeight="true" x14ac:dyDescent="0.2">
      <c r="C863" s="1081"/>
      <c r="D863" s="1080"/>
      <c r="E863" s="843"/>
      <c r="F863" s="843"/>
      <c r="G863" s="843"/>
      <c r="H863" s="1080"/>
      <c r="I863" s="1080"/>
      <c r="J863" s="843"/>
      <c r="K863" s="843"/>
      <c r="L863" s="843"/>
      <c r="M863" s="1080"/>
      <c r="N863" s="1080"/>
      <c r="O863" s="843"/>
      <c r="P863" s="843"/>
      <c r="Q863" s="843"/>
    </row>
    <row r="864" ht="25.15" customHeight="true" x14ac:dyDescent="0.2">
      <c r="C864" s="1081"/>
      <c r="D864" s="1080"/>
      <c r="E864" s="843"/>
      <c r="F864" s="843"/>
      <c r="G864" s="843"/>
      <c r="H864" s="1080"/>
      <c r="I864" s="1080"/>
      <c r="J864" s="843"/>
      <c r="K864" s="843"/>
      <c r="L864" s="843"/>
      <c r="M864" s="1080"/>
      <c r="N864" s="1080"/>
      <c r="O864" s="843"/>
      <c r="P864" s="843"/>
      <c r="Q864" s="843"/>
    </row>
    <row r="865" ht="25.15" customHeight="true" x14ac:dyDescent="0.2">
      <c r="C865" s="1081"/>
      <c r="D865" s="1080"/>
      <c r="E865" s="843"/>
      <c r="F865" s="843"/>
      <c r="G865" s="843"/>
      <c r="H865" s="1080"/>
      <c r="I865" s="1080"/>
      <c r="J865" s="843"/>
      <c r="K865" s="843"/>
      <c r="L865" s="843"/>
      <c r="M865" s="1080"/>
      <c r="N865" s="1080"/>
      <c r="O865" s="843"/>
      <c r="P865" s="843"/>
      <c r="Q865" s="843"/>
    </row>
    <row r="866" ht="25.15" customHeight="true" x14ac:dyDescent="0.2">
      <c r="C866" s="1081"/>
      <c r="D866" s="1080"/>
      <c r="E866" s="843"/>
      <c r="F866" s="843"/>
      <c r="G866" s="843"/>
      <c r="H866" s="1080"/>
      <c r="I866" s="1080"/>
      <c r="J866" s="843"/>
      <c r="K866" s="843"/>
      <c r="L866" s="843"/>
      <c r="M866" s="1080"/>
      <c r="N866" s="1080"/>
      <c r="O866" s="843"/>
      <c r="P866" s="843"/>
      <c r="Q866" s="843"/>
    </row>
    <row r="867" ht="25.15" customHeight="true" x14ac:dyDescent="0.2">
      <c r="C867" s="1081"/>
      <c r="D867" s="1080"/>
      <c r="E867" s="843"/>
      <c r="F867" s="843"/>
      <c r="G867" s="843"/>
      <c r="H867" s="1080"/>
      <c r="I867" s="1080"/>
      <c r="J867" s="843"/>
      <c r="K867" s="843"/>
      <c r="L867" s="843"/>
      <c r="M867" s="1080"/>
      <c r="N867" s="1080"/>
      <c r="O867" s="843"/>
      <c r="P867" s="843"/>
      <c r="Q867" s="843"/>
    </row>
    <row r="868" ht="25.15" customHeight="true" x14ac:dyDescent="0.2">
      <c r="C868" s="1081"/>
      <c r="D868" s="1080"/>
      <c r="E868" s="843"/>
      <c r="F868" s="843"/>
      <c r="G868" s="843"/>
      <c r="H868" s="1080"/>
      <c r="I868" s="1080"/>
      <c r="J868" s="843"/>
      <c r="K868" s="843"/>
      <c r="L868" s="843"/>
      <c r="M868" s="1080"/>
      <c r="N868" s="1080"/>
      <c r="O868" s="843"/>
      <c r="P868" s="843"/>
      <c r="Q868" s="843"/>
    </row>
    <row r="869" ht="25.15" customHeight="true" x14ac:dyDescent="0.2">
      <c r="C869" s="1081"/>
      <c r="D869" s="1080"/>
      <c r="E869" s="843"/>
      <c r="F869" s="843"/>
      <c r="G869" s="843"/>
      <c r="H869" s="1080"/>
      <c r="I869" s="1080"/>
      <c r="J869" s="843"/>
      <c r="K869" s="843"/>
      <c r="L869" s="843"/>
      <c r="M869" s="1080"/>
      <c r="N869" s="1080"/>
      <c r="O869" s="843"/>
      <c r="P869" s="843"/>
      <c r="Q869" s="843"/>
    </row>
    <row r="870" ht="25.15" customHeight="true" x14ac:dyDescent="0.2">
      <c r="C870" s="1081"/>
      <c r="D870" s="1080"/>
      <c r="E870" s="843"/>
      <c r="F870" s="843"/>
      <c r="G870" s="843"/>
      <c r="H870" s="1080"/>
      <c r="I870" s="1080"/>
      <c r="J870" s="843"/>
      <c r="K870" s="843"/>
      <c r="L870" s="843"/>
      <c r="M870" s="1080"/>
      <c r="N870" s="1080"/>
      <c r="O870" s="843"/>
      <c r="P870" s="843"/>
      <c r="Q870" s="843"/>
    </row>
    <row r="871" ht="25.15" customHeight="true" x14ac:dyDescent="0.2">
      <c r="C871" s="1081"/>
      <c r="D871" s="1080"/>
      <c r="E871" s="843"/>
      <c r="F871" s="843"/>
      <c r="G871" s="843"/>
      <c r="H871" s="1080"/>
      <c r="I871" s="1080"/>
      <c r="J871" s="843"/>
      <c r="K871" s="843"/>
      <c r="L871" s="843"/>
      <c r="M871" s="1080"/>
      <c r="N871" s="1080"/>
      <c r="O871" s="843"/>
      <c r="P871" s="843"/>
      <c r="Q871" s="843"/>
    </row>
    <row r="872" ht="25.15" customHeight="true" x14ac:dyDescent="0.2">
      <c r="C872" s="1081"/>
      <c r="D872" s="1080"/>
      <c r="E872" s="843"/>
      <c r="F872" s="843"/>
      <c r="G872" s="843"/>
      <c r="H872" s="1080"/>
      <c r="I872" s="1080"/>
      <c r="J872" s="843"/>
      <c r="K872" s="843"/>
      <c r="L872" s="843"/>
      <c r="M872" s="1080"/>
      <c r="N872" s="1080"/>
      <c r="O872" s="843"/>
      <c r="P872" s="843"/>
      <c r="Q872" s="843"/>
    </row>
    <row r="873" ht="25.15" customHeight="true" x14ac:dyDescent="0.2">
      <c r="C873" s="1081"/>
      <c r="D873" s="1080"/>
      <c r="E873" s="843"/>
      <c r="F873" s="843"/>
      <c r="G873" s="843"/>
      <c r="H873" s="1080"/>
      <c r="I873" s="1080"/>
      <c r="J873" s="843"/>
      <c r="K873" s="843"/>
      <c r="L873" s="843"/>
      <c r="M873" s="1080"/>
      <c r="N873" s="1080"/>
      <c r="O873" s="843"/>
      <c r="P873" s="843"/>
      <c r="Q873" s="843"/>
    </row>
    <row r="874" ht="25.15" customHeight="true" x14ac:dyDescent="0.2">
      <c r="C874" s="1081"/>
      <c r="D874" s="1080"/>
      <c r="E874" s="843"/>
      <c r="F874" s="843"/>
      <c r="G874" s="843"/>
      <c r="H874" s="1080"/>
      <c r="I874" s="1080"/>
      <c r="J874" s="843"/>
      <c r="K874" s="843"/>
      <c r="L874" s="843"/>
      <c r="M874" s="1080"/>
      <c r="N874" s="1080"/>
      <c r="O874" s="843"/>
      <c r="P874" s="843"/>
      <c r="Q874" s="843"/>
    </row>
    <row r="875" ht="25.15" customHeight="true" x14ac:dyDescent="0.2">
      <c r="C875" s="1081"/>
      <c r="D875" s="1080"/>
      <c r="E875" s="843"/>
      <c r="F875" s="843"/>
      <c r="G875" s="843"/>
      <c r="H875" s="1080"/>
      <c r="I875" s="1080"/>
      <c r="J875" s="843"/>
      <c r="K875" s="843"/>
      <c r="L875" s="843"/>
      <c r="M875" s="1080"/>
      <c r="N875" s="1080"/>
      <c r="O875" s="843"/>
      <c r="P875" s="843"/>
      <c r="Q875" s="843"/>
    </row>
    <row r="876" ht="25.15" customHeight="true" x14ac:dyDescent="0.2">
      <c r="C876" s="1081"/>
      <c r="D876" s="1080"/>
      <c r="E876" s="843"/>
      <c r="F876" s="843"/>
      <c r="G876" s="843"/>
      <c r="H876" s="1080"/>
      <c r="I876" s="1080"/>
      <c r="J876" s="843"/>
      <c r="K876" s="843"/>
      <c r="L876" s="843"/>
      <c r="M876" s="1080"/>
      <c r="N876" s="1080"/>
      <c r="O876" s="843"/>
      <c r="P876" s="843"/>
      <c r="Q876" s="843"/>
    </row>
    <row r="877" ht="25.15" customHeight="true" x14ac:dyDescent="0.2">
      <c r="C877" s="1081"/>
      <c r="D877" s="1080"/>
      <c r="E877" s="843"/>
      <c r="F877" s="843"/>
      <c r="G877" s="843"/>
      <c r="H877" s="1080"/>
      <c r="I877" s="1080"/>
      <c r="J877" s="843"/>
      <c r="K877" s="843"/>
      <c r="L877" s="843"/>
      <c r="M877" s="1080"/>
      <c r="N877" s="1080"/>
      <c r="O877" s="843"/>
      <c r="P877" s="843"/>
      <c r="Q877" s="843"/>
    </row>
    <row r="878" ht="25.15" customHeight="true" x14ac:dyDescent="0.2">
      <c r="C878" s="1081"/>
      <c r="D878" s="1080"/>
      <c r="E878" s="843"/>
      <c r="F878" s="843"/>
      <c r="G878" s="843"/>
      <c r="H878" s="1080"/>
      <c r="I878" s="1080"/>
      <c r="J878" s="843"/>
      <c r="K878" s="843"/>
      <c r="L878" s="843"/>
      <c r="M878" s="1080"/>
      <c r="N878" s="1080"/>
      <c r="O878" s="843"/>
      <c r="P878" s="843"/>
      <c r="Q878" s="843"/>
    </row>
    <row r="879" ht="25.15" customHeight="true" x14ac:dyDescent="0.2">
      <c r="C879" s="1081"/>
      <c r="D879" s="1080"/>
      <c r="E879" s="843"/>
      <c r="F879" s="843"/>
      <c r="G879" s="843"/>
      <c r="H879" s="1080"/>
      <c r="I879" s="1080"/>
      <c r="J879" s="843"/>
      <c r="K879" s="843"/>
      <c r="L879" s="843"/>
      <c r="M879" s="1080"/>
      <c r="N879" s="1080"/>
      <c r="O879" s="843"/>
      <c r="P879" s="843"/>
      <c r="Q879" s="843"/>
    </row>
    <row r="880" ht="25.15" customHeight="true" x14ac:dyDescent="0.2">
      <c r="C880" s="1081"/>
      <c r="D880" s="1080"/>
      <c r="E880" s="843"/>
      <c r="F880" s="843"/>
      <c r="G880" s="843"/>
      <c r="H880" s="1080"/>
      <c r="I880" s="1080"/>
      <c r="J880" s="843"/>
      <c r="K880" s="843"/>
      <c r="L880" s="843"/>
      <c r="M880" s="1080"/>
      <c r="N880" s="1080"/>
      <c r="O880" s="843"/>
      <c r="P880" s="843"/>
      <c r="Q880" s="843"/>
    </row>
    <row r="881" ht="25.15" customHeight="true" x14ac:dyDescent="0.2">
      <c r="C881" s="1081"/>
      <c r="D881" s="1080"/>
      <c r="E881" s="843"/>
      <c r="F881" s="843"/>
      <c r="G881" s="843"/>
      <c r="H881" s="1080"/>
      <c r="I881" s="1080"/>
      <c r="J881" s="843"/>
      <c r="K881" s="843"/>
      <c r="L881" s="843"/>
      <c r="M881" s="1080"/>
      <c r="N881" s="1080"/>
      <c r="O881" s="843"/>
      <c r="P881" s="843"/>
      <c r="Q881" s="843"/>
    </row>
    <row r="882" ht="25.15" customHeight="true" x14ac:dyDescent="0.2">
      <c r="C882" s="1081"/>
      <c r="D882" s="1080"/>
      <c r="E882" s="843"/>
      <c r="F882" s="843"/>
      <c r="G882" s="843"/>
      <c r="H882" s="1080"/>
      <c r="I882" s="1080"/>
      <c r="J882" s="843"/>
      <c r="K882" s="843"/>
      <c r="L882" s="843"/>
      <c r="M882" s="1080"/>
      <c r="N882" s="1080"/>
      <c r="O882" s="843"/>
      <c r="P882" s="843"/>
      <c r="Q882" s="843"/>
    </row>
    <row r="883" ht="25.15" customHeight="true" x14ac:dyDescent="0.2">
      <c r="C883" s="1081"/>
      <c r="D883" s="1080"/>
      <c r="E883" s="843"/>
      <c r="F883" s="843"/>
      <c r="G883" s="843"/>
      <c r="H883" s="1080"/>
      <c r="I883" s="1080"/>
      <c r="J883" s="843"/>
      <c r="K883" s="843"/>
      <c r="L883" s="843"/>
      <c r="M883" s="1080"/>
      <c r="N883" s="1080"/>
      <c r="O883" s="843"/>
      <c r="P883" s="843"/>
      <c r="Q883" s="843"/>
    </row>
    <row r="884" ht="25.15" customHeight="true" x14ac:dyDescent="0.2">
      <c r="C884" s="1081"/>
      <c r="D884" s="1080"/>
      <c r="E884" s="843"/>
      <c r="F884" s="843"/>
      <c r="G884" s="843"/>
      <c r="H884" s="1080"/>
      <c r="I884" s="1080"/>
      <c r="J884" s="843"/>
      <c r="K884" s="843"/>
      <c r="L884" s="843"/>
      <c r="M884" s="1080"/>
      <c r="N884" s="1080"/>
      <c r="O884" s="843"/>
      <c r="P884" s="843"/>
      <c r="Q884" s="843"/>
    </row>
    <row r="885" ht="25.15" customHeight="true" x14ac:dyDescent="0.2">
      <c r="C885" s="1081"/>
      <c r="D885" s="1080"/>
      <c r="E885" s="843"/>
      <c r="F885" s="843"/>
      <c r="G885" s="843"/>
      <c r="H885" s="1080"/>
      <c r="I885" s="1080"/>
      <c r="J885" s="843"/>
      <c r="K885" s="843"/>
      <c r="L885" s="843"/>
      <c r="M885" s="1080"/>
      <c r="N885" s="1080"/>
      <c r="O885" s="843"/>
      <c r="P885" s="843"/>
      <c r="Q885" s="843"/>
    </row>
    <row r="886" ht="25.15" customHeight="true" x14ac:dyDescent="0.2">
      <c r="C886" s="1081"/>
      <c r="D886" s="1080"/>
      <c r="E886" s="843"/>
      <c r="F886" s="843"/>
      <c r="G886" s="843"/>
      <c r="H886" s="1080"/>
      <c r="I886" s="1080"/>
      <c r="J886" s="843"/>
      <c r="K886" s="843"/>
      <c r="L886" s="843"/>
      <c r="M886" s="1080"/>
      <c r="N886" s="1080"/>
      <c r="O886" s="843"/>
      <c r="P886" s="843"/>
      <c r="Q886" s="843"/>
    </row>
    <row r="887" ht="25.15" customHeight="true" x14ac:dyDescent="0.2">
      <c r="C887" s="1081"/>
      <c r="D887" s="1080"/>
      <c r="E887" s="843"/>
      <c r="F887" s="843"/>
      <c r="G887" s="843"/>
      <c r="H887" s="1080"/>
      <c r="I887" s="1080"/>
      <c r="J887" s="843"/>
      <c r="K887" s="843"/>
      <c r="L887" s="843"/>
      <c r="M887" s="1080"/>
      <c r="N887" s="1080"/>
      <c r="O887" s="843"/>
      <c r="P887" s="843"/>
      <c r="Q887" s="843"/>
    </row>
    <row r="888" ht="25.15" customHeight="true" x14ac:dyDescent="0.2">
      <c r="C888" s="1081"/>
      <c r="D888" s="1080"/>
      <c r="E888" s="843"/>
      <c r="F888" s="843"/>
      <c r="G888" s="843"/>
      <c r="H888" s="1080"/>
      <c r="I888" s="1080"/>
      <c r="J888" s="843"/>
      <c r="K888" s="843"/>
      <c r="L888" s="843"/>
      <c r="M888" s="1080"/>
      <c r="N888" s="1080"/>
      <c r="O888" s="843"/>
      <c r="P888" s="843"/>
      <c r="Q888" s="843"/>
    </row>
    <row r="889" ht="25.15" customHeight="true" x14ac:dyDescent="0.2">
      <c r="C889" s="1081"/>
      <c r="D889" s="1080"/>
      <c r="E889" s="843"/>
      <c r="F889" s="843"/>
      <c r="G889" s="843"/>
      <c r="H889" s="1080"/>
      <c r="I889" s="1080"/>
      <c r="J889" s="843"/>
      <c r="K889" s="843"/>
      <c r="L889" s="843"/>
      <c r="M889" s="1080"/>
      <c r="N889" s="1080"/>
      <c r="O889" s="843"/>
      <c r="P889" s="843"/>
      <c r="Q889" s="843"/>
    </row>
    <row r="890" ht="25.15" customHeight="true" x14ac:dyDescent="0.2">
      <c r="C890" s="1081"/>
      <c r="D890" s="1080"/>
      <c r="E890" s="843"/>
      <c r="F890" s="843"/>
      <c r="G890" s="843"/>
      <c r="H890" s="1080"/>
      <c r="I890" s="1080"/>
      <c r="J890" s="843"/>
      <c r="K890" s="843"/>
      <c r="L890" s="843"/>
      <c r="M890" s="1080"/>
      <c r="N890" s="1080"/>
      <c r="O890" s="843"/>
      <c r="P890" s="843"/>
      <c r="Q890" s="843"/>
    </row>
    <row r="891" ht="25.15" customHeight="true" x14ac:dyDescent="0.2">
      <c r="C891" s="1081"/>
      <c r="D891" s="1080"/>
      <c r="E891" s="843"/>
      <c r="F891" s="843"/>
      <c r="G891" s="843"/>
      <c r="H891" s="1080"/>
      <c r="I891" s="1080"/>
      <c r="J891" s="843"/>
      <c r="K891" s="843"/>
      <c r="L891" s="843"/>
      <c r="M891" s="1080"/>
      <c r="N891" s="1080"/>
      <c r="O891" s="843"/>
      <c r="P891" s="843"/>
      <c r="Q891" s="843"/>
    </row>
    <row r="892" ht="25.15" customHeight="true" x14ac:dyDescent="0.2">
      <c r="C892" s="1081"/>
      <c r="D892" s="1080"/>
      <c r="E892" s="843"/>
      <c r="F892" s="843"/>
      <c r="G892" s="843"/>
      <c r="H892" s="1080"/>
      <c r="I892" s="1080"/>
      <c r="J892" s="843"/>
      <c r="K892" s="843"/>
      <c r="L892" s="843"/>
      <c r="M892" s="1080"/>
      <c r="N892" s="1080"/>
      <c r="O892" s="843"/>
      <c r="P892" s="843"/>
      <c r="Q892" s="843"/>
    </row>
    <row r="893" ht="25.15" customHeight="true" x14ac:dyDescent="0.2">
      <c r="C893" s="1081"/>
      <c r="D893" s="1080"/>
      <c r="E893" s="843"/>
      <c r="F893" s="843"/>
      <c r="G893" s="843"/>
      <c r="H893" s="1080"/>
      <c r="I893" s="1080"/>
      <c r="J893" s="843"/>
      <c r="K893" s="843"/>
      <c r="L893" s="843"/>
      <c r="M893" s="1080"/>
      <c r="N893" s="1080"/>
      <c r="O893" s="843"/>
      <c r="P893" s="843"/>
      <c r="Q893" s="843"/>
    </row>
    <row r="894" ht="25.15" customHeight="true" x14ac:dyDescent="0.2">
      <c r="C894" s="1081"/>
      <c r="D894" s="1080"/>
      <c r="E894" s="843"/>
      <c r="F894" s="843"/>
      <c r="G894" s="843"/>
      <c r="H894" s="1080"/>
      <c r="I894" s="1080"/>
      <c r="J894" s="843"/>
      <c r="K894" s="843"/>
      <c r="L894" s="843"/>
      <c r="M894" s="1080"/>
      <c r="N894" s="1080"/>
      <c r="O894" s="843"/>
      <c r="P894" s="843"/>
      <c r="Q894" s="843"/>
    </row>
    <row r="895" ht="25.15" customHeight="true" x14ac:dyDescent="0.2">
      <c r="C895" s="1081"/>
      <c r="D895" s="1080"/>
      <c r="E895" s="843"/>
      <c r="F895" s="843"/>
      <c r="G895" s="843"/>
      <c r="H895" s="1080"/>
      <c r="I895" s="1080"/>
      <c r="J895" s="843"/>
      <c r="K895" s="843"/>
      <c r="L895" s="843"/>
      <c r="M895" s="1080"/>
      <c r="N895" s="1080"/>
      <c r="O895" s="843"/>
      <c r="P895" s="843"/>
      <c r="Q895" s="843"/>
    </row>
    <row r="896" ht="25.15" customHeight="true" x14ac:dyDescent="0.2">
      <c r="C896" s="1081"/>
      <c r="D896" s="1080"/>
      <c r="E896" s="843"/>
      <c r="F896" s="843"/>
      <c r="G896" s="843"/>
      <c r="H896" s="1080"/>
      <c r="I896" s="1080"/>
      <c r="J896" s="843"/>
      <c r="K896" s="843"/>
      <c r="L896" s="843"/>
      <c r="M896" s="1080"/>
      <c r="N896" s="1080"/>
      <c r="O896" s="843"/>
      <c r="P896" s="843"/>
      <c r="Q896" s="843"/>
    </row>
    <row r="897" ht="25.15" customHeight="true" x14ac:dyDescent="0.2">
      <c r="C897" s="1081"/>
      <c r="D897" s="1080"/>
      <c r="E897" s="843"/>
      <c r="F897" s="843"/>
      <c r="G897" s="843"/>
      <c r="H897" s="1080"/>
      <c r="I897" s="1080"/>
      <c r="J897" s="843"/>
      <c r="K897" s="843"/>
      <c r="L897" s="843"/>
      <c r="M897" s="1080"/>
      <c r="N897" s="1080"/>
      <c r="O897" s="843"/>
      <c r="P897" s="843"/>
      <c r="Q897" s="843"/>
    </row>
    <row r="898" ht="25.15" customHeight="true" x14ac:dyDescent="0.2">
      <c r="C898" s="1081"/>
      <c r="D898" s="1080"/>
      <c r="E898" s="843"/>
      <c r="F898" s="843"/>
      <c r="G898" s="843"/>
      <c r="H898" s="1080"/>
      <c r="I898" s="1080"/>
      <c r="J898" s="843"/>
      <c r="K898" s="843"/>
      <c r="L898" s="843"/>
      <c r="M898" s="1080"/>
      <c r="N898" s="1080"/>
      <c r="O898" s="843"/>
      <c r="P898" s="843"/>
      <c r="Q898" s="843"/>
    </row>
    <row r="899" ht="25.15" customHeight="true" x14ac:dyDescent="0.2">
      <c r="C899" s="1081"/>
      <c r="D899" s="1080"/>
      <c r="E899" s="843"/>
      <c r="F899" s="843"/>
      <c r="G899" s="843"/>
      <c r="H899" s="1080"/>
      <c r="I899" s="1080"/>
      <c r="J899" s="843"/>
      <c r="K899" s="843"/>
      <c r="L899" s="843"/>
      <c r="M899" s="1080"/>
      <c r="N899" s="1080"/>
      <c r="O899" s="843"/>
      <c r="P899" s="843"/>
      <c r="Q899" s="843"/>
    </row>
    <row r="900" ht="25.15" customHeight="true" x14ac:dyDescent="0.2">
      <c r="C900" s="1081"/>
      <c r="D900" s="1080"/>
      <c r="E900" s="843"/>
      <c r="F900" s="843"/>
      <c r="G900" s="843"/>
      <c r="H900" s="1080"/>
      <c r="I900" s="1080"/>
      <c r="J900" s="843"/>
      <c r="K900" s="843"/>
      <c r="L900" s="843"/>
      <c r="M900" s="1080"/>
      <c r="N900" s="1080"/>
      <c r="O900" s="843"/>
      <c r="P900" s="843"/>
      <c r="Q900" s="843"/>
    </row>
    <row r="901" ht="25.15" customHeight="true" x14ac:dyDescent="0.2">
      <c r="C901" s="1081"/>
      <c r="D901" s="1080"/>
      <c r="E901" s="843"/>
      <c r="F901" s="843"/>
      <c r="G901" s="843"/>
      <c r="H901" s="1080"/>
      <c r="I901" s="1080"/>
      <c r="J901" s="843"/>
      <c r="K901" s="843"/>
      <c r="L901" s="843"/>
      <c r="M901" s="1080"/>
      <c r="N901" s="1080"/>
      <c r="O901" s="843"/>
      <c r="P901" s="843"/>
      <c r="Q901" s="843"/>
    </row>
    <row r="902" ht="25.15" customHeight="true" x14ac:dyDescent="0.2">
      <c r="C902" s="1081"/>
      <c r="D902" s="1080"/>
      <c r="E902" s="843"/>
      <c r="F902" s="843"/>
      <c r="G902" s="843"/>
      <c r="H902" s="1080"/>
      <c r="I902" s="1080"/>
      <c r="J902" s="843"/>
      <c r="K902" s="843"/>
      <c r="L902" s="843"/>
      <c r="M902" s="1080"/>
      <c r="N902" s="1080"/>
      <c r="O902" s="843"/>
      <c r="P902" s="843"/>
      <c r="Q902" s="843"/>
    </row>
    <row r="903" ht="25.15" customHeight="true" x14ac:dyDescent="0.2">
      <c r="C903" s="1081"/>
      <c r="D903" s="1080"/>
      <c r="E903" s="843"/>
      <c r="F903" s="843"/>
      <c r="G903" s="843"/>
      <c r="H903" s="1080"/>
      <c r="I903" s="1080"/>
      <c r="J903" s="843"/>
      <c r="K903" s="843"/>
      <c r="L903" s="843"/>
      <c r="M903" s="1080"/>
      <c r="N903" s="1080"/>
      <c r="O903" s="843"/>
      <c r="P903" s="843"/>
      <c r="Q903" s="843"/>
    </row>
    <row r="904" ht="25.15" customHeight="true" x14ac:dyDescent="0.2">
      <c r="C904" s="1081"/>
      <c r="D904" s="1080"/>
      <c r="E904" s="843"/>
      <c r="F904" s="843"/>
      <c r="G904" s="843"/>
      <c r="H904" s="1080"/>
      <c r="I904" s="1080"/>
      <c r="J904" s="843"/>
      <c r="K904" s="843"/>
      <c r="L904" s="843"/>
      <c r="M904" s="1080"/>
      <c r="N904" s="1080"/>
      <c r="O904" s="843"/>
      <c r="P904" s="843"/>
      <c r="Q904" s="843"/>
    </row>
    <row r="905" ht="25.15" customHeight="true" x14ac:dyDescent="0.2">
      <c r="C905" s="1081"/>
      <c r="D905" s="1080"/>
      <c r="E905" s="843"/>
      <c r="F905" s="843"/>
      <c r="G905" s="843"/>
      <c r="H905" s="1080"/>
      <c r="I905" s="1080"/>
      <c r="J905" s="843"/>
      <c r="K905" s="843"/>
      <c r="L905" s="843"/>
      <c r="M905" s="1080"/>
      <c r="N905" s="1080"/>
      <c r="O905" s="843"/>
      <c r="P905" s="843"/>
      <c r="Q905" s="843"/>
    </row>
    <row r="906" ht="25.15" customHeight="true" x14ac:dyDescent="0.2">
      <c r="C906" s="1081"/>
      <c r="D906" s="1080"/>
      <c r="E906" s="843"/>
      <c r="F906" s="843"/>
      <c r="G906" s="843"/>
      <c r="H906" s="1080"/>
      <c r="I906" s="1080"/>
      <c r="J906" s="843"/>
      <c r="K906" s="843"/>
      <c r="L906" s="843"/>
      <c r="M906" s="1080"/>
      <c r="N906" s="1080"/>
      <c r="O906" s="843"/>
      <c r="P906" s="843"/>
      <c r="Q906" s="843"/>
    </row>
    <row r="907" ht="25.15" customHeight="true" x14ac:dyDescent="0.2">
      <c r="C907" s="1081"/>
      <c r="D907" s="1080"/>
      <c r="E907" s="843"/>
      <c r="F907" s="843"/>
      <c r="G907" s="843"/>
      <c r="H907" s="1080"/>
      <c r="I907" s="1080"/>
      <c r="J907" s="843"/>
      <c r="K907" s="843"/>
      <c r="L907" s="843"/>
      <c r="M907" s="1080"/>
      <c r="N907" s="1080"/>
      <c r="O907" s="843"/>
      <c r="P907" s="843"/>
      <c r="Q907" s="843"/>
    </row>
    <row r="908" ht="25.15" customHeight="true" x14ac:dyDescent="0.2">
      <c r="C908" s="1081"/>
      <c r="D908" s="1080"/>
      <c r="E908" s="843"/>
      <c r="F908" s="843"/>
      <c r="G908" s="843"/>
      <c r="H908" s="1080"/>
      <c r="I908" s="1080"/>
      <c r="J908" s="843"/>
      <c r="K908" s="843"/>
      <c r="L908" s="843"/>
      <c r="M908" s="1080"/>
      <c r="N908" s="1080"/>
      <c r="O908" s="843"/>
      <c r="P908" s="843"/>
      <c r="Q908" s="843"/>
    </row>
    <row r="909" ht="25.15" customHeight="true" x14ac:dyDescent="0.2">
      <c r="C909" s="1081"/>
      <c r="D909" s="1080"/>
      <c r="E909" s="843"/>
      <c r="F909" s="843"/>
      <c r="G909" s="843"/>
      <c r="H909" s="1080"/>
      <c r="I909" s="1080"/>
      <c r="J909" s="843"/>
      <c r="K909" s="843"/>
      <c r="L909" s="843"/>
      <c r="M909" s="1080"/>
      <c r="N909" s="1080"/>
      <c r="O909" s="843"/>
      <c r="P909" s="843"/>
      <c r="Q909" s="843"/>
    </row>
    <row r="910" ht="25.15" customHeight="true" x14ac:dyDescent="0.2">
      <c r="C910" s="1081"/>
      <c r="D910" s="1080"/>
      <c r="E910" s="843"/>
      <c r="F910" s="843"/>
      <c r="G910" s="843"/>
      <c r="H910" s="1080"/>
      <c r="I910" s="1080"/>
      <c r="J910" s="843"/>
      <c r="K910" s="843"/>
      <c r="L910" s="843"/>
      <c r="M910" s="1080"/>
      <c r="N910" s="1080"/>
      <c r="O910" s="843"/>
      <c r="P910" s="843"/>
      <c r="Q910" s="843"/>
    </row>
    <row r="911" ht="25.15" customHeight="true" x14ac:dyDescent="0.2">
      <c r="C911" s="1081"/>
      <c r="D911" s="1080"/>
      <c r="E911" s="843"/>
      <c r="F911" s="843"/>
      <c r="G911" s="843"/>
      <c r="H911" s="1080"/>
      <c r="I911" s="1080"/>
      <c r="J911" s="843"/>
      <c r="K911" s="843"/>
      <c r="L911" s="843"/>
      <c r="M911" s="1080"/>
      <c r="N911" s="1080"/>
      <c r="O911" s="843"/>
      <c r="P911" s="843"/>
      <c r="Q911" s="843"/>
    </row>
    <row r="912" ht="25.15" customHeight="true" x14ac:dyDescent="0.2">
      <c r="C912" s="1081"/>
      <c r="D912" s="1080"/>
      <c r="E912" s="843"/>
      <c r="F912" s="843"/>
      <c r="G912" s="843"/>
      <c r="H912" s="1080"/>
      <c r="I912" s="1080"/>
      <c r="J912" s="843"/>
      <c r="K912" s="843"/>
      <c r="L912" s="843"/>
      <c r="M912" s="1080"/>
      <c r="N912" s="1080"/>
      <c r="O912" s="843"/>
      <c r="P912" s="843"/>
      <c r="Q912" s="843"/>
    </row>
    <row r="913" ht="25.15" customHeight="true" x14ac:dyDescent="0.2">
      <c r="C913" s="1081"/>
      <c r="D913" s="1080"/>
      <c r="E913" s="843"/>
      <c r="F913" s="843"/>
      <c r="G913" s="843"/>
      <c r="H913" s="1080"/>
      <c r="I913" s="1080"/>
      <c r="J913" s="843"/>
      <c r="K913" s="843"/>
      <c r="L913" s="843"/>
      <c r="M913" s="1080"/>
      <c r="N913" s="1080"/>
      <c r="O913" s="843"/>
      <c r="P913" s="843"/>
      <c r="Q913" s="843"/>
    </row>
    <row r="914" ht="25.15" customHeight="true" x14ac:dyDescent="0.2">
      <c r="C914" s="1081"/>
      <c r="D914" s="1080"/>
      <c r="E914" s="843"/>
      <c r="F914" s="843"/>
      <c r="G914" s="843"/>
      <c r="H914" s="1080"/>
      <c r="I914" s="1080"/>
      <c r="J914" s="843"/>
      <c r="K914" s="843"/>
      <c r="L914" s="843"/>
      <c r="M914" s="1080"/>
      <c r="N914" s="1080"/>
      <c r="O914" s="843"/>
      <c r="P914" s="843"/>
      <c r="Q914" s="843"/>
    </row>
    <row r="915" ht="25.15" customHeight="true" x14ac:dyDescent="0.2">
      <c r="C915" s="1081"/>
      <c r="D915" s="1080"/>
      <c r="E915" s="843"/>
      <c r="F915" s="843"/>
      <c r="G915" s="843"/>
      <c r="H915" s="1080"/>
      <c r="I915" s="1080"/>
      <c r="J915" s="843"/>
      <c r="K915" s="843"/>
      <c r="L915" s="843"/>
      <c r="M915" s="1080"/>
      <c r="N915" s="1080"/>
      <c r="O915" s="843"/>
      <c r="P915" s="843"/>
      <c r="Q915" s="843"/>
    </row>
    <row r="916" ht="25.15" customHeight="true" x14ac:dyDescent="0.2">
      <c r="C916" s="1081"/>
      <c r="D916" s="1080"/>
      <c r="E916" s="843"/>
      <c r="F916" s="843"/>
      <c r="G916" s="843"/>
      <c r="H916" s="1080"/>
      <c r="I916" s="1080"/>
      <c r="J916" s="843"/>
      <c r="K916" s="843"/>
      <c r="L916" s="843"/>
      <c r="M916" s="1080"/>
      <c r="N916" s="1080"/>
      <c r="O916" s="843"/>
      <c r="P916" s="843"/>
      <c r="Q916" s="843"/>
    </row>
    <row r="917" ht="25.15" customHeight="true" x14ac:dyDescent="0.2">
      <c r="C917" s="1081"/>
      <c r="D917" s="1080"/>
      <c r="E917" s="843"/>
      <c r="F917" s="843"/>
      <c r="G917" s="843"/>
      <c r="H917" s="1080"/>
      <c r="I917" s="1080"/>
      <c r="J917" s="843"/>
      <c r="K917" s="843"/>
      <c r="L917" s="843"/>
      <c r="M917" s="1080"/>
      <c r="N917" s="1080"/>
      <c r="O917" s="843"/>
      <c r="P917" s="843"/>
      <c r="Q917" s="843"/>
    </row>
    <row r="918" ht="25.15" customHeight="true" x14ac:dyDescent="0.2">
      <c r="C918" s="1081"/>
      <c r="D918" s="1080"/>
      <c r="E918" s="843"/>
      <c r="F918" s="843"/>
      <c r="G918" s="843"/>
      <c r="H918" s="1080"/>
      <c r="I918" s="1080"/>
      <c r="J918" s="843"/>
      <c r="K918" s="843"/>
      <c r="L918" s="843"/>
      <c r="M918" s="1080"/>
      <c r="N918" s="1080"/>
      <c r="O918" s="843"/>
      <c r="P918" s="843"/>
      <c r="Q918" s="843"/>
    </row>
    <row r="919" ht="25.15" customHeight="true" x14ac:dyDescent="0.2">
      <c r="C919" s="1081"/>
      <c r="D919" s="1080"/>
      <c r="E919" s="843"/>
      <c r="F919" s="843"/>
      <c r="G919" s="843"/>
      <c r="H919" s="1080"/>
      <c r="I919" s="1080"/>
      <c r="J919" s="843"/>
      <c r="K919" s="843"/>
      <c r="L919" s="843"/>
      <c r="M919" s="1080"/>
      <c r="N919" s="1080"/>
      <c r="O919" s="843"/>
      <c r="P919" s="843"/>
      <c r="Q919" s="843"/>
    </row>
    <row r="920" ht="25.15" customHeight="true" x14ac:dyDescent="0.2">
      <c r="C920" s="1081"/>
      <c r="D920" s="1080"/>
      <c r="E920" s="843"/>
      <c r="F920" s="843"/>
      <c r="G920" s="843"/>
      <c r="H920" s="1080"/>
      <c r="I920" s="1080"/>
      <c r="J920" s="843"/>
      <c r="K920" s="843"/>
      <c r="L920" s="843"/>
      <c r="M920" s="1080"/>
      <c r="N920" s="1080"/>
      <c r="O920" s="843"/>
      <c r="P920" s="843"/>
      <c r="Q920" s="843"/>
    </row>
    <row r="921" ht="25.15" customHeight="true" x14ac:dyDescent="0.2">
      <c r="C921" s="1081"/>
      <c r="D921" s="1080"/>
      <c r="E921" s="843"/>
      <c r="F921" s="843"/>
      <c r="G921" s="843"/>
      <c r="H921" s="1080"/>
      <c r="I921" s="1080"/>
      <c r="J921" s="843"/>
      <c r="K921" s="843"/>
      <c r="L921" s="843"/>
      <c r="M921" s="1080"/>
      <c r="N921" s="1080"/>
      <c r="O921" s="843"/>
      <c r="P921" s="843"/>
      <c r="Q921" s="843"/>
    </row>
    <row r="922" ht="25.15" customHeight="true" x14ac:dyDescent="0.2">
      <c r="C922" s="1081"/>
      <c r="D922" s="1080"/>
      <c r="E922" s="843"/>
      <c r="F922" s="843"/>
      <c r="G922" s="843"/>
      <c r="H922" s="1080"/>
      <c r="I922" s="1080"/>
      <c r="J922" s="843"/>
      <c r="K922" s="843"/>
      <c r="L922" s="843"/>
      <c r="M922" s="1080"/>
      <c r="N922" s="1080"/>
      <c r="O922" s="843"/>
      <c r="P922" s="843"/>
      <c r="Q922" s="843"/>
    </row>
    <row r="923" ht="25.15" customHeight="true" x14ac:dyDescent="0.2">
      <c r="C923" s="1081"/>
      <c r="D923" s="1080"/>
      <c r="E923" s="843"/>
      <c r="F923" s="843"/>
      <c r="G923" s="843"/>
      <c r="H923" s="1080"/>
      <c r="I923" s="1080"/>
      <c r="J923" s="843"/>
      <c r="K923" s="843"/>
      <c r="L923" s="843"/>
      <c r="M923" s="1080"/>
      <c r="N923" s="1080"/>
      <c r="O923" s="843"/>
      <c r="P923" s="843"/>
      <c r="Q923" s="843"/>
    </row>
    <row r="924" ht="25.15" customHeight="true" x14ac:dyDescent="0.2">
      <c r="C924" s="1081"/>
      <c r="D924" s="1080"/>
      <c r="E924" s="843"/>
      <c r="F924" s="843"/>
      <c r="G924" s="843"/>
      <c r="H924" s="1080"/>
      <c r="I924" s="1080"/>
      <c r="J924" s="843"/>
      <c r="K924" s="843"/>
      <c r="L924" s="843"/>
      <c r="M924" s="1080"/>
      <c r="N924" s="1080"/>
      <c r="O924" s="843"/>
      <c r="P924" s="843"/>
      <c r="Q924" s="843"/>
    </row>
    <row r="925" ht="25.15" customHeight="true" x14ac:dyDescent="0.2">
      <c r="C925" s="1081"/>
      <c r="D925" s="1080"/>
      <c r="E925" s="843"/>
      <c r="F925" s="843"/>
      <c r="G925" s="843"/>
      <c r="H925" s="1080"/>
      <c r="I925" s="1080"/>
      <c r="J925" s="843"/>
      <c r="K925" s="843"/>
      <c r="L925" s="843"/>
      <c r="M925" s="1080"/>
      <c r="N925" s="1080"/>
      <c r="O925" s="843"/>
      <c r="P925" s="843"/>
      <c r="Q925" s="843"/>
    </row>
    <row r="926" ht="25.15" customHeight="true" x14ac:dyDescent="0.2">
      <c r="C926" s="1081"/>
      <c r="D926" s="1080"/>
      <c r="E926" s="843"/>
      <c r="F926" s="843"/>
      <c r="G926" s="843"/>
      <c r="H926" s="1080"/>
      <c r="I926" s="1080"/>
      <c r="J926" s="843"/>
      <c r="K926" s="843"/>
      <c r="L926" s="843"/>
      <c r="M926" s="1080"/>
      <c r="N926" s="1080"/>
      <c r="O926" s="843"/>
      <c r="P926" s="843"/>
      <c r="Q926" s="843"/>
    </row>
    <row r="927" ht="25.15" customHeight="true" x14ac:dyDescent="0.2">
      <c r="C927" s="1081"/>
      <c r="D927" s="1080"/>
      <c r="E927" s="843"/>
      <c r="F927" s="843"/>
      <c r="G927" s="843"/>
      <c r="H927" s="1080"/>
      <c r="I927" s="1080"/>
      <c r="J927" s="843"/>
      <c r="K927" s="843"/>
      <c r="L927" s="843"/>
      <c r="M927" s="1080"/>
      <c r="N927" s="1080"/>
      <c r="O927" s="843"/>
      <c r="P927" s="843"/>
      <c r="Q927" s="843"/>
    </row>
    <row r="928" ht="25.15" customHeight="true" x14ac:dyDescent="0.2">
      <c r="C928" s="1081"/>
      <c r="D928" s="1080"/>
      <c r="E928" s="843"/>
      <c r="F928" s="843"/>
      <c r="G928" s="843"/>
      <c r="H928" s="1080"/>
      <c r="I928" s="1080"/>
      <c r="J928" s="843"/>
      <c r="K928" s="843"/>
      <c r="L928" s="843"/>
      <c r="M928" s="1080"/>
      <c r="N928" s="1080"/>
      <c r="O928" s="843"/>
      <c r="P928" s="843"/>
      <c r="Q928" s="843"/>
    </row>
    <row r="929" ht="25.15" customHeight="true" x14ac:dyDescent="0.2">
      <c r="C929" s="1081"/>
      <c r="D929" s="1080"/>
      <c r="E929" s="843"/>
      <c r="F929" s="843"/>
      <c r="G929" s="843"/>
      <c r="H929" s="1080"/>
      <c r="I929" s="1080"/>
      <c r="J929" s="843"/>
      <c r="K929" s="843"/>
      <c r="L929" s="843"/>
      <c r="M929" s="1080"/>
      <c r="N929" s="1080"/>
      <c r="O929" s="843"/>
      <c r="P929" s="843"/>
      <c r="Q929" s="843"/>
    </row>
    <row r="930" ht="25.15" customHeight="true" x14ac:dyDescent="0.2">
      <c r="C930" s="1081"/>
      <c r="D930" s="1080"/>
      <c r="E930" s="843"/>
      <c r="F930" s="843"/>
      <c r="G930" s="843"/>
      <c r="H930" s="1080"/>
      <c r="I930" s="1080"/>
      <c r="J930" s="843"/>
      <c r="K930" s="843"/>
      <c r="L930" s="843"/>
      <c r="M930" s="1080"/>
      <c r="N930" s="1080"/>
      <c r="O930" s="843"/>
      <c r="P930" s="843"/>
      <c r="Q930" s="843"/>
    </row>
    <row r="931" ht="25.15" customHeight="true" x14ac:dyDescent="0.2">
      <c r="C931" s="1081"/>
      <c r="D931" s="1080"/>
      <c r="E931" s="843"/>
      <c r="F931" s="843"/>
      <c r="G931" s="843"/>
      <c r="H931" s="1080"/>
      <c r="I931" s="1080"/>
      <c r="J931" s="843"/>
      <c r="K931" s="843"/>
      <c r="L931" s="843"/>
      <c r="M931" s="1080"/>
      <c r="N931" s="1080"/>
      <c r="O931" s="843"/>
      <c r="P931" s="843"/>
      <c r="Q931" s="843"/>
    </row>
    <row r="932" ht="25.15" customHeight="true" x14ac:dyDescent="0.2">
      <c r="C932" s="1081"/>
      <c r="D932" s="1080"/>
      <c r="E932" s="843"/>
      <c r="F932" s="843"/>
      <c r="G932" s="843"/>
      <c r="H932" s="1080"/>
      <c r="I932" s="1080"/>
      <c r="J932" s="843"/>
      <c r="K932" s="843"/>
      <c r="L932" s="843"/>
      <c r="M932" s="1080"/>
      <c r="N932" s="1080"/>
      <c r="O932" s="843"/>
      <c r="P932" s="843"/>
      <c r="Q932" s="843"/>
    </row>
    <row r="933" ht="25.15" customHeight="true" x14ac:dyDescent="0.2">
      <c r="C933" s="1081"/>
      <c r="D933" s="1080"/>
      <c r="E933" s="843"/>
      <c r="F933" s="843"/>
      <c r="G933" s="843"/>
      <c r="H933" s="1080"/>
      <c r="I933" s="1080"/>
      <c r="J933" s="843"/>
      <c r="K933" s="843"/>
      <c r="L933" s="843"/>
      <c r="M933" s="1080"/>
      <c r="N933" s="1080"/>
      <c r="O933" s="843"/>
      <c r="P933" s="843"/>
      <c r="Q933" s="843"/>
    </row>
    <row r="934" ht="25.15" customHeight="true" x14ac:dyDescent="0.2">
      <c r="C934" s="1081"/>
      <c r="D934" s="1080"/>
      <c r="E934" s="843"/>
      <c r="F934" s="843"/>
      <c r="G934" s="843"/>
      <c r="H934" s="1080"/>
      <c r="I934" s="1080"/>
      <c r="J934" s="843"/>
      <c r="K934" s="843"/>
      <c r="L934" s="843"/>
      <c r="M934" s="1080"/>
      <c r="N934" s="1080"/>
      <c r="O934" s="843"/>
      <c r="P934" s="843"/>
      <c r="Q934" s="843"/>
    </row>
    <row r="935" ht="25.15" customHeight="true" x14ac:dyDescent="0.2">
      <c r="C935" s="1081"/>
      <c r="D935" s="1080"/>
      <c r="E935" s="843"/>
      <c r="F935" s="843"/>
      <c r="G935" s="843"/>
      <c r="H935" s="1080"/>
      <c r="I935" s="1080"/>
      <c r="J935" s="843"/>
      <c r="K935" s="843"/>
      <c r="L935" s="843"/>
      <c r="M935" s="1080"/>
      <c r="N935" s="1080"/>
      <c r="O935" s="843"/>
      <c r="P935" s="843"/>
      <c r="Q935" s="843"/>
    </row>
    <row r="936" ht="25.15" customHeight="true" x14ac:dyDescent="0.2">
      <c r="C936" s="1081"/>
      <c r="D936" s="1080"/>
      <c r="E936" s="843"/>
      <c r="F936" s="843"/>
      <c r="G936" s="843"/>
      <c r="H936" s="1080"/>
      <c r="I936" s="1080"/>
      <c r="J936" s="843"/>
      <c r="K936" s="843"/>
      <c r="L936" s="843"/>
      <c r="M936" s="1080"/>
      <c r="N936" s="1080"/>
      <c r="O936" s="843"/>
      <c r="P936" s="843"/>
      <c r="Q936" s="843"/>
    </row>
    <row r="937" ht="25.15" customHeight="true" x14ac:dyDescent="0.2">
      <c r="C937" s="1081"/>
      <c r="D937" s="1080"/>
      <c r="E937" s="843"/>
      <c r="F937" s="843"/>
      <c r="G937" s="843"/>
      <c r="H937" s="1080"/>
      <c r="I937" s="1080"/>
      <c r="J937" s="843"/>
      <c r="K937" s="843"/>
      <c r="L937" s="843"/>
      <c r="M937" s="1080"/>
      <c r="N937" s="1080"/>
      <c r="O937" s="843"/>
      <c r="P937" s="843"/>
      <c r="Q937" s="843"/>
    </row>
    <row r="938" ht="25.15" customHeight="true" x14ac:dyDescent="0.2">
      <c r="C938" s="1081"/>
      <c r="D938" s="1080"/>
      <c r="E938" s="843"/>
      <c r="F938" s="843"/>
      <c r="G938" s="843"/>
      <c r="H938" s="1080"/>
      <c r="I938" s="1080"/>
      <c r="J938" s="843"/>
      <c r="K938" s="843"/>
      <c r="L938" s="843"/>
      <c r="M938" s="1080"/>
      <c r="N938" s="1080"/>
      <c r="O938" s="843"/>
      <c r="P938" s="843"/>
      <c r="Q938" s="843"/>
    </row>
    <row r="939" ht="25.15" customHeight="true" x14ac:dyDescent="0.2">
      <c r="C939" s="1081"/>
      <c r="D939" s="1080"/>
      <c r="E939" s="843"/>
      <c r="F939" s="843"/>
      <c r="G939" s="843"/>
      <c r="H939" s="1080"/>
      <c r="I939" s="1080"/>
      <c r="J939" s="843"/>
      <c r="K939" s="843"/>
      <c r="L939" s="843"/>
      <c r="M939" s="1080"/>
      <c r="N939" s="1080"/>
      <c r="O939" s="843"/>
      <c r="P939" s="843"/>
      <c r="Q939" s="843"/>
    </row>
    <row r="940" ht="25.15" customHeight="true" x14ac:dyDescent="0.2">
      <c r="C940" s="1081"/>
      <c r="D940" s="1080"/>
      <c r="E940" s="843"/>
      <c r="F940" s="843"/>
      <c r="G940" s="843"/>
      <c r="H940" s="1080"/>
      <c r="I940" s="1080"/>
      <c r="J940" s="843"/>
      <c r="K940" s="843"/>
      <c r="L940" s="843"/>
      <c r="M940" s="1080"/>
      <c r="N940" s="1080"/>
      <c r="O940" s="843"/>
      <c r="P940" s="843"/>
      <c r="Q940" s="843"/>
    </row>
    <row r="941" ht="25.15" customHeight="true" x14ac:dyDescent="0.2">
      <c r="C941" s="1081"/>
      <c r="D941" s="1080"/>
      <c r="E941" s="843"/>
      <c r="F941" s="843"/>
      <c r="G941" s="843"/>
      <c r="H941" s="1080"/>
      <c r="I941" s="1080"/>
      <c r="J941" s="843"/>
      <c r="K941" s="843"/>
      <c r="L941" s="843"/>
      <c r="M941" s="1080"/>
      <c r="N941" s="1080"/>
      <c r="O941" s="843"/>
      <c r="P941" s="843"/>
      <c r="Q941" s="843"/>
    </row>
    <row r="942" ht="25.15" customHeight="true" x14ac:dyDescent="0.2">
      <c r="C942" s="1081"/>
      <c r="D942" s="1080"/>
      <c r="E942" s="843"/>
      <c r="F942" s="843"/>
      <c r="G942" s="843"/>
      <c r="H942" s="1080"/>
      <c r="I942" s="1080"/>
      <c r="J942" s="843"/>
      <c r="K942" s="843"/>
      <c r="L942" s="843"/>
      <c r="M942" s="1080"/>
      <c r="N942" s="1080"/>
      <c r="O942" s="843"/>
      <c r="P942" s="843"/>
      <c r="Q942" s="843"/>
    </row>
    <row r="943" ht="25.15" customHeight="true" x14ac:dyDescent="0.2">
      <c r="C943" s="1081"/>
      <c r="D943" s="1080"/>
      <c r="E943" s="843"/>
      <c r="F943" s="843"/>
      <c r="G943" s="843"/>
      <c r="H943" s="1080"/>
      <c r="I943" s="1080"/>
      <c r="J943" s="843"/>
      <c r="K943" s="843"/>
      <c r="L943" s="843"/>
      <c r="M943" s="1080"/>
      <c r="N943" s="1080"/>
      <c r="O943" s="843"/>
      <c r="P943" s="843"/>
      <c r="Q943" s="843"/>
    </row>
    <row r="944" ht="25.15" customHeight="true" x14ac:dyDescent="0.2">
      <c r="C944" s="1081"/>
      <c r="D944" s="1080"/>
      <c r="E944" s="843"/>
      <c r="F944" s="843"/>
      <c r="G944" s="843"/>
      <c r="H944" s="1080"/>
      <c r="I944" s="1080"/>
      <c r="J944" s="843"/>
      <c r="K944" s="843"/>
      <c r="L944" s="843"/>
      <c r="M944" s="1080"/>
      <c r="N944" s="1080"/>
      <c r="O944" s="843"/>
      <c r="P944" s="843"/>
      <c r="Q944" s="843"/>
    </row>
    <row r="945" ht="25.15" customHeight="true" x14ac:dyDescent="0.2">
      <c r="C945" s="1081"/>
      <c r="D945" s="1080"/>
      <c r="E945" s="843"/>
      <c r="F945" s="843"/>
      <c r="G945" s="843"/>
      <c r="H945" s="1080"/>
      <c r="I945" s="1080"/>
      <c r="J945" s="843"/>
      <c r="K945" s="843"/>
      <c r="L945" s="843"/>
      <c r="M945" s="1080"/>
      <c r="N945" s="1080"/>
      <c r="O945" s="843"/>
      <c r="P945" s="843"/>
      <c r="Q945" s="843"/>
    </row>
    <row r="946" ht="25.15" customHeight="true" x14ac:dyDescent="0.2">
      <c r="C946" s="1081"/>
      <c r="D946" s="1080"/>
      <c r="E946" s="843"/>
      <c r="F946" s="843"/>
      <c r="G946" s="843"/>
      <c r="H946" s="1080"/>
      <c r="I946" s="1080"/>
      <c r="J946" s="843"/>
      <c r="K946" s="843"/>
      <c r="L946" s="843"/>
      <c r="M946" s="1080"/>
      <c r="N946" s="1080"/>
      <c r="O946" s="843"/>
      <c r="P946" s="843"/>
      <c r="Q946" s="843"/>
    </row>
    <row r="947" ht="25.15" customHeight="true" x14ac:dyDescent="0.2">
      <c r="C947" s="1081"/>
      <c r="D947" s="1080"/>
      <c r="E947" s="843"/>
      <c r="F947" s="843"/>
      <c r="G947" s="843"/>
      <c r="H947" s="1080"/>
      <c r="I947" s="1080"/>
      <c r="J947" s="843"/>
      <c r="K947" s="843"/>
      <c r="L947" s="843"/>
      <c r="M947" s="1080"/>
      <c r="N947" s="1080"/>
      <c r="O947" s="843"/>
      <c r="P947" s="843"/>
      <c r="Q947" s="843"/>
    </row>
    <row r="948" ht="25.15" customHeight="true" x14ac:dyDescent="0.2">
      <c r="C948" s="1081"/>
      <c r="D948" s="1080"/>
      <c r="E948" s="843"/>
      <c r="F948" s="843"/>
      <c r="G948" s="843"/>
      <c r="H948" s="1080"/>
      <c r="I948" s="1080"/>
      <c r="J948" s="843"/>
      <c r="K948" s="843"/>
      <c r="L948" s="843"/>
      <c r="M948" s="1080"/>
      <c r="N948" s="1080"/>
      <c r="O948" s="843"/>
      <c r="P948" s="843"/>
      <c r="Q948" s="843"/>
    </row>
    <row r="949" ht="25.15" customHeight="true" x14ac:dyDescent="0.2">
      <c r="C949" s="1081"/>
      <c r="D949" s="1080"/>
      <c r="E949" s="843"/>
      <c r="F949" s="843"/>
      <c r="G949" s="843"/>
      <c r="H949" s="1080"/>
      <c r="I949" s="1080"/>
      <c r="J949" s="843"/>
      <c r="K949" s="843"/>
      <c r="L949" s="843"/>
      <c r="M949" s="1080"/>
      <c r="N949" s="1080"/>
      <c r="O949" s="843"/>
      <c r="P949" s="843"/>
      <c r="Q949" s="843"/>
    </row>
    <row r="950" ht="25.15" customHeight="true" x14ac:dyDescent="0.2">
      <c r="C950" s="1081"/>
      <c r="D950" s="1080"/>
      <c r="E950" s="843"/>
      <c r="F950" s="843"/>
      <c r="G950" s="843"/>
      <c r="H950" s="1080"/>
      <c r="I950" s="1080"/>
      <c r="J950" s="843"/>
      <c r="K950" s="843"/>
      <c r="L950" s="843"/>
      <c r="M950" s="1080"/>
      <c r="N950" s="1080"/>
      <c r="O950" s="843"/>
      <c r="P950" s="843"/>
      <c r="Q950" s="843"/>
    </row>
    <row r="951" ht="25.15" customHeight="true" x14ac:dyDescent="0.2">
      <c r="C951" s="1081"/>
      <c r="D951" s="1080"/>
      <c r="E951" s="843"/>
      <c r="F951" s="843"/>
      <c r="G951" s="843"/>
      <c r="H951" s="1080"/>
      <c r="I951" s="1080"/>
      <c r="J951" s="843"/>
      <c r="K951" s="843"/>
      <c r="L951" s="843"/>
      <c r="M951" s="1080"/>
      <c r="N951" s="1080"/>
      <c r="O951" s="843"/>
      <c r="P951" s="843"/>
      <c r="Q951" s="843"/>
    </row>
    <row r="952" ht="25.15" customHeight="true" x14ac:dyDescent="0.2">
      <c r="C952" s="1081"/>
      <c r="D952" s="1080"/>
      <c r="E952" s="843"/>
      <c r="F952" s="843"/>
      <c r="G952" s="843"/>
      <c r="H952" s="1080"/>
      <c r="I952" s="1080"/>
      <c r="J952" s="843"/>
      <c r="K952" s="843"/>
      <c r="L952" s="843"/>
      <c r="M952" s="1080"/>
      <c r="N952" s="1080"/>
      <c r="O952" s="843"/>
      <c r="P952" s="843"/>
      <c r="Q952" s="843"/>
    </row>
    <row r="953" ht="25.15" customHeight="true" x14ac:dyDescent="0.2">
      <c r="C953" s="1081"/>
      <c r="D953" s="1080"/>
      <c r="E953" s="843"/>
      <c r="F953" s="843"/>
      <c r="G953" s="843"/>
      <c r="H953" s="1080"/>
      <c r="I953" s="1080"/>
      <c r="J953" s="843"/>
      <c r="K953" s="843"/>
      <c r="L953" s="843"/>
      <c r="M953" s="1080"/>
      <c r="N953" s="1080"/>
      <c r="O953" s="843"/>
      <c r="P953" s="843"/>
      <c r="Q953" s="843"/>
    </row>
    <row r="954" ht="25.15" customHeight="true" x14ac:dyDescent="0.2">
      <c r="C954" s="1081"/>
      <c r="D954" s="1080"/>
      <c r="E954" s="843"/>
      <c r="F954" s="843"/>
      <c r="G954" s="843"/>
      <c r="H954" s="1080"/>
      <c r="I954" s="1080"/>
      <c r="J954" s="843"/>
      <c r="K954" s="843"/>
      <c r="L954" s="843"/>
      <c r="M954" s="1080"/>
      <c r="N954" s="1080"/>
      <c r="O954" s="843"/>
      <c r="P954" s="843"/>
      <c r="Q954" s="843"/>
    </row>
    <row r="955" ht="25.15" customHeight="true" x14ac:dyDescent="0.2">
      <c r="C955" s="1081"/>
      <c r="D955" s="1080"/>
      <c r="E955" s="843"/>
      <c r="F955" s="843"/>
      <c r="G955" s="843"/>
      <c r="H955" s="1080"/>
      <c r="I955" s="1080"/>
      <c r="J955" s="843"/>
      <c r="K955" s="843"/>
      <c r="L955" s="843"/>
      <c r="M955" s="1080"/>
      <c r="N955" s="1080"/>
      <c r="O955" s="843"/>
      <c r="P955" s="843"/>
      <c r="Q955" s="843"/>
    </row>
    <row r="956" ht="25.15" customHeight="true" x14ac:dyDescent="0.2">
      <c r="C956" s="1081"/>
      <c r="D956" s="1080"/>
      <c r="E956" s="843"/>
      <c r="F956" s="843"/>
      <c r="G956" s="843"/>
      <c r="H956" s="1080"/>
      <c r="I956" s="1080"/>
      <c r="J956" s="843"/>
      <c r="K956" s="843"/>
      <c r="L956" s="843"/>
      <c r="M956" s="1080"/>
      <c r="N956" s="1080"/>
      <c r="O956" s="843"/>
      <c r="P956" s="843"/>
      <c r="Q956" s="843"/>
    </row>
    <row r="957" ht="25.15" customHeight="true" x14ac:dyDescent="0.2">
      <c r="C957" s="1081"/>
      <c r="D957" s="1080"/>
      <c r="E957" s="843"/>
      <c r="F957" s="843"/>
      <c r="G957" s="843"/>
      <c r="H957" s="1080"/>
      <c r="I957" s="1080"/>
      <c r="J957" s="843"/>
      <c r="K957" s="843"/>
      <c r="L957" s="843"/>
      <c r="M957" s="1080"/>
      <c r="N957" s="1080"/>
      <c r="O957" s="843"/>
      <c r="P957" s="843"/>
      <c r="Q957" s="843"/>
    </row>
    <row r="958" ht="25.15" customHeight="true" x14ac:dyDescent="0.2">
      <c r="C958" s="1081"/>
      <c r="D958" s="1080"/>
      <c r="E958" s="843"/>
      <c r="F958" s="843"/>
      <c r="G958" s="843"/>
      <c r="H958" s="1080"/>
      <c r="I958" s="1080"/>
      <c r="J958" s="843"/>
      <c r="K958" s="843"/>
      <c r="L958" s="843"/>
      <c r="M958" s="1080"/>
      <c r="N958" s="1080"/>
      <c r="O958" s="843"/>
      <c r="P958" s="843"/>
      <c r="Q958" s="843"/>
    </row>
    <row r="959" ht="25.15" customHeight="true" x14ac:dyDescent="0.2">
      <c r="C959" s="1081"/>
      <c r="D959" s="1080"/>
      <c r="E959" s="843"/>
      <c r="F959" s="843"/>
      <c r="G959" s="843"/>
      <c r="H959" s="1080"/>
      <c r="I959" s="1080"/>
      <c r="J959" s="843"/>
      <c r="K959" s="843"/>
      <c r="L959" s="843"/>
      <c r="M959" s="1080"/>
      <c r="N959" s="1080"/>
      <c r="O959" s="843"/>
      <c r="P959" s="843"/>
      <c r="Q959" s="843"/>
    </row>
    <row r="960" ht="25.15" customHeight="true" x14ac:dyDescent="0.2">
      <c r="C960" s="1081"/>
      <c r="D960" s="1080"/>
      <c r="E960" s="843"/>
      <c r="F960" s="843"/>
      <c r="G960" s="843"/>
      <c r="H960" s="1080"/>
      <c r="I960" s="1080"/>
      <c r="J960" s="843"/>
      <c r="K960" s="843"/>
      <c r="L960" s="843"/>
      <c r="M960" s="1080"/>
      <c r="N960" s="1080"/>
      <c r="O960" s="843"/>
      <c r="P960" s="843"/>
      <c r="Q960" s="843"/>
    </row>
    <row r="961" ht="25.15" customHeight="true" x14ac:dyDescent="0.2">
      <c r="C961" s="1081"/>
      <c r="D961" s="1080"/>
      <c r="E961" s="843"/>
      <c r="F961" s="843"/>
      <c r="G961" s="843"/>
      <c r="H961" s="1080"/>
      <c r="I961" s="1080"/>
      <c r="J961" s="843"/>
      <c r="K961" s="843"/>
      <c r="L961" s="843"/>
      <c r="M961" s="1080"/>
      <c r="N961" s="1080"/>
      <c r="O961" s="843"/>
      <c r="P961" s="843"/>
      <c r="Q961" s="843"/>
    </row>
    <row r="962" ht="25.15" customHeight="true" x14ac:dyDescent="0.2">
      <c r="C962" s="1081"/>
      <c r="D962" s="1080"/>
      <c r="E962" s="843"/>
      <c r="F962" s="843"/>
      <c r="G962" s="843"/>
      <c r="H962" s="1080"/>
      <c r="I962" s="1080"/>
      <c r="J962" s="843"/>
      <c r="K962" s="843"/>
      <c r="L962" s="843"/>
      <c r="M962" s="1080"/>
      <c r="N962" s="1080"/>
      <c r="O962" s="843"/>
      <c r="P962" s="843"/>
      <c r="Q962" s="843"/>
    </row>
    <row r="963" ht="25.15" customHeight="true" x14ac:dyDescent="0.2">
      <c r="C963" s="1081"/>
      <c r="D963" s="1080"/>
      <c r="E963" s="843"/>
      <c r="F963" s="843"/>
      <c r="G963" s="843"/>
      <c r="H963" s="1080"/>
      <c r="I963" s="1080"/>
      <c r="J963" s="843"/>
      <c r="K963" s="843"/>
      <c r="L963" s="843"/>
      <c r="M963" s="1080"/>
      <c r="N963" s="1080"/>
      <c r="O963" s="843"/>
      <c r="P963" s="843"/>
      <c r="Q963" s="843"/>
    </row>
    <row r="964" ht="25.15" customHeight="true" x14ac:dyDescent="0.2">
      <c r="C964" s="1081"/>
      <c r="D964" s="1080"/>
      <c r="E964" s="843"/>
      <c r="F964" s="843"/>
      <c r="G964" s="843"/>
      <c r="H964" s="1080"/>
      <c r="I964" s="1080"/>
      <c r="J964" s="843"/>
      <c r="K964" s="843"/>
      <c r="L964" s="843"/>
      <c r="M964" s="1080"/>
      <c r="N964" s="1080"/>
      <c r="O964" s="843"/>
      <c r="P964" s="843"/>
      <c r="Q964" s="843"/>
    </row>
    <row r="965" ht="25.15" customHeight="true" x14ac:dyDescent="0.2">
      <c r="C965" s="1081"/>
      <c r="D965" s="1080"/>
      <c r="E965" s="843"/>
      <c r="F965" s="843"/>
      <c r="G965" s="843"/>
      <c r="H965" s="1080"/>
      <c r="I965" s="1080"/>
      <c r="J965" s="843"/>
      <c r="K965" s="843"/>
      <c r="L965" s="843"/>
      <c r="M965" s="1080"/>
      <c r="N965" s="1080"/>
      <c r="O965" s="843"/>
      <c r="P965" s="843"/>
      <c r="Q965" s="843"/>
    </row>
    <row r="966" ht="25.15" customHeight="true" x14ac:dyDescent="0.2">
      <c r="C966" s="1081"/>
      <c r="D966" s="1080"/>
      <c r="E966" s="843"/>
      <c r="F966" s="843"/>
      <c r="G966" s="843"/>
      <c r="H966" s="1080"/>
      <c r="I966" s="1080"/>
      <c r="J966" s="843"/>
      <c r="K966" s="843"/>
      <c r="L966" s="843"/>
      <c r="M966" s="1080"/>
      <c r="N966" s="1080"/>
      <c r="O966" s="843"/>
      <c r="P966" s="843"/>
      <c r="Q966" s="843"/>
    </row>
    <row r="967" ht="25.15" customHeight="true" x14ac:dyDescent="0.2">
      <c r="C967" s="1081"/>
      <c r="D967" s="1080"/>
      <c r="E967" s="843"/>
      <c r="F967" s="843"/>
      <c r="G967" s="843"/>
      <c r="H967" s="1080"/>
      <c r="I967" s="1080"/>
      <c r="J967" s="843"/>
      <c r="K967" s="843"/>
      <c r="L967" s="843"/>
      <c r="M967" s="1080"/>
      <c r="N967" s="1080"/>
      <c r="O967" s="843"/>
      <c r="P967" s="843"/>
      <c r="Q967" s="843"/>
    </row>
    <row r="968" ht="25.15" customHeight="true" x14ac:dyDescent="0.2">
      <c r="C968" s="1081"/>
      <c r="D968" s="1080"/>
      <c r="E968" s="843"/>
      <c r="F968" s="843"/>
      <c r="G968" s="843"/>
      <c r="H968" s="1080"/>
      <c r="I968" s="1080"/>
      <c r="J968" s="843"/>
      <c r="K968" s="843"/>
      <c r="L968" s="843"/>
      <c r="M968" s="1080"/>
      <c r="N968" s="1080"/>
      <c r="O968" s="843"/>
      <c r="P968" s="843"/>
      <c r="Q968" s="843"/>
    </row>
    <row r="969" ht="25.15" customHeight="true" x14ac:dyDescent="0.2">
      <c r="C969" s="1081"/>
      <c r="D969" s="1080"/>
      <c r="E969" s="843"/>
      <c r="F969" s="843"/>
      <c r="G969" s="843"/>
      <c r="H969" s="1080"/>
      <c r="I969" s="1080"/>
      <c r="J969" s="843"/>
      <c r="K969" s="843"/>
      <c r="L969" s="843"/>
      <c r="M969" s="1080"/>
      <c r="N969" s="1080"/>
      <c r="O969" s="843"/>
      <c r="P969" s="843"/>
      <c r="Q969" s="843"/>
    </row>
    <row r="970" ht="25.15" customHeight="true" x14ac:dyDescent="0.2">
      <c r="C970" s="1081"/>
      <c r="D970" s="1080"/>
      <c r="E970" s="843"/>
      <c r="F970" s="843"/>
      <c r="G970" s="843"/>
      <c r="H970" s="1080"/>
      <c r="I970" s="1080"/>
      <c r="J970" s="843"/>
      <c r="K970" s="843"/>
      <c r="L970" s="843"/>
      <c r="M970" s="1080"/>
      <c r="N970" s="1080"/>
      <c r="O970" s="843"/>
      <c r="P970" s="843"/>
      <c r="Q970" s="843"/>
    </row>
    <row r="971" ht="25.15" customHeight="true" x14ac:dyDescent="0.2">
      <c r="C971" s="1081"/>
      <c r="D971" s="1080"/>
      <c r="E971" s="843"/>
      <c r="F971" s="843"/>
      <c r="G971" s="843"/>
      <c r="H971" s="1080"/>
      <c r="I971" s="1080"/>
      <c r="J971" s="843"/>
      <c r="K971" s="843"/>
      <c r="L971" s="843"/>
      <c r="M971" s="1080"/>
      <c r="N971" s="1080"/>
      <c r="O971" s="843"/>
      <c r="P971" s="843"/>
      <c r="Q971" s="843"/>
    </row>
    <row r="972" ht="25.15" customHeight="true" x14ac:dyDescent="0.2">
      <c r="C972" s="1081"/>
      <c r="D972" s="1080"/>
      <c r="E972" s="843"/>
      <c r="F972" s="843"/>
      <c r="G972" s="843"/>
      <c r="H972" s="1080"/>
      <c r="I972" s="1080"/>
      <c r="J972" s="843"/>
      <c r="K972" s="843"/>
      <c r="L972" s="843"/>
      <c r="M972" s="1080"/>
      <c r="N972" s="1080"/>
      <c r="O972" s="843"/>
      <c r="P972" s="843"/>
      <c r="Q972" s="843"/>
    </row>
    <row r="973" ht="25.15" customHeight="true" x14ac:dyDescent="0.2">
      <c r="C973" s="1081"/>
      <c r="D973" s="1080"/>
      <c r="E973" s="843"/>
      <c r="F973" s="843"/>
      <c r="G973" s="843"/>
      <c r="H973" s="1080"/>
      <c r="I973" s="1080"/>
      <c r="J973" s="843"/>
      <c r="K973" s="843"/>
      <c r="L973" s="843"/>
      <c r="M973" s="1080"/>
      <c r="N973" s="1080"/>
      <c r="O973" s="843"/>
      <c r="P973" s="843"/>
      <c r="Q973" s="843"/>
    </row>
    <row r="974" ht="25.15" customHeight="true" x14ac:dyDescent="0.2">
      <c r="C974" s="1081"/>
      <c r="D974" s="1080"/>
      <c r="E974" s="843"/>
      <c r="F974" s="843"/>
      <c r="G974" s="843"/>
      <c r="H974" s="1080"/>
      <c r="I974" s="1080"/>
      <c r="J974" s="843"/>
      <c r="K974" s="843"/>
      <c r="L974" s="843"/>
      <c r="M974" s="1080"/>
      <c r="N974" s="1080"/>
      <c r="O974" s="843"/>
      <c r="P974" s="843"/>
      <c r="Q974" s="843"/>
    </row>
    <row r="975" ht="25.15" customHeight="true" x14ac:dyDescent="0.2">
      <c r="C975" s="1081"/>
      <c r="D975" s="1080"/>
      <c r="E975" s="843"/>
      <c r="F975" s="843"/>
      <c r="G975" s="843"/>
      <c r="H975" s="1080"/>
      <c r="I975" s="1080"/>
      <c r="J975" s="843"/>
      <c r="K975" s="843"/>
      <c r="L975" s="843"/>
      <c r="M975" s="1080"/>
      <c r="N975" s="1080"/>
      <c r="O975" s="843"/>
      <c r="P975" s="843"/>
      <c r="Q975" s="843"/>
    </row>
    <row r="976" ht="25.15" customHeight="true" x14ac:dyDescent="0.2">
      <c r="C976" s="1081"/>
      <c r="D976" s="1080"/>
      <c r="E976" s="843"/>
      <c r="F976" s="843"/>
      <c r="G976" s="843"/>
      <c r="H976" s="1080"/>
      <c r="I976" s="1080"/>
      <c r="J976" s="843"/>
      <c r="K976" s="843"/>
      <c r="L976" s="843"/>
      <c r="M976" s="1080"/>
      <c r="N976" s="1080"/>
      <c r="O976" s="843"/>
      <c r="P976" s="843"/>
      <c r="Q976" s="843"/>
    </row>
    <row r="977" ht="25.15" customHeight="true" x14ac:dyDescent="0.2">
      <c r="C977" s="1081"/>
      <c r="D977" s="1080"/>
      <c r="E977" s="843"/>
      <c r="F977" s="843"/>
      <c r="G977" s="843"/>
      <c r="H977" s="1080"/>
      <c r="I977" s="1080"/>
      <c r="J977" s="843"/>
      <c r="K977" s="843"/>
      <c r="L977" s="843"/>
      <c r="M977" s="1080"/>
      <c r="N977" s="1080"/>
      <c r="O977" s="843"/>
      <c r="P977" s="843"/>
      <c r="Q977" s="843"/>
    </row>
    <row r="978" ht="25.15" customHeight="true" x14ac:dyDescent="0.2">
      <c r="C978" s="1081"/>
      <c r="D978" s="1080"/>
      <c r="E978" s="843"/>
      <c r="F978" s="843"/>
      <c r="G978" s="843"/>
      <c r="H978" s="1080"/>
      <c r="I978" s="1080"/>
      <c r="J978" s="843"/>
      <c r="K978" s="843"/>
      <c r="L978" s="843"/>
      <c r="M978" s="1080"/>
      <c r="N978" s="1080"/>
      <c r="O978" s="843"/>
      <c r="P978" s="843"/>
      <c r="Q978" s="843"/>
    </row>
    <row r="979" ht="25.15" customHeight="true" x14ac:dyDescent="0.2">
      <c r="C979" s="1081"/>
      <c r="D979" s="1080"/>
      <c r="E979" s="843"/>
      <c r="F979" s="843"/>
      <c r="G979" s="843"/>
      <c r="H979" s="1080"/>
      <c r="I979" s="1080"/>
      <c r="J979" s="843"/>
      <c r="K979" s="843"/>
      <c r="L979" s="843"/>
      <c r="M979" s="1080"/>
      <c r="N979" s="1080"/>
      <c r="O979" s="843"/>
      <c r="P979" s="843"/>
      <c r="Q979" s="843"/>
    </row>
    <row r="980" ht="25.15" customHeight="true" x14ac:dyDescent="0.2">
      <c r="C980" s="1081"/>
      <c r="D980" s="1080"/>
      <c r="E980" s="843"/>
      <c r="F980" s="843"/>
      <c r="G980" s="843"/>
      <c r="H980" s="1080"/>
      <c r="I980" s="1080"/>
      <c r="J980" s="843"/>
      <c r="K980" s="843"/>
      <c r="L980" s="843"/>
      <c r="M980" s="1080"/>
      <c r="N980" s="1080"/>
      <c r="O980" s="843"/>
      <c r="P980" s="843"/>
      <c r="Q980" s="843"/>
    </row>
    <row r="981" ht="25.15" customHeight="true" x14ac:dyDescent="0.2">
      <c r="C981" s="1081"/>
      <c r="D981" s="1080"/>
      <c r="E981" s="843"/>
      <c r="F981" s="843"/>
      <c r="G981" s="843"/>
      <c r="H981" s="1080"/>
      <c r="I981" s="1080"/>
      <c r="J981" s="843"/>
      <c r="K981" s="843"/>
      <c r="L981" s="843"/>
      <c r="M981" s="1080"/>
      <c r="N981" s="1080"/>
      <c r="O981" s="843"/>
      <c r="P981" s="843"/>
      <c r="Q981" s="843"/>
    </row>
    <row r="982" ht="25.15" customHeight="true" x14ac:dyDescent="0.2">
      <c r="C982" s="1081"/>
      <c r="D982" s="1080"/>
      <c r="E982" s="843"/>
      <c r="F982" s="843"/>
      <c r="G982" s="843"/>
      <c r="H982" s="1080"/>
      <c r="I982" s="1080"/>
      <c r="J982" s="843"/>
      <c r="K982" s="843"/>
      <c r="L982" s="843"/>
      <c r="M982" s="1080"/>
      <c r="N982" s="1080"/>
      <c r="O982" s="843"/>
      <c r="P982" s="843"/>
      <c r="Q982" s="843"/>
    </row>
    <row r="983" ht="25.15" customHeight="true" x14ac:dyDescent="0.2">
      <c r="C983" s="1081"/>
      <c r="D983" s="1080"/>
      <c r="E983" s="843"/>
      <c r="F983" s="843"/>
      <c r="G983" s="843"/>
      <c r="H983" s="1080"/>
      <c r="I983" s="1080"/>
      <c r="J983" s="843"/>
      <c r="K983" s="843"/>
      <c r="L983" s="843"/>
      <c r="M983" s="1080"/>
      <c r="N983" s="1080"/>
      <c r="O983" s="843"/>
      <c r="P983" s="843"/>
      <c r="Q983" s="843"/>
    </row>
    <row r="984" ht="25.15" customHeight="true" x14ac:dyDescent="0.2">
      <c r="C984" s="1081"/>
      <c r="D984" s="1080"/>
      <c r="E984" s="843"/>
      <c r="F984" s="843"/>
      <c r="G984" s="843"/>
      <c r="H984" s="1080"/>
      <c r="I984" s="1080"/>
      <c r="J984" s="843"/>
      <c r="K984" s="843"/>
      <c r="L984" s="843"/>
      <c r="M984" s="1080"/>
      <c r="N984" s="1080"/>
      <c r="O984" s="843"/>
      <c r="P984" s="843"/>
      <c r="Q984" s="843"/>
    </row>
    <row r="985" ht="25.15" customHeight="true" x14ac:dyDescent="0.2">
      <c r="C985" s="1081"/>
      <c r="D985" s="1080"/>
      <c r="E985" s="843"/>
      <c r="F985" s="843"/>
      <c r="G985" s="843"/>
      <c r="H985" s="1080"/>
      <c r="I985" s="1080"/>
      <c r="J985" s="843"/>
      <c r="K985" s="843"/>
      <c r="L985" s="843"/>
      <c r="M985" s="1080"/>
      <c r="N985" s="1080"/>
      <c r="O985" s="843"/>
      <c r="P985" s="843"/>
      <c r="Q985" s="843"/>
    </row>
    <row r="986" ht="25.15" customHeight="true" x14ac:dyDescent="0.2">
      <c r="C986" s="1081"/>
      <c r="D986" s="1080"/>
      <c r="E986" s="843"/>
      <c r="F986" s="843"/>
      <c r="G986" s="843"/>
      <c r="H986" s="1080"/>
      <c r="I986" s="1080"/>
      <c r="J986" s="843"/>
      <c r="K986" s="843"/>
      <c r="L986" s="843"/>
      <c r="M986" s="1080"/>
      <c r="N986" s="1080"/>
      <c r="O986" s="843"/>
      <c r="P986" s="843"/>
      <c r="Q986" s="843"/>
    </row>
    <row r="987" ht="25.15" customHeight="true" x14ac:dyDescent="0.2">
      <c r="C987" s="1081"/>
      <c r="D987" s="1080"/>
      <c r="E987" s="843"/>
      <c r="F987" s="843"/>
      <c r="G987" s="843"/>
      <c r="H987" s="1080"/>
      <c r="I987" s="1080"/>
      <c r="J987" s="843"/>
      <c r="K987" s="843"/>
      <c r="L987" s="843"/>
      <c r="M987" s="1080"/>
      <c r="N987" s="1080"/>
      <c r="O987" s="843"/>
      <c r="P987" s="843"/>
      <c r="Q987" s="843"/>
    </row>
    <row r="988" ht="25.15" customHeight="true" x14ac:dyDescent="0.2">
      <c r="C988" s="1081"/>
      <c r="D988" s="1080"/>
      <c r="E988" s="843"/>
      <c r="F988" s="843"/>
      <c r="G988" s="843"/>
      <c r="H988" s="1080"/>
      <c r="I988" s="1080"/>
      <c r="J988" s="843"/>
      <c r="K988" s="843"/>
      <c r="L988" s="843"/>
      <c r="M988" s="1080"/>
      <c r="N988" s="1080"/>
      <c r="O988" s="843"/>
      <c r="P988" s="843"/>
      <c r="Q988" s="843"/>
    </row>
    <row r="989" ht="25.15" customHeight="true" x14ac:dyDescent="0.2">
      <c r="C989" s="1081"/>
      <c r="D989" s="1080"/>
      <c r="E989" s="843"/>
      <c r="F989" s="843"/>
      <c r="G989" s="843"/>
      <c r="H989" s="1080"/>
      <c r="I989" s="1080"/>
      <c r="J989" s="843"/>
      <c r="K989" s="843"/>
      <c r="L989" s="843"/>
      <c r="M989" s="1080"/>
      <c r="N989" s="1080"/>
      <c r="O989" s="843"/>
      <c r="P989" s="843"/>
      <c r="Q989" s="843"/>
    </row>
    <row r="990" ht="25.15" customHeight="true" x14ac:dyDescent="0.2">
      <c r="C990" s="1081"/>
      <c r="D990" s="1080"/>
      <c r="E990" s="843"/>
      <c r="F990" s="843"/>
      <c r="G990" s="843"/>
      <c r="H990" s="1080"/>
      <c r="I990" s="1080"/>
      <c r="J990" s="843"/>
      <c r="K990" s="843"/>
      <c r="L990" s="843"/>
      <c r="M990" s="1080"/>
      <c r="N990" s="1080"/>
      <c r="O990" s="843"/>
      <c r="P990" s="843"/>
      <c r="Q990" s="843"/>
    </row>
    <row r="991" ht="25.15" customHeight="true" x14ac:dyDescent="0.2">
      <c r="C991" s="1081"/>
      <c r="D991" s="1080"/>
      <c r="E991" s="843"/>
      <c r="F991" s="843"/>
      <c r="G991" s="843"/>
      <c r="H991" s="1080"/>
      <c r="I991" s="1080"/>
      <c r="J991" s="843"/>
      <c r="K991" s="843"/>
      <c r="L991" s="843"/>
      <c r="M991" s="1080"/>
      <c r="N991" s="1080"/>
      <c r="O991" s="843"/>
      <c r="P991" s="843"/>
      <c r="Q991" s="843"/>
    </row>
    <row r="992" ht="25.15" customHeight="true" x14ac:dyDescent="0.2">
      <c r="C992" s="1081"/>
      <c r="D992" s="1080"/>
      <c r="E992" s="843"/>
      <c r="F992" s="843"/>
      <c r="G992" s="843"/>
      <c r="H992" s="1080"/>
      <c r="I992" s="1080"/>
      <c r="J992" s="843"/>
      <c r="K992" s="843"/>
      <c r="L992" s="843"/>
      <c r="M992" s="1080"/>
      <c r="N992" s="1080"/>
      <c r="O992" s="843"/>
      <c r="P992" s="843"/>
      <c r="Q992" s="843"/>
    </row>
    <row r="993" ht="25.15" customHeight="true" x14ac:dyDescent="0.2">
      <c r="C993" s="1081"/>
      <c r="D993" s="1080"/>
      <c r="E993" s="843"/>
      <c r="F993" s="843"/>
      <c r="G993" s="843"/>
      <c r="H993" s="1080"/>
      <c r="I993" s="1080"/>
      <c r="J993" s="843"/>
      <c r="K993" s="843"/>
      <c r="L993" s="843"/>
      <c r="M993" s="1080"/>
      <c r="N993" s="1080"/>
      <c r="O993" s="843"/>
      <c r="P993" s="843"/>
      <c r="Q993" s="843"/>
    </row>
    <row r="994" ht="25.15" customHeight="true" x14ac:dyDescent="0.2">
      <c r="C994" s="1081"/>
      <c r="D994" s="1080"/>
      <c r="E994" s="843"/>
      <c r="F994" s="843"/>
      <c r="G994" s="843"/>
      <c r="H994" s="1080"/>
      <c r="I994" s="1080"/>
      <c r="J994" s="843"/>
      <c r="K994" s="843"/>
      <c r="L994" s="843"/>
      <c r="M994" s="1080"/>
      <c r="N994" s="1080"/>
      <c r="O994" s="843"/>
      <c r="P994" s="843"/>
      <c r="Q994" s="843"/>
    </row>
    <row r="995" ht="25.15" customHeight="true" x14ac:dyDescent="0.2">
      <c r="C995" s="1081"/>
      <c r="D995" s="1080"/>
      <c r="E995" s="843"/>
      <c r="F995" s="843"/>
      <c r="G995" s="843"/>
      <c r="H995" s="1080"/>
      <c r="I995" s="1080"/>
      <c r="J995" s="843"/>
      <c r="K995" s="843"/>
      <c r="L995" s="843"/>
      <c r="M995" s="1080"/>
      <c r="N995" s="1080"/>
      <c r="O995" s="843"/>
      <c r="P995" s="843"/>
      <c r="Q995" s="843"/>
    </row>
    <row r="996" ht="25.15" customHeight="true" x14ac:dyDescent="0.2">
      <c r="C996" s="1081"/>
      <c r="D996" s="1080"/>
      <c r="E996" s="843"/>
      <c r="F996" s="843"/>
      <c r="G996" s="843"/>
      <c r="H996" s="1080"/>
      <c r="I996" s="1080"/>
      <c r="J996" s="843"/>
      <c r="K996" s="843"/>
      <c r="L996" s="843"/>
      <c r="M996" s="1080"/>
      <c r="N996" s="1080"/>
      <c r="O996" s="843"/>
      <c r="P996" s="843"/>
      <c r="Q996" s="843"/>
    </row>
    <row r="997" ht="25.15" customHeight="true" x14ac:dyDescent="0.2">
      <c r="C997" s="1081"/>
      <c r="D997" s="1080"/>
      <c r="E997" s="843"/>
      <c r="F997" s="843"/>
      <c r="G997" s="843"/>
      <c r="H997" s="1080"/>
      <c r="I997" s="1080"/>
      <c r="J997" s="843"/>
      <c r="K997" s="843"/>
      <c r="L997" s="843"/>
      <c r="M997" s="1080"/>
      <c r="N997" s="1080"/>
      <c r="O997" s="843"/>
      <c r="P997" s="843"/>
      <c r="Q997" s="843"/>
    </row>
    <row r="998" ht="25.15" customHeight="true" x14ac:dyDescent="0.2">
      <c r="C998" s="1081"/>
      <c r="D998" s="1080"/>
      <c r="E998" s="843"/>
      <c r="F998" s="843"/>
      <c r="G998" s="843"/>
      <c r="H998" s="1080"/>
      <c r="I998" s="1080"/>
      <c r="J998" s="843"/>
      <c r="K998" s="843"/>
      <c r="L998" s="843"/>
      <c r="M998" s="1080"/>
      <c r="N998" s="1080"/>
      <c r="O998" s="843"/>
      <c r="P998" s="843"/>
      <c r="Q998" s="843"/>
    </row>
    <row r="999" ht="25.15" customHeight="true" x14ac:dyDescent="0.2">
      <c r="C999" s="1081"/>
      <c r="D999" s="1080"/>
      <c r="E999" s="843"/>
      <c r="F999" s="843"/>
      <c r="G999" s="843"/>
      <c r="H999" s="1080"/>
      <c r="I999" s="1080"/>
      <c r="J999" s="843"/>
      <c r="K999" s="843"/>
      <c r="L999" s="843"/>
      <c r="M999" s="1080"/>
      <c r="N999" s="1080"/>
      <c r="O999" s="843"/>
      <c r="P999" s="843"/>
      <c r="Q999" s="843"/>
    </row>
    <row r="1000" ht="25.15" customHeight="true" x14ac:dyDescent="0.2">
      <c r="C1000" s="1081"/>
      <c r="D1000" s="1080"/>
      <c r="E1000" s="843"/>
      <c r="F1000" s="843"/>
      <c r="G1000" s="843"/>
      <c r="H1000" s="1080"/>
      <c r="I1000" s="1080"/>
      <c r="J1000" s="843"/>
      <c r="K1000" s="843"/>
      <c r="L1000" s="843"/>
      <c r="M1000" s="1080"/>
      <c r="N1000" s="1080"/>
      <c r="O1000" s="843"/>
      <c r="P1000" s="843"/>
      <c r="Q1000" s="843"/>
    </row>
    <row r="1001" ht="25.15" customHeight="true" x14ac:dyDescent="0.2">
      <c r="C1001" s="1081"/>
      <c r="D1001" s="1080"/>
      <c r="E1001" s="843"/>
      <c r="F1001" s="843"/>
      <c r="G1001" s="843"/>
      <c r="H1001" s="1080"/>
      <c r="I1001" s="1080"/>
      <c r="J1001" s="843"/>
      <c r="K1001" s="843"/>
      <c r="L1001" s="843"/>
      <c r="M1001" s="1080"/>
      <c r="N1001" s="1080"/>
      <c r="O1001" s="843"/>
      <c r="P1001" s="843"/>
      <c r="Q1001" s="843"/>
    </row>
    <row r="1002" ht="25.15" customHeight="true" x14ac:dyDescent="0.2">
      <c r="C1002" s="1081"/>
      <c r="D1002" s="1080"/>
      <c r="E1002" s="843"/>
      <c r="F1002" s="843"/>
      <c r="G1002" s="843"/>
      <c r="H1002" s="1080"/>
      <c r="I1002" s="1080"/>
      <c r="J1002" s="843"/>
      <c r="K1002" s="843"/>
      <c r="L1002" s="843"/>
      <c r="M1002" s="1080"/>
      <c r="N1002" s="1080"/>
      <c r="O1002" s="843"/>
      <c r="P1002" s="843"/>
      <c r="Q1002" s="843"/>
    </row>
    <row r="1003" ht="25.15" customHeight="true" x14ac:dyDescent="0.2">
      <c r="C1003" s="1081"/>
      <c r="D1003" s="1080"/>
      <c r="E1003" s="843"/>
      <c r="F1003" s="843"/>
      <c r="G1003" s="843"/>
      <c r="H1003" s="1080"/>
      <c r="I1003" s="1080"/>
      <c r="J1003" s="843"/>
      <c r="K1003" s="843"/>
      <c r="L1003" s="843"/>
      <c r="M1003" s="1080"/>
      <c r="N1003" s="1080"/>
      <c r="O1003" s="843"/>
      <c r="P1003" s="843"/>
      <c r="Q1003" s="843"/>
    </row>
    <row r="1004" ht="25.15" customHeight="true" x14ac:dyDescent="0.2">
      <c r="C1004" s="1081"/>
      <c r="D1004" s="1080"/>
      <c r="E1004" s="843"/>
      <c r="F1004" s="843"/>
      <c r="G1004" s="843"/>
      <c r="H1004" s="1080"/>
      <c r="I1004" s="1080"/>
      <c r="J1004" s="843"/>
      <c r="K1004" s="843"/>
      <c r="L1004" s="843"/>
      <c r="M1004" s="1080"/>
      <c r="N1004" s="1080"/>
      <c r="O1004" s="843"/>
      <c r="P1004" s="843"/>
      <c r="Q1004" s="843"/>
    </row>
    <row r="1005" ht="25.15" customHeight="true" x14ac:dyDescent="0.2">
      <c r="C1005" s="1081"/>
      <c r="D1005" s="1080"/>
      <c r="E1005" s="843"/>
      <c r="F1005" s="843"/>
      <c r="G1005" s="843"/>
      <c r="H1005" s="1080"/>
      <c r="I1005" s="1080"/>
      <c r="J1005" s="843"/>
      <c r="K1005" s="843"/>
      <c r="L1005" s="843"/>
      <c r="M1005" s="1080"/>
      <c r="N1005" s="1080"/>
      <c r="O1005" s="843"/>
      <c r="P1005" s="843"/>
      <c r="Q1005" s="843"/>
    </row>
    <row r="1006" ht="25.15" customHeight="true" x14ac:dyDescent="0.2">
      <c r="C1006" s="1081"/>
      <c r="D1006" s="1080"/>
      <c r="E1006" s="843"/>
      <c r="F1006" s="843"/>
      <c r="G1006" s="843"/>
      <c r="H1006" s="1080"/>
      <c r="I1006" s="1080"/>
      <c r="J1006" s="843"/>
      <c r="K1006" s="843"/>
      <c r="L1006" s="843"/>
      <c r="M1006" s="1080"/>
      <c r="N1006" s="1080"/>
      <c r="O1006" s="843"/>
      <c r="P1006" s="843"/>
      <c r="Q1006" s="843"/>
    </row>
    <row r="1007" ht="25.15" customHeight="true" x14ac:dyDescent="0.2">
      <c r="C1007" s="1081"/>
      <c r="D1007" s="1080"/>
      <c r="E1007" s="843"/>
      <c r="F1007" s="843"/>
      <c r="G1007" s="843"/>
      <c r="H1007" s="1080"/>
      <c r="I1007" s="1080"/>
      <c r="J1007" s="843"/>
      <c r="K1007" s="843"/>
      <c r="L1007" s="843"/>
      <c r="M1007" s="1080"/>
      <c r="N1007" s="1080"/>
      <c r="O1007" s="843"/>
      <c r="P1007" s="843"/>
      <c r="Q1007" s="843"/>
    </row>
    <row r="1008" ht="25.15" customHeight="true" x14ac:dyDescent="0.2">
      <c r="C1008" s="1081"/>
      <c r="D1008" s="1080"/>
      <c r="E1008" s="843"/>
      <c r="F1008" s="843"/>
      <c r="G1008" s="843"/>
      <c r="H1008" s="1080"/>
      <c r="I1008" s="1080"/>
      <c r="J1008" s="843"/>
      <c r="K1008" s="843"/>
      <c r="L1008" s="843"/>
      <c r="M1008" s="1080"/>
      <c r="N1008" s="1080"/>
      <c r="O1008" s="843"/>
      <c r="P1008" s="843"/>
      <c r="Q1008" s="843"/>
    </row>
    <row r="1009" ht="25.15" customHeight="true" x14ac:dyDescent="0.2">
      <c r="C1009" s="1081"/>
      <c r="D1009" s="1080"/>
      <c r="E1009" s="843"/>
      <c r="F1009" s="843"/>
      <c r="G1009" s="843"/>
      <c r="H1009" s="1080"/>
      <c r="I1009" s="1080"/>
      <c r="J1009" s="843"/>
      <c r="K1009" s="843"/>
      <c r="L1009" s="843"/>
      <c r="M1009" s="1080"/>
      <c r="N1009" s="1080"/>
      <c r="O1009" s="843"/>
      <c r="P1009" s="843"/>
      <c r="Q1009" s="843"/>
    </row>
    <row r="1010" ht="25.15" customHeight="true" x14ac:dyDescent="0.2">
      <c r="C1010" s="1081"/>
      <c r="D1010" s="1080"/>
      <c r="E1010" s="843"/>
      <c r="F1010" s="843"/>
      <c r="G1010" s="843"/>
      <c r="H1010" s="1080"/>
      <c r="I1010" s="1080"/>
      <c r="J1010" s="843"/>
      <c r="K1010" s="843"/>
      <c r="L1010" s="843"/>
      <c r="M1010" s="1080"/>
      <c r="N1010" s="1080"/>
      <c r="O1010" s="843"/>
      <c r="P1010" s="843"/>
      <c r="Q1010" s="843"/>
    </row>
    <row r="1011" ht="25.15" customHeight="true" x14ac:dyDescent="0.2">
      <c r="C1011" s="1081"/>
      <c r="D1011" s="1080"/>
      <c r="E1011" s="843"/>
      <c r="F1011" s="843"/>
      <c r="G1011" s="843"/>
      <c r="H1011" s="1080"/>
      <c r="I1011" s="1080"/>
      <c r="J1011" s="843"/>
      <c r="K1011" s="843"/>
      <c r="L1011" s="843"/>
      <c r="M1011" s="1080"/>
      <c r="N1011" s="1080"/>
      <c r="O1011" s="843"/>
      <c r="P1011" s="843"/>
      <c r="Q1011" s="843"/>
    </row>
    <row r="1012" ht="25.15" customHeight="true" x14ac:dyDescent="0.2">
      <c r="C1012" s="1081"/>
      <c r="D1012" s="1080"/>
      <c r="E1012" s="843"/>
      <c r="F1012" s="843"/>
      <c r="G1012" s="843"/>
      <c r="H1012" s="1080"/>
      <c r="I1012" s="1080"/>
      <c r="J1012" s="843"/>
      <c r="K1012" s="843"/>
      <c r="L1012" s="843"/>
      <c r="M1012" s="1080"/>
      <c r="N1012" s="1080"/>
      <c r="O1012" s="843"/>
      <c r="P1012" s="843"/>
      <c r="Q1012" s="843"/>
    </row>
    <row r="1013" ht="25.15" customHeight="true" x14ac:dyDescent="0.2">
      <c r="C1013" s="1081"/>
      <c r="D1013" s="1080"/>
      <c r="E1013" s="843"/>
      <c r="F1013" s="843"/>
      <c r="G1013" s="843"/>
      <c r="H1013" s="1080"/>
      <c r="I1013" s="1080"/>
      <c r="J1013" s="843"/>
      <c r="K1013" s="843"/>
      <c r="L1013" s="843"/>
      <c r="M1013" s="1080"/>
      <c r="N1013" s="1080"/>
      <c r="O1013" s="843"/>
      <c r="P1013" s="843"/>
      <c r="Q1013" s="843"/>
    </row>
    <row r="1014" ht="25.15" customHeight="true" x14ac:dyDescent="0.2">
      <c r="C1014" s="1081"/>
      <c r="D1014" s="1080"/>
      <c r="E1014" s="843"/>
      <c r="F1014" s="843"/>
      <c r="G1014" s="843"/>
      <c r="H1014" s="1080"/>
      <c r="I1014" s="1080"/>
      <c r="J1014" s="843"/>
      <c r="K1014" s="843"/>
      <c r="L1014" s="843"/>
      <c r="M1014" s="1080"/>
      <c r="N1014" s="1080"/>
      <c r="O1014" s="843"/>
      <c r="P1014" s="843"/>
      <c r="Q1014" s="843"/>
    </row>
    <row r="1015" ht="25.15" customHeight="true" x14ac:dyDescent="0.2">
      <c r="C1015" s="1081"/>
      <c r="D1015" s="1080"/>
      <c r="E1015" s="843"/>
      <c r="F1015" s="843"/>
      <c r="G1015" s="843"/>
      <c r="H1015" s="1080"/>
      <c r="I1015" s="1080"/>
      <c r="J1015" s="843"/>
      <c r="K1015" s="843"/>
      <c r="L1015" s="843"/>
      <c r="M1015" s="1080"/>
      <c r="N1015" s="1080"/>
      <c r="O1015" s="843"/>
      <c r="P1015" s="843"/>
      <c r="Q1015" s="843"/>
    </row>
    <row r="1016" ht="25.15" customHeight="true" x14ac:dyDescent="0.2">
      <c r="C1016" s="1081"/>
      <c r="D1016" s="1080"/>
      <c r="E1016" s="843"/>
      <c r="F1016" s="843"/>
      <c r="G1016" s="843"/>
      <c r="H1016" s="1080"/>
      <c r="I1016" s="1080"/>
      <c r="J1016" s="843"/>
      <c r="K1016" s="843"/>
      <c r="L1016" s="843"/>
      <c r="M1016" s="1080"/>
      <c r="N1016" s="1080"/>
      <c r="O1016" s="843"/>
      <c r="P1016" s="843"/>
      <c r="Q1016" s="843"/>
    </row>
    <row r="1017" ht="25.15" customHeight="true" x14ac:dyDescent="0.2">
      <c r="C1017" s="1081"/>
      <c r="D1017" s="1080"/>
      <c r="E1017" s="843"/>
      <c r="F1017" s="843"/>
      <c r="G1017" s="843"/>
      <c r="H1017" s="1080"/>
      <c r="I1017" s="1080"/>
      <c r="J1017" s="843"/>
      <c r="K1017" s="843"/>
      <c r="L1017" s="843"/>
      <c r="M1017" s="1080"/>
      <c r="N1017" s="1080"/>
      <c r="O1017" s="843"/>
      <c r="P1017" s="843"/>
      <c r="Q1017" s="843"/>
    </row>
    <row r="1018" ht="25.15" customHeight="true" x14ac:dyDescent="0.2">
      <c r="C1018" s="1081"/>
      <c r="D1018" s="1080"/>
      <c r="E1018" s="843"/>
      <c r="F1018" s="843"/>
      <c r="G1018" s="843"/>
      <c r="H1018" s="1080"/>
      <c r="I1018" s="1080"/>
      <c r="J1018" s="843"/>
      <c r="K1018" s="843"/>
      <c r="L1018" s="843"/>
      <c r="M1018" s="1080"/>
      <c r="N1018" s="1080"/>
      <c r="O1018" s="843"/>
      <c r="P1018" s="843"/>
      <c r="Q1018" s="843"/>
    </row>
    <row r="1019" ht="25.15" customHeight="true" x14ac:dyDescent="0.2">
      <c r="C1019" s="1081"/>
      <c r="D1019" s="1080"/>
      <c r="E1019" s="843"/>
      <c r="F1019" s="843"/>
      <c r="G1019" s="843"/>
      <c r="H1019" s="1080"/>
      <c r="I1019" s="1080"/>
      <c r="J1019" s="843"/>
      <c r="K1019" s="843"/>
      <c r="L1019" s="843"/>
      <c r="M1019" s="1080"/>
      <c r="N1019" s="1080"/>
      <c r="O1019" s="843"/>
      <c r="P1019" s="843"/>
      <c r="Q1019" s="843"/>
    </row>
    <row r="1020" ht="25.15" customHeight="true" x14ac:dyDescent="0.2">
      <c r="C1020" s="1081"/>
      <c r="D1020" s="1080"/>
      <c r="E1020" s="843"/>
      <c r="F1020" s="843"/>
      <c r="G1020" s="843"/>
      <c r="H1020" s="1080"/>
      <c r="I1020" s="1080"/>
      <c r="J1020" s="843"/>
      <c r="K1020" s="843"/>
      <c r="L1020" s="843"/>
      <c r="M1020" s="1080"/>
      <c r="N1020" s="1080"/>
      <c r="O1020" s="843"/>
      <c r="P1020" s="843"/>
      <c r="Q1020" s="843"/>
    </row>
    <row r="1021" ht="25.15" customHeight="true" x14ac:dyDescent="0.2">
      <c r="C1021" s="1081"/>
      <c r="D1021" s="1080"/>
      <c r="E1021" s="843"/>
      <c r="F1021" s="843"/>
      <c r="G1021" s="843"/>
      <c r="H1021" s="1080"/>
      <c r="I1021" s="1080"/>
      <c r="J1021" s="843"/>
      <c r="K1021" s="843"/>
      <c r="L1021" s="843"/>
      <c r="M1021" s="1080"/>
      <c r="N1021" s="1080"/>
      <c r="O1021" s="843"/>
      <c r="P1021" s="843"/>
      <c r="Q1021" s="843"/>
    </row>
    <row r="1022" ht="25.15" customHeight="true" x14ac:dyDescent="0.2">
      <c r="C1022" s="1081"/>
      <c r="D1022" s="1080"/>
      <c r="E1022" s="843"/>
      <c r="F1022" s="843"/>
      <c r="G1022" s="843"/>
      <c r="H1022" s="1080"/>
      <c r="I1022" s="1080"/>
      <c r="J1022" s="843"/>
      <c r="K1022" s="843"/>
      <c r="L1022" s="843"/>
      <c r="M1022" s="1080"/>
      <c r="N1022" s="1080"/>
      <c r="O1022" s="843"/>
      <c r="P1022" s="843"/>
      <c r="Q1022" s="843"/>
    </row>
    <row r="1023" ht="25.15" customHeight="true" x14ac:dyDescent="0.2">
      <c r="C1023" s="1081"/>
      <c r="D1023" s="1080"/>
      <c r="E1023" s="843"/>
      <c r="F1023" s="843"/>
      <c r="G1023" s="843"/>
      <c r="H1023" s="1080"/>
      <c r="I1023" s="1080"/>
      <c r="J1023" s="843"/>
      <c r="K1023" s="843"/>
      <c r="L1023" s="843"/>
      <c r="M1023" s="1080"/>
      <c r="N1023" s="1080"/>
      <c r="O1023" s="843"/>
      <c r="P1023" s="843"/>
      <c r="Q1023" s="843"/>
    </row>
    <row r="1024" ht="25.15" customHeight="true" x14ac:dyDescent="0.2">
      <c r="C1024" s="1081"/>
      <c r="D1024" s="1080"/>
      <c r="E1024" s="843"/>
      <c r="F1024" s="843"/>
      <c r="G1024" s="843"/>
      <c r="H1024" s="1080"/>
      <c r="I1024" s="1080"/>
      <c r="J1024" s="843"/>
      <c r="K1024" s="843"/>
      <c r="L1024" s="843"/>
      <c r="M1024" s="1080"/>
      <c r="N1024" s="1080"/>
      <c r="O1024" s="843"/>
      <c r="P1024" s="843"/>
      <c r="Q1024" s="843"/>
    </row>
    <row r="1025" customFormat="true" ht="15.95" customHeight="true" x14ac:dyDescent="0.2">
      <c r="A1025" s="1034" t="s">
        <v>627</v>
      </c>
      <c r="B1025" s="1035"/>
      <c r="C1025" s="1036"/>
      <c r="D1025" s="420"/>
      <c r="E1025" s="366"/>
      <c r="F1025" s="366"/>
      <c r="G1025" s="420"/>
      <c r="V1025" s="354"/>
      <c r="W1025" s="355"/>
      <c r="X1025" s="355"/>
      <c r="Y1025" s="355"/>
      <c r="Z1025" s="355"/>
      <c r="AA1025" s="355"/>
      <c r="AB1025" s="355"/>
      <c r="AC1025" s="355"/>
      <c r="AD1025" s="355"/>
      <c r="AE1025" s="355"/>
      <c r="AF1025" s="355"/>
      <c r="AG1025" s="355"/>
      <c r="AH1025" s="355"/>
      <c r="AI1025" s="355"/>
      <c r="AJ1025" s="355"/>
      <c r="AK1025" s="355"/>
      <c r="AL1025" s="355"/>
      <c r="AM1025" s="355"/>
      <c r="AN1025" s="355"/>
      <c r="AO1025" s="355"/>
      <c r="AP1025" s="355"/>
      <c r="AQ1025" s="355"/>
      <c r="AR1025" s="355"/>
      <c r="AS1025" s="355"/>
      <c r="AT1025" s="355"/>
      <c r="AU1025" s="355"/>
      <c r="AV1025" s="355"/>
      <c r="AW1025" s="355"/>
      <c r="AX1025" s="355"/>
      <c r="AY1025" s="355"/>
      <c r="AZ1025" s="355"/>
      <c r="BA1025" s="354"/>
      <c r="BB1025" s="420"/>
      <c r="BV1025" s="354"/>
      <c r="BW1025" s="355"/>
      <c r="BX1025" s="355"/>
      <c r="BY1025" s="355"/>
      <c r="BZ1025" s="355"/>
      <c r="CA1025" s="355"/>
      <c r="CB1025" s="355"/>
      <c r="CC1025" s="355"/>
      <c r="CD1025" s="355"/>
      <c r="CE1025" s="355"/>
      <c r="CF1025" s="355"/>
      <c r="CG1025" s="355"/>
      <c r="CH1025" s="355"/>
      <c r="CI1025" s="355"/>
      <c r="CJ1025" s="355"/>
      <c r="CK1025" s="355"/>
      <c r="CL1025" s="355"/>
      <c r="CM1025" s="355"/>
      <c r="CN1025" s="355"/>
      <c r="CO1025" s="355"/>
      <c r="CP1025" s="355"/>
      <c r="CQ1025" s="355"/>
      <c r="CR1025" s="355"/>
      <c r="CS1025" s="355"/>
      <c r="CT1025" s="355"/>
      <c r="CU1025" s="355"/>
      <c r="CV1025" s="355"/>
      <c r="CW1025" s="355"/>
      <c r="CX1025" s="355"/>
      <c r="CY1025" s="355"/>
      <c r="CZ1025" s="355"/>
    </row>
    <row r="1026" customFormat="true" ht="15.95" customHeight="true" x14ac:dyDescent="0.2">
      <c r="A1026" s="1037" t="s">
        <v>189</v>
      </c>
      <c r="B1026" s="1038"/>
      <c r="C1026" s="832" t="s">
        <v>190</v>
      </c>
      <c r="D1026" s="420"/>
      <c r="E1026" s="366"/>
      <c r="F1026" s="366"/>
      <c r="G1026" s="420"/>
      <c r="V1026" s="354"/>
      <c r="W1026" s="355"/>
      <c r="X1026" s="355"/>
      <c r="Y1026" s="355"/>
      <c r="Z1026" s="355"/>
      <c r="AA1026" s="355"/>
      <c r="AB1026" s="355"/>
      <c r="AC1026" s="355"/>
      <c r="AD1026" s="355"/>
      <c r="AE1026" s="355"/>
      <c r="AF1026" s="355"/>
      <c r="AG1026" s="355"/>
      <c r="AH1026" s="355"/>
      <c r="AI1026" s="355"/>
      <c r="AJ1026" s="355"/>
      <c r="AK1026" s="355"/>
      <c r="AL1026" s="355"/>
      <c r="AM1026" s="355"/>
      <c r="AN1026" s="355"/>
      <c r="AO1026" s="355"/>
      <c r="AP1026" s="355"/>
      <c r="AQ1026" s="355"/>
      <c r="AR1026" s="355"/>
      <c r="AS1026" s="355"/>
      <c r="AT1026" s="355"/>
      <c r="AU1026" s="355"/>
      <c r="AV1026" s="355"/>
      <c r="AW1026" s="355"/>
      <c r="AX1026" s="355"/>
      <c r="AY1026" s="355"/>
      <c r="AZ1026" s="355"/>
      <c r="BA1026" s="354"/>
      <c r="BB1026" s="420"/>
      <c r="BV1026" s="354"/>
      <c r="BW1026" s="355"/>
      <c r="BX1026" s="355"/>
      <c r="BY1026" s="355"/>
      <c r="BZ1026" s="355"/>
      <c r="CA1026" s="355"/>
      <c r="CB1026" s="355"/>
      <c r="CC1026" s="355"/>
      <c r="CD1026" s="355"/>
      <c r="CE1026" s="355"/>
      <c r="CF1026" s="355"/>
      <c r="CG1026" s="355"/>
      <c r="CH1026" s="355"/>
      <c r="CI1026" s="355"/>
      <c r="CJ1026" s="355"/>
      <c r="CK1026" s="355"/>
      <c r="CL1026" s="355"/>
      <c r="CM1026" s="355"/>
      <c r="CN1026" s="355"/>
      <c r="CO1026" s="355"/>
      <c r="CP1026" s="355"/>
      <c r="CQ1026" s="355"/>
      <c r="CR1026" s="355"/>
      <c r="CS1026" s="355"/>
      <c r="CT1026" s="355"/>
      <c r="CU1026" s="355"/>
      <c r="CV1026" s="355"/>
      <c r="CW1026" s="355"/>
      <c r="CX1026" s="355"/>
      <c r="CY1026" s="355"/>
      <c r="CZ1026" s="355"/>
    </row>
    <row r="1027" customFormat="true" ht="15.95" hidden="true" customHeight="true" x14ac:dyDescent="0.2">
      <c r="A1027" s="833" t="s">
        <v>191</v>
      </c>
      <c r="B1027" s="834" t="s">
        <v>192</v>
      </c>
      <c r="C1027" s="835">
        <v>13798</v>
      </c>
      <c r="D1027" s="420"/>
      <c r="E1027" s="366"/>
      <c r="F1027" s="366"/>
      <c r="G1027" s="420"/>
      <c r="V1027" s="354"/>
      <c r="W1027" s="355"/>
      <c r="X1027" s="355"/>
      <c r="Y1027" s="355"/>
      <c r="Z1027" s="355"/>
      <c r="AA1027" s="355"/>
      <c r="AB1027" s="355"/>
      <c r="AC1027" s="355"/>
      <c r="AD1027" s="355"/>
      <c r="AE1027" s="355"/>
      <c r="AF1027" s="355"/>
      <c r="AG1027" s="355"/>
      <c r="AH1027" s="355"/>
      <c r="AI1027" s="355"/>
      <c r="AJ1027" s="355"/>
      <c r="AK1027" s="355"/>
      <c r="AL1027" s="355"/>
      <c r="AM1027" s="355"/>
      <c r="AN1027" s="355"/>
      <c r="AO1027" s="355"/>
      <c r="AP1027" s="355"/>
      <c r="AQ1027" s="355"/>
      <c r="AR1027" s="355"/>
      <c r="AS1027" s="355"/>
      <c r="AT1027" s="355"/>
      <c r="AU1027" s="355"/>
      <c r="AV1027" s="355"/>
      <c r="AW1027" s="355"/>
      <c r="AX1027" s="355"/>
      <c r="AY1027" s="355"/>
      <c r="AZ1027" s="355"/>
      <c r="BA1027" s="354"/>
      <c r="BB1027" s="420"/>
      <c r="BV1027" s="354"/>
      <c r="BW1027" s="355"/>
      <c r="BX1027" s="355"/>
      <c r="BY1027" s="355"/>
      <c r="BZ1027" s="355"/>
      <c r="CA1027" s="355"/>
      <c r="CB1027" s="355"/>
      <c r="CC1027" s="355"/>
      <c r="CD1027" s="355"/>
      <c r="CE1027" s="355"/>
      <c r="CF1027" s="355"/>
      <c r="CG1027" s="355"/>
      <c r="CH1027" s="355"/>
      <c r="CI1027" s="355"/>
      <c r="CJ1027" s="355"/>
      <c r="CK1027" s="355"/>
      <c r="CL1027" s="355"/>
      <c r="CM1027" s="355"/>
      <c r="CN1027" s="355"/>
      <c r="CO1027" s="355"/>
      <c r="CP1027" s="355"/>
      <c r="CQ1027" s="355"/>
      <c r="CR1027" s="355"/>
      <c r="CS1027" s="355"/>
      <c r="CT1027" s="355"/>
      <c r="CU1027" s="355"/>
      <c r="CV1027" s="355"/>
      <c r="CW1027" s="355"/>
      <c r="CX1027" s="355"/>
      <c r="CY1027" s="355"/>
      <c r="CZ1027" s="355"/>
    </row>
    <row r="1028" customFormat="true" ht="15.95" hidden="true" customHeight="true" x14ac:dyDescent="0.2">
      <c r="A1028" s="836" t="s">
        <v>193</v>
      </c>
      <c r="B1028" s="837" t="s">
        <v>192</v>
      </c>
      <c r="C1028" s="838">
        <v>13798</v>
      </c>
      <c r="D1028" s="420"/>
      <c r="E1028" s="366"/>
      <c r="F1028" s="366"/>
      <c r="G1028" s="420"/>
      <c r="V1028" s="354"/>
      <c r="W1028" s="355"/>
      <c r="X1028" s="355"/>
      <c r="Y1028" s="355"/>
      <c r="Z1028" s="355"/>
      <c r="AA1028" s="355"/>
      <c r="AB1028" s="355"/>
      <c r="AC1028" s="355"/>
      <c r="AD1028" s="355"/>
      <c r="AE1028" s="355"/>
      <c r="AF1028" s="355"/>
      <c r="AG1028" s="355"/>
      <c r="AH1028" s="355"/>
      <c r="AI1028" s="355"/>
      <c r="AJ1028" s="355"/>
      <c r="AK1028" s="355"/>
      <c r="AL1028" s="355"/>
      <c r="AM1028" s="355"/>
      <c r="AN1028" s="355"/>
      <c r="AO1028" s="355"/>
      <c r="AP1028" s="355"/>
      <c r="AQ1028" s="355"/>
      <c r="AR1028" s="355"/>
      <c r="AS1028" s="355"/>
      <c r="AT1028" s="355"/>
      <c r="AU1028" s="355"/>
      <c r="AV1028" s="355"/>
      <c r="AW1028" s="355"/>
      <c r="AX1028" s="355"/>
      <c r="AY1028" s="355"/>
      <c r="AZ1028" s="355"/>
      <c r="BA1028" s="354"/>
      <c r="BB1028" s="420"/>
      <c r="BV1028" s="354"/>
      <c r="BW1028" s="355"/>
      <c r="BX1028" s="355"/>
      <c r="BY1028" s="355"/>
      <c r="BZ1028" s="355"/>
      <c r="CA1028" s="355"/>
      <c r="CB1028" s="355"/>
      <c r="CC1028" s="355"/>
      <c r="CD1028" s="355"/>
      <c r="CE1028" s="355"/>
      <c r="CF1028" s="355"/>
      <c r="CG1028" s="355"/>
      <c r="CH1028" s="355"/>
      <c r="CI1028" s="355"/>
      <c r="CJ1028" s="355"/>
      <c r="CK1028" s="355"/>
      <c r="CL1028" s="355"/>
      <c r="CM1028" s="355"/>
      <c r="CN1028" s="355"/>
      <c r="CO1028" s="355"/>
      <c r="CP1028" s="355"/>
      <c r="CQ1028" s="355"/>
      <c r="CR1028" s="355"/>
      <c r="CS1028" s="355"/>
      <c r="CT1028" s="355"/>
      <c r="CU1028" s="355"/>
      <c r="CV1028" s="355"/>
      <c r="CW1028" s="355"/>
      <c r="CX1028" s="355"/>
      <c r="CY1028" s="355"/>
      <c r="CZ1028" s="355"/>
    </row>
    <row r="1029" customFormat="true" ht="15.95" hidden="true" customHeight="true" x14ac:dyDescent="0.2">
      <c r="A1029" s="836" t="s">
        <v>194</v>
      </c>
      <c r="B1029" s="837" t="s">
        <v>192</v>
      </c>
      <c r="C1029" s="838">
        <v>13798</v>
      </c>
      <c r="D1029" s="420"/>
      <c r="E1029" s="366"/>
      <c r="F1029" s="366"/>
      <c r="G1029" s="420"/>
      <c r="V1029" s="354"/>
      <c r="W1029" s="355"/>
      <c r="X1029" s="355"/>
      <c r="Y1029" s="355"/>
      <c r="Z1029" s="355"/>
      <c r="AA1029" s="355"/>
      <c r="AB1029" s="355"/>
      <c r="AC1029" s="355"/>
      <c r="AD1029" s="355"/>
      <c r="AE1029" s="355"/>
      <c r="AF1029" s="355"/>
      <c r="AG1029" s="355"/>
      <c r="AH1029" s="355"/>
      <c r="AI1029" s="355"/>
      <c r="AJ1029" s="355"/>
      <c r="AK1029" s="355"/>
      <c r="AL1029" s="355"/>
      <c r="AM1029" s="355"/>
      <c r="AN1029" s="355"/>
      <c r="AO1029" s="355"/>
      <c r="AP1029" s="355"/>
      <c r="AQ1029" s="355"/>
      <c r="AR1029" s="355"/>
      <c r="AS1029" s="355"/>
      <c r="AT1029" s="355"/>
      <c r="AU1029" s="355"/>
      <c r="AV1029" s="355"/>
      <c r="AW1029" s="355"/>
      <c r="AX1029" s="355"/>
      <c r="AY1029" s="355"/>
      <c r="AZ1029" s="355"/>
      <c r="BA1029" s="354"/>
      <c r="BB1029" s="420"/>
      <c r="BV1029" s="354"/>
      <c r="BW1029" s="355"/>
      <c r="BX1029" s="355"/>
      <c r="BY1029" s="355"/>
      <c r="BZ1029" s="355"/>
      <c r="CA1029" s="355"/>
      <c r="CB1029" s="355"/>
      <c r="CC1029" s="355"/>
      <c r="CD1029" s="355"/>
      <c r="CE1029" s="355"/>
      <c r="CF1029" s="355"/>
      <c r="CG1029" s="355"/>
      <c r="CH1029" s="355"/>
      <c r="CI1029" s="355"/>
      <c r="CJ1029" s="355"/>
      <c r="CK1029" s="355"/>
      <c r="CL1029" s="355"/>
      <c r="CM1029" s="355"/>
      <c r="CN1029" s="355"/>
      <c r="CO1029" s="355"/>
      <c r="CP1029" s="355"/>
      <c r="CQ1029" s="355"/>
      <c r="CR1029" s="355"/>
      <c r="CS1029" s="355"/>
      <c r="CT1029" s="355"/>
      <c r="CU1029" s="355"/>
      <c r="CV1029" s="355"/>
      <c r="CW1029" s="355"/>
      <c r="CX1029" s="355"/>
      <c r="CY1029" s="355"/>
      <c r="CZ1029" s="355"/>
    </row>
    <row r="1030" customFormat="true" ht="15.95" hidden="true" customHeight="true" x14ac:dyDescent="0.2">
      <c r="A1030" s="836" t="s">
        <v>196</v>
      </c>
      <c r="B1030" s="837" t="s">
        <v>192</v>
      </c>
      <c r="C1030" s="838">
        <v>13798</v>
      </c>
      <c r="D1030" s="420"/>
      <c r="E1030" s="366"/>
      <c r="F1030" s="366"/>
      <c r="G1030" s="420"/>
      <c r="V1030" s="354"/>
      <c r="W1030" s="355"/>
      <c r="X1030" s="355"/>
      <c r="Y1030" s="355"/>
      <c r="Z1030" s="355"/>
      <c r="AA1030" s="355"/>
      <c r="AB1030" s="355"/>
      <c r="AC1030" s="355"/>
      <c r="AD1030" s="355"/>
      <c r="AE1030" s="355"/>
      <c r="AF1030" s="355"/>
      <c r="AG1030" s="355"/>
      <c r="AH1030" s="355"/>
      <c r="AI1030" s="355"/>
      <c r="AJ1030" s="355"/>
      <c r="AK1030" s="355"/>
      <c r="AL1030" s="355"/>
      <c r="AM1030" s="355"/>
      <c r="AN1030" s="355"/>
      <c r="AO1030" s="355"/>
      <c r="AP1030" s="355"/>
      <c r="AQ1030" s="355"/>
      <c r="AR1030" s="355"/>
      <c r="AS1030" s="355"/>
      <c r="AT1030" s="355"/>
      <c r="AU1030" s="355"/>
      <c r="AV1030" s="355"/>
      <c r="AW1030" s="355"/>
      <c r="AX1030" s="355"/>
      <c r="AY1030" s="355"/>
      <c r="AZ1030" s="355"/>
      <c r="BA1030" s="354"/>
      <c r="BB1030" s="420"/>
      <c r="BV1030" s="354"/>
      <c r="BW1030" s="355"/>
      <c r="BX1030" s="355"/>
      <c r="BY1030" s="355"/>
      <c r="BZ1030" s="355"/>
      <c r="CA1030" s="355"/>
      <c r="CB1030" s="355"/>
      <c r="CC1030" s="355"/>
      <c r="CD1030" s="355"/>
      <c r="CE1030" s="355"/>
      <c r="CF1030" s="355"/>
      <c r="CG1030" s="355"/>
      <c r="CH1030" s="355"/>
      <c r="CI1030" s="355"/>
      <c r="CJ1030" s="355"/>
      <c r="CK1030" s="355"/>
      <c r="CL1030" s="355"/>
      <c r="CM1030" s="355"/>
      <c r="CN1030" s="355"/>
      <c r="CO1030" s="355"/>
      <c r="CP1030" s="355"/>
      <c r="CQ1030" s="355"/>
      <c r="CR1030" s="355"/>
      <c r="CS1030" s="355"/>
      <c r="CT1030" s="355"/>
      <c r="CU1030" s="355"/>
      <c r="CV1030" s="355"/>
      <c r="CW1030" s="355"/>
      <c r="CX1030" s="355"/>
      <c r="CY1030" s="355"/>
      <c r="CZ1030" s="355"/>
    </row>
    <row r="1031" customFormat="true" ht="15.95" customHeight="true" x14ac:dyDescent="0.2">
      <c r="A1031" s="1039" t="s">
        <v>628</v>
      </c>
      <c r="B1031" s="837" t="s">
        <v>199</v>
      </c>
      <c r="C1031" s="838">
        <v>6990</v>
      </c>
      <c r="D1031" s="420"/>
      <c r="E1031" s="366"/>
      <c r="F1031" s="366"/>
      <c r="G1031" s="420"/>
      <c r="V1031" s="354"/>
      <c r="W1031" s="355"/>
      <c r="X1031" s="355"/>
      <c r="Y1031" s="355"/>
      <c r="Z1031" s="355"/>
      <c r="AA1031" s="355"/>
      <c r="AB1031" s="355"/>
      <c r="AC1031" s="355"/>
      <c r="AD1031" s="355"/>
      <c r="AE1031" s="355"/>
      <c r="AF1031" s="355"/>
      <c r="AG1031" s="355"/>
      <c r="AH1031" s="355"/>
      <c r="AI1031" s="355"/>
      <c r="AJ1031" s="355"/>
      <c r="AK1031" s="355"/>
      <c r="AL1031" s="355"/>
      <c r="AM1031" s="355"/>
      <c r="AN1031" s="355"/>
      <c r="AO1031" s="355"/>
      <c r="AP1031" s="355"/>
      <c r="AQ1031" s="355"/>
      <c r="AR1031" s="355"/>
      <c r="AS1031" s="355"/>
      <c r="AT1031" s="355"/>
      <c r="AU1031" s="355"/>
      <c r="AV1031" s="355"/>
      <c r="AW1031" s="355"/>
      <c r="AX1031" s="355"/>
      <c r="AY1031" s="355"/>
      <c r="AZ1031" s="355"/>
      <c r="BA1031" s="354"/>
      <c r="BB1031" s="420"/>
      <c r="BV1031" s="354"/>
      <c r="BW1031" s="355"/>
      <c r="BX1031" s="355"/>
      <c r="BY1031" s="355"/>
      <c r="BZ1031" s="355"/>
      <c r="CA1031" s="355"/>
      <c r="CB1031" s="355"/>
      <c r="CC1031" s="355"/>
      <c r="CD1031" s="355"/>
      <c r="CE1031" s="355"/>
      <c r="CF1031" s="355"/>
      <c r="CG1031" s="355"/>
      <c r="CH1031" s="355"/>
      <c r="CI1031" s="355"/>
      <c r="CJ1031" s="355"/>
      <c r="CK1031" s="355"/>
      <c r="CL1031" s="355"/>
      <c r="CM1031" s="355"/>
      <c r="CN1031" s="355"/>
      <c r="CO1031" s="355"/>
      <c r="CP1031" s="355"/>
      <c r="CQ1031" s="355"/>
      <c r="CR1031" s="355"/>
      <c r="CS1031" s="355"/>
      <c r="CT1031" s="355"/>
      <c r="CU1031" s="355"/>
      <c r="CV1031" s="355"/>
      <c r="CW1031" s="355"/>
      <c r="CX1031" s="355"/>
      <c r="CY1031" s="355"/>
      <c r="CZ1031" s="355"/>
    </row>
    <row r="1032" customFormat="true" ht="15.95" customHeight="true" x14ac:dyDescent="0.2">
      <c r="A1032" s="1039"/>
      <c r="B1032" s="837" t="s">
        <v>200</v>
      </c>
      <c r="C1032" s="838">
        <v>6808</v>
      </c>
      <c r="D1032" s="420"/>
      <c r="E1032" s="366"/>
      <c r="F1032" s="366"/>
      <c r="G1032" s="420"/>
      <c r="V1032" s="354"/>
      <c r="W1032" s="355"/>
      <c r="X1032" s="355"/>
      <c r="Y1032" s="355"/>
      <c r="Z1032" s="355"/>
      <c r="AA1032" s="355"/>
      <c r="AB1032" s="355"/>
      <c r="AC1032" s="355"/>
      <c r="AD1032" s="355"/>
      <c r="AE1032" s="355"/>
      <c r="AF1032" s="355"/>
      <c r="AG1032" s="355"/>
      <c r="AH1032" s="355"/>
      <c r="AI1032" s="355"/>
      <c r="AJ1032" s="355"/>
      <c r="AK1032" s="355"/>
      <c r="AL1032" s="355"/>
      <c r="AM1032" s="355"/>
      <c r="AN1032" s="355"/>
      <c r="AO1032" s="355"/>
      <c r="AP1032" s="355"/>
      <c r="AQ1032" s="355"/>
      <c r="AR1032" s="355"/>
      <c r="AS1032" s="355"/>
      <c r="AT1032" s="355"/>
      <c r="AU1032" s="355"/>
      <c r="AV1032" s="355"/>
      <c r="AW1032" s="355"/>
      <c r="AX1032" s="355"/>
      <c r="AY1032" s="355"/>
      <c r="AZ1032" s="355"/>
      <c r="BA1032" s="354"/>
      <c r="BB1032" s="420"/>
      <c r="BV1032" s="354"/>
      <c r="BW1032" s="355"/>
      <c r="BX1032" s="355"/>
      <c r="BY1032" s="355"/>
      <c r="BZ1032" s="355"/>
      <c r="CA1032" s="355"/>
      <c r="CB1032" s="355"/>
      <c r="CC1032" s="355"/>
      <c r="CD1032" s="355"/>
      <c r="CE1032" s="355"/>
      <c r="CF1032" s="355"/>
      <c r="CG1032" s="355"/>
      <c r="CH1032" s="355"/>
      <c r="CI1032" s="355"/>
      <c r="CJ1032" s="355"/>
      <c r="CK1032" s="355"/>
      <c r="CL1032" s="355"/>
      <c r="CM1032" s="355"/>
      <c r="CN1032" s="355"/>
      <c r="CO1032" s="355"/>
      <c r="CP1032" s="355"/>
      <c r="CQ1032" s="355"/>
      <c r="CR1032" s="355"/>
      <c r="CS1032" s="355"/>
      <c r="CT1032" s="355"/>
      <c r="CU1032" s="355"/>
      <c r="CV1032" s="355"/>
      <c r="CW1032" s="355"/>
      <c r="CX1032" s="355"/>
      <c r="CY1032" s="355"/>
      <c r="CZ1032" s="355"/>
    </row>
    <row r="1033" s="790" customFormat="true" ht="15.95" customHeight="true" x14ac:dyDescent="0.2">
      <c r="A1033" s="839" t="s">
        <v>629</v>
      </c>
      <c r="B1033" s="840" t="s">
        <v>629</v>
      </c>
      <c r="C1033" s="841">
        <v>13798</v>
      </c>
      <c r="D1033" s="312"/>
      <c r="E1033" s="312"/>
      <c r="F1033" s="312"/>
      <c r="G1033" s="312"/>
      <c r="W1033" s="339"/>
      <c r="X1033" s="339"/>
      <c r="Y1033" s="339"/>
      <c r="Z1033" s="339"/>
      <c r="AA1033" s="339"/>
      <c r="AB1033" s="339"/>
      <c r="AC1033" s="339"/>
      <c r="AD1033" s="339"/>
      <c r="AE1033" s="339"/>
      <c r="AF1033" s="339"/>
      <c r="AG1033" s="339"/>
      <c r="AH1033" s="339"/>
      <c r="AI1033" s="339"/>
      <c r="AJ1033" s="339"/>
      <c r="AK1033" s="339"/>
      <c r="AL1033" s="339"/>
      <c r="AM1033" s="339"/>
      <c r="AN1033" s="339"/>
      <c r="AO1033" s="339"/>
      <c r="AP1033" s="339"/>
      <c r="AQ1033" s="339"/>
      <c r="AR1033" s="339"/>
      <c r="AS1033" s="339"/>
      <c r="AT1033" s="339"/>
      <c r="AU1033" s="339"/>
      <c r="AV1033" s="339"/>
      <c r="AW1033" s="339"/>
      <c r="AX1033" s="339"/>
      <c r="AY1033" s="339"/>
      <c r="AZ1033" s="339"/>
      <c r="BB1033" s="312"/>
      <c r="BW1033" s="339"/>
      <c r="BX1033" s="339"/>
      <c r="BY1033" s="339"/>
      <c r="BZ1033" s="339"/>
      <c r="CA1033" s="339"/>
      <c r="CB1033" s="339"/>
      <c r="CC1033" s="339"/>
      <c r="CD1033" s="339"/>
      <c r="CE1033" s="339"/>
      <c r="CF1033" s="339"/>
      <c r="CG1033" s="339"/>
      <c r="CH1033" s="339"/>
      <c r="CI1033" s="339"/>
      <c r="CJ1033" s="339"/>
      <c r="CK1033" s="339"/>
      <c r="CL1033" s="339"/>
      <c r="CM1033" s="339"/>
      <c r="CN1033" s="339"/>
      <c r="CO1033" s="339"/>
      <c r="CP1033" s="339"/>
      <c r="CQ1033" s="339"/>
      <c r="CR1033" s="339"/>
      <c r="CS1033" s="339"/>
      <c r="CT1033" s="339"/>
      <c r="CU1033" s="339"/>
      <c r="CV1033" s="339"/>
      <c r="CW1033" s="339"/>
      <c r="CX1033" s="339"/>
      <c r="CY1033" s="339"/>
      <c r="CZ1033" s="339"/>
    </row>
    <row r="1034" customFormat="true" ht="15.95" customHeight="true" x14ac:dyDescent="0.2">
      <c r="A1034" s="1040" t="s">
        <v>630</v>
      </c>
      <c r="B1034" s="1041"/>
      <c r="C1034" s="1042"/>
      <c r="D1034" s="420"/>
      <c r="E1034" s="366"/>
      <c r="F1034" s="366"/>
      <c r="G1034" s="420"/>
      <c r="V1034" s="354"/>
      <c r="W1034" s="355"/>
      <c r="X1034" s="355"/>
      <c r="Y1034" s="355"/>
      <c r="Z1034" s="355"/>
      <c r="AA1034" s="355"/>
      <c r="AB1034" s="355"/>
      <c r="AC1034" s="355"/>
      <c r="AD1034" s="355"/>
      <c r="AE1034" s="355"/>
      <c r="AF1034" s="355"/>
      <c r="AG1034" s="355"/>
      <c r="AH1034" s="355"/>
      <c r="AI1034" s="355"/>
      <c r="AJ1034" s="355"/>
      <c r="AK1034" s="355"/>
      <c r="AL1034" s="355"/>
      <c r="AM1034" s="355"/>
      <c r="AN1034" s="355"/>
      <c r="AO1034" s="355"/>
      <c r="AP1034" s="355"/>
      <c r="AQ1034" s="355"/>
      <c r="AR1034" s="355"/>
      <c r="AS1034" s="355"/>
      <c r="AT1034" s="355"/>
      <c r="AU1034" s="355"/>
      <c r="AV1034" s="355"/>
      <c r="AW1034" s="355"/>
      <c r="AX1034" s="355"/>
      <c r="AY1034" s="355"/>
      <c r="AZ1034" s="355"/>
      <c r="BA1034" s="354"/>
      <c r="BB1034" s="420"/>
      <c r="BV1034" s="354"/>
      <c r="BW1034" s="355"/>
      <c r="BX1034" s="355"/>
      <c r="BY1034" s="355"/>
      <c r="BZ1034" s="355"/>
      <c r="CA1034" s="355"/>
      <c r="CB1034" s="355"/>
      <c r="CC1034" s="355"/>
      <c r="CD1034" s="355"/>
      <c r="CE1034" s="355"/>
      <c r="CF1034" s="355"/>
      <c r="CG1034" s="355"/>
      <c r="CH1034" s="355"/>
      <c r="CI1034" s="355"/>
      <c r="CJ1034" s="355"/>
      <c r="CK1034" s="355"/>
      <c r="CL1034" s="355"/>
      <c r="CM1034" s="355"/>
      <c r="CN1034" s="355"/>
      <c r="CO1034" s="355"/>
      <c r="CP1034" s="355"/>
      <c r="CQ1034" s="355"/>
      <c r="CR1034" s="355"/>
      <c r="CS1034" s="355"/>
      <c r="CT1034" s="355"/>
      <c r="CU1034" s="355"/>
      <c r="CV1034" s="355"/>
      <c r="CW1034" s="355"/>
      <c r="CX1034" s="355"/>
      <c r="CY1034" s="355"/>
      <c r="CZ1034" s="355"/>
    </row>
    <row r="1036" ht="15" customHeight="true" x14ac:dyDescent="0.25">
      <c r="A1036" s="421" t="s">
        <v>121</v>
      </c>
      <c r="B1036" s="294" t="s">
        <v>122</v>
      </c>
    </row>
    <row r="1037" ht="15" customHeight="true" x14ac:dyDescent="0.2">
      <c r="A1037" s="422" t="str">
        <f>R15</f>
        <v>Central</v>
      </c>
      <c r="B1037" s="422">
        <f>BR122+BR123</f>
        <v>7795.5771124335006</v>
      </c>
    </row>
    <row r="1038" ht="15" customHeight="true" x14ac:dyDescent="0.2">
      <c r="A1038" s="422" t="str">
        <f>S15</f>
        <v>Eastern</v>
      </c>
      <c r="B1038" s="422">
        <f>BS122+BS123</f>
        <v>3551.0833282673852</v>
      </c>
    </row>
    <row r="1039" ht="15" customHeight="true" x14ac:dyDescent="0.2">
      <c r="A1039" s="422" t="str">
        <f>T15</f>
        <v>Khangai</v>
      </c>
      <c r="B1039" s="422">
        <f>BT122+BT123</f>
        <v>8852.4741802450062</v>
      </c>
    </row>
    <row r="1040" ht="15" customHeight="true" x14ac:dyDescent="0.2">
      <c r="A1040" s="422" t="str">
        <f>U15</f>
        <v>Ulaanbaatar</v>
      </c>
      <c r="B1040" s="422">
        <f>BU122+BU123</f>
        <v>23833.28266403664</v>
      </c>
    </row>
    <row r="1041" ht="15" customHeight="true" x14ac:dyDescent="0.2">
      <c r="A1041" s="422" t="str">
        <f>V15</f>
        <v>Western</v>
      </c>
      <c r="B1041" s="422">
        <f>BV122+BV123</f>
        <v>6025.0220522913514</v>
      </c>
    </row>
    <row r="1042" ht="15" customHeight="true" x14ac:dyDescent="0.2">
      <c r="A1042" s="422">
        <f>W15</f>
        <v>0</v>
      </c>
      <c r="B1042" s="422">
        <f>BW122+BW123</f>
        <v>0</v>
      </c>
    </row>
    <row r="1043" ht="15" customHeight="true" x14ac:dyDescent="0.2">
      <c r="A1043" s="422">
        <f>X15</f>
        <v>0</v>
      </c>
      <c r="B1043" s="422">
        <f>BX122+XR123</f>
        <v>0</v>
      </c>
    </row>
    <row r="1044" ht="15" customHeight="true" x14ac:dyDescent="0.2">
      <c r="A1044" s="422">
        <f>Y15</f>
        <v>0</v>
      </c>
      <c r="B1044" s="422">
        <f>BY122+BY123</f>
        <v>0</v>
      </c>
    </row>
    <row r="1045" ht="15" customHeight="true" x14ac:dyDescent="0.2">
      <c r="A1045" s="422">
        <f>Z15</f>
        <v>0</v>
      </c>
      <c r="B1045" s="422">
        <f>BZ122+BZ123</f>
        <v>0</v>
      </c>
    </row>
    <row r="1046" ht="15" customHeight="true" x14ac:dyDescent="0.2">
      <c r="A1046" s="366">
        <f>AA15</f>
        <v>0</v>
      </c>
      <c r="B1046" s="422">
        <f>CA122+CA123</f>
        <v>0</v>
      </c>
    </row>
    <row r="1047" ht="15" customHeight="true" x14ac:dyDescent="0.2">
      <c r="A1047" s="366">
        <f>AB15</f>
        <v>0</v>
      </c>
      <c r="B1047" s="422">
        <f>CB122+CB123</f>
        <v>0</v>
      </c>
    </row>
    <row r="1048" ht="15" customHeight="true" x14ac:dyDescent="0.2">
      <c r="A1048" s="366">
        <f>AC15</f>
        <v>0</v>
      </c>
      <c r="B1048" s="422">
        <f>CC122+CC123</f>
        <v>0</v>
      </c>
    </row>
    <row r="1049" ht="15" customHeight="true" x14ac:dyDescent="0.2">
      <c r="A1049" s="366">
        <f>AD15</f>
        <v>0</v>
      </c>
      <c r="B1049" s="422">
        <f>CD122+CD123</f>
        <v>0</v>
      </c>
    </row>
    <row r="1050" ht="15" customHeight="true" x14ac:dyDescent="0.2">
      <c r="A1050" s="366">
        <f>AE15</f>
        <v>0</v>
      </c>
      <c r="B1050" s="422">
        <f>CE122+CE123</f>
        <v>0</v>
      </c>
    </row>
    <row r="1051" ht="15" customHeight="true" x14ac:dyDescent="0.2">
      <c r="A1051" s="366">
        <f>AF15</f>
        <v>0</v>
      </c>
      <c r="B1051" s="422">
        <f>CF122+CF123</f>
        <v>0</v>
      </c>
    </row>
    <row r="1052" ht="15" customHeight="true" x14ac:dyDescent="0.2">
      <c r="A1052" s="366">
        <f>AG15</f>
        <v>0</v>
      </c>
      <c r="B1052" s="422">
        <f>CG122+CG123</f>
        <v>0</v>
      </c>
    </row>
    <row r="1053" ht="15" customHeight="true" x14ac:dyDescent="0.2">
      <c r="A1053" s="366">
        <f>AH15</f>
        <v>0</v>
      </c>
      <c r="B1053" s="422">
        <f>CH122+CH123</f>
        <v>0</v>
      </c>
    </row>
    <row r="1054" ht="15" customHeight="true" x14ac:dyDescent="0.2">
      <c r="A1054" s="366">
        <f>AI15</f>
        <v>0</v>
      </c>
      <c r="B1054" s="422">
        <f>CI122+CI123</f>
        <v>0</v>
      </c>
    </row>
    <row r="1055" ht="15" customHeight="true" x14ac:dyDescent="0.2">
      <c r="A1055" s="366">
        <f>AJ15</f>
        <v>0</v>
      </c>
      <c r="B1055" s="422">
        <f>CJ122+CJ123</f>
        <v>0</v>
      </c>
    </row>
    <row r="1056" ht="15" customHeight="true" x14ac:dyDescent="0.2">
      <c r="A1056" s="366">
        <f>AK15</f>
        <v>0</v>
      </c>
      <c r="B1056" s="422">
        <f>CK122+CK123</f>
        <v>0</v>
      </c>
    </row>
    <row r="1057" ht="15" customHeight="true" x14ac:dyDescent="0.2">
      <c r="A1057" s="366">
        <f>AL15</f>
        <v>0</v>
      </c>
      <c r="B1057" s="422">
        <f>CL122+CL123</f>
        <v>0</v>
      </c>
    </row>
    <row r="1058" ht="15" customHeight="true" x14ac:dyDescent="0.2">
      <c r="A1058" s="366">
        <f>AM15</f>
        <v>0</v>
      </c>
      <c r="B1058" s="422">
        <f>CM122+CM123</f>
        <v>0</v>
      </c>
    </row>
    <row r="1059" ht="15" customHeight="true" x14ac:dyDescent="0.2">
      <c r="A1059" s="366">
        <f>AN15</f>
        <v>0</v>
      </c>
      <c r="B1059" s="422">
        <f>CN122+CN123</f>
        <v>0</v>
      </c>
    </row>
    <row r="1060" ht="15" customHeight="true" x14ac:dyDescent="0.2">
      <c r="A1060" s="366">
        <f>AO15</f>
        <v>0</v>
      </c>
      <c r="B1060" s="422">
        <f>CO122+CO123</f>
        <v>0</v>
      </c>
    </row>
    <row r="1061" ht="15" customHeight="true" x14ac:dyDescent="0.2">
      <c r="A1061" s="366">
        <f>AP15</f>
        <v>0</v>
      </c>
      <c r="B1061" s="422">
        <f>CP122+CP123</f>
        <v>0</v>
      </c>
    </row>
    <row r="1062" ht="15" customHeight="true" x14ac:dyDescent="0.2">
      <c r="A1062" s="366">
        <f>AQ15</f>
        <v>0</v>
      </c>
      <c r="B1062" s="422">
        <f>CQ122+CQ123</f>
        <v>0</v>
      </c>
    </row>
    <row r="1063" ht="15" customHeight="true" x14ac:dyDescent="0.2">
      <c r="A1063" s="366">
        <f>AR15</f>
        <v>0</v>
      </c>
      <c r="B1063" s="422">
        <f>CR122+CR123</f>
        <v>0</v>
      </c>
    </row>
    <row r="1064" ht="15" customHeight="true" x14ac:dyDescent="0.2">
      <c r="A1064" s="366">
        <f>AS15</f>
        <v>0</v>
      </c>
      <c r="B1064" s="422">
        <f>CS122+CS123</f>
        <v>0</v>
      </c>
    </row>
    <row r="1065" ht="15" customHeight="true" x14ac:dyDescent="0.2">
      <c r="A1065" s="366">
        <f>AT15</f>
        <v>0</v>
      </c>
      <c r="B1065" s="422">
        <f>CT122+CT123</f>
        <v>0</v>
      </c>
    </row>
    <row r="1066" ht="15" customHeight="true" x14ac:dyDescent="0.2">
      <c r="A1066" s="366">
        <f>AU15</f>
        <v>0</v>
      </c>
      <c r="B1066" s="422">
        <f>CU122+CU123</f>
        <v>0</v>
      </c>
    </row>
    <row r="1067" ht="15" customHeight="true" x14ac:dyDescent="0.2">
      <c r="A1067" s="366">
        <f>AV15</f>
        <v>0</v>
      </c>
      <c r="B1067" s="422">
        <f>CV122+CV123</f>
        <v>0</v>
      </c>
    </row>
    <row r="1068" ht="15" customHeight="true" x14ac:dyDescent="0.2">
      <c r="A1068" s="366">
        <f>AW15</f>
        <v>0</v>
      </c>
      <c r="B1068" s="422">
        <f>CW122+CW123</f>
        <v>0</v>
      </c>
    </row>
    <row r="1069" ht="15" customHeight="true" x14ac:dyDescent="0.2">
      <c r="A1069" s="366">
        <f>AX15</f>
        <v>0</v>
      </c>
      <c r="B1069" s="422">
        <f>CX122+CX123</f>
        <v>0</v>
      </c>
    </row>
    <row r="1070" ht="15" customHeight="true" x14ac:dyDescent="0.2">
      <c r="A1070" s="366">
        <f>AY15</f>
        <v>0</v>
      </c>
      <c r="B1070" s="422">
        <f>CY122+CY123</f>
        <v>0</v>
      </c>
    </row>
    <row r="1071" ht="15" customHeight="true" x14ac:dyDescent="0.2">
      <c r="B1071" s="422"/>
    </row>
    <row r="1072" ht="15" customHeight="true" x14ac:dyDescent="0.2">
      <c r="A1072" s="422">
        <f>34-COUNTIF(A1037:A1071,"0")</f>
        <v>5</v>
      </c>
      <c r="B1072" s="366" t="s">
        <v>142</v>
      </c>
    </row>
  </sheetData>
  <mergeCells count="2020">
    <mergeCell ref="C1023:D1023"/>
    <mergeCell ref="H1023:I1023"/>
    <mergeCell ref="M1023:N1023"/>
    <mergeCell ref="C1024:D1024"/>
    <mergeCell ref="H1024:I1024"/>
    <mergeCell ref="M1024:N1024"/>
    <mergeCell ref="C1020:D1020"/>
    <mergeCell ref="H1020:I1020"/>
    <mergeCell ref="M1020:N1020"/>
    <mergeCell ref="C1021:D1021"/>
    <mergeCell ref="H1021:I1021"/>
    <mergeCell ref="M1021:N1021"/>
    <mergeCell ref="C1022:D1022"/>
    <mergeCell ref="H1022:I1022"/>
    <mergeCell ref="M1022:N1022"/>
    <mergeCell ref="C1017:D1017"/>
    <mergeCell ref="H1017:I1017"/>
    <mergeCell ref="M1017:N1017"/>
    <mergeCell ref="C1018:D1018"/>
    <mergeCell ref="H1018:I1018"/>
    <mergeCell ref="M1018:N1018"/>
    <mergeCell ref="C1019:D1019"/>
    <mergeCell ref="H1019:I1019"/>
    <mergeCell ref="M1019:N1019"/>
    <mergeCell ref="C1014:D1014"/>
    <mergeCell ref="H1014:I1014"/>
    <mergeCell ref="M1014:N1014"/>
    <mergeCell ref="C1015:D1015"/>
    <mergeCell ref="H1015:I1015"/>
    <mergeCell ref="M1015:N1015"/>
    <mergeCell ref="C1016:D1016"/>
    <mergeCell ref="H1016:I1016"/>
    <mergeCell ref="M1016:N1016"/>
    <mergeCell ref="C1011:D1011"/>
    <mergeCell ref="H1011:I1011"/>
    <mergeCell ref="M1011:N1011"/>
    <mergeCell ref="C1012:D1012"/>
    <mergeCell ref="H1012:I1012"/>
    <mergeCell ref="M1012:N1012"/>
    <mergeCell ref="C1013:D1013"/>
    <mergeCell ref="H1013:I1013"/>
    <mergeCell ref="M1013:N1013"/>
    <mergeCell ref="C1008:D1008"/>
    <mergeCell ref="H1008:I1008"/>
    <mergeCell ref="M1008:N1008"/>
    <mergeCell ref="C1009:D1009"/>
    <mergeCell ref="H1009:I1009"/>
    <mergeCell ref="M1009:N1009"/>
    <mergeCell ref="C1010:D1010"/>
    <mergeCell ref="H1010:I1010"/>
    <mergeCell ref="M1010:N1010"/>
    <mergeCell ref="C1005:D1005"/>
    <mergeCell ref="H1005:I1005"/>
    <mergeCell ref="M1005:N1005"/>
    <mergeCell ref="C1006:D1006"/>
    <mergeCell ref="H1006:I1006"/>
    <mergeCell ref="M1006:N1006"/>
    <mergeCell ref="C1007:D1007"/>
    <mergeCell ref="H1007:I1007"/>
    <mergeCell ref="M1007:N1007"/>
    <mergeCell ref="C1002:D1002"/>
    <mergeCell ref="H1002:I1002"/>
    <mergeCell ref="M1002:N1002"/>
    <mergeCell ref="C1003:D1003"/>
    <mergeCell ref="H1003:I1003"/>
    <mergeCell ref="M1003:N1003"/>
    <mergeCell ref="C1004:D1004"/>
    <mergeCell ref="H1004:I1004"/>
    <mergeCell ref="M1004:N1004"/>
    <mergeCell ref="C999:D999"/>
    <mergeCell ref="H999:I999"/>
    <mergeCell ref="M999:N999"/>
    <mergeCell ref="C1000:D1000"/>
    <mergeCell ref="H1000:I1000"/>
    <mergeCell ref="M1000:N1000"/>
    <mergeCell ref="C1001:D1001"/>
    <mergeCell ref="H1001:I1001"/>
    <mergeCell ref="M1001:N1001"/>
    <mergeCell ref="C996:D996"/>
    <mergeCell ref="H996:I996"/>
    <mergeCell ref="M996:N996"/>
    <mergeCell ref="C997:D997"/>
    <mergeCell ref="H997:I997"/>
    <mergeCell ref="M997:N997"/>
    <mergeCell ref="C998:D998"/>
    <mergeCell ref="H998:I998"/>
    <mergeCell ref="M998:N998"/>
    <mergeCell ref="C993:D993"/>
    <mergeCell ref="H993:I993"/>
    <mergeCell ref="M993:N993"/>
    <mergeCell ref="C994:D994"/>
    <mergeCell ref="H994:I994"/>
    <mergeCell ref="M994:N994"/>
    <mergeCell ref="C995:D995"/>
    <mergeCell ref="H995:I995"/>
    <mergeCell ref="M995:N995"/>
    <mergeCell ref="C990:D990"/>
    <mergeCell ref="H990:I990"/>
    <mergeCell ref="M990:N990"/>
    <mergeCell ref="C991:D991"/>
    <mergeCell ref="H991:I991"/>
    <mergeCell ref="M991:N991"/>
    <mergeCell ref="C992:D992"/>
    <mergeCell ref="H992:I992"/>
    <mergeCell ref="M992:N992"/>
    <mergeCell ref="C987:D987"/>
    <mergeCell ref="H987:I987"/>
    <mergeCell ref="M987:N987"/>
    <mergeCell ref="C988:D988"/>
    <mergeCell ref="H988:I988"/>
    <mergeCell ref="M988:N988"/>
    <mergeCell ref="C989:D989"/>
    <mergeCell ref="H989:I989"/>
    <mergeCell ref="M989:N989"/>
    <mergeCell ref="C984:D984"/>
    <mergeCell ref="H984:I984"/>
    <mergeCell ref="M984:N984"/>
    <mergeCell ref="C985:D985"/>
    <mergeCell ref="H985:I985"/>
    <mergeCell ref="M985:N985"/>
    <mergeCell ref="C986:D986"/>
    <mergeCell ref="H986:I986"/>
    <mergeCell ref="M986:N986"/>
    <mergeCell ref="C981:D981"/>
    <mergeCell ref="H981:I981"/>
    <mergeCell ref="M981:N981"/>
    <mergeCell ref="C982:D982"/>
    <mergeCell ref="H982:I982"/>
    <mergeCell ref="M982:N982"/>
    <mergeCell ref="C983:D983"/>
    <mergeCell ref="H983:I983"/>
    <mergeCell ref="M983:N983"/>
    <mergeCell ref="C978:D978"/>
    <mergeCell ref="H978:I978"/>
    <mergeCell ref="M978:N978"/>
    <mergeCell ref="C979:D979"/>
    <mergeCell ref="H979:I979"/>
    <mergeCell ref="M979:N979"/>
    <mergeCell ref="C980:D980"/>
    <mergeCell ref="H980:I980"/>
    <mergeCell ref="M980:N980"/>
    <mergeCell ref="C975:D975"/>
    <mergeCell ref="H975:I975"/>
    <mergeCell ref="M975:N975"/>
    <mergeCell ref="C976:D976"/>
    <mergeCell ref="H976:I976"/>
    <mergeCell ref="M976:N976"/>
    <mergeCell ref="C977:D977"/>
    <mergeCell ref="H977:I977"/>
    <mergeCell ref="M977:N977"/>
    <mergeCell ref="C972:D972"/>
    <mergeCell ref="H972:I972"/>
    <mergeCell ref="M972:N972"/>
    <mergeCell ref="C973:D973"/>
    <mergeCell ref="H973:I973"/>
    <mergeCell ref="M973:N973"/>
    <mergeCell ref="C974:D974"/>
    <mergeCell ref="H974:I974"/>
    <mergeCell ref="M974:N974"/>
    <mergeCell ref="C969:D969"/>
    <mergeCell ref="H969:I969"/>
    <mergeCell ref="M969:N969"/>
    <mergeCell ref="C970:D970"/>
    <mergeCell ref="H970:I970"/>
    <mergeCell ref="M970:N970"/>
    <mergeCell ref="C971:D971"/>
    <mergeCell ref="H971:I971"/>
    <mergeCell ref="M971:N971"/>
    <mergeCell ref="C966:D966"/>
    <mergeCell ref="H966:I966"/>
    <mergeCell ref="M966:N966"/>
    <mergeCell ref="C967:D967"/>
    <mergeCell ref="H967:I967"/>
    <mergeCell ref="M967:N967"/>
    <mergeCell ref="C968:D968"/>
    <mergeCell ref="H968:I968"/>
    <mergeCell ref="M968:N968"/>
    <mergeCell ref="C963:D963"/>
    <mergeCell ref="H963:I963"/>
    <mergeCell ref="M963:N963"/>
    <mergeCell ref="C964:D964"/>
    <mergeCell ref="H964:I964"/>
    <mergeCell ref="M964:N964"/>
    <mergeCell ref="C965:D965"/>
    <mergeCell ref="H965:I965"/>
    <mergeCell ref="M965:N965"/>
    <mergeCell ref="C960:D960"/>
    <mergeCell ref="H960:I960"/>
    <mergeCell ref="M960:N960"/>
    <mergeCell ref="C961:D961"/>
    <mergeCell ref="H961:I961"/>
    <mergeCell ref="M961:N961"/>
    <mergeCell ref="C962:D962"/>
    <mergeCell ref="H962:I962"/>
    <mergeCell ref="M962:N962"/>
    <mergeCell ref="C957:D957"/>
    <mergeCell ref="H957:I957"/>
    <mergeCell ref="M957:N957"/>
    <mergeCell ref="C958:D958"/>
    <mergeCell ref="H958:I958"/>
    <mergeCell ref="M958:N958"/>
    <mergeCell ref="C959:D959"/>
    <mergeCell ref="H959:I959"/>
    <mergeCell ref="M959:N959"/>
    <mergeCell ref="C954:D954"/>
    <mergeCell ref="H954:I954"/>
    <mergeCell ref="M954:N954"/>
    <mergeCell ref="C955:D955"/>
    <mergeCell ref="H955:I955"/>
    <mergeCell ref="M955:N955"/>
    <mergeCell ref="C956:D956"/>
    <mergeCell ref="H956:I956"/>
    <mergeCell ref="M956:N956"/>
    <mergeCell ref="C951:D951"/>
    <mergeCell ref="H951:I951"/>
    <mergeCell ref="M951:N951"/>
    <mergeCell ref="C952:D952"/>
    <mergeCell ref="H952:I952"/>
    <mergeCell ref="M952:N952"/>
    <mergeCell ref="C953:D953"/>
    <mergeCell ref="H953:I953"/>
    <mergeCell ref="M953:N953"/>
    <mergeCell ref="C948:D948"/>
    <mergeCell ref="H948:I948"/>
    <mergeCell ref="M948:N948"/>
    <mergeCell ref="C949:D949"/>
    <mergeCell ref="H949:I949"/>
    <mergeCell ref="M949:N949"/>
    <mergeCell ref="C950:D950"/>
    <mergeCell ref="H950:I950"/>
    <mergeCell ref="M950:N950"/>
    <mergeCell ref="C945:D945"/>
    <mergeCell ref="H945:I945"/>
    <mergeCell ref="M945:N945"/>
    <mergeCell ref="C946:D946"/>
    <mergeCell ref="H946:I946"/>
    <mergeCell ref="M946:N946"/>
    <mergeCell ref="C947:D947"/>
    <mergeCell ref="H947:I947"/>
    <mergeCell ref="M947:N947"/>
    <mergeCell ref="C942:D942"/>
    <mergeCell ref="H942:I942"/>
    <mergeCell ref="M942:N942"/>
    <mergeCell ref="C943:D943"/>
    <mergeCell ref="H943:I943"/>
    <mergeCell ref="M943:N943"/>
    <mergeCell ref="C944:D944"/>
    <mergeCell ref="H944:I944"/>
    <mergeCell ref="M944:N944"/>
    <mergeCell ref="C939:D939"/>
    <mergeCell ref="H939:I939"/>
    <mergeCell ref="M939:N939"/>
    <mergeCell ref="C940:D940"/>
    <mergeCell ref="H940:I940"/>
    <mergeCell ref="M940:N940"/>
    <mergeCell ref="C941:D941"/>
    <mergeCell ref="H941:I941"/>
    <mergeCell ref="M941:N941"/>
    <mergeCell ref="C936:D936"/>
    <mergeCell ref="H936:I936"/>
    <mergeCell ref="M936:N936"/>
    <mergeCell ref="C937:D937"/>
    <mergeCell ref="H937:I937"/>
    <mergeCell ref="M937:N937"/>
    <mergeCell ref="C938:D938"/>
    <mergeCell ref="H938:I938"/>
    <mergeCell ref="M938:N938"/>
    <mergeCell ref="C933:D933"/>
    <mergeCell ref="H933:I933"/>
    <mergeCell ref="M933:N933"/>
    <mergeCell ref="C934:D934"/>
    <mergeCell ref="H934:I934"/>
    <mergeCell ref="M934:N934"/>
    <mergeCell ref="C935:D935"/>
    <mergeCell ref="H935:I935"/>
    <mergeCell ref="M935:N935"/>
    <mergeCell ref="C930:D930"/>
    <mergeCell ref="H930:I930"/>
    <mergeCell ref="M930:N930"/>
    <mergeCell ref="C931:D931"/>
    <mergeCell ref="H931:I931"/>
    <mergeCell ref="M931:N931"/>
    <mergeCell ref="C932:D932"/>
    <mergeCell ref="H932:I932"/>
    <mergeCell ref="M932:N932"/>
    <mergeCell ref="C927:D927"/>
    <mergeCell ref="H927:I927"/>
    <mergeCell ref="M927:N927"/>
    <mergeCell ref="C928:D928"/>
    <mergeCell ref="H928:I928"/>
    <mergeCell ref="M928:N928"/>
    <mergeCell ref="C929:D929"/>
    <mergeCell ref="H929:I929"/>
    <mergeCell ref="M929:N929"/>
    <mergeCell ref="C924:D924"/>
    <mergeCell ref="H924:I924"/>
    <mergeCell ref="M924:N924"/>
    <mergeCell ref="C925:D925"/>
    <mergeCell ref="H925:I925"/>
    <mergeCell ref="M925:N925"/>
    <mergeCell ref="C926:D926"/>
    <mergeCell ref="H926:I926"/>
    <mergeCell ref="M926:N926"/>
    <mergeCell ref="C921:D921"/>
    <mergeCell ref="H921:I921"/>
    <mergeCell ref="M921:N921"/>
    <mergeCell ref="C922:D922"/>
    <mergeCell ref="H922:I922"/>
    <mergeCell ref="M922:N922"/>
    <mergeCell ref="C923:D923"/>
    <mergeCell ref="H923:I923"/>
    <mergeCell ref="M923:N923"/>
    <mergeCell ref="C918:D918"/>
    <mergeCell ref="H918:I918"/>
    <mergeCell ref="M918:N918"/>
    <mergeCell ref="C919:D919"/>
    <mergeCell ref="H919:I919"/>
    <mergeCell ref="M919:N919"/>
    <mergeCell ref="C920:D920"/>
    <mergeCell ref="H920:I920"/>
    <mergeCell ref="M920:N920"/>
    <mergeCell ref="C915:D915"/>
    <mergeCell ref="H915:I915"/>
    <mergeCell ref="M915:N915"/>
    <mergeCell ref="C916:D916"/>
    <mergeCell ref="H916:I916"/>
    <mergeCell ref="M916:N916"/>
    <mergeCell ref="C917:D917"/>
    <mergeCell ref="H917:I917"/>
    <mergeCell ref="M917:N917"/>
    <mergeCell ref="C912:D912"/>
    <mergeCell ref="H912:I912"/>
    <mergeCell ref="M912:N912"/>
    <mergeCell ref="C913:D913"/>
    <mergeCell ref="H913:I913"/>
    <mergeCell ref="M913:N913"/>
    <mergeCell ref="C914:D914"/>
    <mergeCell ref="H914:I914"/>
    <mergeCell ref="M914:N914"/>
    <mergeCell ref="C909:D909"/>
    <mergeCell ref="H909:I909"/>
    <mergeCell ref="M909:N909"/>
    <mergeCell ref="C910:D910"/>
    <mergeCell ref="H910:I910"/>
    <mergeCell ref="M910:N910"/>
    <mergeCell ref="C911:D911"/>
    <mergeCell ref="H911:I911"/>
    <mergeCell ref="M911:N911"/>
    <mergeCell ref="C906:D906"/>
    <mergeCell ref="H906:I906"/>
    <mergeCell ref="M906:N906"/>
    <mergeCell ref="C907:D907"/>
    <mergeCell ref="H907:I907"/>
    <mergeCell ref="M907:N907"/>
    <mergeCell ref="C908:D908"/>
    <mergeCell ref="H908:I908"/>
    <mergeCell ref="M908:N908"/>
    <mergeCell ref="C903:D903"/>
    <mergeCell ref="H903:I903"/>
    <mergeCell ref="M903:N903"/>
    <mergeCell ref="C904:D904"/>
    <mergeCell ref="H904:I904"/>
    <mergeCell ref="M904:N904"/>
    <mergeCell ref="C905:D905"/>
    <mergeCell ref="H905:I905"/>
    <mergeCell ref="M905:N905"/>
    <mergeCell ref="C900:D900"/>
    <mergeCell ref="H900:I900"/>
    <mergeCell ref="M900:N900"/>
    <mergeCell ref="C901:D901"/>
    <mergeCell ref="H901:I901"/>
    <mergeCell ref="M901:N901"/>
    <mergeCell ref="C902:D902"/>
    <mergeCell ref="H902:I902"/>
    <mergeCell ref="M902:N902"/>
    <mergeCell ref="C897:D897"/>
    <mergeCell ref="H897:I897"/>
    <mergeCell ref="M897:N897"/>
    <mergeCell ref="C898:D898"/>
    <mergeCell ref="H898:I898"/>
    <mergeCell ref="M898:N898"/>
    <mergeCell ref="C899:D899"/>
    <mergeCell ref="H899:I899"/>
    <mergeCell ref="M899:N899"/>
    <mergeCell ref="C894:D894"/>
    <mergeCell ref="H894:I894"/>
    <mergeCell ref="M894:N894"/>
    <mergeCell ref="C895:D895"/>
    <mergeCell ref="H895:I895"/>
    <mergeCell ref="M895:N895"/>
    <mergeCell ref="C896:D896"/>
    <mergeCell ref="H896:I896"/>
    <mergeCell ref="M896:N896"/>
    <mergeCell ref="C891:D891"/>
    <mergeCell ref="H891:I891"/>
    <mergeCell ref="M891:N891"/>
    <mergeCell ref="C892:D892"/>
    <mergeCell ref="H892:I892"/>
    <mergeCell ref="M892:N892"/>
    <mergeCell ref="C893:D893"/>
    <mergeCell ref="H893:I893"/>
    <mergeCell ref="M893:N893"/>
    <mergeCell ref="C888:D888"/>
    <mergeCell ref="H888:I888"/>
    <mergeCell ref="M888:N888"/>
    <mergeCell ref="C889:D889"/>
    <mergeCell ref="H889:I889"/>
    <mergeCell ref="M889:N889"/>
    <mergeCell ref="C890:D890"/>
    <mergeCell ref="H890:I890"/>
    <mergeCell ref="M890:N890"/>
    <mergeCell ref="C885:D885"/>
    <mergeCell ref="H885:I885"/>
    <mergeCell ref="M885:N885"/>
    <mergeCell ref="C886:D886"/>
    <mergeCell ref="H886:I886"/>
    <mergeCell ref="M886:N886"/>
    <mergeCell ref="C887:D887"/>
    <mergeCell ref="H887:I887"/>
    <mergeCell ref="M887:N887"/>
    <mergeCell ref="C882:D882"/>
    <mergeCell ref="H882:I882"/>
    <mergeCell ref="M882:N882"/>
    <mergeCell ref="C883:D883"/>
    <mergeCell ref="H883:I883"/>
    <mergeCell ref="M883:N883"/>
    <mergeCell ref="C884:D884"/>
    <mergeCell ref="H884:I884"/>
    <mergeCell ref="M884:N884"/>
    <mergeCell ref="C879:D879"/>
    <mergeCell ref="H879:I879"/>
    <mergeCell ref="M879:N879"/>
    <mergeCell ref="C880:D880"/>
    <mergeCell ref="H880:I880"/>
    <mergeCell ref="M880:N880"/>
    <mergeCell ref="C881:D881"/>
    <mergeCell ref="H881:I881"/>
    <mergeCell ref="M881:N881"/>
    <mergeCell ref="C876:D876"/>
    <mergeCell ref="H876:I876"/>
    <mergeCell ref="M876:N876"/>
    <mergeCell ref="C877:D877"/>
    <mergeCell ref="H877:I877"/>
    <mergeCell ref="M877:N877"/>
    <mergeCell ref="C878:D878"/>
    <mergeCell ref="H878:I878"/>
    <mergeCell ref="M878:N878"/>
    <mergeCell ref="C873:D873"/>
    <mergeCell ref="H873:I873"/>
    <mergeCell ref="M873:N873"/>
    <mergeCell ref="C874:D874"/>
    <mergeCell ref="H874:I874"/>
    <mergeCell ref="M874:N874"/>
    <mergeCell ref="C875:D875"/>
    <mergeCell ref="H875:I875"/>
    <mergeCell ref="M875:N875"/>
    <mergeCell ref="C870:D870"/>
    <mergeCell ref="H870:I870"/>
    <mergeCell ref="M870:N870"/>
    <mergeCell ref="C871:D871"/>
    <mergeCell ref="H871:I871"/>
    <mergeCell ref="M871:N871"/>
    <mergeCell ref="C872:D872"/>
    <mergeCell ref="H872:I872"/>
    <mergeCell ref="M872:N872"/>
    <mergeCell ref="C867:D867"/>
    <mergeCell ref="H867:I867"/>
    <mergeCell ref="M867:N867"/>
    <mergeCell ref="C868:D868"/>
    <mergeCell ref="H868:I868"/>
    <mergeCell ref="M868:N868"/>
    <mergeCell ref="C869:D869"/>
    <mergeCell ref="H869:I869"/>
    <mergeCell ref="M869:N869"/>
    <mergeCell ref="C864:D864"/>
    <mergeCell ref="H864:I864"/>
    <mergeCell ref="M864:N864"/>
    <mergeCell ref="C865:D865"/>
    <mergeCell ref="H865:I865"/>
    <mergeCell ref="M865:N865"/>
    <mergeCell ref="C866:D866"/>
    <mergeCell ref="H866:I866"/>
    <mergeCell ref="M866:N866"/>
    <mergeCell ref="C861:D861"/>
    <mergeCell ref="H861:I861"/>
    <mergeCell ref="M861:N861"/>
    <mergeCell ref="C862:D862"/>
    <mergeCell ref="H862:I862"/>
    <mergeCell ref="M862:N862"/>
    <mergeCell ref="C863:D863"/>
    <mergeCell ref="H863:I863"/>
    <mergeCell ref="M863:N863"/>
    <mergeCell ref="C858:D858"/>
    <mergeCell ref="H858:I858"/>
    <mergeCell ref="M858:N858"/>
    <mergeCell ref="C859:D859"/>
    <mergeCell ref="H859:I859"/>
    <mergeCell ref="M859:N859"/>
    <mergeCell ref="C860:D860"/>
    <mergeCell ref="H860:I860"/>
    <mergeCell ref="M860:N860"/>
    <mergeCell ref="C855:D855"/>
    <mergeCell ref="H855:I855"/>
    <mergeCell ref="M855:N855"/>
    <mergeCell ref="C856:D856"/>
    <mergeCell ref="H856:I856"/>
    <mergeCell ref="M856:N856"/>
    <mergeCell ref="C857:D857"/>
    <mergeCell ref="H857:I857"/>
    <mergeCell ref="M857:N857"/>
    <mergeCell ref="C852:D852"/>
    <mergeCell ref="H852:I852"/>
    <mergeCell ref="M852:N852"/>
    <mergeCell ref="C853:D853"/>
    <mergeCell ref="H853:I853"/>
    <mergeCell ref="M853:N853"/>
    <mergeCell ref="C854:D854"/>
    <mergeCell ref="H854:I854"/>
    <mergeCell ref="M854:N854"/>
    <mergeCell ref="C849:D849"/>
    <mergeCell ref="H849:I849"/>
    <mergeCell ref="M849:N849"/>
    <mergeCell ref="C850:D850"/>
    <mergeCell ref="H850:I850"/>
    <mergeCell ref="M850:N850"/>
    <mergeCell ref="C851:D851"/>
    <mergeCell ref="H851:I851"/>
    <mergeCell ref="M851:N851"/>
    <mergeCell ref="C846:D846"/>
    <mergeCell ref="H846:I846"/>
    <mergeCell ref="M846:N846"/>
    <mergeCell ref="C847:D847"/>
    <mergeCell ref="H847:I847"/>
    <mergeCell ref="M847:N847"/>
    <mergeCell ref="C848:D848"/>
    <mergeCell ref="H848:I848"/>
    <mergeCell ref="M848:N848"/>
    <mergeCell ref="C843:D843"/>
    <mergeCell ref="H843:I843"/>
    <mergeCell ref="M843:N843"/>
    <mergeCell ref="C844:D844"/>
    <mergeCell ref="H844:I844"/>
    <mergeCell ref="M844:N844"/>
    <mergeCell ref="C845:D845"/>
    <mergeCell ref="H845:I845"/>
    <mergeCell ref="M845:N845"/>
    <mergeCell ref="C840:D840"/>
    <mergeCell ref="H840:I840"/>
    <mergeCell ref="M840:N840"/>
    <mergeCell ref="C841:D841"/>
    <mergeCell ref="H841:I841"/>
    <mergeCell ref="M841:N841"/>
    <mergeCell ref="C842:D842"/>
    <mergeCell ref="H842:I842"/>
    <mergeCell ref="M842:N842"/>
    <mergeCell ref="C837:D837"/>
    <mergeCell ref="H837:I837"/>
    <mergeCell ref="M837:N837"/>
    <mergeCell ref="C838:D838"/>
    <mergeCell ref="H838:I838"/>
    <mergeCell ref="M838:N838"/>
    <mergeCell ref="C839:D839"/>
    <mergeCell ref="H839:I839"/>
    <mergeCell ref="M839:N839"/>
    <mergeCell ref="C834:D834"/>
    <mergeCell ref="H834:I834"/>
    <mergeCell ref="M834:N834"/>
    <mergeCell ref="C835:D835"/>
    <mergeCell ref="H835:I835"/>
    <mergeCell ref="M835:N835"/>
    <mergeCell ref="C836:D836"/>
    <mergeCell ref="H836:I836"/>
    <mergeCell ref="M836:N836"/>
    <mergeCell ref="C831:D831"/>
    <mergeCell ref="H831:I831"/>
    <mergeCell ref="M831:N831"/>
    <mergeCell ref="C832:D832"/>
    <mergeCell ref="H832:I832"/>
    <mergeCell ref="M832:N832"/>
    <mergeCell ref="C833:D833"/>
    <mergeCell ref="H833:I833"/>
    <mergeCell ref="M833:N833"/>
    <mergeCell ref="C828:D828"/>
    <mergeCell ref="H828:I828"/>
    <mergeCell ref="M828:N828"/>
    <mergeCell ref="C829:D829"/>
    <mergeCell ref="H829:I829"/>
    <mergeCell ref="M829:N829"/>
    <mergeCell ref="C830:D830"/>
    <mergeCell ref="H830:I830"/>
    <mergeCell ref="M830:N830"/>
    <mergeCell ref="C825:D825"/>
    <mergeCell ref="H825:I825"/>
    <mergeCell ref="M825:N825"/>
    <mergeCell ref="C826:D826"/>
    <mergeCell ref="H826:I826"/>
    <mergeCell ref="M826:N826"/>
    <mergeCell ref="C827:D827"/>
    <mergeCell ref="H827:I827"/>
    <mergeCell ref="M827:N827"/>
    <mergeCell ref="C822:D822"/>
    <mergeCell ref="H822:I822"/>
    <mergeCell ref="M822:N822"/>
    <mergeCell ref="C823:D823"/>
    <mergeCell ref="H823:I823"/>
    <mergeCell ref="M823:N823"/>
    <mergeCell ref="C824:D824"/>
    <mergeCell ref="H824:I824"/>
    <mergeCell ref="M824:N824"/>
    <mergeCell ref="C819:D819"/>
    <mergeCell ref="H819:I819"/>
    <mergeCell ref="M819:N819"/>
    <mergeCell ref="C820:D820"/>
    <mergeCell ref="H820:I820"/>
    <mergeCell ref="M820:N820"/>
    <mergeCell ref="C821:D821"/>
    <mergeCell ref="H821:I821"/>
    <mergeCell ref="M821:N821"/>
    <mergeCell ref="C816:D816"/>
    <mergeCell ref="H816:I816"/>
    <mergeCell ref="M816:N816"/>
    <mergeCell ref="C817:D817"/>
    <mergeCell ref="H817:I817"/>
    <mergeCell ref="M817:N817"/>
    <mergeCell ref="C818:D818"/>
    <mergeCell ref="H818:I818"/>
    <mergeCell ref="M818:N818"/>
    <mergeCell ref="C813:D813"/>
    <mergeCell ref="H813:I813"/>
    <mergeCell ref="M813:N813"/>
    <mergeCell ref="C814:D814"/>
    <mergeCell ref="H814:I814"/>
    <mergeCell ref="M814:N814"/>
    <mergeCell ref="C815:D815"/>
    <mergeCell ref="H815:I815"/>
    <mergeCell ref="M815:N815"/>
    <mergeCell ref="C810:D810"/>
    <mergeCell ref="H810:I810"/>
    <mergeCell ref="M810:N810"/>
    <mergeCell ref="C811:D811"/>
    <mergeCell ref="H811:I811"/>
    <mergeCell ref="M811:N811"/>
    <mergeCell ref="C812:D812"/>
    <mergeCell ref="H812:I812"/>
    <mergeCell ref="M812:N812"/>
    <mergeCell ref="C807:D807"/>
    <mergeCell ref="H807:I807"/>
    <mergeCell ref="M807:N807"/>
    <mergeCell ref="C808:D808"/>
    <mergeCell ref="H808:I808"/>
    <mergeCell ref="M808:N808"/>
    <mergeCell ref="C809:D809"/>
    <mergeCell ref="H809:I809"/>
    <mergeCell ref="M809:N809"/>
    <mergeCell ref="C804:D804"/>
    <mergeCell ref="H804:I804"/>
    <mergeCell ref="M804:N804"/>
    <mergeCell ref="C805:D805"/>
    <mergeCell ref="H805:I805"/>
    <mergeCell ref="M805:N805"/>
    <mergeCell ref="C806:D806"/>
    <mergeCell ref="H806:I806"/>
    <mergeCell ref="M806:N806"/>
    <mergeCell ref="C801:D801"/>
    <mergeCell ref="H801:I801"/>
    <mergeCell ref="M801:N801"/>
    <mergeCell ref="C802:D802"/>
    <mergeCell ref="H802:I802"/>
    <mergeCell ref="M802:N802"/>
    <mergeCell ref="C803:D803"/>
    <mergeCell ref="H803:I803"/>
    <mergeCell ref="M803:N803"/>
    <mergeCell ref="C798:D798"/>
    <mergeCell ref="H798:I798"/>
    <mergeCell ref="M798:N798"/>
    <mergeCell ref="C799:D799"/>
    <mergeCell ref="H799:I799"/>
    <mergeCell ref="M799:N799"/>
    <mergeCell ref="C800:D800"/>
    <mergeCell ref="H800:I800"/>
    <mergeCell ref="M800:N800"/>
    <mergeCell ref="C795:D795"/>
    <mergeCell ref="H795:I795"/>
    <mergeCell ref="M795:N795"/>
    <mergeCell ref="C796:D796"/>
    <mergeCell ref="H796:I796"/>
    <mergeCell ref="M796:N796"/>
    <mergeCell ref="C797:D797"/>
    <mergeCell ref="H797:I797"/>
    <mergeCell ref="M797:N797"/>
    <mergeCell ref="C792:D792"/>
    <mergeCell ref="H792:I792"/>
    <mergeCell ref="M792:N792"/>
    <mergeCell ref="C793:D793"/>
    <mergeCell ref="H793:I793"/>
    <mergeCell ref="M793:N793"/>
    <mergeCell ref="C794:D794"/>
    <mergeCell ref="H794:I794"/>
    <mergeCell ref="M794:N794"/>
    <mergeCell ref="C789:D789"/>
    <mergeCell ref="H789:I789"/>
    <mergeCell ref="M789:N789"/>
    <mergeCell ref="C790:D790"/>
    <mergeCell ref="H790:I790"/>
    <mergeCell ref="M790:N790"/>
    <mergeCell ref="C791:D791"/>
    <mergeCell ref="H791:I791"/>
    <mergeCell ref="M791:N791"/>
    <mergeCell ref="C786:D786"/>
    <mergeCell ref="H786:I786"/>
    <mergeCell ref="M786:N786"/>
    <mergeCell ref="C787:D787"/>
    <mergeCell ref="H787:I787"/>
    <mergeCell ref="M787:N787"/>
    <mergeCell ref="C788:D788"/>
    <mergeCell ref="H788:I788"/>
    <mergeCell ref="M788:N788"/>
    <mergeCell ref="C783:D783"/>
    <mergeCell ref="H783:I783"/>
    <mergeCell ref="M783:N783"/>
    <mergeCell ref="C784:D784"/>
    <mergeCell ref="H784:I784"/>
    <mergeCell ref="M784:N784"/>
    <mergeCell ref="C785:D785"/>
    <mergeCell ref="H785:I785"/>
    <mergeCell ref="M785:N785"/>
    <mergeCell ref="C780:D780"/>
    <mergeCell ref="H780:I780"/>
    <mergeCell ref="M780:N780"/>
    <mergeCell ref="C781:D781"/>
    <mergeCell ref="H781:I781"/>
    <mergeCell ref="M781:N781"/>
    <mergeCell ref="C782:D782"/>
    <mergeCell ref="H782:I782"/>
    <mergeCell ref="M782:N782"/>
    <mergeCell ref="C777:D777"/>
    <mergeCell ref="H777:I777"/>
    <mergeCell ref="M777:N777"/>
    <mergeCell ref="C778:D778"/>
    <mergeCell ref="H778:I778"/>
    <mergeCell ref="M778:N778"/>
    <mergeCell ref="C779:D779"/>
    <mergeCell ref="H779:I779"/>
    <mergeCell ref="M779:N779"/>
    <mergeCell ref="C774:D774"/>
    <mergeCell ref="H774:I774"/>
    <mergeCell ref="M774:N774"/>
    <mergeCell ref="C775:D775"/>
    <mergeCell ref="H775:I775"/>
    <mergeCell ref="M775:N775"/>
    <mergeCell ref="C776:D776"/>
    <mergeCell ref="H776:I776"/>
    <mergeCell ref="M776:N776"/>
    <mergeCell ref="C771:D771"/>
    <mergeCell ref="H771:I771"/>
    <mergeCell ref="M771:N771"/>
    <mergeCell ref="C772:D772"/>
    <mergeCell ref="H772:I772"/>
    <mergeCell ref="M772:N772"/>
    <mergeCell ref="C773:D773"/>
    <mergeCell ref="H773:I773"/>
    <mergeCell ref="M773:N773"/>
    <mergeCell ref="C768:D768"/>
    <mergeCell ref="H768:I768"/>
    <mergeCell ref="M768:N768"/>
    <mergeCell ref="C769:D769"/>
    <mergeCell ref="H769:I769"/>
    <mergeCell ref="M769:N769"/>
    <mergeCell ref="C770:D770"/>
    <mergeCell ref="H770:I770"/>
    <mergeCell ref="M770:N770"/>
    <mergeCell ref="C765:D765"/>
    <mergeCell ref="H765:I765"/>
    <mergeCell ref="M765:N765"/>
    <mergeCell ref="C766:D766"/>
    <mergeCell ref="H766:I766"/>
    <mergeCell ref="M766:N766"/>
    <mergeCell ref="C767:D767"/>
    <mergeCell ref="H767:I767"/>
    <mergeCell ref="M767:N767"/>
    <mergeCell ref="C762:D762"/>
    <mergeCell ref="H762:I762"/>
    <mergeCell ref="M762:N762"/>
    <mergeCell ref="C763:D763"/>
    <mergeCell ref="H763:I763"/>
    <mergeCell ref="M763:N763"/>
    <mergeCell ref="C764:D764"/>
    <mergeCell ref="H764:I764"/>
    <mergeCell ref="M764:N764"/>
    <mergeCell ref="C759:D759"/>
    <mergeCell ref="H759:I759"/>
    <mergeCell ref="M759:N759"/>
    <mergeCell ref="C760:D760"/>
    <mergeCell ref="H760:I760"/>
    <mergeCell ref="M760:N760"/>
    <mergeCell ref="C761:D761"/>
    <mergeCell ref="H761:I761"/>
    <mergeCell ref="M761:N761"/>
    <mergeCell ref="C756:D756"/>
    <mergeCell ref="H756:I756"/>
    <mergeCell ref="M756:N756"/>
    <mergeCell ref="C757:D757"/>
    <mergeCell ref="H757:I757"/>
    <mergeCell ref="M757:N757"/>
    <mergeCell ref="C758:D758"/>
    <mergeCell ref="H758:I758"/>
    <mergeCell ref="M758:N758"/>
    <mergeCell ref="C753:D753"/>
    <mergeCell ref="H753:I753"/>
    <mergeCell ref="M753:N753"/>
    <mergeCell ref="C754:D754"/>
    <mergeCell ref="H754:I754"/>
    <mergeCell ref="M754:N754"/>
    <mergeCell ref="C755:D755"/>
    <mergeCell ref="H755:I755"/>
    <mergeCell ref="M755:N755"/>
    <mergeCell ref="C750:D750"/>
    <mergeCell ref="H750:I750"/>
    <mergeCell ref="M750:N750"/>
    <mergeCell ref="C751:D751"/>
    <mergeCell ref="H751:I751"/>
    <mergeCell ref="M751:N751"/>
    <mergeCell ref="C752:D752"/>
    <mergeCell ref="H752:I752"/>
    <mergeCell ref="M752:N752"/>
    <mergeCell ref="C747:D747"/>
    <mergeCell ref="H747:I747"/>
    <mergeCell ref="M747:N747"/>
    <mergeCell ref="C748:D748"/>
    <mergeCell ref="H748:I748"/>
    <mergeCell ref="M748:N748"/>
    <mergeCell ref="C749:D749"/>
    <mergeCell ref="H749:I749"/>
    <mergeCell ref="M749:N749"/>
    <mergeCell ref="C744:D744"/>
    <mergeCell ref="H744:I744"/>
    <mergeCell ref="M744:N744"/>
    <mergeCell ref="C745:D745"/>
    <mergeCell ref="H745:I745"/>
    <mergeCell ref="M745:N745"/>
    <mergeCell ref="C746:D746"/>
    <mergeCell ref="H746:I746"/>
    <mergeCell ref="M746:N746"/>
    <mergeCell ref="C741:D741"/>
    <mergeCell ref="H741:I741"/>
    <mergeCell ref="M741:N741"/>
    <mergeCell ref="C742:D742"/>
    <mergeCell ref="H742:I742"/>
    <mergeCell ref="M742:N742"/>
    <mergeCell ref="C743:D743"/>
    <mergeCell ref="H743:I743"/>
    <mergeCell ref="M743:N743"/>
    <mergeCell ref="C738:D738"/>
    <mergeCell ref="H738:I738"/>
    <mergeCell ref="M738:N738"/>
    <mergeCell ref="C739:D739"/>
    <mergeCell ref="H739:I739"/>
    <mergeCell ref="M739:N739"/>
    <mergeCell ref="C740:D740"/>
    <mergeCell ref="H740:I740"/>
    <mergeCell ref="M740:N740"/>
    <mergeCell ref="C735:D735"/>
    <mergeCell ref="H735:I735"/>
    <mergeCell ref="M735:N735"/>
    <mergeCell ref="C736:D736"/>
    <mergeCell ref="H736:I736"/>
    <mergeCell ref="M736:N736"/>
    <mergeCell ref="C737:D737"/>
    <mergeCell ref="H737:I737"/>
    <mergeCell ref="M737:N737"/>
    <mergeCell ref="C732:D732"/>
    <mergeCell ref="H732:I732"/>
    <mergeCell ref="M732:N732"/>
    <mergeCell ref="C733:D733"/>
    <mergeCell ref="H733:I733"/>
    <mergeCell ref="M733:N733"/>
    <mergeCell ref="C734:D734"/>
    <mergeCell ref="H734:I734"/>
    <mergeCell ref="M734:N734"/>
    <mergeCell ref="C729:D729"/>
    <mergeCell ref="H729:I729"/>
    <mergeCell ref="M729:N729"/>
    <mergeCell ref="C730:D730"/>
    <mergeCell ref="H730:I730"/>
    <mergeCell ref="M730:N730"/>
    <mergeCell ref="C731:D731"/>
    <mergeCell ref="H731:I731"/>
    <mergeCell ref="M731:N731"/>
    <mergeCell ref="C726:D726"/>
    <mergeCell ref="H726:I726"/>
    <mergeCell ref="M726:N726"/>
    <mergeCell ref="C727:D727"/>
    <mergeCell ref="H727:I727"/>
    <mergeCell ref="M727:N727"/>
    <mergeCell ref="C728:D728"/>
    <mergeCell ref="H728:I728"/>
    <mergeCell ref="M728:N728"/>
    <mergeCell ref="C723:D723"/>
    <mergeCell ref="H723:I723"/>
    <mergeCell ref="M723:N723"/>
    <mergeCell ref="C724:D724"/>
    <mergeCell ref="H724:I724"/>
    <mergeCell ref="M724:N724"/>
    <mergeCell ref="C725:D725"/>
    <mergeCell ref="H725:I725"/>
    <mergeCell ref="M725:N725"/>
    <mergeCell ref="C720:D720"/>
    <mergeCell ref="H720:I720"/>
    <mergeCell ref="M720:N720"/>
    <mergeCell ref="C721:D721"/>
    <mergeCell ref="H721:I721"/>
    <mergeCell ref="M721:N721"/>
    <mergeCell ref="C722:D722"/>
    <mergeCell ref="H722:I722"/>
    <mergeCell ref="M722:N722"/>
    <mergeCell ref="C717:D717"/>
    <mergeCell ref="H717:I717"/>
    <mergeCell ref="M717:N717"/>
    <mergeCell ref="C718:D718"/>
    <mergeCell ref="H718:I718"/>
    <mergeCell ref="M718:N718"/>
    <mergeCell ref="C719:D719"/>
    <mergeCell ref="H719:I719"/>
    <mergeCell ref="M719:N719"/>
    <mergeCell ref="C714:D714"/>
    <mergeCell ref="H714:I714"/>
    <mergeCell ref="M714:N714"/>
    <mergeCell ref="C715:D715"/>
    <mergeCell ref="H715:I715"/>
    <mergeCell ref="M715:N715"/>
    <mergeCell ref="C716:D716"/>
    <mergeCell ref="H716:I716"/>
    <mergeCell ref="M716:N716"/>
    <mergeCell ref="C711:D711"/>
    <mergeCell ref="H711:I711"/>
    <mergeCell ref="M711:N711"/>
    <mergeCell ref="C712:D712"/>
    <mergeCell ref="H712:I712"/>
    <mergeCell ref="M712:N712"/>
    <mergeCell ref="C713:D713"/>
    <mergeCell ref="H713:I713"/>
    <mergeCell ref="M713:N713"/>
    <mergeCell ref="C708:D708"/>
    <mergeCell ref="H708:I708"/>
    <mergeCell ref="M708:N708"/>
    <mergeCell ref="C709:D709"/>
    <mergeCell ref="H709:I709"/>
    <mergeCell ref="M709:N709"/>
    <mergeCell ref="C710:D710"/>
    <mergeCell ref="H710:I710"/>
    <mergeCell ref="M710:N710"/>
    <mergeCell ref="C705:D705"/>
    <mergeCell ref="H705:I705"/>
    <mergeCell ref="M705:N705"/>
    <mergeCell ref="C706:D706"/>
    <mergeCell ref="H706:I706"/>
    <mergeCell ref="M706:N706"/>
    <mergeCell ref="C707:D707"/>
    <mergeCell ref="H707:I707"/>
    <mergeCell ref="M707:N707"/>
    <mergeCell ref="C702:D702"/>
    <mergeCell ref="H702:I702"/>
    <mergeCell ref="M702:N702"/>
    <mergeCell ref="C703:D703"/>
    <mergeCell ref="H703:I703"/>
    <mergeCell ref="M703:N703"/>
    <mergeCell ref="C704:D704"/>
    <mergeCell ref="H704:I704"/>
    <mergeCell ref="M704:N704"/>
    <mergeCell ref="C699:D699"/>
    <mergeCell ref="H699:I699"/>
    <mergeCell ref="M699:N699"/>
    <mergeCell ref="C700:D700"/>
    <mergeCell ref="H700:I700"/>
    <mergeCell ref="M700:N700"/>
    <mergeCell ref="C701:D701"/>
    <mergeCell ref="H701:I701"/>
    <mergeCell ref="M701:N701"/>
    <mergeCell ref="C696:D696"/>
    <mergeCell ref="H696:I696"/>
    <mergeCell ref="M696:N696"/>
    <mergeCell ref="C697:D697"/>
    <mergeCell ref="H697:I697"/>
    <mergeCell ref="M697:N697"/>
    <mergeCell ref="C698:D698"/>
    <mergeCell ref="H698:I698"/>
    <mergeCell ref="M698:N698"/>
    <mergeCell ref="C693:D693"/>
    <mergeCell ref="H693:I693"/>
    <mergeCell ref="M693:N693"/>
    <mergeCell ref="C694:D694"/>
    <mergeCell ref="H694:I694"/>
    <mergeCell ref="M694:N694"/>
    <mergeCell ref="C695:D695"/>
    <mergeCell ref="H695:I695"/>
    <mergeCell ref="M695:N695"/>
    <mergeCell ref="C690:D690"/>
    <mergeCell ref="H690:I690"/>
    <mergeCell ref="M690:N690"/>
    <mergeCell ref="C691:D691"/>
    <mergeCell ref="H691:I691"/>
    <mergeCell ref="M691:N691"/>
    <mergeCell ref="C692:D692"/>
    <mergeCell ref="H692:I692"/>
    <mergeCell ref="M692:N692"/>
    <mergeCell ref="C687:D687"/>
    <mergeCell ref="H687:I687"/>
    <mergeCell ref="M687:N687"/>
    <mergeCell ref="C688:D688"/>
    <mergeCell ref="H688:I688"/>
    <mergeCell ref="M688:N688"/>
    <mergeCell ref="C689:D689"/>
    <mergeCell ref="H689:I689"/>
    <mergeCell ref="M689:N689"/>
    <mergeCell ref="C684:D684"/>
    <mergeCell ref="H684:I684"/>
    <mergeCell ref="M684:N684"/>
    <mergeCell ref="C685:D685"/>
    <mergeCell ref="H685:I685"/>
    <mergeCell ref="M685:N685"/>
    <mergeCell ref="C686:D686"/>
    <mergeCell ref="H686:I686"/>
    <mergeCell ref="M686:N686"/>
    <mergeCell ref="C681:D681"/>
    <mergeCell ref="H681:I681"/>
    <mergeCell ref="M681:N681"/>
    <mergeCell ref="C682:D682"/>
    <mergeCell ref="H682:I682"/>
    <mergeCell ref="M682:N682"/>
    <mergeCell ref="C683:D683"/>
    <mergeCell ref="H683:I683"/>
    <mergeCell ref="M683:N683"/>
    <mergeCell ref="C678:D678"/>
    <mergeCell ref="H678:I678"/>
    <mergeCell ref="M678:N678"/>
    <mergeCell ref="C679:D679"/>
    <mergeCell ref="H679:I679"/>
    <mergeCell ref="M679:N679"/>
    <mergeCell ref="C680:D680"/>
    <mergeCell ref="H680:I680"/>
    <mergeCell ref="M680:N680"/>
    <mergeCell ref="C675:D675"/>
    <mergeCell ref="H675:I675"/>
    <mergeCell ref="M675:N675"/>
    <mergeCell ref="C676:D676"/>
    <mergeCell ref="H676:I676"/>
    <mergeCell ref="M676:N676"/>
    <mergeCell ref="C677:D677"/>
    <mergeCell ref="H677:I677"/>
    <mergeCell ref="M677:N677"/>
    <mergeCell ref="C672:D672"/>
    <mergeCell ref="H672:I672"/>
    <mergeCell ref="M672:N672"/>
    <mergeCell ref="C673:D673"/>
    <mergeCell ref="H673:I673"/>
    <mergeCell ref="M673:N673"/>
    <mergeCell ref="C674:D674"/>
    <mergeCell ref="H674:I674"/>
    <mergeCell ref="M674:N674"/>
    <mergeCell ref="C669:D669"/>
    <mergeCell ref="H669:I669"/>
    <mergeCell ref="M669:N669"/>
    <mergeCell ref="C670:D670"/>
    <mergeCell ref="H670:I670"/>
    <mergeCell ref="M670:N670"/>
    <mergeCell ref="C671:D671"/>
    <mergeCell ref="H671:I671"/>
    <mergeCell ref="M671:N671"/>
    <mergeCell ref="C665:D665"/>
    <mergeCell ref="H665:I666"/>
    <mergeCell ref="M665:N665"/>
    <mergeCell ref="C666:D666"/>
    <mergeCell ref="M666:N666"/>
    <mergeCell ref="C667:D667"/>
    <mergeCell ref="H667:I667"/>
    <mergeCell ref="M667:N667"/>
    <mergeCell ref="C668:D668"/>
    <mergeCell ref="H668:I668"/>
    <mergeCell ref="M668:N668"/>
    <mergeCell ref="C662:D662"/>
    <mergeCell ref="H662:I662"/>
    <mergeCell ref="M662:N662"/>
    <mergeCell ref="C663:D663"/>
    <mergeCell ref="H663:I663"/>
    <mergeCell ref="M663:N663"/>
    <mergeCell ref="C664:D664"/>
    <mergeCell ref="H664:L664"/>
    <mergeCell ref="M664:N664"/>
    <mergeCell ref="C659:D659"/>
    <mergeCell ref="H659:I659"/>
    <mergeCell ref="M659:N659"/>
    <mergeCell ref="C660:D660"/>
    <mergeCell ref="H660:I660"/>
    <mergeCell ref="M660:N660"/>
    <mergeCell ref="C661:D661"/>
    <mergeCell ref="H661:I661"/>
    <mergeCell ref="M661:N661"/>
    <mergeCell ref="C656:D656"/>
    <mergeCell ref="H656:I656"/>
    <mergeCell ref="M656:N656"/>
    <mergeCell ref="C657:D657"/>
    <mergeCell ref="H657:I657"/>
    <mergeCell ref="M657:N657"/>
    <mergeCell ref="C658:D658"/>
    <mergeCell ref="H658:I658"/>
    <mergeCell ref="M658:N658"/>
    <mergeCell ref="C653:D653"/>
    <mergeCell ref="H653:I653"/>
    <mergeCell ref="M653:N653"/>
    <mergeCell ref="C654:D654"/>
    <mergeCell ref="H654:I654"/>
    <mergeCell ref="M654:N654"/>
    <mergeCell ref="C655:D655"/>
    <mergeCell ref="H655:I655"/>
    <mergeCell ref="M655:N655"/>
    <mergeCell ref="C650:D650"/>
    <mergeCell ref="H650:I650"/>
    <mergeCell ref="M650:N650"/>
    <mergeCell ref="C651:D651"/>
    <mergeCell ref="H651:I651"/>
    <mergeCell ref="M651:N651"/>
    <mergeCell ref="C652:D652"/>
    <mergeCell ref="H652:I652"/>
    <mergeCell ref="M652:N652"/>
    <mergeCell ref="C647:D647"/>
    <mergeCell ref="H647:I647"/>
    <mergeCell ref="M647:N647"/>
    <mergeCell ref="C648:D648"/>
    <mergeCell ref="H648:I648"/>
    <mergeCell ref="M648:N648"/>
    <mergeCell ref="C649:D649"/>
    <mergeCell ref="H649:I649"/>
    <mergeCell ref="M649:N649"/>
    <mergeCell ref="C644:D644"/>
    <mergeCell ref="H644:I644"/>
    <mergeCell ref="M644:N644"/>
    <mergeCell ref="C645:D645"/>
    <mergeCell ref="H645:I645"/>
    <mergeCell ref="M645:N645"/>
    <mergeCell ref="C646:D646"/>
    <mergeCell ref="H646:I646"/>
    <mergeCell ref="M646:N646"/>
    <mergeCell ref="C641:D641"/>
    <mergeCell ref="H641:I641"/>
    <mergeCell ref="M641:N641"/>
    <mergeCell ref="C642:D642"/>
    <mergeCell ref="H642:I642"/>
    <mergeCell ref="M642:N642"/>
    <mergeCell ref="C643:D643"/>
    <mergeCell ref="H643:I643"/>
    <mergeCell ref="M643:N643"/>
    <mergeCell ref="C637:D637"/>
    <mergeCell ref="H637:I637"/>
    <mergeCell ref="M637:N638"/>
    <mergeCell ref="C638:D638"/>
    <mergeCell ref="H638:I638"/>
    <mergeCell ref="C639:D639"/>
    <mergeCell ref="H639:I639"/>
    <mergeCell ref="M639:N639"/>
    <mergeCell ref="C640:D640"/>
    <mergeCell ref="H640:I640"/>
    <mergeCell ref="M640:N640"/>
    <mergeCell ref="C634:D634"/>
    <mergeCell ref="H634:I634"/>
    <mergeCell ref="M634:N634"/>
    <mergeCell ref="C635:D635"/>
    <mergeCell ref="H635:I635"/>
    <mergeCell ref="M635:N635"/>
    <mergeCell ref="C636:D636"/>
    <mergeCell ref="H636:I636"/>
    <mergeCell ref="M636:Q636"/>
    <mergeCell ref="C631:D631"/>
    <mergeCell ref="H631:I631"/>
    <mergeCell ref="M631:N631"/>
    <mergeCell ref="C632:D632"/>
    <mergeCell ref="H632:I632"/>
    <mergeCell ref="M632:N632"/>
    <mergeCell ref="C633:D633"/>
    <mergeCell ref="H633:I633"/>
    <mergeCell ref="M633:N633"/>
    <mergeCell ref="C628:D628"/>
    <mergeCell ref="H628:I628"/>
    <mergeCell ref="M628:N628"/>
    <mergeCell ref="C629:D629"/>
    <mergeCell ref="H629:I629"/>
    <mergeCell ref="M629:N629"/>
    <mergeCell ref="C630:D630"/>
    <mergeCell ref="H630:I630"/>
    <mergeCell ref="M630:N630"/>
    <mergeCell ref="C625:D625"/>
    <mergeCell ref="H625:I625"/>
    <mergeCell ref="M625:N625"/>
    <mergeCell ref="C626:D626"/>
    <mergeCell ref="H626:I626"/>
    <mergeCell ref="M626:N626"/>
    <mergeCell ref="C627:D627"/>
    <mergeCell ref="H627:I627"/>
    <mergeCell ref="M627:N627"/>
    <mergeCell ref="C622:D622"/>
    <mergeCell ref="H622:I622"/>
    <mergeCell ref="M622:N622"/>
    <mergeCell ref="C623:D623"/>
    <mergeCell ref="H623:I623"/>
    <mergeCell ref="M623:N623"/>
    <mergeCell ref="C624:D624"/>
    <mergeCell ref="H624:I624"/>
    <mergeCell ref="M624:N624"/>
    <mergeCell ref="C618:G618"/>
    <mergeCell ref="H618:I618"/>
    <mergeCell ref="M618:N618"/>
    <mergeCell ref="C619:D620"/>
    <mergeCell ref="H619:I619"/>
    <mergeCell ref="M619:N619"/>
    <mergeCell ref="H620:I620"/>
    <mergeCell ref="M620:N620"/>
    <mergeCell ref="C621:D621"/>
    <mergeCell ref="H621:I621"/>
    <mergeCell ref="M621:N621"/>
    <mergeCell ref="C615:D615"/>
    <mergeCell ref="H615:I615"/>
    <mergeCell ref="M615:N615"/>
    <mergeCell ref="C616:D616"/>
    <mergeCell ref="H616:I616"/>
    <mergeCell ref="M616:N616"/>
    <mergeCell ref="C617:D617"/>
    <mergeCell ref="H617:I617"/>
    <mergeCell ref="M617:N617"/>
    <mergeCell ref="C612:D612"/>
    <mergeCell ref="H612:I612"/>
    <mergeCell ref="M612:N612"/>
    <mergeCell ref="C613:D613"/>
    <mergeCell ref="H613:I613"/>
    <mergeCell ref="M613:N613"/>
    <mergeCell ref="C614:D614"/>
    <mergeCell ref="H614:I614"/>
    <mergeCell ref="M614:N614"/>
    <mergeCell ref="C609:D609"/>
    <mergeCell ref="H609:I609"/>
    <mergeCell ref="M609:N609"/>
    <mergeCell ref="C610:D610"/>
    <mergeCell ref="H610:I610"/>
    <mergeCell ref="M610:N610"/>
    <mergeCell ref="C611:D611"/>
    <mergeCell ref="H611:I611"/>
    <mergeCell ref="M611:N611"/>
    <mergeCell ref="C606:D606"/>
    <mergeCell ref="H606:I606"/>
    <mergeCell ref="M606:N606"/>
    <mergeCell ref="C607:D607"/>
    <mergeCell ref="H607:I607"/>
    <mergeCell ref="M607:N607"/>
    <mergeCell ref="C608:D608"/>
    <mergeCell ref="H608:I608"/>
    <mergeCell ref="M608:N608"/>
    <mergeCell ref="C603:D603"/>
    <mergeCell ref="H603:I603"/>
    <mergeCell ref="M603:N603"/>
    <mergeCell ref="C604:D604"/>
    <mergeCell ref="H604:I604"/>
    <mergeCell ref="M604:N604"/>
    <mergeCell ref="C605:D605"/>
    <mergeCell ref="H605:I605"/>
    <mergeCell ref="M605:N605"/>
    <mergeCell ref="C600:D600"/>
    <mergeCell ref="H600:I600"/>
    <mergeCell ref="M600:N600"/>
    <mergeCell ref="C601:D601"/>
    <mergeCell ref="H601:I601"/>
    <mergeCell ref="M601:N601"/>
    <mergeCell ref="C602:D602"/>
    <mergeCell ref="H602:I602"/>
    <mergeCell ref="M602:N602"/>
    <mergeCell ref="C597:D597"/>
    <mergeCell ref="H597:I597"/>
    <mergeCell ref="M597:N597"/>
    <mergeCell ref="C598:D598"/>
    <mergeCell ref="H598:I598"/>
    <mergeCell ref="M598:N598"/>
    <mergeCell ref="C599:D599"/>
    <mergeCell ref="H599:I599"/>
    <mergeCell ref="M599:N599"/>
    <mergeCell ref="C594:D594"/>
    <mergeCell ref="H594:I594"/>
    <mergeCell ref="M594:N594"/>
    <mergeCell ref="C595:D595"/>
    <mergeCell ref="H595:I595"/>
    <mergeCell ref="M595:N595"/>
    <mergeCell ref="C596:D596"/>
    <mergeCell ref="H596:I596"/>
    <mergeCell ref="M596:N596"/>
    <mergeCell ref="C591:D591"/>
    <mergeCell ref="H591:I591"/>
    <mergeCell ref="M591:N591"/>
    <mergeCell ref="C592:D592"/>
    <mergeCell ref="H592:I592"/>
    <mergeCell ref="M592:N592"/>
    <mergeCell ref="C593:D593"/>
    <mergeCell ref="H593:I593"/>
    <mergeCell ref="M593:N593"/>
    <mergeCell ref="C588:D588"/>
    <mergeCell ref="H588:I588"/>
    <mergeCell ref="M588:N588"/>
    <mergeCell ref="C589:D589"/>
    <mergeCell ref="H589:I589"/>
    <mergeCell ref="M589:N589"/>
    <mergeCell ref="C590:D590"/>
    <mergeCell ref="H590:I590"/>
    <mergeCell ref="M590:N590"/>
    <mergeCell ref="C585:D585"/>
    <mergeCell ref="H585:I585"/>
    <mergeCell ref="M585:N585"/>
    <mergeCell ref="C586:D586"/>
    <mergeCell ref="H586:I586"/>
    <mergeCell ref="M586:N586"/>
    <mergeCell ref="C587:D587"/>
    <mergeCell ref="H587:I587"/>
    <mergeCell ref="M587:N587"/>
    <mergeCell ref="C582:D582"/>
    <mergeCell ref="H582:I582"/>
    <mergeCell ref="M582:N582"/>
    <mergeCell ref="C583:D583"/>
    <mergeCell ref="H583:I583"/>
    <mergeCell ref="M583:N583"/>
    <mergeCell ref="C584:D584"/>
    <mergeCell ref="H584:I584"/>
    <mergeCell ref="M584:N584"/>
    <mergeCell ref="C579:D579"/>
    <mergeCell ref="H579:I579"/>
    <mergeCell ref="M579:N579"/>
    <mergeCell ref="C580:D580"/>
    <mergeCell ref="H580:I580"/>
    <mergeCell ref="M580:N580"/>
    <mergeCell ref="C581:D581"/>
    <mergeCell ref="H581:I581"/>
    <mergeCell ref="M581:N581"/>
    <mergeCell ref="C576:D576"/>
    <mergeCell ref="H576:I576"/>
    <mergeCell ref="M576:N576"/>
    <mergeCell ref="C577:D577"/>
    <mergeCell ref="H577:I577"/>
    <mergeCell ref="M577:N577"/>
    <mergeCell ref="C578:D578"/>
    <mergeCell ref="H578:I578"/>
    <mergeCell ref="M578:N578"/>
    <mergeCell ref="C573:D573"/>
    <mergeCell ref="H573:I573"/>
    <mergeCell ref="M573:N573"/>
    <mergeCell ref="C574:D574"/>
    <mergeCell ref="H574:I574"/>
    <mergeCell ref="M574:N574"/>
    <mergeCell ref="C575:D575"/>
    <mergeCell ref="H575:I575"/>
    <mergeCell ref="M575:N575"/>
    <mergeCell ref="C570:D570"/>
    <mergeCell ref="H570:I570"/>
    <mergeCell ref="M570:N570"/>
    <mergeCell ref="C571:D571"/>
    <mergeCell ref="H571:I571"/>
    <mergeCell ref="M571:N571"/>
    <mergeCell ref="C572:D572"/>
    <mergeCell ref="H572:I572"/>
    <mergeCell ref="M572:N572"/>
    <mergeCell ref="C567:D567"/>
    <mergeCell ref="H567:I567"/>
    <mergeCell ref="M567:N567"/>
    <mergeCell ref="C568:D568"/>
    <mergeCell ref="H568:I568"/>
    <mergeCell ref="M568:N568"/>
    <mergeCell ref="C569:D569"/>
    <mergeCell ref="H569:I569"/>
    <mergeCell ref="M569:N569"/>
    <mergeCell ref="C564:D564"/>
    <mergeCell ref="H564:I564"/>
    <mergeCell ref="M564:N564"/>
    <mergeCell ref="C565:D565"/>
    <mergeCell ref="H565:I565"/>
    <mergeCell ref="M565:N565"/>
    <mergeCell ref="C566:D566"/>
    <mergeCell ref="H566:I566"/>
    <mergeCell ref="M566:N566"/>
    <mergeCell ref="C561:D561"/>
    <mergeCell ref="H561:I561"/>
    <mergeCell ref="M561:N561"/>
    <mergeCell ref="C562:D562"/>
    <mergeCell ref="H562:I562"/>
    <mergeCell ref="M562:N562"/>
    <mergeCell ref="C563:D563"/>
    <mergeCell ref="H563:I563"/>
    <mergeCell ref="M563:N563"/>
    <mergeCell ref="C558:D558"/>
    <mergeCell ref="H558:I558"/>
    <mergeCell ref="M558:N558"/>
    <mergeCell ref="C559:D559"/>
    <mergeCell ref="H559:I559"/>
    <mergeCell ref="M559:N559"/>
    <mergeCell ref="C560:D560"/>
    <mergeCell ref="H560:I560"/>
    <mergeCell ref="M560:N560"/>
    <mergeCell ref="C555:D555"/>
    <mergeCell ref="H555:I555"/>
    <mergeCell ref="M555:N555"/>
    <mergeCell ref="C556:D556"/>
    <mergeCell ref="H556:I556"/>
    <mergeCell ref="M556:N556"/>
    <mergeCell ref="C557:D557"/>
    <mergeCell ref="H557:I557"/>
    <mergeCell ref="M557:N557"/>
    <mergeCell ref="C552:D552"/>
    <mergeCell ref="H552:I552"/>
    <mergeCell ref="M552:N552"/>
    <mergeCell ref="C553:D553"/>
    <mergeCell ref="H553:I553"/>
    <mergeCell ref="M553:N553"/>
    <mergeCell ref="C554:D554"/>
    <mergeCell ref="H554:I554"/>
    <mergeCell ref="M554:N554"/>
    <mergeCell ref="C549:D549"/>
    <mergeCell ref="H549:I549"/>
    <mergeCell ref="M549:N549"/>
    <mergeCell ref="C550:D550"/>
    <mergeCell ref="H550:I550"/>
    <mergeCell ref="M550:N550"/>
    <mergeCell ref="C551:D551"/>
    <mergeCell ref="H551:I551"/>
    <mergeCell ref="M551:N551"/>
    <mergeCell ref="C546:D546"/>
    <mergeCell ref="H546:I546"/>
    <mergeCell ref="M546:N546"/>
    <mergeCell ref="C547:D547"/>
    <mergeCell ref="H547:I547"/>
    <mergeCell ref="M547:N547"/>
    <mergeCell ref="C548:D548"/>
    <mergeCell ref="H548:I548"/>
    <mergeCell ref="M548:N548"/>
    <mergeCell ref="C543:D543"/>
    <mergeCell ref="H543:I543"/>
    <mergeCell ref="M543:N543"/>
    <mergeCell ref="C544:D544"/>
    <mergeCell ref="H544:I544"/>
    <mergeCell ref="M544:N544"/>
    <mergeCell ref="C545:D545"/>
    <mergeCell ref="H545:I545"/>
    <mergeCell ref="M545:N545"/>
    <mergeCell ref="C540:D540"/>
    <mergeCell ref="H540:I540"/>
    <mergeCell ref="M540:N540"/>
    <mergeCell ref="C541:D541"/>
    <mergeCell ref="H541:I541"/>
    <mergeCell ref="M541:N541"/>
    <mergeCell ref="C542:D542"/>
    <mergeCell ref="H542:I542"/>
    <mergeCell ref="M542:N542"/>
    <mergeCell ref="C537:D537"/>
    <mergeCell ref="H537:I537"/>
    <mergeCell ref="M537:N537"/>
    <mergeCell ref="C538:D538"/>
    <mergeCell ref="H538:I538"/>
    <mergeCell ref="M538:N538"/>
    <mergeCell ref="C539:D539"/>
    <mergeCell ref="H539:I539"/>
    <mergeCell ref="M539:N539"/>
    <mergeCell ref="C534:D534"/>
    <mergeCell ref="H534:I534"/>
    <mergeCell ref="M534:N534"/>
    <mergeCell ref="C535:D535"/>
    <mergeCell ref="H535:I535"/>
    <mergeCell ref="M535:N535"/>
    <mergeCell ref="C536:D536"/>
    <mergeCell ref="H536:I536"/>
    <mergeCell ref="M536:N536"/>
    <mergeCell ref="C531:D531"/>
    <mergeCell ref="H531:I531"/>
    <mergeCell ref="M531:N531"/>
    <mergeCell ref="C532:D532"/>
    <mergeCell ref="H532:I532"/>
    <mergeCell ref="M532:N532"/>
    <mergeCell ref="C533:D533"/>
    <mergeCell ref="H533:J533"/>
    <mergeCell ref="M533:N533"/>
    <mergeCell ref="C528:D528"/>
    <mergeCell ref="H528:I528"/>
    <mergeCell ref="M528:N528"/>
    <mergeCell ref="C529:D529"/>
    <mergeCell ref="H529:I529"/>
    <mergeCell ref="M529:N529"/>
    <mergeCell ref="C530:D530"/>
    <mergeCell ref="H530:I530"/>
    <mergeCell ref="M530:N530"/>
    <mergeCell ref="C525:D525"/>
    <mergeCell ref="H525:I525"/>
    <mergeCell ref="M525:N525"/>
    <mergeCell ref="C526:D526"/>
    <mergeCell ref="H526:I526"/>
    <mergeCell ref="M526:N526"/>
    <mergeCell ref="C527:D527"/>
    <mergeCell ref="H527:I527"/>
    <mergeCell ref="M527:N527"/>
    <mergeCell ref="C522:D522"/>
    <mergeCell ref="H522:I522"/>
    <mergeCell ref="M522:N522"/>
    <mergeCell ref="C523:D523"/>
    <mergeCell ref="H523:I523"/>
    <mergeCell ref="M523:N523"/>
    <mergeCell ref="C524:D524"/>
    <mergeCell ref="H524:I524"/>
    <mergeCell ref="M524:N524"/>
    <mergeCell ref="C519:D519"/>
    <mergeCell ref="H519:I519"/>
    <mergeCell ref="M519:O519"/>
    <mergeCell ref="C520:D520"/>
    <mergeCell ref="H520:I520"/>
    <mergeCell ref="M520:N520"/>
    <mergeCell ref="C521:D521"/>
    <mergeCell ref="H521:I521"/>
    <mergeCell ref="M521:N521"/>
    <mergeCell ref="C516:D516"/>
    <mergeCell ref="H516:I516"/>
    <mergeCell ref="M516:N516"/>
    <mergeCell ref="C517:D517"/>
    <mergeCell ref="H517:I517"/>
    <mergeCell ref="M517:N517"/>
    <mergeCell ref="C518:D518"/>
    <mergeCell ref="H518:I518"/>
    <mergeCell ref="M518:N518"/>
    <mergeCell ref="C513:D513"/>
    <mergeCell ref="H513:I513"/>
    <mergeCell ref="M513:N513"/>
    <mergeCell ref="C514:D514"/>
    <mergeCell ref="H514:I514"/>
    <mergeCell ref="M514:N514"/>
    <mergeCell ref="C515:D515"/>
    <mergeCell ref="H515:I515"/>
    <mergeCell ref="M515:N515"/>
    <mergeCell ref="C510:E510"/>
    <mergeCell ref="H510:I510"/>
    <mergeCell ref="M510:N510"/>
    <mergeCell ref="C511:D511"/>
    <mergeCell ref="H511:I511"/>
    <mergeCell ref="M511:N511"/>
    <mergeCell ref="C512:D512"/>
    <mergeCell ref="H512:I512"/>
    <mergeCell ref="M512:N512"/>
    <mergeCell ref="C507:D507"/>
    <mergeCell ref="H507:I507"/>
    <mergeCell ref="M507:N507"/>
    <mergeCell ref="C508:D508"/>
    <mergeCell ref="H508:I508"/>
    <mergeCell ref="M508:N508"/>
    <mergeCell ref="C509:D509"/>
    <mergeCell ref="H509:I509"/>
    <mergeCell ref="M509:N509"/>
    <mergeCell ref="C504:D504"/>
    <mergeCell ref="H504:I504"/>
    <mergeCell ref="M504:N504"/>
    <mergeCell ref="C505:D505"/>
    <mergeCell ref="H505:I505"/>
    <mergeCell ref="M505:N505"/>
    <mergeCell ref="C506:D506"/>
    <mergeCell ref="H506:I506"/>
    <mergeCell ref="M506:N506"/>
    <mergeCell ref="C501:D501"/>
    <mergeCell ref="H501:I501"/>
    <mergeCell ref="M501:N501"/>
    <mergeCell ref="C502:D502"/>
    <mergeCell ref="H502:I502"/>
    <mergeCell ref="M502:N502"/>
    <mergeCell ref="C503:D503"/>
    <mergeCell ref="H503:I503"/>
    <mergeCell ref="M503:N503"/>
    <mergeCell ref="C498:D498"/>
    <mergeCell ref="H498:I498"/>
    <mergeCell ref="M498:N498"/>
    <mergeCell ref="C499:D499"/>
    <mergeCell ref="H499:I499"/>
    <mergeCell ref="M499:N499"/>
    <mergeCell ref="C500:D500"/>
    <mergeCell ref="H500:I500"/>
    <mergeCell ref="M500:N500"/>
    <mergeCell ref="C495:D495"/>
    <mergeCell ref="H495:I495"/>
    <mergeCell ref="M495:N495"/>
    <mergeCell ref="C496:D496"/>
    <mergeCell ref="H496:I496"/>
    <mergeCell ref="M496:N496"/>
    <mergeCell ref="C497:D497"/>
    <mergeCell ref="H497:I497"/>
    <mergeCell ref="M497:N497"/>
    <mergeCell ref="C492:D492"/>
    <mergeCell ref="H492:I492"/>
    <mergeCell ref="M492:N492"/>
    <mergeCell ref="C493:D493"/>
    <mergeCell ref="H493:I493"/>
    <mergeCell ref="M493:N493"/>
    <mergeCell ref="C494:D494"/>
    <mergeCell ref="H494:I494"/>
    <mergeCell ref="M494:N494"/>
    <mergeCell ref="C489:D489"/>
    <mergeCell ref="H489:I489"/>
    <mergeCell ref="M489:N489"/>
    <mergeCell ref="C490:D490"/>
    <mergeCell ref="H490:I490"/>
    <mergeCell ref="M490:N490"/>
    <mergeCell ref="C491:D491"/>
    <mergeCell ref="H491:I491"/>
    <mergeCell ref="M491:N491"/>
    <mergeCell ref="C486:D486"/>
    <mergeCell ref="H486:I486"/>
    <mergeCell ref="M486:N486"/>
    <mergeCell ref="C487:D487"/>
    <mergeCell ref="H487:I487"/>
    <mergeCell ref="M487:N487"/>
    <mergeCell ref="C488:D488"/>
    <mergeCell ref="H488:I488"/>
    <mergeCell ref="M488:N488"/>
    <mergeCell ref="C483:D483"/>
    <mergeCell ref="H483:I483"/>
    <mergeCell ref="M483:N483"/>
    <mergeCell ref="C484:D484"/>
    <mergeCell ref="H484:I484"/>
    <mergeCell ref="M484:N484"/>
    <mergeCell ref="C485:D485"/>
    <mergeCell ref="H485:I485"/>
    <mergeCell ref="M485:N485"/>
    <mergeCell ref="C480:D480"/>
    <mergeCell ref="H480:I480"/>
    <mergeCell ref="M480:N480"/>
    <mergeCell ref="C481:D481"/>
    <mergeCell ref="H481:I481"/>
    <mergeCell ref="M481:N481"/>
    <mergeCell ref="C482:D482"/>
    <mergeCell ref="H482:I482"/>
    <mergeCell ref="M482:N482"/>
    <mergeCell ref="C477:D477"/>
    <mergeCell ref="H477:I477"/>
    <mergeCell ref="M477:N477"/>
    <mergeCell ref="C478:D478"/>
    <mergeCell ref="H478:I478"/>
    <mergeCell ref="M478:N478"/>
    <mergeCell ref="C479:D479"/>
    <mergeCell ref="H479:I479"/>
    <mergeCell ref="M479:N479"/>
    <mergeCell ref="C474:D474"/>
    <mergeCell ref="H474:I474"/>
    <mergeCell ref="M474:N474"/>
    <mergeCell ref="C475:D475"/>
    <mergeCell ref="H475:I475"/>
    <mergeCell ref="M475:N475"/>
    <mergeCell ref="C476:D476"/>
    <mergeCell ref="H476:I476"/>
    <mergeCell ref="M476:N476"/>
    <mergeCell ref="C471:D471"/>
    <mergeCell ref="H471:I471"/>
    <mergeCell ref="M471:N471"/>
    <mergeCell ref="C472:D472"/>
    <mergeCell ref="H472:I472"/>
    <mergeCell ref="M472:N472"/>
    <mergeCell ref="C473:D473"/>
    <mergeCell ref="H473:I473"/>
    <mergeCell ref="M473:N473"/>
    <mergeCell ref="C468:D468"/>
    <mergeCell ref="H468:I468"/>
    <mergeCell ref="M468:N468"/>
    <mergeCell ref="C469:D469"/>
    <mergeCell ref="H469:I469"/>
    <mergeCell ref="M469:N469"/>
    <mergeCell ref="C470:D470"/>
    <mergeCell ref="H470:I470"/>
    <mergeCell ref="M470:N470"/>
    <mergeCell ref="C465:D465"/>
    <mergeCell ref="H465:I465"/>
    <mergeCell ref="M465:N465"/>
    <mergeCell ref="C466:D466"/>
    <mergeCell ref="H466:I466"/>
    <mergeCell ref="M466:N466"/>
    <mergeCell ref="C467:D467"/>
    <mergeCell ref="H467:I467"/>
    <mergeCell ref="M467:N467"/>
    <mergeCell ref="C462:D462"/>
    <mergeCell ref="H462:I462"/>
    <mergeCell ref="M462:N462"/>
    <mergeCell ref="C463:D463"/>
    <mergeCell ref="H463:I463"/>
    <mergeCell ref="M463:N463"/>
    <mergeCell ref="C464:D464"/>
    <mergeCell ref="H464:I464"/>
    <mergeCell ref="M464:N464"/>
    <mergeCell ref="C459:D459"/>
    <mergeCell ref="H459:I459"/>
    <mergeCell ref="M459:N459"/>
    <mergeCell ref="C460:D460"/>
    <mergeCell ref="H460:I460"/>
    <mergeCell ref="M460:N460"/>
    <mergeCell ref="C461:D461"/>
    <mergeCell ref="H461:I461"/>
    <mergeCell ref="M461:N461"/>
    <mergeCell ref="C456:D456"/>
    <mergeCell ref="H456:I456"/>
    <mergeCell ref="M456:N456"/>
    <mergeCell ref="C457:D457"/>
    <mergeCell ref="H457:I457"/>
    <mergeCell ref="M457:N457"/>
    <mergeCell ref="C458:D458"/>
    <mergeCell ref="H458:I458"/>
    <mergeCell ref="M458:N458"/>
    <mergeCell ref="C453:D453"/>
    <mergeCell ref="H453:I453"/>
    <mergeCell ref="M453:N453"/>
    <mergeCell ref="C454:D454"/>
    <mergeCell ref="H454:I454"/>
    <mergeCell ref="M454:N454"/>
    <mergeCell ref="C455:D455"/>
    <mergeCell ref="H455:I455"/>
    <mergeCell ref="M455:N455"/>
    <mergeCell ref="C450:D450"/>
    <mergeCell ref="H450:I450"/>
    <mergeCell ref="M450:N450"/>
    <mergeCell ref="C451:D451"/>
    <mergeCell ref="H451:I451"/>
    <mergeCell ref="M451:N451"/>
    <mergeCell ref="C452:D452"/>
    <mergeCell ref="H452:I452"/>
    <mergeCell ref="M452:N452"/>
    <mergeCell ref="C447:D447"/>
    <mergeCell ref="H447:I447"/>
    <mergeCell ref="M447:N447"/>
    <mergeCell ref="C448:D448"/>
    <mergeCell ref="H448:I448"/>
    <mergeCell ref="M448:N448"/>
    <mergeCell ref="C449:D449"/>
    <mergeCell ref="H449:I449"/>
    <mergeCell ref="M449:N449"/>
    <mergeCell ref="C444:D444"/>
    <mergeCell ref="H444:I444"/>
    <mergeCell ref="M444:N444"/>
    <mergeCell ref="C445:D445"/>
    <mergeCell ref="H445:I445"/>
    <mergeCell ref="M445:N445"/>
    <mergeCell ref="C446:D446"/>
    <mergeCell ref="H446:I446"/>
    <mergeCell ref="M446:N446"/>
    <mergeCell ref="C441:D441"/>
    <mergeCell ref="H441:I441"/>
    <mergeCell ref="M441:N441"/>
    <mergeCell ref="C442:D442"/>
    <mergeCell ref="H442:I442"/>
    <mergeCell ref="M442:N442"/>
    <mergeCell ref="C443:D443"/>
    <mergeCell ref="H443:I443"/>
    <mergeCell ref="M443:N443"/>
    <mergeCell ref="C438:D438"/>
    <mergeCell ref="H438:I438"/>
    <mergeCell ref="M438:N438"/>
    <mergeCell ref="C439:D439"/>
    <mergeCell ref="H439:I439"/>
    <mergeCell ref="M439:N439"/>
    <mergeCell ref="C440:D440"/>
    <mergeCell ref="H440:I440"/>
    <mergeCell ref="M440:N440"/>
    <mergeCell ref="C435:D435"/>
    <mergeCell ref="H435:I435"/>
    <mergeCell ref="M435:N435"/>
    <mergeCell ref="C436:D436"/>
    <mergeCell ref="H436:I436"/>
    <mergeCell ref="M436:N436"/>
    <mergeCell ref="C437:D437"/>
    <mergeCell ref="H437:I437"/>
    <mergeCell ref="M437:N437"/>
    <mergeCell ref="C432:D432"/>
    <mergeCell ref="H432:I432"/>
    <mergeCell ref="M432:N432"/>
    <mergeCell ref="C433:D433"/>
    <mergeCell ref="H433:I433"/>
    <mergeCell ref="M433:N433"/>
    <mergeCell ref="C434:D434"/>
    <mergeCell ref="H434:I434"/>
    <mergeCell ref="M434:N434"/>
    <mergeCell ref="C429:D429"/>
    <mergeCell ref="H429:I429"/>
    <mergeCell ref="M429:N429"/>
    <mergeCell ref="C430:D430"/>
    <mergeCell ref="H430:I430"/>
    <mergeCell ref="M430:N430"/>
    <mergeCell ref="C431:D431"/>
    <mergeCell ref="H431:I431"/>
    <mergeCell ref="M431:N431"/>
    <mergeCell ref="C426:D426"/>
    <mergeCell ref="H426:I426"/>
    <mergeCell ref="M426:N426"/>
    <mergeCell ref="C427:D427"/>
    <mergeCell ref="H427:I427"/>
    <mergeCell ref="M427:N427"/>
    <mergeCell ref="C428:D428"/>
    <mergeCell ref="H428:I428"/>
    <mergeCell ref="M428:N428"/>
    <mergeCell ref="C423:D423"/>
    <mergeCell ref="H423:I423"/>
    <mergeCell ref="M423:N423"/>
    <mergeCell ref="C424:D424"/>
    <mergeCell ref="H424:I424"/>
    <mergeCell ref="M424:N424"/>
    <mergeCell ref="C425:D425"/>
    <mergeCell ref="H425:I425"/>
    <mergeCell ref="M425:N425"/>
    <mergeCell ref="C420:D420"/>
    <mergeCell ref="H420:I420"/>
    <mergeCell ref="M420:N420"/>
    <mergeCell ref="C421:D421"/>
    <mergeCell ref="H421:I421"/>
    <mergeCell ref="M421:N421"/>
    <mergeCell ref="C422:D422"/>
    <mergeCell ref="H422:I422"/>
    <mergeCell ref="M422:N422"/>
    <mergeCell ref="C417:D417"/>
    <mergeCell ref="H417:I417"/>
    <mergeCell ref="M417:N417"/>
    <mergeCell ref="C418:D418"/>
    <mergeCell ref="H418:I418"/>
    <mergeCell ref="M418:N418"/>
    <mergeCell ref="C419:D419"/>
    <mergeCell ref="H419:I419"/>
    <mergeCell ref="M419:N419"/>
    <mergeCell ref="C414:D414"/>
    <mergeCell ref="H414:I414"/>
    <mergeCell ref="M414:N414"/>
    <mergeCell ref="C415:D415"/>
    <mergeCell ref="H415:I415"/>
    <mergeCell ref="M415:N415"/>
    <mergeCell ref="C416:D416"/>
    <mergeCell ref="H416:I416"/>
    <mergeCell ref="M416:N416"/>
    <mergeCell ref="H405:I405"/>
    <mergeCell ref="M405:N405"/>
    <mergeCell ref="C406:D406"/>
    <mergeCell ref="H406:I406"/>
    <mergeCell ref="M406:N406"/>
    <mergeCell ref="C407:D407"/>
    <mergeCell ref="C411:D411"/>
    <mergeCell ref="H411:I411"/>
    <mergeCell ref="M411:N411"/>
    <mergeCell ref="C412:D412"/>
    <mergeCell ref="H412:I412"/>
    <mergeCell ref="M412:N412"/>
    <mergeCell ref="C413:D413"/>
    <mergeCell ref="H413:I413"/>
    <mergeCell ref="M413:N413"/>
    <mergeCell ref="H407:I407"/>
    <mergeCell ref="M407:N407"/>
    <mergeCell ref="C408:D408"/>
    <mergeCell ref="H408:I408"/>
    <mergeCell ref="M408:N408"/>
    <mergeCell ref="C409:D409"/>
    <mergeCell ref="H409:I409"/>
    <mergeCell ref="M409:N409"/>
    <mergeCell ref="C410:D410"/>
    <mergeCell ref="H410:I410"/>
    <mergeCell ref="M410:N410"/>
    <mergeCell ref="BC14:BG14"/>
    <mergeCell ref="BH14:BL14"/>
    <mergeCell ref="BM14:BQ14"/>
    <mergeCell ref="A58:A74"/>
    <mergeCell ref="A153:A163"/>
    <mergeCell ref="A231:A237"/>
    <mergeCell ref="BA58:BA74"/>
    <mergeCell ref="BA153:BA163"/>
    <mergeCell ref="BA231:BA237"/>
    <mergeCell ref="A16:A17"/>
    <mergeCell ref="BA16:BA17"/>
    <mergeCell ref="A18:A21"/>
    <mergeCell ref="BA18:BA21"/>
    <mergeCell ref="A22:A23"/>
    <mergeCell ref="BA22:BA23"/>
    <mergeCell ref="C14:G14"/>
    <mergeCell ref="H14:L14"/>
    <mergeCell ref="M14: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41:A42"/>
    <mergeCell ref="BA41:BA42"/>
    <mergeCell ref="A43:A44"/>
    <mergeCell ref="BA43:BA44"/>
    <mergeCell ref="A45:A46"/>
    <mergeCell ref="BA45:BA46"/>
    <mergeCell ref="A35:A36"/>
    <mergeCell ref="BA35:BA36"/>
    <mergeCell ref="A37:A38"/>
    <mergeCell ref="BA37:BA38"/>
    <mergeCell ref="A39:A40"/>
    <mergeCell ref="BA39:BA40"/>
    <mergeCell ref="C56:G56"/>
    <mergeCell ref="H56:L56"/>
    <mergeCell ref="M56:Q56"/>
    <mergeCell ref="BC56:BG56"/>
    <mergeCell ref="BH56:BL56"/>
    <mergeCell ref="BM56:BQ56"/>
    <mergeCell ref="A47:A49"/>
    <mergeCell ref="BA47:BA49"/>
    <mergeCell ref="A50:A52"/>
    <mergeCell ref="BA50:BA52"/>
    <mergeCell ref="A53:A55"/>
    <mergeCell ref="BA53:BA55"/>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C259:BG259"/>
    <mergeCell ref="BH259:BL259"/>
    <mergeCell ref="BM259:BQ259"/>
    <mergeCell ref="A227:A230"/>
    <mergeCell ref="BA227:BA230"/>
    <mergeCell ref="A251:B251"/>
    <mergeCell ref="A253:B253"/>
    <mergeCell ref="A254:B254"/>
    <mergeCell ref="A255:B255"/>
    <mergeCell ref="A261:A263"/>
    <mergeCell ref="BA261:BA263"/>
    <mergeCell ref="A264:A267"/>
    <mergeCell ref="BA264:BA267"/>
    <mergeCell ref="A268:A270"/>
    <mergeCell ref="BA268:BA270"/>
    <mergeCell ref="C259:G259"/>
    <mergeCell ref="H259:L259"/>
    <mergeCell ref="M259:Q259"/>
    <mergeCell ref="A271:A273"/>
    <mergeCell ref="BA271:BA273"/>
    <mergeCell ref="A274:A276"/>
    <mergeCell ref="BA274:BA276"/>
    <mergeCell ref="A277:A284"/>
    <mergeCell ref="BA277:BA284"/>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A1025:C1025"/>
    <mergeCell ref="A1026:B1026"/>
    <mergeCell ref="A1031:A1032"/>
    <mergeCell ref="A1034:C1034"/>
    <mergeCell ref="A353:A354"/>
    <mergeCell ref="BA353:BA354"/>
    <mergeCell ref="C399:F399"/>
    <mergeCell ref="H399:K399"/>
    <mergeCell ref="M399:P399"/>
    <mergeCell ref="B402:B445"/>
    <mergeCell ref="E619:G619"/>
    <mergeCell ref="C339:G339"/>
    <mergeCell ref="H339:L339"/>
    <mergeCell ref="M339:Q339"/>
    <mergeCell ref="BC339:BG339"/>
    <mergeCell ref="BH339:BL339"/>
    <mergeCell ref="BM339:BQ339"/>
    <mergeCell ref="O637:Q637"/>
    <mergeCell ref="J665:L665"/>
    <mergeCell ref="C400:E400"/>
    <mergeCell ref="H400:J400"/>
    <mergeCell ref="M400:O400"/>
    <mergeCell ref="C401:D402"/>
    <mergeCell ref="H401:I402"/>
    <mergeCell ref="M401:N402"/>
    <mergeCell ref="C403:D403"/>
    <mergeCell ref="H403:I403"/>
    <mergeCell ref="M403:N403"/>
    <mergeCell ref="C404:D404"/>
    <mergeCell ref="H404:I404"/>
    <mergeCell ref="M404:N404"/>
    <mergeCell ref="C405:D405"/>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C363"/>
  <sheetViews>
    <sheetView workbookViewId="0"/>
  </sheetViews>
  <sheetFormatPr defaultRowHeight="12.75" x14ac:dyDescent="0.2"/>
  <sheetData>
    <row r="1">
      <c r="A1" t="s">
        <v>635</v>
      </c>
      <c r="B1" t="s">
        <v>637</v>
      </c>
      <c r="C1" t="s">
        <v>638</v>
      </c>
      <c r="D1" t="s">
        <v>644</v>
      </c>
      <c r="E1" t="s">
        <v>645</v>
      </c>
      <c r="F1" t="s">
        <v>646</v>
      </c>
      <c r="G1" t="s">
        <v>647</v>
      </c>
      <c r="H1" t="s">
        <v>683</v>
      </c>
      <c r="I1" t="s">
        <v>684</v>
      </c>
      <c r="J1" t="s">
        <v>685</v>
      </c>
      <c r="K1" t="s">
        <v>686</v>
      </c>
      <c r="L1" t="s">
        <v>687</v>
      </c>
      <c r="M1" t="s">
        <v>688</v>
      </c>
      <c r="N1" t="s">
        <v>689</v>
      </c>
      <c r="O1" t="s">
        <v>690</v>
      </c>
      <c r="P1" t="s">
        <v>691</v>
      </c>
      <c r="Q1" t="s">
        <v>692</v>
      </c>
      <c r="R1" t="s">
        <v>693</v>
      </c>
      <c r="S1" t="s">
        <v>694</v>
      </c>
      <c r="T1" t="s">
        <v>695</v>
      </c>
      <c r="U1" t="s">
        <v>696</v>
      </c>
      <c r="V1" t="s">
        <v>697</v>
      </c>
      <c r="W1" t="s">
        <v>698</v>
      </c>
      <c r="X1" t="s">
        <v>699</v>
      </c>
      <c r="Y1" t="s">
        <v>700</v>
      </c>
      <c r="Z1" t="s">
        <v>701</v>
      </c>
      <c r="AA1" t="s">
        <v>702</v>
      </c>
      <c r="AB1" t="s">
        <v>703</v>
      </c>
      <c r="AC1" t="s">
        <v>704</v>
      </c>
      <c r="AD1" t="s">
        <v>705</v>
      </c>
      <c r="AE1" t="s">
        <v>706</v>
      </c>
      <c r="AF1" t="s">
        <v>707</v>
      </c>
      <c r="AG1" t="s">
        <v>708</v>
      </c>
      <c r="AH1" t="s">
        <v>709</v>
      </c>
      <c r="AI1" t="s">
        <v>710</v>
      </c>
      <c r="AJ1" t="s">
        <v>711</v>
      </c>
      <c r="AK1" t="s">
        <v>712</v>
      </c>
      <c r="AL1" t="s">
        <v>713</v>
      </c>
      <c r="AM1" t="s">
        <v>714</v>
      </c>
      <c r="AN1" t="s">
        <v>715</v>
      </c>
      <c r="AO1" t="s">
        <v>716</v>
      </c>
      <c r="AP1" t="s">
        <v>717</v>
      </c>
      <c r="AQ1" t="s">
        <v>718</v>
      </c>
      <c r="AR1" t="s">
        <v>719</v>
      </c>
      <c r="AS1" t="s">
        <v>720</v>
      </c>
      <c r="AT1" t="s">
        <v>721</v>
      </c>
      <c r="AU1" t="s">
        <v>722</v>
      </c>
      <c r="AV1" t="s">
        <v>723</v>
      </c>
      <c r="AW1" t="s">
        <v>724</v>
      </c>
      <c r="AX1" t="s">
        <v>725</v>
      </c>
      <c r="AY1" t="s">
        <v>726</v>
      </c>
      <c r="AZ1" t="s">
        <v>727</v>
      </c>
      <c r="BA1" t="s">
        <v>728</v>
      </c>
      <c r="BB1" t="s">
        <v>729</v>
      </c>
      <c r="BC1" t="s">
        <v>730</v>
      </c>
    </row>
    <row r="2">
      <c r="A2" t="s">
        <v>636</v>
      </c>
      <c r="B2">
        <v>2000</v>
      </c>
      <c r="C2" t="s">
        <v>639</v>
      </c>
      <c r="D2">
        <v>16</v>
      </c>
      <c r="E2" t="s">
        <v>13</v>
      </c>
      <c r="F2" t="s">
        <v>14</v>
      </c>
      <c r="G2" t="s">
        <v>648</v>
      </c>
      <c r="H2">
        <v>27.101827676240209</v>
      </c>
      <c r="I2">
        <v>34.802115045665758</v>
      </c>
      <c r="J2">
        <v>68.557563587684072</v>
      </c>
      <c r="K2">
        <v>85.099282496245621</v>
      </c>
      <c r="L2">
        <v>99.866510929417657</v>
      </c>
      <c r="M2">
        <v>93.138686131386862</v>
      </c>
      <c r="N2">
        <v>90.148305084745758</v>
      </c>
      <c r="O2">
        <v>93.113772455089816</v>
      </c>
      <c r="P2">
        <v>100</v>
      </c>
      <c r="Q2">
        <v>100</v>
      </c>
      <c r="R2">
        <v>23.960332693538071</v>
      </c>
      <c r="S2">
        <v>25.1106521097669</v>
      </c>
      <c r="T2">
        <v>20.878441076399628</v>
      </c>
      <c r="U2">
        <v>42.768079800498747</v>
      </c>
      <c r="V2">
        <v>66.800246609124542</v>
      </c>
      <c r="W2" t="s">
        <v>158</v>
      </c>
      <c r="X2" t="s">
        <v>159</v>
      </c>
      <c r="Y2" t="s">
        <v>160</v>
      </c>
      <c r="Z2" t="s">
        <v>161</v>
      </c>
      <c r="AA2" t="s">
        <v>162</v>
      </c>
      <c r="AB2" t="s">
        <v>163</v>
      </c>
      <c r="AC2">
        <v>86.355511420059585</v>
      </c>
      <c r="AD2">
        <v>99.589240757917054</v>
      </c>
      <c r="AE2">
        <v>54.775280898876403</v>
      </c>
      <c r="AF2">
        <v>23.36814621409922</v>
      </c>
      <c r="AG2">
        <v>83.20754716981132</v>
      </c>
      <c r="AH2">
        <v>38.372093023255808</v>
      </c>
      <c r="AI2"/>
      <c r="AJ2"/>
      <c r="AK2"/>
      <c r="AL2"/>
      <c r="AM2"/>
      <c r="AN2"/>
      <c r="AO2"/>
      <c r="AP2"/>
      <c r="AQ2"/>
      <c r="AR2"/>
      <c r="AS2"/>
      <c r="AT2"/>
      <c r="AU2"/>
      <c r="AV2"/>
      <c r="AW2"/>
      <c r="AX2"/>
      <c r="AY2"/>
      <c r="AZ2"/>
      <c r="BA2"/>
      <c r="BB2"/>
      <c r="BC2"/>
    </row>
    <row r="3">
      <c r="A3" t="s">
        <v>636</v>
      </c>
      <c r="B3">
        <v>2000</v>
      </c>
      <c r="C3" t="s">
        <v>639</v>
      </c>
      <c r="D3">
        <v>17</v>
      </c>
      <c r="E3" t="s">
        <v>13</v>
      </c>
      <c r="F3" t="s">
        <v>51</v>
      </c>
      <c r="G3" t="s">
        <v>192</v>
      </c>
      <c r="H3">
        <v>72.898172323759795</v>
      </c>
      <c r="I3">
        <v>65.197884954334242</v>
      </c>
      <c r="J3">
        <v>31.442436412315931</v>
      </c>
      <c r="K3">
        <v>14.900717503754381</v>
      </c>
      <c r="L3">
        <v>0.1334890705823461</v>
      </c>
      <c r="M3">
        <v>6.8613138686131396</v>
      </c>
      <c r="N3">
        <v>9.851694915254237</v>
      </c>
      <c r="O3">
        <v>6.88622754491018</v>
      </c>
      <c r="P3">
        <v>0</v>
      </c>
      <c r="Q3">
        <v>0</v>
      </c>
      <c r="R3">
        <v>76.039667306461936</v>
      </c>
      <c r="S3">
        <v>74.889347890233111</v>
      </c>
      <c r="T3">
        <v>79.121558923600361</v>
      </c>
      <c r="U3">
        <v>57.231920199501253</v>
      </c>
      <c r="V3">
        <v>33.199753390875458</v>
      </c>
      <c r="W3" t="s">
        <v>158</v>
      </c>
      <c r="X3" t="s">
        <v>159</v>
      </c>
      <c r="Y3" t="s">
        <v>160</v>
      </c>
      <c r="Z3" t="s">
        <v>161</v>
      </c>
      <c r="AA3" t="s">
        <v>162</v>
      </c>
      <c r="AB3" t="s">
        <v>163</v>
      </c>
      <c r="AC3">
        <v>13.64448857994042</v>
      </c>
      <c r="AD3">
        <v>0.4107592420829469</v>
      </c>
      <c r="AE3">
        <v>45.224719101123597</v>
      </c>
      <c r="AF3">
        <v>76.631853785900788</v>
      </c>
      <c r="AG3">
        <v>16.79245283018868</v>
      </c>
      <c r="AH3">
        <v>61.627906976744192</v>
      </c>
      <c r="AI3"/>
      <c r="AJ3"/>
      <c r="AK3"/>
      <c r="AL3"/>
      <c r="AM3"/>
      <c r="AN3"/>
      <c r="AO3"/>
      <c r="AP3"/>
      <c r="AQ3"/>
      <c r="AR3"/>
      <c r="AS3"/>
      <c r="AT3"/>
      <c r="AU3"/>
      <c r="AV3"/>
      <c r="AW3"/>
      <c r="AX3"/>
      <c r="AY3"/>
      <c r="AZ3"/>
      <c r="BA3"/>
      <c r="BB3"/>
      <c r="BC3"/>
    </row>
    <row r="4">
      <c r="A4" t="s">
        <v>636</v>
      </c>
      <c r="B4">
        <v>2000</v>
      </c>
      <c r="C4" t="s">
        <v>639</v>
      </c>
      <c r="D4">
        <v>18</v>
      </c>
      <c r="E4" t="s">
        <v>60</v>
      </c>
      <c r="F4" t="s">
        <v>15</v>
      </c>
      <c r="G4" t="s">
        <v>649</v>
      </c>
      <c r="H4">
        <v>20.45256744995649</v>
      </c>
      <c r="I4">
        <v>28.878549655061772</v>
      </c>
      <c r="J4">
        <v>60.331825037707389</v>
      </c>
      <c r="K4">
        <v>76.723993988979799</v>
      </c>
      <c r="L4">
        <v>99.783080260303691</v>
      </c>
      <c r="M4">
        <v>83.223684210526315</v>
      </c>
      <c r="N4">
        <v>82.63790664780764</v>
      </c>
      <c r="O4">
        <v>82.784431137724539</v>
      </c>
      <c r="P4">
        <v>100</v>
      </c>
      <c r="Q4">
        <v>99.817850637522767</v>
      </c>
      <c r="R4">
        <v>17.11452335252719</v>
      </c>
      <c r="S4">
        <v>18.028917084685752</v>
      </c>
      <c r="T4">
        <v>17.599752551809459</v>
      </c>
      <c r="U4">
        <v>35.2112676056338</v>
      </c>
      <c r="V4">
        <v>61.189889025893962</v>
      </c>
      <c r="W4" t="s">
        <v>158</v>
      </c>
      <c r="X4" t="s">
        <v>159</v>
      </c>
      <c r="Y4" t="s">
        <v>160</v>
      </c>
      <c r="Z4" t="s">
        <v>161</v>
      </c>
      <c r="AA4" t="s">
        <v>162</v>
      </c>
      <c r="AB4" t="s">
        <v>163</v>
      </c>
      <c r="AC4">
        <v>79.334396173774408</v>
      </c>
      <c r="AD4">
        <v>93.374850934146011</v>
      </c>
      <c r="AE4">
        <v>48.700842696629223</v>
      </c>
      <c r="AF4">
        <v>20.583115752828551</v>
      </c>
      <c r="AG4">
        <v>59.481132075471699</v>
      </c>
      <c r="AH4">
        <v>37.363636363636367</v>
      </c>
      <c r="AI4"/>
      <c r="AJ4"/>
      <c r="AK4"/>
      <c r="AL4"/>
      <c r="AM4"/>
      <c r="AN4"/>
      <c r="AO4"/>
      <c r="AP4"/>
      <c r="AQ4"/>
      <c r="AR4"/>
      <c r="AS4"/>
      <c r="AT4"/>
      <c r="AU4"/>
      <c r="AV4"/>
      <c r="AW4"/>
      <c r="AX4"/>
      <c r="AY4"/>
      <c r="AZ4"/>
      <c r="BA4"/>
      <c r="BB4"/>
      <c r="BC4"/>
    </row>
    <row r="5">
      <c r="A5" t="s">
        <v>636</v>
      </c>
      <c r="B5">
        <v>2000</v>
      </c>
      <c r="C5" t="s">
        <v>639</v>
      </c>
      <c r="D5">
        <v>19</v>
      </c>
      <c r="E5" t="s">
        <v>60</v>
      </c>
      <c r="F5" t="s">
        <v>16</v>
      </c>
      <c r="G5" t="s">
        <v>650</v>
      </c>
      <c r="H5">
        <v>6.649260226283725</v>
      </c>
      <c r="I5">
        <v>5.8398844858013801</v>
      </c>
      <c r="J5">
        <v>8.1783140606670024</v>
      </c>
      <c r="K5">
        <v>8.3653364501586243</v>
      </c>
      <c r="L5">
        <v>0.083430669113966294</v>
      </c>
      <c r="M5">
        <v>9.9049707602339172</v>
      </c>
      <c r="N5">
        <v>7.4964639321074964</v>
      </c>
      <c r="O5">
        <v>10.32934131736527</v>
      </c>
      <c r="P5">
        <v>0</v>
      </c>
      <c r="Q5">
        <v>0.18214936247723129</v>
      </c>
      <c r="R5">
        <v>6.8458093410108756</v>
      </c>
      <c r="S5">
        <v>7.0817350250811444</v>
      </c>
      <c r="T5">
        <v>3.278688524590164</v>
      </c>
      <c r="U5">
        <v>7.323943661971831</v>
      </c>
      <c r="V5">
        <v>5.6103575832305799</v>
      </c>
      <c r="W5" t="s">
        <v>158</v>
      </c>
      <c r="X5" t="s">
        <v>159</v>
      </c>
      <c r="Y5" t="s">
        <v>160</v>
      </c>
      <c r="Z5" t="s">
        <v>161</v>
      </c>
      <c r="AA5" t="s">
        <v>162</v>
      </c>
      <c r="AB5" t="s">
        <v>163</v>
      </c>
      <c r="AC5">
        <v>6.9748903945795142</v>
      </c>
      <c r="AD5">
        <v>6.2143898237710351</v>
      </c>
      <c r="AE5">
        <v>6.0744382022471912</v>
      </c>
      <c r="AF5">
        <v>2.78503046127067</v>
      </c>
      <c r="AG5">
        <v>23.726415094339622</v>
      </c>
      <c r="AH5">
        <v>0.96363636363636351</v>
      </c>
      <c r="AI5"/>
      <c r="AJ5"/>
      <c r="AK5"/>
      <c r="AL5"/>
      <c r="AM5"/>
      <c r="AN5"/>
      <c r="AO5"/>
      <c r="AP5"/>
      <c r="AQ5"/>
      <c r="AR5"/>
      <c r="AS5"/>
      <c r="AT5"/>
      <c r="AU5"/>
      <c r="AV5"/>
      <c r="AW5"/>
      <c r="AX5"/>
      <c r="AY5"/>
      <c r="AZ5"/>
      <c r="BA5"/>
      <c r="BB5"/>
      <c r="BC5"/>
    </row>
    <row r="6">
      <c r="A6" t="s">
        <v>636</v>
      </c>
      <c r="B6">
        <v>2000</v>
      </c>
      <c r="C6" t="s">
        <v>639</v>
      </c>
      <c r="D6">
        <v>20</v>
      </c>
      <c r="E6" t="s">
        <v>60</v>
      </c>
      <c r="F6" t="s">
        <v>22</v>
      </c>
      <c r="G6" t="s">
        <v>651</v>
      </c>
      <c r="H6">
        <v>24.421235857267192</v>
      </c>
      <c r="I6">
        <v>9.3694849991978177</v>
      </c>
      <c r="J6">
        <v>5.3963465728171611</v>
      </c>
      <c r="K6">
        <v>4.0073468024711971</v>
      </c>
      <c r="L6">
        <v>0.1334890705823461</v>
      </c>
      <c r="M6">
        <v>2.4122807017543861</v>
      </c>
      <c r="N6">
        <v>3.2885431400282878</v>
      </c>
      <c r="O6">
        <v>1.9461077844311381</v>
      </c>
      <c r="P6">
        <v>0</v>
      </c>
      <c r="Q6">
        <v>0</v>
      </c>
      <c r="R6">
        <v>29.110684580934102</v>
      </c>
      <c r="S6">
        <v>19.386249631159629</v>
      </c>
      <c r="T6">
        <v>9.0318589545313959</v>
      </c>
      <c r="U6">
        <v>7.0735524256651017</v>
      </c>
      <c r="V6">
        <v>8.0456226880394563</v>
      </c>
      <c r="W6" t="s">
        <v>158</v>
      </c>
      <c r="X6" t="s">
        <v>159</v>
      </c>
      <c r="Y6" t="s">
        <v>160</v>
      </c>
      <c r="Z6" t="s">
        <v>161</v>
      </c>
      <c r="AA6" t="s">
        <v>162</v>
      </c>
      <c r="AB6" t="s">
        <v>163</v>
      </c>
      <c r="AC6">
        <v>7.8915902750099649</v>
      </c>
      <c r="AD6">
        <v>0.4107592420829469</v>
      </c>
      <c r="AE6">
        <v>19.768258426966291</v>
      </c>
      <c r="AF6">
        <v>8.71772555845663</v>
      </c>
      <c r="AG6">
        <v>14.19811320754717</v>
      </c>
      <c r="AH6">
        <v>12.09090909090909</v>
      </c>
      <c r="AI6"/>
      <c r="AJ6"/>
      <c r="AK6"/>
      <c r="AL6"/>
      <c r="AM6"/>
      <c r="AN6"/>
      <c r="AO6"/>
      <c r="AP6"/>
      <c r="AQ6"/>
      <c r="AR6"/>
      <c r="AS6"/>
      <c r="AT6"/>
      <c r="AU6"/>
      <c r="AV6"/>
      <c r="AW6"/>
      <c r="AX6"/>
      <c r="AY6"/>
      <c r="AZ6"/>
      <c r="BA6"/>
      <c r="BB6"/>
      <c r="BC6"/>
    </row>
    <row r="7">
      <c r="A7" t="s">
        <v>636</v>
      </c>
      <c r="B7">
        <v>2000</v>
      </c>
      <c r="C7" t="s">
        <v>639</v>
      </c>
      <c r="D7">
        <v>21</v>
      </c>
      <c r="E7" t="s">
        <v>60</v>
      </c>
      <c r="F7" t="s">
        <v>17</v>
      </c>
      <c r="G7" t="s">
        <v>652</v>
      </c>
      <c r="H7">
        <v>48.476936466492603</v>
      </c>
      <c r="I7">
        <v>55.912080859939039</v>
      </c>
      <c r="J7">
        <v>26.09351432880845</v>
      </c>
      <c r="K7">
        <v>10.903322758390379</v>
      </c>
      <c r="L7">
        <v>0</v>
      </c>
      <c r="M7">
        <v>4.4590643274853798</v>
      </c>
      <c r="N7">
        <v>6.5770862800565766</v>
      </c>
      <c r="O7">
        <v>4.9401197604790417</v>
      </c>
      <c r="P7">
        <v>0</v>
      </c>
      <c r="Q7">
        <v>0</v>
      </c>
      <c r="R7">
        <v>46.928982725527831</v>
      </c>
      <c r="S7">
        <v>55.503098259073468</v>
      </c>
      <c r="T7">
        <v>70.089699969068974</v>
      </c>
      <c r="U7">
        <v>50.391236306729262</v>
      </c>
      <c r="V7">
        <v>25.154130702836</v>
      </c>
      <c r="W7" t="s">
        <v>158</v>
      </c>
      <c r="X7" t="s">
        <v>159</v>
      </c>
      <c r="Y7" t="s">
        <v>160</v>
      </c>
      <c r="Z7" t="s">
        <v>161</v>
      </c>
      <c r="AA7" t="s">
        <v>162</v>
      </c>
      <c r="AB7" t="s">
        <v>163</v>
      </c>
      <c r="AC7">
        <v>5.7991231566361101</v>
      </c>
      <c r="AD7">
        <v>0</v>
      </c>
      <c r="AE7">
        <v>25.456460674157309</v>
      </c>
      <c r="AF7">
        <v>67.914128227444166</v>
      </c>
      <c r="AG7">
        <v>2.5943396226415101</v>
      </c>
      <c r="AH7">
        <v>49.581818181818193</v>
      </c>
      <c r="AI7"/>
      <c r="AJ7"/>
      <c r="AK7"/>
      <c r="AL7"/>
      <c r="AM7"/>
      <c r="AN7"/>
      <c r="AO7"/>
      <c r="AP7"/>
      <c r="AQ7"/>
      <c r="AR7"/>
      <c r="AS7"/>
      <c r="AT7"/>
      <c r="AU7"/>
      <c r="AV7"/>
      <c r="AW7"/>
      <c r="AX7"/>
      <c r="AY7"/>
      <c r="AZ7"/>
      <c r="BA7"/>
      <c r="BB7"/>
      <c r="BC7"/>
    </row>
    <row r="8">
      <c r="A8" t="s">
        <v>636</v>
      </c>
      <c r="B8">
        <v>2000</v>
      </c>
      <c r="C8" t="s">
        <v>639</v>
      </c>
      <c r="D8">
        <v>22</v>
      </c>
      <c r="E8" t="s">
        <v>54</v>
      </c>
      <c r="F8" t="s">
        <v>49</v>
      </c>
      <c r="G8" t="s">
        <v>192</v>
      </c>
      <c r="H8">
        <v>24.534360950545921</v>
      </c>
      <c r="I8">
        <v>16.82070240295749</v>
      </c>
      <c r="J8">
        <v>11.93737769080235</v>
      </c>
      <c r="K8">
        <v>9.8312401883830454</v>
      </c>
      <c r="L8">
        <v>0.083542188805346695</v>
      </c>
      <c r="M8">
        <v>10.63579277864992</v>
      </c>
      <c r="N8">
        <v>8.3169870537465673</v>
      </c>
      <c r="O8">
        <v>11.09324758842444</v>
      </c>
      <c r="P8">
        <v>0</v>
      </c>
      <c r="Q8">
        <v>0.18214936247723129</v>
      </c>
      <c r="R8">
        <v>28.571428571428569</v>
      </c>
      <c r="S8">
        <v>28.2021151586369</v>
      </c>
      <c r="T8">
        <v>15.703703703703701</v>
      </c>
      <c r="U8">
        <v>17.21854304635762</v>
      </c>
      <c r="V8">
        <v>8.398707891093677</v>
      </c>
      <c r="W8" t="s">
        <v>158</v>
      </c>
      <c r="X8" t="s">
        <v>159</v>
      </c>
      <c r="Y8" t="s">
        <v>160</v>
      </c>
      <c r="Z8" t="s">
        <v>161</v>
      </c>
      <c r="AA8" t="s">
        <v>162</v>
      </c>
      <c r="AB8" t="s">
        <v>163</v>
      </c>
      <c r="AC8">
        <v>8.0812745324405455</v>
      </c>
      <c r="AD8">
        <v>6.2400212879191059</v>
      </c>
      <c r="AE8">
        <v>11.089743589743589</v>
      </c>
      <c r="AF8">
        <v>11.918063314711359</v>
      </c>
      <c r="AG8">
        <v>28.51473922902494</v>
      </c>
      <c r="AH8">
        <v>2.5142314990512329</v>
      </c>
      <c r="AI8"/>
      <c r="AJ8"/>
      <c r="AK8"/>
      <c r="AL8"/>
      <c r="AM8"/>
      <c r="AN8"/>
      <c r="AO8"/>
      <c r="AP8"/>
      <c r="AQ8"/>
      <c r="AR8"/>
      <c r="AS8"/>
      <c r="AT8"/>
      <c r="AU8"/>
      <c r="AV8"/>
      <c r="AW8"/>
      <c r="AX8"/>
      <c r="AY8"/>
      <c r="AZ8"/>
      <c r="BA8"/>
      <c r="BB8"/>
      <c r="BC8"/>
    </row>
    <row r="9">
      <c r="A9" t="s">
        <v>636</v>
      </c>
      <c r="B9">
        <v>2000</v>
      </c>
      <c r="C9" t="s">
        <v>639</v>
      </c>
      <c r="D9">
        <v>23</v>
      </c>
      <c r="E9" t="s">
        <v>54</v>
      </c>
      <c r="F9" t="s">
        <v>48</v>
      </c>
      <c r="G9" t="s">
        <v>192</v>
      </c>
      <c r="H9">
        <v>75.465639049454083</v>
      </c>
      <c r="I9">
        <v>83.179297597042506</v>
      </c>
      <c r="J9">
        <v>88.06262230919765</v>
      </c>
      <c r="K9">
        <v>90.168759811616951</v>
      </c>
      <c r="L9">
        <v>99.916457811194647</v>
      </c>
      <c r="M9">
        <v>89.364207221350085</v>
      </c>
      <c r="N9">
        <v>91.683012946253427</v>
      </c>
      <c r="O9">
        <v>88.906752411575567</v>
      </c>
      <c r="P9">
        <v>100</v>
      </c>
      <c r="Q9">
        <v>99.817850637522767</v>
      </c>
      <c r="R9">
        <v>71.428571428571431</v>
      </c>
      <c r="S9">
        <v>71.7978848413631</v>
      </c>
      <c r="T9">
        <v>84.296296296296291</v>
      </c>
      <c r="U9">
        <v>82.78145695364239</v>
      </c>
      <c r="V9">
        <v>91.601292108906321</v>
      </c>
      <c r="W9" t="s">
        <v>158</v>
      </c>
      <c r="X9" t="s">
        <v>159</v>
      </c>
      <c r="Y9" t="s">
        <v>160</v>
      </c>
      <c r="Z9" t="s">
        <v>161</v>
      </c>
      <c r="AA9" t="s">
        <v>162</v>
      </c>
      <c r="AB9" t="s">
        <v>163</v>
      </c>
      <c r="AC9">
        <v>91.918725467559455</v>
      </c>
      <c r="AD9">
        <v>93.759978712080894</v>
      </c>
      <c r="AE9">
        <v>88.910256410256409</v>
      </c>
      <c r="AF9">
        <v>88.081936685288639</v>
      </c>
      <c r="AG9">
        <v>71.48526077097506</v>
      </c>
      <c r="AH9">
        <v>97.485768500948765</v>
      </c>
      <c r="AI9"/>
      <c r="AJ9"/>
      <c r="AK9"/>
      <c r="AL9"/>
      <c r="AM9"/>
      <c r="AN9"/>
      <c r="AO9"/>
      <c r="AP9"/>
      <c r="AQ9"/>
      <c r="AR9"/>
      <c r="AS9"/>
      <c r="AT9"/>
      <c r="AU9"/>
      <c r="AV9"/>
      <c r="AW9"/>
      <c r="AX9"/>
      <c r="AY9"/>
      <c r="AZ9"/>
      <c r="BA9"/>
      <c r="BB9"/>
      <c r="BC9"/>
    </row>
    <row r="10">
      <c r="A10" t="s">
        <v>636</v>
      </c>
      <c r="B10">
        <v>2000</v>
      </c>
      <c r="C10" t="s">
        <v>639</v>
      </c>
      <c r="D10">
        <v>29</v>
      </c>
      <c r="E10" t="s">
        <v>57</v>
      </c>
      <c r="F10" t="s">
        <v>49</v>
      </c>
      <c r="G10" t="s">
        <v>653</v>
      </c>
      <c r="H10">
        <v>3.0983463881636211</v>
      </c>
      <c r="I10">
        <v>10.222720717833679</v>
      </c>
      <c r="J10">
        <v>32.630522088353423</v>
      </c>
      <c r="K10">
        <v>50.275321208076093</v>
      </c>
      <c r="L10">
        <v>98.982145836809607</v>
      </c>
      <c r="M10">
        <v>61.094890510948908</v>
      </c>
      <c r="N10">
        <v>53.248587570621467</v>
      </c>
      <c r="O10">
        <v>66.916167664670652</v>
      </c>
      <c r="P10">
        <v>99.81877491844871</v>
      </c>
      <c r="Q10">
        <v>99.78142076502732</v>
      </c>
      <c r="R10">
        <v>0.47984644913627628</v>
      </c>
      <c r="S10">
        <v>0.79669519032162883</v>
      </c>
      <c r="T10">
        <v>3.8663779771110418</v>
      </c>
      <c r="U10">
        <v>9.5074812967581046</v>
      </c>
      <c r="V10">
        <v>23.921085080147972</v>
      </c>
      <c r="W10" t="s">
        <v>158</v>
      </c>
      <c r="X10" t="s">
        <v>159</v>
      </c>
      <c r="Y10" t="s">
        <v>160</v>
      </c>
      <c r="Z10" t="s">
        <v>161</v>
      </c>
      <c r="AA10" t="s">
        <v>162</v>
      </c>
      <c r="AB10" t="s">
        <v>163</v>
      </c>
      <c r="AC10">
        <v>49.493545183713998</v>
      </c>
      <c r="AD10">
        <v>87.504968861799398</v>
      </c>
      <c r="AE10">
        <v>27.80898876404494</v>
      </c>
      <c r="AF10">
        <v>8.6742094574992752</v>
      </c>
      <c r="AG10">
        <v>29.669811320754722</v>
      </c>
      <c r="AH10">
        <v>10.82848837209302</v>
      </c>
      <c r="AI10"/>
      <c r="AJ10"/>
      <c r="AK10"/>
      <c r="AL10"/>
      <c r="AM10"/>
      <c r="AN10"/>
      <c r="AO10"/>
      <c r="AP10"/>
      <c r="AQ10"/>
      <c r="AR10"/>
      <c r="AS10"/>
      <c r="AT10"/>
      <c r="AU10"/>
      <c r="AV10"/>
      <c r="AW10"/>
      <c r="AX10"/>
      <c r="AY10"/>
      <c r="AZ10"/>
      <c r="BA10"/>
      <c r="BB10"/>
      <c r="BC10"/>
    </row>
    <row r="11">
      <c r="A11" t="s">
        <v>636</v>
      </c>
      <c r="B11">
        <v>2000</v>
      </c>
      <c r="C11" t="s">
        <v>639</v>
      </c>
      <c r="D11">
        <v>30</v>
      </c>
      <c r="E11" t="s">
        <v>57</v>
      </c>
      <c r="F11" t="s">
        <v>48</v>
      </c>
      <c r="G11" t="s">
        <v>192</v>
      </c>
      <c r="H11">
        <v>96.90165361183638</v>
      </c>
      <c r="I11">
        <v>89.777279282166319</v>
      </c>
      <c r="J11">
        <v>67.369477911646598</v>
      </c>
      <c r="K11">
        <v>49.724678791923907</v>
      </c>
      <c r="L11">
        <v>1.017854163190389</v>
      </c>
      <c r="M11">
        <v>38.905109489051092</v>
      </c>
      <c r="N11">
        <v>46.751412429378533</v>
      </c>
      <c r="O11">
        <v>33.083832335329348</v>
      </c>
      <c r="P11">
        <v>0.18122508155128669</v>
      </c>
      <c r="Q11">
        <v>0.21857923497267759</v>
      </c>
      <c r="R11">
        <v>99.520153550863725</v>
      </c>
      <c r="S11">
        <v>99.203304809678372</v>
      </c>
      <c r="T11">
        <v>96.133622022888957</v>
      </c>
      <c r="U11">
        <v>90.492518703241899</v>
      </c>
      <c r="V11">
        <v>76.078914919852039</v>
      </c>
      <c r="W11" t="s">
        <v>158</v>
      </c>
      <c r="X11" t="s">
        <v>159</v>
      </c>
      <c r="Y11" t="s">
        <v>160</v>
      </c>
      <c r="Z11" t="s">
        <v>161</v>
      </c>
      <c r="AA11" t="s">
        <v>162</v>
      </c>
      <c r="AB11" t="s">
        <v>163</v>
      </c>
      <c r="AC11">
        <v>50.506454816285988</v>
      </c>
      <c r="AD11">
        <v>12.495031138200609</v>
      </c>
      <c r="AE11">
        <v>72.19101123595506</v>
      </c>
      <c r="AF11">
        <v>91.325790542500727</v>
      </c>
      <c r="AG11">
        <v>70.330188679245282</v>
      </c>
      <c r="AH11">
        <v>89.17151162790698</v>
      </c>
      <c r="AI11"/>
      <c r="AJ11"/>
      <c r="AK11"/>
      <c r="AL11"/>
      <c r="AM11"/>
      <c r="AN11"/>
      <c r="AO11"/>
      <c r="AP11"/>
      <c r="AQ11"/>
      <c r="AR11"/>
      <c r="AS11"/>
      <c r="AT11"/>
      <c r="AU11"/>
      <c r="AV11"/>
      <c r="AW11"/>
      <c r="AX11"/>
      <c r="AY11"/>
      <c r="AZ11"/>
      <c r="BA11"/>
      <c r="BB11"/>
      <c r="BC11"/>
    </row>
    <row r="12">
      <c r="A12" t="s">
        <v>636</v>
      </c>
      <c r="B12">
        <v>2000</v>
      </c>
      <c r="C12" t="s">
        <v>639</v>
      </c>
      <c r="D12">
        <v>31</v>
      </c>
      <c r="E12" t="s">
        <v>104</v>
      </c>
      <c r="F12" t="s">
        <v>49</v>
      </c>
      <c r="G12" t="s">
        <v>654</v>
      </c>
      <c r="H12">
        <v>0.2262837249782419</v>
      </c>
      <c r="I12">
        <v>0.22432302515622499</v>
      </c>
      <c r="J12">
        <v>0.93708165997322623</v>
      </c>
      <c r="K12">
        <v>5.0725846821291496</v>
      </c>
      <c r="L12">
        <v>98.414817286834648</v>
      </c>
      <c r="M12">
        <v>1.386861313868613</v>
      </c>
      <c r="N12">
        <v>0.3884180790960452</v>
      </c>
      <c r="O12">
        <v>14.59580838323353</v>
      </c>
      <c r="P12">
        <v>99.420079739035884</v>
      </c>
      <c r="Q12">
        <v>99.380692167577408</v>
      </c>
      <c r="R12">
        <v>0.1599488163787588</v>
      </c>
      <c r="S12">
        <v>0</v>
      </c>
      <c r="T12">
        <v>0.24744819053510669</v>
      </c>
      <c r="U12">
        <v>0.093516209476309203</v>
      </c>
      <c r="V12">
        <v>11.06658446362515</v>
      </c>
      <c r="W12" t="s">
        <v>158</v>
      </c>
      <c r="X12" t="s">
        <v>159</v>
      </c>
      <c r="Y12" t="s">
        <v>160</v>
      </c>
      <c r="Z12" t="s">
        <v>161</v>
      </c>
      <c r="AA12" t="s">
        <v>162</v>
      </c>
      <c r="AB12" t="s">
        <v>163</v>
      </c>
      <c r="AC12">
        <v>29.692154915590859</v>
      </c>
      <c r="AD12">
        <v>49.370610838743872</v>
      </c>
      <c r="AE12">
        <v>15.835674157303369</v>
      </c>
      <c r="AF12">
        <v>0.3191180736872643</v>
      </c>
      <c r="AG12">
        <v>5.8490566037735849</v>
      </c>
      <c r="AH12">
        <v>8.4847383720930232</v>
      </c>
      <c r="AI12"/>
      <c r="AJ12"/>
      <c r="AK12"/>
      <c r="AL12"/>
      <c r="AM12"/>
      <c r="AN12"/>
      <c r="AO12"/>
      <c r="AP12"/>
      <c r="AQ12"/>
      <c r="AR12"/>
      <c r="AS12"/>
      <c r="AT12"/>
      <c r="AU12"/>
      <c r="AV12"/>
      <c r="AW12"/>
      <c r="AX12"/>
      <c r="AY12"/>
      <c r="AZ12"/>
      <c r="BA12"/>
      <c r="BB12"/>
      <c r="BC12"/>
    </row>
    <row r="13">
      <c r="A13" t="s">
        <v>636</v>
      </c>
      <c r="B13">
        <v>2000</v>
      </c>
      <c r="C13" t="s">
        <v>639</v>
      </c>
      <c r="D13">
        <v>32</v>
      </c>
      <c r="E13" t="s">
        <v>104</v>
      </c>
      <c r="F13" t="s">
        <v>48</v>
      </c>
      <c r="G13" t="s">
        <v>192</v>
      </c>
      <c r="H13">
        <v>99.773716275021769</v>
      </c>
      <c r="I13">
        <v>99.775676974843776</v>
      </c>
      <c r="J13">
        <v>99.062918340026769</v>
      </c>
      <c r="K13">
        <v>94.927415317870839</v>
      </c>
      <c r="L13">
        <v>1.58518271316536</v>
      </c>
      <c r="M13">
        <v>98.613138686131379</v>
      </c>
      <c r="N13">
        <v>99.611581920903959</v>
      </c>
      <c r="O13">
        <v>85.404191616766468</v>
      </c>
      <c r="P13">
        <v>0.57992026096411742</v>
      </c>
      <c r="Q13">
        <v>0.61930783242258647</v>
      </c>
      <c r="R13">
        <v>99.840051183621242</v>
      </c>
      <c r="S13">
        <v>100</v>
      </c>
      <c r="T13">
        <v>99.75255180946489</v>
      </c>
      <c r="U13">
        <v>99.906483790523694</v>
      </c>
      <c r="V13">
        <v>88.933415536374852</v>
      </c>
      <c r="W13" t="s">
        <v>158</v>
      </c>
      <c r="X13" t="s">
        <v>159</v>
      </c>
      <c r="Y13" t="s">
        <v>160</v>
      </c>
      <c r="Z13" t="s">
        <v>161</v>
      </c>
      <c r="AA13" t="s">
        <v>162</v>
      </c>
      <c r="AB13" t="s">
        <v>163</v>
      </c>
      <c r="AC13">
        <v>70.307845084409138</v>
      </c>
      <c r="AD13">
        <v>50.629389161256142</v>
      </c>
      <c r="AE13">
        <v>84.164325842696627</v>
      </c>
      <c r="AF13">
        <v>99.680881926312736</v>
      </c>
      <c r="AG13">
        <v>94.15094339622641</v>
      </c>
      <c r="AH13">
        <v>91.51526162790698</v>
      </c>
      <c r="AI13"/>
      <c r="AJ13"/>
      <c r="AK13"/>
      <c r="AL13"/>
      <c r="AM13"/>
      <c r="AN13"/>
      <c r="AO13"/>
      <c r="AP13"/>
      <c r="AQ13"/>
      <c r="AR13"/>
      <c r="AS13"/>
      <c r="AT13"/>
      <c r="AU13"/>
      <c r="AV13"/>
      <c r="AW13"/>
      <c r="AX13"/>
      <c r="AY13"/>
      <c r="AZ13"/>
      <c r="BA13"/>
      <c r="BB13"/>
      <c r="BC13"/>
    </row>
    <row r="14">
      <c r="A14" t="s">
        <v>636</v>
      </c>
      <c r="B14">
        <v>2000</v>
      </c>
      <c r="C14" t="s">
        <v>639</v>
      </c>
      <c r="D14">
        <v>35</v>
      </c>
      <c r="E14" t="s">
        <v>55</v>
      </c>
      <c r="F14" t="s">
        <v>49</v>
      </c>
      <c r="G14" t="s">
        <v>192</v>
      </c>
      <c r="H14">
        <v>0.2262837249782419</v>
      </c>
      <c r="I14">
        <v>0.46466912353789458</v>
      </c>
      <c r="J14">
        <v>1.606425702811245</v>
      </c>
      <c r="K14">
        <v>7.2084098114466881</v>
      </c>
      <c r="L14">
        <v>98.564992491239778</v>
      </c>
      <c r="M14">
        <v>2.226277372262774</v>
      </c>
      <c r="N14">
        <v>3.2838983050847461</v>
      </c>
      <c r="O14">
        <v>16.20508982035928</v>
      </c>
      <c r="P14">
        <v>99.746284885828203</v>
      </c>
      <c r="Q14">
        <v>99.380692167577408</v>
      </c>
      <c r="R14">
        <v>0.1599488163787588</v>
      </c>
      <c r="S14">
        <v>0</v>
      </c>
      <c r="T14">
        <v>0.24744819053510669</v>
      </c>
      <c r="U14">
        <v>0.77930174563591026</v>
      </c>
      <c r="V14">
        <v>11.46732429099877</v>
      </c>
      <c r="W14" t="s">
        <v>158</v>
      </c>
      <c r="X14" t="s">
        <v>159</v>
      </c>
      <c r="Y14" t="s">
        <v>160</v>
      </c>
      <c r="Z14" t="s">
        <v>161</v>
      </c>
      <c r="AA14" t="s">
        <v>162</v>
      </c>
      <c r="AB14" t="s">
        <v>163</v>
      </c>
      <c r="AC14">
        <v>30.40714995034757</v>
      </c>
      <c r="AD14">
        <v>49.489863521929237</v>
      </c>
      <c r="AE14">
        <v>15.976123595505619</v>
      </c>
      <c r="AF14">
        <v>0.42065564258775751</v>
      </c>
      <c r="AG14">
        <v>5.8490566037735849</v>
      </c>
      <c r="AH14">
        <v>10.95566860465116</v>
      </c>
      <c r="AI14"/>
      <c r="AJ14"/>
      <c r="AK14"/>
      <c r="AL14"/>
      <c r="AM14"/>
      <c r="AN14"/>
      <c r="AO14"/>
      <c r="AP14"/>
      <c r="AQ14"/>
      <c r="AR14"/>
      <c r="AS14"/>
      <c r="AT14"/>
      <c r="AU14"/>
      <c r="AV14"/>
      <c r="AW14"/>
      <c r="AX14"/>
      <c r="AY14"/>
      <c r="AZ14"/>
      <c r="BA14"/>
      <c r="BB14"/>
      <c r="BC14"/>
    </row>
    <row r="15">
      <c r="A15" t="s">
        <v>636</v>
      </c>
      <c r="B15">
        <v>2000</v>
      </c>
      <c r="C15" t="s">
        <v>639</v>
      </c>
      <c r="D15">
        <v>36</v>
      </c>
      <c r="E15" t="s">
        <v>55</v>
      </c>
      <c r="F15" t="s">
        <v>48</v>
      </c>
      <c r="G15" t="s">
        <v>192</v>
      </c>
      <c r="H15">
        <v>99.773716275021769</v>
      </c>
      <c r="I15">
        <v>99.535330876462098</v>
      </c>
      <c r="J15">
        <v>98.393574297188763</v>
      </c>
      <c r="K15">
        <v>92.791590188553315</v>
      </c>
      <c r="L15">
        <v>1.4350075087602201</v>
      </c>
      <c r="M15">
        <v>97.773722627737229</v>
      </c>
      <c r="N15">
        <v>96.716101694915253</v>
      </c>
      <c r="O15">
        <v>83.794910179640709</v>
      </c>
      <c r="P15">
        <v>0.25371511417180143</v>
      </c>
      <c r="Q15">
        <v>0.61930783242258647</v>
      </c>
      <c r="R15">
        <v>99.840051183621242</v>
      </c>
      <c r="S15">
        <v>100</v>
      </c>
      <c r="T15">
        <v>99.75255180946489</v>
      </c>
      <c r="U15">
        <v>99.220698254364095</v>
      </c>
      <c r="V15">
        <v>88.532675709001225</v>
      </c>
      <c r="W15" t="s">
        <v>158</v>
      </c>
      <c r="X15" t="s">
        <v>159</v>
      </c>
      <c r="Y15" t="s">
        <v>160</v>
      </c>
      <c r="Z15" t="s">
        <v>161</v>
      </c>
      <c r="AA15" t="s">
        <v>162</v>
      </c>
      <c r="AB15" t="s">
        <v>163</v>
      </c>
      <c r="AC15">
        <v>69.592850049652426</v>
      </c>
      <c r="AD15">
        <v>50.510136478070763</v>
      </c>
      <c r="AE15">
        <v>84.023876404494374</v>
      </c>
      <c r="AF15">
        <v>99.579344357412253</v>
      </c>
      <c r="AG15">
        <v>94.15094339622641</v>
      </c>
      <c r="AH15">
        <v>89.044331395348848</v>
      </c>
      <c r="AI15"/>
      <c r="AJ15"/>
      <c r="AK15"/>
      <c r="AL15"/>
      <c r="AM15"/>
      <c r="AN15"/>
      <c r="AO15"/>
      <c r="AP15"/>
      <c r="AQ15"/>
      <c r="AR15"/>
      <c r="AS15"/>
      <c r="AT15"/>
      <c r="AU15"/>
      <c r="AV15"/>
      <c r="AW15"/>
      <c r="AX15"/>
      <c r="AY15"/>
      <c r="AZ15"/>
      <c r="BA15"/>
      <c r="BB15"/>
      <c r="BC15"/>
    </row>
    <row r="16">
      <c r="A16" t="s">
        <v>636</v>
      </c>
      <c r="B16">
        <v>2000</v>
      </c>
      <c r="C16" t="s">
        <v>639</v>
      </c>
      <c r="D16">
        <v>37</v>
      </c>
      <c r="E16" t="s">
        <v>164</v>
      </c>
      <c r="F16" t="s">
        <v>49</v>
      </c>
      <c r="G16" t="s">
        <v>655</v>
      </c>
      <c r="H16">
        <v>0.83493898522800269</v>
      </c>
      <c r="I16">
        <v>1.3351749539594839</v>
      </c>
      <c r="J16">
        <v>2.3431779350744448</v>
      </c>
      <c r="K16">
        <v>8.4705882352941178</v>
      </c>
      <c r="L16">
        <v>98.696741854636599</v>
      </c>
      <c r="M16">
        <v>2.3902821316614422</v>
      </c>
      <c r="N16">
        <v>3.642773207990599</v>
      </c>
      <c r="O16">
        <v>17.40353697749196</v>
      </c>
      <c r="P16">
        <v>99.746284885828203</v>
      </c>
      <c r="Q16">
        <v>99.380692167577408</v>
      </c>
      <c r="R16">
        <v>0.66755674232309747</v>
      </c>
      <c r="S16">
        <v>0</v>
      </c>
      <c r="T16">
        <v>1.1851851851851849</v>
      </c>
      <c r="U16">
        <v>1.8221574344023319</v>
      </c>
      <c r="V16">
        <v>17.16658975542224</v>
      </c>
      <c r="W16" t="s">
        <v>158</v>
      </c>
      <c r="X16" t="s">
        <v>159</v>
      </c>
      <c r="Y16" t="s">
        <v>160</v>
      </c>
      <c r="Z16" t="s">
        <v>161</v>
      </c>
      <c r="AA16" t="s">
        <v>162</v>
      </c>
      <c r="AB16" t="s">
        <v>163</v>
      </c>
      <c r="AC16">
        <v>35.211591536338553</v>
      </c>
      <c r="AD16">
        <v>49.693986162852582</v>
      </c>
      <c r="AE16">
        <v>29.166666666666671</v>
      </c>
      <c r="AF16">
        <v>1.800124146492861</v>
      </c>
      <c r="AG16">
        <v>7.029478458049887</v>
      </c>
      <c r="AH16">
        <v>28.55113636363636</v>
      </c>
      <c r="AI16"/>
      <c r="AJ16"/>
      <c r="AK16"/>
      <c r="AL16"/>
      <c r="AM16"/>
      <c r="AN16"/>
      <c r="AO16"/>
      <c r="AP16"/>
      <c r="AQ16"/>
      <c r="AR16"/>
      <c r="AS16"/>
      <c r="AT16"/>
      <c r="AU16"/>
      <c r="AV16"/>
      <c r="AW16"/>
      <c r="AX16"/>
      <c r="AY16"/>
      <c r="AZ16"/>
      <c r="BA16"/>
      <c r="BB16"/>
      <c r="BC16"/>
    </row>
    <row r="17">
      <c r="A17" t="s">
        <v>636</v>
      </c>
      <c r="B17">
        <v>2000</v>
      </c>
      <c r="C17" t="s">
        <v>639</v>
      </c>
      <c r="D17">
        <v>38</v>
      </c>
      <c r="E17" t="s">
        <v>164</v>
      </c>
      <c r="F17" t="s">
        <v>48</v>
      </c>
      <c r="G17" t="s">
        <v>192</v>
      </c>
      <c r="H17">
        <v>99.165061014771993</v>
      </c>
      <c r="I17">
        <v>98.664825046040519</v>
      </c>
      <c r="J17">
        <v>97.656822064925549</v>
      </c>
      <c r="K17">
        <v>91.529411764705884</v>
      </c>
      <c r="L17">
        <v>1.303258145363408</v>
      </c>
      <c r="M17">
        <v>97.609717868338549</v>
      </c>
      <c r="N17">
        <v>96.357226792009399</v>
      </c>
      <c r="O17">
        <v>82.596463022508033</v>
      </c>
      <c r="P17">
        <v>0.25371511417180143</v>
      </c>
      <c r="Q17">
        <v>0.61930783242258647</v>
      </c>
      <c r="R17">
        <v>99.3324432576769</v>
      </c>
      <c r="S17">
        <v>100</v>
      </c>
      <c r="T17">
        <v>98.81481481481481</v>
      </c>
      <c r="U17">
        <v>98.177842565597672</v>
      </c>
      <c r="V17">
        <v>82.833410244577749</v>
      </c>
      <c r="W17" t="s">
        <v>158</v>
      </c>
      <c r="X17" t="s">
        <v>159</v>
      </c>
      <c r="Y17" t="s">
        <v>160</v>
      </c>
      <c r="Z17" t="s">
        <v>161</v>
      </c>
      <c r="AA17" t="s">
        <v>162</v>
      </c>
      <c r="AB17" t="s">
        <v>163</v>
      </c>
      <c r="AC17">
        <v>64.788408463661455</v>
      </c>
      <c r="AD17">
        <v>50.306013837147432</v>
      </c>
      <c r="AE17">
        <v>70.833333333333343</v>
      </c>
      <c r="AF17">
        <v>98.199875853507137</v>
      </c>
      <c r="AG17">
        <v>92.97052154195012</v>
      </c>
      <c r="AH17">
        <v>71.44886363636364</v>
      </c>
      <c r="AI17"/>
      <c r="AJ17"/>
      <c r="AK17"/>
      <c r="AL17"/>
      <c r="AM17"/>
      <c r="AN17"/>
      <c r="AO17"/>
      <c r="AP17"/>
      <c r="AQ17"/>
      <c r="AR17"/>
      <c r="AS17"/>
      <c r="AT17"/>
      <c r="AU17"/>
      <c r="AV17"/>
      <c r="AW17"/>
      <c r="AX17"/>
      <c r="AY17"/>
      <c r="AZ17"/>
      <c r="BA17"/>
      <c r="BB17"/>
      <c r="BC17"/>
    </row>
    <row r="18">
      <c r="A18" t="s">
        <v>636</v>
      </c>
      <c r="B18">
        <v>2000</v>
      </c>
      <c r="C18" t="s">
        <v>639</v>
      </c>
      <c r="D18">
        <v>41</v>
      </c>
      <c r="E18" t="s">
        <v>56</v>
      </c>
      <c r="F18" t="s">
        <v>49</v>
      </c>
      <c r="G18" t="s">
        <v>192</v>
      </c>
      <c r="H18">
        <v>20.382941688424719</v>
      </c>
      <c r="I18">
        <v>16.765602438633081</v>
      </c>
      <c r="J18">
        <v>15.36139527083683</v>
      </c>
      <c r="K18">
        <v>11.45815934524804</v>
      </c>
      <c r="L18">
        <v>0.083430669113966294</v>
      </c>
      <c r="M18">
        <v>10.672514619883041</v>
      </c>
      <c r="N18">
        <v>9.0651558073654392</v>
      </c>
      <c r="O18">
        <v>11.49812734082397</v>
      </c>
      <c r="P18">
        <v>0</v>
      </c>
      <c r="Q18">
        <v>0.18214936247723129</v>
      </c>
      <c r="R18">
        <v>22.296865003198981</v>
      </c>
      <c r="S18">
        <v>21.009147241074061</v>
      </c>
      <c r="T18">
        <v>14.44478812248685</v>
      </c>
      <c r="U18">
        <v>20.281690140845068</v>
      </c>
      <c r="V18">
        <v>13.53267570900123</v>
      </c>
      <c r="W18" t="s">
        <v>158</v>
      </c>
      <c r="X18" t="s">
        <v>159</v>
      </c>
      <c r="Y18" t="s">
        <v>160</v>
      </c>
      <c r="Z18" t="s">
        <v>161</v>
      </c>
      <c r="AA18" t="s">
        <v>162</v>
      </c>
      <c r="AB18" t="s">
        <v>163</v>
      </c>
      <c r="AC18">
        <v>11.63810282981267</v>
      </c>
      <c r="AD18">
        <v>6.2690523525513591</v>
      </c>
      <c r="AE18">
        <v>20.47050561797753</v>
      </c>
      <c r="AF18">
        <v>16.42007542790833</v>
      </c>
      <c r="AG18">
        <v>27.783018867924529</v>
      </c>
      <c r="AH18">
        <v>8.4061135371179034</v>
      </c>
      <c r="AI18"/>
      <c r="AJ18"/>
      <c r="AK18"/>
      <c r="AL18"/>
      <c r="AM18"/>
      <c r="AN18"/>
      <c r="AO18"/>
      <c r="AP18"/>
      <c r="AQ18"/>
      <c r="AR18"/>
      <c r="AS18"/>
      <c r="AT18"/>
      <c r="AU18"/>
      <c r="AV18"/>
      <c r="AW18"/>
      <c r="AX18"/>
      <c r="AY18"/>
      <c r="AZ18"/>
      <c r="BA18"/>
      <c r="BB18"/>
      <c r="BC18"/>
    </row>
    <row r="19">
      <c r="A19" t="s">
        <v>636</v>
      </c>
      <c r="B19">
        <v>2000</v>
      </c>
      <c r="C19" t="s">
        <v>639</v>
      </c>
      <c r="D19">
        <v>42</v>
      </c>
      <c r="E19" t="s">
        <v>56</v>
      </c>
      <c r="F19" t="s">
        <v>48</v>
      </c>
      <c r="G19" t="s">
        <v>656</v>
      </c>
      <c r="H19">
        <v>79.617058311575278</v>
      </c>
      <c r="I19">
        <v>83.234397561366919</v>
      </c>
      <c r="J19">
        <v>84.638604729163163</v>
      </c>
      <c r="K19">
        <v>88.541840654751951</v>
      </c>
      <c r="L19">
        <v>99.916569330886034</v>
      </c>
      <c r="M19">
        <v>89.327485380116954</v>
      </c>
      <c r="N19">
        <v>90.934844192634557</v>
      </c>
      <c r="O19">
        <v>88.50187265917603</v>
      </c>
      <c r="P19">
        <v>100</v>
      </c>
      <c r="Q19">
        <v>99.817850637522767</v>
      </c>
      <c r="R19">
        <v>77.703134996801026</v>
      </c>
      <c r="S19">
        <v>78.990852758925939</v>
      </c>
      <c r="T19">
        <v>85.555211877513145</v>
      </c>
      <c r="U19">
        <v>79.718309859154928</v>
      </c>
      <c r="V19">
        <v>86.467324290998775</v>
      </c>
      <c r="W19" t="s">
        <v>158</v>
      </c>
      <c r="X19" t="s">
        <v>159</v>
      </c>
      <c r="Y19" t="s">
        <v>160</v>
      </c>
      <c r="Z19" t="s">
        <v>161</v>
      </c>
      <c r="AA19" t="s">
        <v>162</v>
      </c>
      <c r="AB19" t="s">
        <v>163</v>
      </c>
      <c r="AC19">
        <v>88.361897170187319</v>
      </c>
      <c r="AD19">
        <v>93.73094764744863</v>
      </c>
      <c r="AE19">
        <v>79.529494382022463</v>
      </c>
      <c r="AF19">
        <v>83.579924572091684</v>
      </c>
      <c r="AG19">
        <v>72.216981132075475</v>
      </c>
      <c r="AH19">
        <v>91.593886462882097</v>
      </c>
      <c r="AI19"/>
      <c r="AJ19"/>
      <c r="AK19"/>
      <c r="AL19"/>
      <c r="AM19"/>
      <c r="AN19"/>
      <c r="AO19"/>
      <c r="AP19"/>
      <c r="AQ19"/>
      <c r="AR19"/>
      <c r="AS19"/>
      <c r="AT19"/>
      <c r="AU19"/>
      <c r="AV19"/>
      <c r="AW19"/>
      <c r="AX19"/>
      <c r="AY19"/>
      <c r="AZ19"/>
      <c r="BA19"/>
      <c r="BB19"/>
      <c r="BC19"/>
    </row>
    <row r="20">
      <c r="A20" t="s">
        <v>636</v>
      </c>
      <c r="B20">
        <v>2000</v>
      </c>
      <c r="C20" t="s">
        <v>639</v>
      </c>
      <c r="D20">
        <v>58</v>
      </c>
      <c r="E20" t="s">
        <v>165</v>
      </c>
      <c r="F20" t="s">
        <v>166</v>
      </c>
      <c r="G20" t="s">
        <v>192</v>
      </c>
      <c r="H20">
        <v>0.2262837249782419</v>
      </c>
      <c r="I20">
        <v>0.1281845858035571</v>
      </c>
      <c r="J20">
        <v>0.76974564926372158</v>
      </c>
      <c r="K20">
        <v>4.221591857166695</v>
      </c>
      <c r="L20">
        <v>96.779576172200905</v>
      </c>
      <c r="M20">
        <v>0.8029197080291971</v>
      </c>
      <c r="N20">
        <v>0.3884180790960452</v>
      </c>
      <c r="O20">
        <v>12.986526946107791</v>
      </c>
      <c r="P20">
        <v>98.51395433127945</v>
      </c>
      <c r="Q20">
        <v>98.834244080145723</v>
      </c>
      <c r="R20">
        <v>0.1599488163787588</v>
      </c>
      <c r="S20">
        <v>0</v>
      </c>
      <c r="T20">
        <v>0.24744819053510669</v>
      </c>
      <c r="U20">
        <v>0.093516209476309203</v>
      </c>
      <c r="V20">
        <v>9.0320591861898887</v>
      </c>
      <c r="W20" t="s">
        <v>158</v>
      </c>
      <c r="X20" t="s">
        <v>159</v>
      </c>
      <c r="Y20" t="s">
        <v>160</v>
      </c>
      <c r="Z20" t="s">
        <v>161</v>
      </c>
      <c r="AA20" t="s">
        <v>162</v>
      </c>
      <c r="AB20" t="s">
        <v>163</v>
      </c>
      <c r="AC20">
        <v>27.24925521350546</v>
      </c>
      <c r="AD20">
        <v>49.238107857426797</v>
      </c>
      <c r="AE20">
        <v>15.519662921348321</v>
      </c>
      <c r="AF20">
        <v>0.27560197272990999</v>
      </c>
      <c r="AG20">
        <v>5.8490566037735849</v>
      </c>
      <c r="AH20">
        <v>8.1213662790697683</v>
      </c>
      <c r="AI20"/>
      <c r="AJ20"/>
      <c r="AK20"/>
      <c r="AL20"/>
      <c r="AM20"/>
      <c r="AN20"/>
      <c r="AO20"/>
      <c r="AP20"/>
      <c r="AQ20"/>
      <c r="AR20"/>
      <c r="AS20"/>
      <c r="AT20"/>
      <c r="AU20"/>
      <c r="AV20"/>
      <c r="AW20"/>
      <c r="AX20"/>
      <c r="AY20"/>
      <c r="AZ20"/>
      <c r="BA20"/>
      <c r="BB20"/>
      <c r="BC20"/>
    </row>
    <row r="21">
      <c r="A21" t="s">
        <v>636</v>
      </c>
      <c r="B21">
        <v>2000</v>
      </c>
      <c r="C21" t="s">
        <v>639</v>
      </c>
      <c r="D21">
        <v>59</v>
      </c>
      <c r="E21" t="s">
        <v>165</v>
      </c>
      <c r="F21" t="s">
        <v>167</v>
      </c>
      <c r="G21" t="s">
        <v>192</v>
      </c>
      <c r="H21">
        <v>0</v>
      </c>
      <c r="I21">
        <v>0.096138439352667804</v>
      </c>
      <c r="J21">
        <v>0.16733601070950471</v>
      </c>
      <c r="K21">
        <v>0.85099282496245621</v>
      </c>
      <c r="L21">
        <v>1.6352411146337389</v>
      </c>
      <c r="M21">
        <v>0.58394160583941601</v>
      </c>
      <c r="N21">
        <v>0</v>
      </c>
      <c r="O21">
        <v>1.609281437125748</v>
      </c>
      <c r="P21">
        <v>0.90612540775643347</v>
      </c>
      <c r="Q21">
        <v>0.54644808743169404</v>
      </c>
      <c r="R21">
        <v>0</v>
      </c>
      <c r="S21">
        <v>0</v>
      </c>
      <c r="T21">
        <v>0</v>
      </c>
      <c r="U21">
        <v>0</v>
      </c>
      <c r="V21">
        <v>2.0345252774352649</v>
      </c>
      <c r="W21" t="s">
        <v>158</v>
      </c>
      <c r="X21" t="s">
        <v>159</v>
      </c>
      <c r="Y21" t="s">
        <v>160</v>
      </c>
      <c r="Z21" t="s">
        <v>161</v>
      </c>
      <c r="AA21" t="s">
        <v>162</v>
      </c>
      <c r="AB21" t="s">
        <v>163</v>
      </c>
      <c r="AC21">
        <v>2.442899702085402</v>
      </c>
      <c r="AD21">
        <v>0.1325029813170796</v>
      </c>
      <c r="AE21">
        <v>0.31601123595505609</v>
      </c>
      <c r="AF21">
        <v>0.043516100957354198</v>
      </c>
      <c r="AG21">
        <v>0</v>
      </c>
      <c r="AH21">
        <v>0.36337209302325579</v>
      </c>
      <c r="AI21"/>
      <c r="AJ21"/>
      <c r="AK21"/>
      <c r="AL21"/>
      <c r="AM21"/>
      <c r="AN21"/>
      <c r="AO21"/>
      <c r="AP21"/>
      <c r="AQ21"/>
      <c r="AR21"/>
      <c r="AS21"/>
      <c r="AT21"/>
      <c r="AU21"/>
      <c r="AV21"/>
      <c r="AW21"/>
      <c r="AX21"/>
      <c r="AY21"/>
      <c r="AZ21"/>
      <c r="BA21"/>
      <c r="BB21"/>
      <c r="BC21"/>
    </row>
    <row r="22">
      <c r="A22" t="s">
        <v>636</v>
      </c>
      <c r="B22">
        <v>2000</v>
      </c>
      <c r="C22" t="s">
        <v>639</v>
      </c>
      <c r="D22">
        <v>60</v>
      </c>
      <c r="E22" t="s">
        <v>165</v>
      </c>
      <c r="F22" t="s">
        <v>168</v>
      </c>
      <c r="G22" t="s">
        <v>192</v>
      </c>
      <c r="H22">
        <v>2.8720626631853792</v>
      </c>
      <c r="I22">
        <v>9.9983976926774556</v>
      </c>
      <c r="J22">
        <v>31.693440428380189</v>
      </c>
      <c r="K22">
        <v>45.202736525946939</v>
      </c>
      <c r="L22">
        <v>0.56732854997497084</v>
      </c>
      <c r="M22">
        <v>59.708029197080293</v>
      </c>
      <c r="N22">
        <v>52.860169491525419</v>
      </c>
      <c r="O22">
        <v>52.320359281437121</v>
      </c>
      <c r="P22">
        <v>0.39869517941283072</v>
      </c>
      <c r="Q22">
        <v>0.40072859744990891</v>
      </c>
      <c r="R22">
        <v>0.31989763275751759</v>
      </c>
      <c r="S22">
        <v>0.79669519032162883</v>
      </c>
      <c r="T22">
        <v>3.618929786575936</v>
      </c>
      <c r="U22">
        <v>9.4139650872817953</v>
      </c>
      <c r="V22">
        <v>12.85450061652281</v>
      </c>
      <c r="W22" t="s">
        <v>158</v>
      </c>
      <c r="X22" t="s">
        <v>159</v>
      </c>
      <c r="Y22" t="s">
        <v>160</v>
      </c>
      <c r="Z22" t="s">
        <v>161</v>
      </c>
      <c r="AA22" t="s">
        <v>162</v>
      </c>
      <c r="AB22" t="s">
        <v>163</v>
      </c>
      <c r="AC22">
        <v>19.801390268123139</v>
      </c>
      <c r="AD22">
        <v>38.134358023055519</v>
      </c>
      <c r="AE22">
        <v>11.973314606741569</v>
      </c>
      <c r="AF22">
        <v>8.3550913838120113</v>
      </c>
      <c r="AG22">
        <v>23.820754716981131</v>
      </c>
      <c r="AH22">
        <v>2.34375</v>
      </c>
      <c r="AI22"/>
      <c r="AJ22"/>
      <c r="AK22"/>
      <c r="AL22"/>
      <c r="AM22"/>
      <c r="AN22"/>
      <c r="AO22"/>
      <c r="AP22"/>
      <c r="AQ22"/>
      <c r="AR22"/>
      <c r="AS22"/>
      <c r="AT22"/>
      <c r="AU22"/>
      <c r="AV22"/>
      <c r="AW22"/>
      <c r="AX22"/>
      <c r="AY22"/>
      <c r="AZ22"/>
      <c r="BA22"/>
      <c r="BB22"/>
      <c r="BC22"/>
    </row>
    <row r="23">
      <c r="A23" t="s">
        <v>636</v>
      </c>
      <c r="B23">
        <v>2000</v>
      </c>
      <c r="C23" t="s">
        <v>639</v>
      </c>
      <c r="D23">
        <v>61</v>
      </c>
      <c r="E23" t="s">
        <v>165</v>
      </c>
      <c r="F23" t="s">
        <v>169</v>
      </c>
      <c r="G23" t="s">
        <v>192</v>
      </c>
      <c r="H23">
        <v>2.8720626631853792</v>
      </c>
      <c r="I23">
        <v>9.693959301394008</v>
      </c>
      <c r="J23">
        <v>12.583668005354751</v>
      </c>
      <c r="K23">
        <v>9.5945269481061235</v>
      </c>
      <c r="L23">
        <v>0.083430669113966294</v>
      </c>
      <c r="M23">
        <v>5.0729927007299276</v>
      </c>
      <c r="N23">
        <v>4.2019774011299438</v>
      </c>
      <c r="O23">
        <v>7.1107784431137731</v>
      </c>
      <c r="P23">
        <v>0.18122508155128669</v>
      </c>
      <c r="Q23">
        <v>0</v>
      </c>
      <c r="R23">
        <v>1.0556621880998081</v>
      </c>
      <c r="S23">
        <v>6.698141044555916</v>
      </c>
      <c r="T23">
        <v>6.7429631920816577</v>
      </c>
      <c r="U23">
        <v>15.928927680797999</v>
      </c>
      <c r="V23">
        <v>20.345252774352652</v>
      </c>
      <c r="W23" t="s">
        <v>158</v>
      </c>
      <c r="X23" t="s">
        <v>159</v>
      </c>
      <c r="Y23" t="s">
        <v>160</v>
      </c>
      <c r="Z23" t="s">
        <v>161</v>
      </c>
      <c r="AA23" t="s">
        <v>162</v>
      </c>
      <c r="AB23" t="s">
        <v>163</v>
      </c>
      <c r="AC23">
        <v>18.589870903674282</v>
      </c>
      <c r="AD23">
        <v>1.6827878627269111</v>
      </c>
      <c r="AE23">
        <v>3.195224719101124</v>
      </c>
      <c r="AF23">
        <v>3.1041485349579339</v>
      </c>
      <c r="AG23">
        <v>12.5</v>
      </c>
      <c r="AH23">
        <v>8.5210755813953494</v>
      </c>
      <c r="AI23"/>
      <c r="AJ23"/>
      <c r="AK23"/>
      <c r="AL23"/>
      <c r="AM23"/>
      <c r="AN23"/>
      <c r="AO23"/>
      <c r="AP23"/>
      <c r="AQ23"/>
      <c r="AR23"/>
      <c r="AS23"/>
      <c r="AT23"/>
      <c r="AU23"/>
      <c r="AV23"/>
      <c r="AW23"/>
      <c r="AX23"/>
      <c r="AY23"/>
      <c r="AZ23"/>
      <c r="BA23"/>
      <c r="BB23"/>
      <c r="BC23"/>
    </row>
    <row r="24">
      <c r="A24" t="s">
        <v>636</v>
      </c>
      <c r="B24">
        <v>2000</v>
      </c>
      <c r="C24" t="s">
        <v>639</v>
      </c>
      <c r="D24">
        <v>62</v>
      </c>
      <c r="E24" t="s">
        <v>165</v>
      </c>
      <c r="F24" t="s">
        <v>170</v>
      </c>
      <c r="G24" t="s">
        <v>192</v>
      </c>
      <c r="H24">
        <v>21.06179286335944</v>
      </c>
      <c r="I24">
        <v>12.626181701650379</v>
      </c>
      <c r="J24">
        <v>19.05957161981258</v>
      </c>
      <c r="K24">
        <v>18.98882029033873</v>
      </c>
      <c r="L24">
        <v>0.10011680293675961</v>
      </c>
      <c r="M24">
        <v>18.467153284671529</v>
      </c>
      <c r="N24">
        <v>22.916666666666661</v>
      </c>
      <c r="O24">
        <v>14.97005988023952</v>
      </c>
      <c r="P24">
        <v>0</v>
      </c>
      <c r="Q24">
        <v>0.21857923497267759</v>
      </c>
      <c r="R24">
        <v>22.424824056301979</v>
      </c>
      <c r="S24">
        <v>17.291236352906459</v>
      </c>
      <c r="T24">
        <v>9.866996597587379</v>
      </c>
      <c r="U24">
        <v>15.39900249376559</v>
      </c>
      <c r="V24">
        <v>19.112207151664609</v>
      </c>
      <c r="W24" t="s">
        <v>158</v>
      </c>
      <c r="X24" t="s">
        <v>159</v>
      </c>
      <c r="Y24" t="s">
        <v>160</v>
      </c>
      <c r="Z24" t="s">
        <v>161</v>
      </c>
      <c r="AA24" t="s">
        <v>162</v>
      </c>
      <c r="AB24" t="s">
        <v>163</v>
      </c>
      <c r="AC24">
        <v>15.61072492552135</v>
      </c>
      <c r="AD24">
        <v>7.8971776864979457</v>
      </c>
      <c r="AE24">
        <v>22.331460674157299</v>
      </c>
      <c r="AF24">
        <v>10.850014505366991</v>
      </c>
      <c r="AG24">
        <v>38.443396226415103</v>
      </c>
      <c r="AH24">
        <v>12.71802325581395</v>
      </c>
      <c r="AI24"/>
      <c r="AJ24"/>
      <c r="AK24"/>
      <c r="AL24"/>
      <c r="AM24"/>
      <c r="AN24"/>
      <c r="AO24"/>
      <c r="AP24"/>
      <c r="AQ24"/>
      <c r="AR24"/>
      <c r="AS24"/>
      <c r="AT24"/>
      <c r="AU24"/>
      <c r="AV24"/>
      <c r="AW24"/>
      <c r="AX24"/>
      <c r="AY24"/>
      <c r="AZ24"/>
      <c r="BA24"/>
      <c r="BB24"/>
      <c r="BC24"/>
    </row>
    <row r="25">
      <c r="A25" t="s">
        <v>636</v>
      </c>
      <c r="B25">
        <v>2000</v>
      </c>
      <c r="C25" t="s">
        <v>639</v>
      </c>
      <c r="D25">
        <v>63</v>
      </c>
      <c r="E25" t="s">
        <v>165</v>
      </c>
      <c r="F25" t="s">
        <v>171</v>
      </c>
      <c r="G25" t="s">
        <v>192</v>
      </c>
      <c r="H25">
        <v>0</v>
      </c>
      <c r="I25">
        <v>0</v>
      </c>
      <c r="J25">
        <v>0.066934404283801902</v>
      </c>
      <c r="K25">
        <v>0.10011680293675961</v>
      </c>
      <c r="L25">
        <v>0</v>
      </c>
      <c r="M25">
        <v>0</v>
      </c>
      <c r="N25">
        <v>0.35310734463276838</v>
      </c>
      <c r="O25">
        <v>0</v>
      </c>
      <c r="P25">
        <v>0</v>
      </c>
      <c r="Q25">
        <v>0</v>
      </c>
      <c r="R25">
        <v>0</v>
      </c>
      <c r="S25">
        <v>0</v>
      </c>
      <c r="T25">
        <v>0</v>
      </c>
      <c r="U25">
        <v>0</v>
      </c>
      <c r="V25">
        <v>0</v>
      </c>
      <c r="W25" t="s">
        <v>158</v>
      </c>
      <c r="X25" t="s">
        <v>159</v>
      </c>
      <c r="Y25" t="s">
        <v>160</v>
      </c>
      <c r="Z25" t="s">
        <v>161</v>
      </c>
      <c r="AA25" t="s">
        <v>162</v>
      </c>
      <c r="AB25" t="s">
        <v>163</v>
      </c>
      <c r="AC25">
        <v>0</v>
      </c>
      <c r="AD25">
        <v>0.0530011925268319</v>
      </c>
      <c r="AE25">
        <v>0</v>
      </c>
      <c r="AF25">
        <v>0</v>
      </c>
      <c r="AG25">
        <v>0</v>
      </c>
      <c r="AH25">
        <v>0.1090116279069767</v>
      </c>
      <c r="AI25"/>
      <c r="AJ25"/>
      <c r="AK25"/>
      <c r="AL25"/>
      <c r="AM25"/>
      <c r="AN25"/>
      <c r="AO25"/>
      <c r="AP25"/>
      <c r="AQ25"/>
      <c r="AR25"/>
      <c r="AS25"/>
      <c r="AT25"/>
      <c r="AU25"/>
      <c r="AV25"/>
      <c r="AW25"/>
      <c r="AX25"/>
      <c r="AY25"/>
      <c r="AZ25"/>
      <c r="BA25"/>
      <c r="BB25"/>
      <c r="BC25"/>
    </row>
    <row r="26">
      <c r="A26" t="s">
        <v>636</v>
      </c>
      <c r="B26">
        <v>2000</v>
      </c>
      <c r="C26" t="s">
        <v>639</v>
      </c>
      <c r="D26">
        <v>64</v>
      </c>
      <c r="E26" t="s">
        <v>165</v>
      </c>
      <c r="F26" t="s">
        <v>172</v>
      </c>
      <c r="G26" t="s">
        <v>192</v>
      </c>
      <c r="H26">
        <v>0.069625761531766694</v>
      </c>
      <c r="I26">
        <v>0.176253805479891</v>
      </c>
      <c r="J26">
        <v>0.083668005354752301</v>
      </c>
      <c r="K26">
        <v>0.066744535291172996</v>
      </c>
      <c r="L26">
        <v>0</v>
      </c>
      <c r="M26">
        <v>0</v>
      </c>
      <c r="N26">
        <v>0</v>
      </c>
      <c r="O26">
        <v>0</v>
      </c>
      <c r="P26">
        <v>0</v>
      </c>
      <c r="Q26">
        <v>0</v>
      </c>
      <c r="R26">
        <v>0</v>
      </c>
      <c r="S26">
        <v>0.1180289170846857</v>
      </c>
      <c r="T26">
        <v>0.21651716671821841</v>
      </c>
      <c r="U26">
        <v>0.1246882793017456</v>
      </c>
      <c r="V26">
        <v>0.27743526510480893</v>
      </c>
      <c r="W26" t="s">
        <v>158</v>
      </c>
      <c r="X26" t="s">
        <v>159</v>
      </c>
      <c r="Y26" t="s">
        <v>160</v>
      </c>
      <c r="Z26" t="s">
        <v>161</v>
      </c>
      <c r="AA26" t="s">
        <v>162</v>
      </c>
      <c r="AB26" t="s">
        <v>163</v>
      </c>
      <c r="AC26">
        <v>0.079443892750744802</v>
      </c>
      <c r="AD26">
        <v>0</v>
      </c>
      <c r="AE26">
        <v>0.31601123595505609</v>
      </c>
      <c r="AF26">
        <v>0.1015375689004932</v>
      </c>
      <c r="AG26">
        <v>0</v>
      </c>
      <c r="AH26">
        <v>0.072674418604651195</v>
      </c>
      <c r="AI26"/>
      <c r="AJ26"/>
      <c r="AK26"/>
      <c r="AL26"/>
      <c r="AM26"/>
      <c r="AN26"/>
      <c r="AO26"/>
      <c r="AP26"/>
      <c r="AQ26"/>
      <c r="AR26"/>
      <c r="AS26"/>
      <c r="AT26"/>
      <c r="AU26"/>
      <c r="AV26"/>
      <c r="AW26"/>
      <c r="AX26"/>
      <c r="AY26"/>
      <c r="AZ26"/>
      <c r="BA26"/>
      <c r="BB26"/>
      <c r="BC26"/>
    </row>
    <row r="27">
      <c r="A27" t="s">
        <v>636</v>
      </c>
      <c r="B27">
        <v>2000</v>
      </c>
      <c r="C27" t="s">
        <v>639</v>
      </c>
      <c r="D27">
        <v>65</v>
      </c>
      <c r="E27" t="s">
        <v>165</v>
      </c>
      <c r="F27" t="s">
        <v>173</v>
      </c>
      <c r="G27" t="s">
        <v>192</v>
      </c>
      <c r="H27">
        <v>18.259355961705829</v>
      </c>
      <c r="I27">
        <v>6.3130908508251888</v>
      </c>
      <c r="J27">
        <v>3.7483266398929049</v>
      </c>
      <c r="K27">
        <v>2.7865843484064738</v>
      </c>
      <c r="L27">
        <v>0</v>
      </c>
      <c r="M27">
        <v>1.4963503649635039</v>
      </c>
      <c r="N27">
        <v>2.4364406779661021</v>
      </c>
      <c r="O27">
        <v>1.422155688622754</v>
      </c>
      <c r="P27">
        <v>0</v>
      </c>
      <c r="Q27">
        <v>0</v>
      </c>
      <c r="R27">
        <v>21.785028790786949</v>
      </c>
      <c r="S27">
        <v>13.92741221599292</v>
      </c>
      <c r="T27">
        <v>6.4336529539127749</v>
      </c>
      <c r="U27">
        <v>4.8316708229426437</v>
      </c>
      <c r="V27">
        <v>5.2404438964241677</v>
      </c>
      <c r="W27" t="s">
        <v>158</v>
      </c>
      <c r="X27" t="s">
        <v>159</v>
      </c>
      <c r="Y27" t="s">
        <v>160</v>
      </c>
      <c r="Z27" t="s">
        <v>161</v>
      </c>
      <c r="AA27" t="s">
        <v>162</v>
      </c>
      <c r="AB27" t="s">
        <v>163</v>
      </c>
      <c r="AC27">
        <v>4.4687189672293943</v>
      </c>
      <c r="AD27">
        <v>0.3842586458195309</v>
      </c>
      <c r="AE27">
        <v>18.258426966292131</v>
      </c>
      <c r="AF27">
        <v>6.5129097766173487</v>
      </c>
      <c r="AG27">
        <v>13.86792452830189</v>
      </c>
      <c r="AH27">
        <v>5.7594476744186043</v>
      </c>
      <c r="AI27"/>
      <c r="AJ27"/>
      <c r="AK27"/>
      <c r="AL27"/>
      <c r="AM27"/>
      <c r="AN27"/>
      <c r="AO27"/>
      <c r="AP27"/>
      <c r="AQ27"/>
      <c r="AR27"/>
      <c r="AS27"/>
      <c r="AT27"/>
      <c r="AU27"/>
      <c r="AV27"/>
      <c r="AW27"/>
      <c r="AX27"/>
      <c r="AY27"/>
      <c r="AZ27"/>
      <c r="BA27"/>
      <c r="BB27"/>
      <c r="BC27"/>
    </row>
    <row r="28">
      <c r="A28" t="s">
        <v>636</v>
      </c>
      <c r="B28">
        <v>2000</v>
      </c>
      <c r="C28" t="s">
        <v>639</v>
      </c>
      <c r="D28">
        <v>66</v>
      </c>
      <c r="E28" t="s">
        <v>165</v>
      </c>
      <c r="F28" t="s">
        <v>174</v>
      </c>
      <c r="G28" t="s">
        <v>192</v>
      </c>
      <c r="H28">
        <v>0.557006092254134</v>
      </c>
      <c r="I28">
        <v>0.19227687870533569</v>
      </c>
      <c r="J28">
        <v>0</v>
      </c>
      <c r="K28">
        <v>0</v>
      </c>
      <c r="L28">
        <v>0</v>
      </c>
      <c r="M28">
        <v>0</v>
      </c>
      <c r="N28">
        <v>0</v>
      </c>
      <c r="O28">
        <v>0</v>
      </c>
      <c r="P28">
        <v>0</v>
      </c>
      <c r="Q28">
        <v>0</v>
      </c>
      <c r="R28">
        <v>0.79974408189379398</v>
      </c>
      <c r="S28">
        <v>0.47211566833874302</v>
      </c>
      <c r="T28">
        <v>0.092793071450664996</v>
      </c>
      <c r="U28">
        <v>0</v>
      </c>
      <c r="V28">
        <v>0</v>
      </c>
      <c r="W28" t="s">
        <v>158</v>
      </c>
      <c r="X28" t="s">
        <v>159</v>
      </c>
      <c r="Y28" t="s">
        <v>160</v>
      </c>
      <c r="Z28" t="s">
        <v>161</v>
      </c>
      <c r="AA28" t="s">
        <v>162</v>
      </c>
      <c r="AB28" t="s">
        <v>163</v>
      </c>
      <c r="AC28">
        <v>0</v>
      </c>
      <c r="AD28">
        <v>0</v>
      </c>
      <c r="AE28">
        <v>0.1053370786516854</v>
      </c>
      <c r="AF28">
        <v>0.1305483028720627</v>
      </c>
      <c r="AG28">
        <v>0.33018867924528311</v>
      </c>
      <c r="AH28">
        <v>0.4542151162790698</v>
      </c>
      <c r="AI28"/>
      <c r="AJ28"/>
      <c r="AK28"/>
      <c r="AL28"/>
      <c r="AM28"/>
      <c r="AN28"/>
      <c r="AO28"/>
      <c r="AP28"/>
      <c r="AQ28"/>
      <c r="AR28"/>
      <c r="AS28"/>
      <c r="AT28"/>
      <c r="AU28"/>
      <c r="AV28"/>
      <c r="AW28"/>
      <c r="AX28"/>
      <c r="AY28"/>
      <c r="AZ28"/>
      <c r="BA28"/>
      <c r="BB28"/>
      <c r="BC28"/>
    </row>
    <row r="29">
      <c r="A29" t="s">
        <v>636</v>
      </c>
      <c r="B29">
        <v>2000</v>
      </c>
      <c r="C29" t="s">
        <v>639</v>
      </c>
      <c r="D29">
        <v>67</v>
      </c>
      <c r="E29" t="s">
        <v>165</v>
      </c>
      <c r="F29" t="s">
        <v>175</v>
      </c>
      <c r="G29" t="s">
        <v>192</v>
      </c>
      <c r="H29">
        <v>48.476936466492603</v>
      </c>
      <c r="I29">
        <v>55.840410190674582</v>
      </c>
      <c r="J29">
        <v>26.054216867469879</v>
      </c>
      <c r="K29">
        <v>10.896045386283999</v>
      </c>
      <c r="L29">
        <v>0</v>
      </c>
      <c r="M29">
        <v>4.452554744525548</v>
      </c>
      <c r="N29">
        <v>6.5677966101694922</v>
      </c>
      <c r="O29">
        <v>4.9401197604790417</v>
      </c>
      <c r="P29">
        <v>0</v>
      </c>
      <c r="Q29">
        <v>0</v>
      </c>
      <c r="R29">
        <v>46.928982725527831</v>
      </c>
      <c r="S29">
        <v>55.503098259073468</v>
      </c>
      <c r="T29">
        <v>70.089699969068974</v>
      </c>
      <c r="U29">
        <v>50.187032418952612</v>
      </c>
      <c r="V29">
        <v>25.154130702836</v>
      </c>
      <c r="W29" t="s">
        <v>158</v>
      </c>
      <c r="X29" t="s">
        <v>159</v>
      </c>
      <c r="Y29" t="s">
        <v>160</v>
      </c>
      <c r="Z29" t="s">
        <v>161</v>
      </c>
      <c r="AA29" t="s">
        <v>162</v>
      </c>
      <c r="AB29" t="s">
        <v>163</v>
      </c>
      <c r="AC29">
        <v>5.7795431976166833</v>
      </c>
      <c r="AD29">
        <v>0</v>
      </c>
      <c r="AE29">
        <v>25.456460674157309</v>
      </c>
      <c r="AF29">
        <v>67.914128227444166</v>
      </c>
      <c r="AG29">
        <v>2.5943396226415101</v>
      </c>
      <c r="AH29">
        <v>49.545784883720927</v>
      </c>
      <c r="AI29"/>
      <c r="AJ29"/>
      <c r="AK29"/>
      <c r="AL29"/>
      <c r="AM29"/>
      <c r="AN29"/>
      <c r="AO29"/>
      <c r="AP29"/>
      <c r="AQ29"/>
      <c r="AR29"/>
      <c r="AS29"/>
      <c r="AT29"/>
      <c r="AU29"/>
      <c r="AV29"/>
      <c r="AW29"/>
      <c r="AX29"/>
      <c r="AY29"/>
      <c r="AZ29"/>
      <c r="BA29"/>
      <c r="BB29"/>
      <c r="BC29"/>
    </row>
    <row r="30">
      <c r="A30" t="s">
        <v>636</v>
      </c>
      <c r="B30">
        <v>2000</v>
      </c>
      <c r="C30" t="s">
        <v>639</v>
      </c>
      <c r="D30">
        <v>68</v>
      </c>
      <c r="E30" t="s">
        <v>165</v>
      </c>
      <c r="F30" t="s">
        <v>176</v>
      </c>
      <c r="G30" t="s">
        <v>192</v>
      </c>
      <c r="H30">
        <v>0</v>
      </c>
      <c r="I30">
        <v>2.082999519307803</v>
      </c>
      <c r="J30">
        <v>4.1331994645247656</v>
      </c>
      <c r="K30">
        <v>6.0737527114967458</v>
      </c>
      <c r="L30">
        <v>0.70081762055731689</v>
      </c>
      <c r="M30">
        <v>8.5036496350364956</v>
      </c>
      <c r="N30">
        <v>9.4279661016949152</v>
      </c>
      <c r="O30">
        <v>4.1167664670658679</v>
      </c>
      <c r="P30">
        <v>0</v>
      </c>
      <c r="Q30">
        <v>0</v>
      </c>
      <c r="R30">
        <v>0</v>
      </c>
      <c r="S30">
        <v>0.2065506048982001</v>
      </c>
      <c r="T30">
        <v>0.18558614290132999</v>
      </c>
      <c r="U30">
        <v>1.807980049875312</v>
      </c>
      <c r="V30">
        <v>3.1442663378544999</v>
      </c>
      <c r="W30" t="s">
        <v>158</v>
      </c>
      <c r="X30" t="s">
        <v>159</v>
      </c>
      <c r="Y30" t="s">
        <v>160</v>
      </c>
      <c r="Z30" t="s">
        <v>161</v>
      </c>
      <c r="AA30" t="s">
        <v>162</v>
      </c>
      <c r="AB30" t="s">
        <v>163</v>
      </c>
      <c r="AC30">
        <v>2.5819265143992061</v>
      </c>
      <c r="AD30">
        <v>2.451305154365973</v>
      </c>
      <c r="AE30">
        <v>1.1235955056179781</v>
      </c>
      <c r="AF30">
        <v>0.63823614737452861</v>
      </c>
      <c r="AG30">
        <v>2.5943396226415101</v>
      </c>
      <c r="AH30">
        <v>6.1228197674418601</v>
      </c>
      <c r="AI30"/>
      <c r="AJ30"/>
      <c r="AK30"/>
      <c r="AL30"/>
      <c r="AM30"/>
      <c r="AN30"/>
      <c r="AO30"/>
      <c r="AP30"/>
      <c r="AQ30"/>
      <c r="AR30"/>
      <c r="AS30"/>
      <c r="AT30"/>
      <c r="AU30"/>
      <c r="AV30"/>
      <c r="AW30"/>
      <c r="AX30"/>
      <c r="AY30"/>
      <c r="AZ30"/>
      <c r="BA30"/>
      <c r="BB30"/>
      <c r="BC30"/>
    </row>
    <row r="31">
      <c r="A31" t="s">
        <v>636</v>
      </c>
      <c r="B31">
        <v>2000</v>
      </c>
      <c r="C31" t="s">
        <v>639</v>
      </c>
      <c r="D31">
        <v>69</v>
      </c>
      <c r="E31" t="s">
        <v>165</v>
      </c>
      <c r="F31" t="s">
        <v>46</v>
      </c>
      <c r="G31" t="s">
        <v>192</v>
      </c>
      <c r="H31">
        <v>5.6048738033072238</v>
      </c>
      <c r="I31">
        <v>2.8521070341291459</v>
      </c>
      <c r="J31">
        <v>1.6398929049531461</v>
      </c>
      <c r="K31">
        <v>1.184715501418321</v>
      </c>
      <c r="L31">
        <v>0.1334890705823461</v>
      </c>
      <c r="M31">
        <v>0.91240875912408748</v>
      </c>
      <c r="N31">
        <v>0.84745762711864403</v>
      </c>
      <c r="O31">
        <v>0.44910179640718562</v>
      </c>
      <c r="P31">
        <v>0</v>
      </c>
      <c r="Q31">
        <v>0</v>
      </c>
      <c r="R31">
        <v>6.525911708253358</v>
      </c>
      <c r="S31">
        <v>4.986721746827973</v>
      </c>
      <c r="T31">
        <v>2.5054129291679552</v>
      </c>
      <c r="U31">
        <v>2.2132169576059848</v>
      </c>
      <c r="V31">
        <v>2.8051787916152899</v>
      </c>
      <c r="W31" t="s">
        <v>158</v>
      </c>
      <c r="X31" t="s">
        <v>159</v>
      </c>
      <c r="Y31" t="s">
        <v>160</v>
      </c>
      <c r="Z31" t="s">
        <v>161</v>
      </c>
      <c r="AA31" t="s">
        <v>162</v>
      </c>
      <c r="AB31" t="s">
        <v>163</v>
      </c>
      <c r="AC31">
        <v>3.3962264150943402</v>
      </c>
      <c r="AD31">
        <v>0</v>
      </c>
      <c r="AE31">
        <v>1.404494382022472</v>
      </c>
      <c r="AF31">
        <v>2.0742674789672182</v>
      </c>
      <c r="AG31">
        <v>0</v>
      </c>
      <c r="AH31">
        <v>5.8684593023255811</v>
      </c>
      <c r="AI31"/>
      <c r="AJ31"/>
      <c r="AK31"/>
      <c r="AL31"/>
      <c r="AM31"/>
      <c r="AN31"/>
      <c r="AO31"/>
      <c r="AP31"/>
      <c r="AQ31"/>
      <c r="AR31"/>
      <c r="AS31"/>
      <c r="AT31"/>
      <c r="AU31"/>
      <c r="AV31"/>
      <c r="AW31"/>
      <c r="AX31"/>
      <c r="AY31"/>
      <c r="AZ31"/>
      <c r="BA31"/>
      <c r="BB31"/>
      <c r="BC31"/>
    </row>
    <row r="32">
      <c r="A32" t="s">
        <v>636</v>
      </c>
      <c r="B32">
        <v>2000</v>
      </c>
      <c r="C32" t="s">
        <v>639</v>
      </c>
      <c r="D32">
        <v>70</v>
      </c>
      <c r="E32" t="s">
        <v>165</v>
      </c>
      <c r="F32" t="s">
        <v>177</v>
      </c>
      <c r="G32" t="s">
        <v>192</v>
      </c>
      <c r="H32">
        <v>0</v>
      </c>
      <c r="I32">
        <v>0</v>
      </c>
      <c r="J32">
        <v>0</v>
      </c>
      <c r="K32">
        <v>0.033372267645586498</v>
      </c>
      <c r="L32">
        <v>0</v>
      </c>
      <c r="M32">
        <v>0</v>
      </c>
      <c r="N32">
        <v>0</v>
      </c>
      <c r="O32">
        <v>0.074850299401197598</v>
      </c>
      <c r="P32">
        <v>0</v>
      </c>
      <c r="Q32">
        <v>0</v>
      </c>
      <c r="R32">
        <v>0</v>
      </c>
      <c r="S32">
        <v>0</v>
      </c>
      <c r="T32">
        <v>0</v>
      </c>
      <c r="U32">
        <v>0</v>
      </c>
      <c r="V32">
        <v>0</v>
      </c>
      <c r="W32" t="s">
        <v>158</v>
      </c>
      <c r="X32" t="s">
        <v>159</v>
      </c>
      <c r="Y32" t="s">
        <v>160</v>
      </c>
      <c r="Z32" t="s">
        <v>161</v>
      </c>
      <c r="AA32" t="s">
        <v>162</v>
      </c>
      <c r="AB32" t="s">
        <v>163</v>
      </c>
      <c r="AC32">
        <v>0</v>
      </c>
      <c r="AD32">
        <v>0.026500596263415901</v>
      </c>
      <c r="AE32">
        <v>0</v>
      </c>
      <c r="AF32">
        <v>0</v>
      </c>
      <c r="AG32">
        <v>0</v>
      </c>
      <c r="AH32">
        <v>0</v>
      </c>
      <c r="AI32"/>
      <c r="AJ32"/>
      <c r="AK32"/>
      <c r="AL32"/>
      <c r="AM32"/>
      <c r="AN32"/>
      <c r="AO32"/>
      <c r="AP32"/>
      <c r="AQ32"/>
      <c r="AR32"/>
      <c r="AS32"/>
      <c r="AT32"/>
      <c r="AU32"/>
      <c r="AV32"/>
      <c r="AW32"/>
      <c r="AX32"/>
      <c r="AY32"/>
      <c r="AZ32"/>
      <c r="BA32"/>
      <c r="BB32"/>
      <c r="BC32"/>
    </row>
    <row r="33">
      <c r="A33" t="s">
        <v>636</v>
      </c>
      <c r="B33">
        <v>2000</v>
      </c>
      <c r="C33" t="s">
        <v>639</v>
      </c>
      <c r="D33">
        <v>122</v>
      </c>
      <c r="E33" t="s">
        <v>18</v>
      </c>
      <c r="F33" t="s">
        <v>14</v>
      </c>
      <c r="G33" t="s">
        <v>657</v>
      </c>
      <c r="H33">
        <v>14.79162769872617</v>
      </c>
      <c r="I33">
        <v>61.480986560635699</v>
      </c>
      <c r="J33">
        <v>90.12385804761989</v>
      </c>
      <c r="K33">
        <v>94.666974447391439</v>
      </c>
      <c r="L33">
        <v>99.754320755853229</v>
      </c>
      <c r="M33">
        <v>93.638059343750484</v>
      </c>
      <c r="N33">
        <v>94.300135873020594</v>
      </c>
      <c r="O33">
        <v>96.12882209972129</v>
      </c>
      <c r="P33">
        <v>99.99064675255994</v>
      </c>
      <c r="Q33">
        <v>99.697131379101279</v>
      </c>
      <c r="R33">
        <v>6.593160262228059</v>
      </c>
      <c r="S33">
        <v>21.521444994040589</v>
      </c>
      <c r="T33">
        <v>48.334300494629503</v>
      </c>
      <c r="U33">
        <v>77.555289067753904</v>
      </c>
      <c r="V33">
        <v>87.745990729605722</v>
      </c>
      <c r="W33" t="s">
        <v>158</v>
      </c>
      <c r="X33" t="s">
        <v>159</v>
      </c>
      <c r="Y33" t="s">
        <v>160</v>
      </c>
      <c r="Z33" t="s">
        <v>161</v>
      </c>
      <c r="AA33" t="s">
        <v>162</v>
      </c>
      <c r="AB33" t="s">
        <v>163</v>
      </c>
      <c r="AC33">
        <v>80.727977943782577</v>
      </c>
      <c r="AD33">
        <v>91.930879664434258</v>
      </c>
      <c r="AE33">
        <v>62.525147446190132</v>
      </c>
      <c r="AF33">
        <v>50.624737725149728</v>
      </c>
      <c r="AG33">
        <v>40.707843386655831</v>
      </c>
      <c r="AH33">
        <v>9.0297965116279073</v>
      </c>
      <c r="AI33"/>
      <c r="AJ33"/>
      <c r="AK33"/>
      <c r="AL33"/>
      <c r="AM33"/>
      <c r="AN33"/>
      <c r="AO33"/>
      <c r="AP33"/>
      <c r="AQ33"/>
      <c r="AR33"/>
      <c r="AS33"/>
      <c r="AT33"/>
      <c r="AU33"/>
      <c r="AV33"/>
      <c r="AW33"/>
      <c r="AX33"/>
      <c r="AY33"/>
      <c r="AZ33"/>
      <c r="BA33"/>
      <c r="BB33"/>
      <c r="BC33"/>
    </row>
    <row r="34">
      <c r="A34" t="s">
        <v>636</v>
      </c>
      <c r="B34">
        <v>2000</v>
      </c>
      <c r="C34" t="s">
        <v>639</v>
      </c>
      <c r="D34">
        <v>123</v>
      </c>
      <c r="E34" t="s">
        <v>18</v>
      </c>
      <c r="F34" t="s">
        <v>51</v>
      </c>
      <c r="G34" t="s">
        <v>192</v>
      </c>
      <c r="H34">
        <v>85.208372301273826</v>
      </c>
      <c r="I34">
        <v>38.519013439364301</v>
      </c>
      <c r="J34">
        <v>9.8761419523801095</v>
      </c>
      <c r="K34">
        <v>5.3330255526085608</v>
      </c>
      <c r="L34">
        <v>0.2456792441467712</v>
      </c>
      <c r="M34">
        <v>6.3619406562495158</v>
      </c>
      <c r="N34">
        <v>5.6998641269794064</v>
      </c>
      <c r="O34">
        <v>3.8711779002787101</v>
      </c>
      <c r="P34">
        <v>0.0093532474400603999</v>
      </c>
      <c r="Q34">
        <v>0.30286862089872102</v>
      </c>
      <c r="R34">
        <v>93.406839737771946</v>
      </c>
      <c r="S34">
        <v>78.478555005959407</v>
      </c>
      <c r="T34">
        <v>51.665699505370497</v>
      </c>
      <c r="U34">
        <v>22.4447109322461</v>
      </c>
      <c r="V34">
        <v>12.254009270394279</v>
      </c>
      <c r="W34" t="s">
        <v>158</v>
      </c>
      <c r="X34" t="s">
        <v>159</v>
      </c>
      <c r="Y34" t="s">
        <v>160</v>
      </c>
      <c r="Z34" t="s">
        <v>161</v>
      </c>
      <c r="AA34" t="s">
        <v>162</v>
      </c>
      <c r="AB34" t="s">
        <v>163</v>
      </c>
      <c r="AC34">
        <v>19.27202205621742</v>
      </c>
      <c r="AD34">
        <v>8.0691203355657422</v>
      </c>
      <c r="AE34">
        <v>37.474852553809868</v>
      </c>
      <c r="AF34">
        <v>49.375262274850272</v>
      </c>
      <c r="AG34">
        <v>59.292156613344169</v>
      </c>
      <c r="AH34">
        <v>90.970203488372093</v>
      </c>
      <c r="AI34"/>
      <c r="AJ34"/>
      <c r="AK34"/>
      <c r="AL34"/>
      <c r="AM34"/>
      <c r="AN34"/>
      <c r="AO34"/>
      <c r="AP34"/>
      <c r="AQ34"/>
      <c r="AR34"/>
      <c r="AS34"/>
      <c r="AT34"/>
      <c r="AU34"/>
      <c r="AV34"/>
      <c r="AW34"/>
      <c r="AX34"/>
      <c r="AY34"/>
      <c r="AZ34"/>
      <c r="BA34"/>
      <c r="BB34"/>
      <c r="BC34"/>
    </row>
    <row r="35">
      <c r="A35" t="s">
        <v>636</v>
      </c>
      <c r="B35">
        <v>2000</v>
      </c>
      <c r="C35" t="s">
        <v>639</v>
      </c>
      <c r="D35">
        <v>124</v>
      </c>
      <c r="E35" t="s">
        <v>50</v>
      </c>
      <c r="F35" t="s">
        <v>15</v>
      </c>
      <c r="G35" t="s">
        <v>658</v>
      </c>
      <c r="H35">
        <v>6.3171929877884212</v>
      </c>
      <c r="I35">
        <v>35.216353763615018</v>
      </c>
      <c r="J35">
        <v>47.970674602757391</v>
      </c>
      <c r="K35">
        <v>54.415497656846107</v>
      </c>
      <c r="L35">
        <v>91.808322695266611</v>
      </c>
      <c r="M35">
        <v>48.08512164695707</v>
      </c>
      <c r="N35">
        <v>48.843777334734867</v>
      </c>
      <c r="O35">
        <v>51.945125569333243</v>
      </c>
      <c r="P35">
        <v>79.48359480943526</v>
      </c>
      <c r="Q35">
        <v>97.16833975890691</v>
      </c>
      <c r="R35">
        <v>2.2086882410751119</v>
      </c>
      <c r="S35">
        <v>9.9877760804437923</v>
      </c>
      <c r="T35">
        <v>27.024781868735559</v>
      </c>
      <c r="U35">
        <v>43.68451003451748</v>
      </c>
      <c r="V35">
        <v>57.387143062203798</v>
      </c>
      <c r="W35" t="s">
        <v>158</v>
      </c>
      <c r="X35" t="s">
        <v>159</v>
      </c>
      <c r="Y35" t="s">
        <v>160</v>
      </c>
      <c r="Z35" t="s">
        <v>161</v>
      </c>
      <c r="AA35" t="s">
        <v>162</v>
      </c>
      <c r="AB35" t="s">
        <v>163</v>
      </c>
      <c r="AC35"/>
      <c r="AD35"/>
      <c r="AE35"/>
      <c r="AF35"/>
      <c r="AG35"/>
      <c r="AH35"/>
      <c r="AI35"/>
      <c r="AJ35"/>
      <c r="AK35"/>
      <c r="AL35"/>
      <c r="AM35"/>
      <c r="AN35"/>
      <c r="AO35"/>
      <c r="AP35"/>
      <c r="AQ35"/>
      <c r="AR35"/>
      <c r="AS35"/>
      <c r="AT35"/>
      <c r="AU35"/>
      <c r="AV35"/>
      <c r="AW35"/>
      <c r="AX35"/>
      <c r="AY35"/>
      <c r="AZ35"/>
      <c r="BA35"/>
      <c r="BB35"/>
      <c r="BC35"/>
    </row>
    <row r="36">
      <c r="A36" t="s">
        <v>636</v>
      </c>
      <c r="B36">
        <v>2000</v>
      </c>
      <c r="C36" t="s">
        <v>639</v>
      </c>
      <c r="D36">
        <v>125</v>
      </c>
      <c r="E36" t="s">
        <v>50</v>
      </c>
      <c r="F36" t="s">
        <v>16</v>
      </c>
      <c r="G36" t="s">
        <v>659</v>
      </c>
      <c r="H36">
        <v>8.4744347109377127</v>
      </c>
      <c r="I36">
        <v>26.264632797020699</v>
      </c>
      <c r="J36">
        <v>42.15318344486208</v>
      </c>
      <c r="K36">
        <v>40.251476790544601</v>
      </c>
      <c r="L36">
        <v>7.9459980605865788</v>
      </c>
      <c r="M36">
        <v>45.552937696792817</v>
      </c>
      <c r="N36">
        <v>45.456358538285073</v>
      </c>
      <c r="O36">
        <v>44.183696530387373</v>
      </c>
      <c r="P36">
        <v>20.507051943124239</v>
      </c>
      <c r="Q36">
        <v>2.528791620194315</v>
      </c>
      <c r="R36">
        <v>4.3844720211529484</v>
      </c>
      <c r="S36">
        <v>11.53366891359679</v>
      </c>
      <c r="T36">
        <v>21.309518625893912</v>
      </c>
      <c r="U36">
        <v>33.870779033236147</v>
      </c>
      <c r="V36">
        <v>30.35884766740152</v>
      </c>
      <c r="W36" t="s">
        <v>158</v>
      </c>
      <c r="X36" t="s">
        <v>159</v>
      </c>
      <c r="Y36" t="s">
        <v>160</v>
      </c>
      <c r="Z36" t="s">
        <v>161</v>
      </c>
      <c r="AA36" t="s">
        <v>162</v>
      </c>
      <c r="AB36" t="s">
        <v>163</v>
      </c>
      <c r="AC36"/>
      <c r="AD36"/>
      <c r="AE36"/>
      <c r="AF36"/>
      <c r="AG36"/>
      <c r="AH36"/>
      <c r="AI36"/>
      <c r="AJ36"/>
      <c r="AK36"/>
      <c r="AL36"/>
      <c r="AM36"/>
      <c r="AN36"/>
      <c r="AO36"/>
      <c r="AP36"/>
      <c r="AQ36"/>
      <c r="AR36"/>
      <c r="AS36"/>
      <c r="AT36"/>
      <c r="AU36"/>
      <c r="AV36"/>
      <c r="AW36"/>
      <c r="AX36"/>
      <c r="AY36"/>
      <c r="AZ36"/>
      <c r="BA36"/>
      <c r="BB36"/>
      <c r="BC36"/>
    </row>
    <row r="37">
      <c r="A37" t="s">
        <v>636</v>
      </c>
      <c r="B37">
        <v>2000</v>
      </c>
      <c r="C37" t="s">
        <v>639</v>
      </c>
      <c r="D37">
        <v>126</v>
      </c>
      <c r="E37" t="s">
        <v>50</v>
      </c>
      <c r="F37" t="s">
        <v>22</v>
      </c>
      <c r="G37" t="s">
        <v>660</v>
      </c>
      <c r="H37">
        <v>14.259721300403539</v>
      </c>
      <c r="I37">
        <v>14.1158729170121</v>
      </c>
      <c r="J37">
        <v>6.646556945687081</v>
      </c>
      <c r="K37">
        <v>3.1304558880005691</v>
      </c>
      <c r="L37">
        <v>0.095504039741669502</v>
      </c>
      <c r="M37">
        <v>6.3619406562501126</v>
      </c>
      <c r="N37">
        <v>4.7817850309348557</v>
      </c>
      <c r="O37">
        <v>2.7858485589620159</v>
      </c>
      <c r="P37">
        <v>0.0093532474405008999</v>
      </c>
      <c r="Q37">
        <v>0.19357900341243811</v>
      </c>
      <c r="R37">
        <v>10.10549616771436</v>
      </c>
      <c r="S37">
        <v>19.936212131955291</v>
      </c>
      <c r="T37">
        <v>24.446398546508789</v>
      </c>
      <c r="U37">
        <v>15.462167291348621</v>
      </c>
      <c r="V37">
        <v>6.6128255465968948</v>
      </c>
      <c r="W37" t="s">
        <v>158</v>
      </c>
      <c r="X37" t="s">
        <v>159</v>
      </c>
      <c r="Y37" t="s">
        <v>160</v>
      </c>
      <c r="Z37" t="s">
        <v>161</v>
      </c>
      <c r="AA37" t="s">
        <v>162</v>
      </c>
      <c r="AB37" t="s">
        <v>163</v>
      </c>
      <c r="AC37"/>
      <c r="AD37"/>
      <c r="AE37"/>
      <c r="AF37"/>
      <c r="AG37"/>
      <c r="AH37"/>
      <c r="AI37"/>
      <c r="AJ37"/>
      <c r="AK37"/>
      <c r="AL37"/>
      <c r="AM37"/>
      <c r="AN37"/>
      <c r="AO37"/>
      <c r="AP37"/>
      <c r="AQ37"/>
      <c r="AR37"/>
      <c r="AS37"/>
      <c r="AT37"/>
      <c r="AU37"/>
      <c r="AV37"/>
      <c r="AW37"/>
      <c r="AX37"/>
      <c r="AY37"/>
      <c r="AZ37"/>
      <c r="BA37"/>
      <c r="BB37"/>
      <c r="BC37"/>
    </row>
    <row r="38">
      <c r="A38" t="s">
        <v>636</v>
      </c>
      <c r="B38">
        <v>2000</v>
      </c>
      <c r="C38" t="s">
        <v>639</v>
      </c>
      <c r="D38">
        <v>127</v>
      </c>
      <c r="E38" t="s">
        <v>50</v>
      </c>
      <c r="F38" t="s">
        <v>19</v>
      </c>
      <c r="G38" t="s">
        <v>661</v>
      </c>
      <c r="H38">
        <v>70.948651000870328</v>
      </c>
      <c r="I38">
        <v>24.403140522352189</v>
      </c>
      <c r="J38">
        <v>3.2295850066934402</v>
      </c>
      <c r="K38">
        <v>2.2025696646087098</v>
      </c>
      <c r="L38">
        <v>0.15017520440513929</v>
      </c>
      <c r="M38">
        <v>0</v>
      </c>
      <c r="N38">
        <v>0.91807909604519777</v>
      </c>
      <c r="O38">
        <v>1.085329341317365</v>
      </c>
      <c r="P38">
        <v>0</v>
      </c>
      <c r="Q38">
        <v>0.10928961748633879</v>
      </c>
      <c r="R38">
        <v>83.301343570057583</v>
      </c>
      <c r="S38">
        <v>58.542342874004127</v>
      </c>
      <c r="T38">
        <v>27.219300958861741</v>
      </c>
      <c r="U38">
        <v>6.982543640897755</v>
      </c>
      <c r="V38">
        <v>5.6411837237977807</v>
      </c>
      <c r="W38" t="s">
        <v>158</v>
      </c>
      <c r="X38" t="s">
        <v>159</v>
      </c>
      <c r="Y38" t="s">
        <v>160</v>
      </c>
      <c r="Z38" t="s">
        <v>161</v>
      </c>
      <c r="AA38" t="s">
        <v>162</v>
      </c>
      <c r="AB38" t="s">
        <v>163</v>
      </c>
      <c r="AC38"/>
      <c r="AD38"/>
      <c r="AE38"/>
      <c r="AF38"/>
      <c r="AG38"/>
      <c r="AH38"/>
      <c r="AI38"/>
      <c r="AJ38"/>
      <c r="AK38"/>
      <c r="AL38"/>
      <c r="AM38"/>
      <c r="AN38"/>
      <c r="AO38"/>
      <c r="AP38"/>
      <c r="AQ38"/>
      <c r="AR38"/>
      <c r="AS38"/>
      <c r="AT38"/>
      <c r="AU38"/>
      <c r="AV38"/>
      <c r="AW38"/>
      <c r="AX38"/>
      <c r="AY38"/>
      <c r="AZ38"/>
      <c r="BA38"/>
      <c r="BB38"/>
      <c r="BC38"/>
    </row>
    <row r="39">
      <c r="A39" t="s">
        <v>636</v>
      </c>
      <c r="B39">
        <v>2000</v>
      </c>
      <c r="C39" t="s">
        <v>639</v>
      </c>
      <c r="D39">
        <v>139</v>
      </c>
      <c r="E39" t="s">
        <v>50</v>
      </c>
      <c r="F39" t="s">
        <v>19</v>
      </c>
      <c r="G39" t="s">
        <v>192</v>
      </c>
      <c r="H39">
        <v>70.948651000870328</v>
      </c>
      <c r="I39">
        <v>24.403140522352189</v>
      </c>
      <c r="J39">
        <v>3.2295850066934402</v>
      </c>
      <c r="K39">
        <v>2.2025696646087098</v>
      </c>
      <c r="L39">
        <v>0.15017520440513929</v>
      </c>
      <c r="M39">
        <v>0</v>
      </c>
      <c r="N39">
        <v>0.91807909604519777</v>
      </c>
      <c r="O39">
        <v>1.085329341317365</v>
      </c>
      <c r="P39">
        <v>0</v>
      </c>
      <c r="Q39">
        <v>0.10928961748633879</v>
      </c>
      <c r="R39">
        <v>83.301343570057583</v>
      </c>
      <c r="S39">
        <v>58.542342874004127</v>
      </c>
      <c r="T39">
        <v>27.219300958861741</v>
      </c>
      <c r="U39">
        <v>6.982543640897755</v>
      </c>
      <c r="V39">
        <v>5.6411837237977807</v>
      </c>
      <c r="W39" t="s">
        <v>158</v>
      </c>
      <c r="X39" t="s">
        <v>159</v>
      </c>
      <c r="Y39" t="s">
        <v>160</v>
      </c>
      <c r="Z39" t="s">
        <v>161</v>
      </c>
      <c r="AA39" t="s">
        <v>162</v>
      </c>
      <c r="AB39" t="s">
        <v>163</v>
      </c>
      <c r="AC39">
        <v>10.327706057596821</v>
      </c>
      <c r="AD39">
        <v>0.17225387571220349</v>
      </c>
      <c r="AE39">
        <v>15.203651685393259</v>
      </c>
      <c r="AF39">
        <v>32.738613286916163</v>
      </c>
      <c r="AG39">
        <v>41.084905660377359</v>
      </c>
      <c r="AH39">
        <v>33.412063953488378</v>
      </c>
      <c r="AI39"/>
      <c r="AJ39"/>
      <c r="AK39"/>
      <c r="AL39"/>
      <c r="AM39"/>
      <c r="AN39"/>
      <c r="AO39"/>
      <c r="AP39"/>
      <c r="AQ39"/>
      <c r="AR39"/>
      <c r="AS39"/>
      <c r="AT39"/>
      <c r="AU39"/>
      <c r="AV39"/>
      <c r="AW39"/>
      <c r="AX39"/>
      <c r="AY39"/>
      <c r="AZ39"/>
      <c r="BA39"/>
      <c r="BB39"/>
      <c r="BC39"/>
    </row>
    <row r="40">
      <c r="A40" t="s">
        <v>636</v>
      </c>
      <c r="B40">
        <v>2000</v>
      </c>
      <c r="C40" t="s">
        <v>639</v>
      </c>
      <c r="D40">
        <v>153</v>
      </c>
      <c r="E40" t="s">
        <v>180</v>
      </c>
      <c r="F40" t="s">
        <v>181</v>
      </c>
      <c r="G40" t="s">
        <v>192</v>
      </c>
      <c r="H40">
        <v>0.1566579634464752</v>
      </c>
      <c r="I40">
        <v>0</v>
      </c>
      <c r="J40">
        <v>0.36813922356091028</v>
      </c>
      <c r="K40">
        <v>3.8544969130652431</v>
      </c>
      <c r="L40">
        <v>98.865342900050052</v>
      </c>
      <c r="M40">
        <v>0.32846715328467152</v>
      </c>
      <c r="N40">
        <v>0.42372881355932202</v>
      </c>
      <c r="O40">
        <v>12.200598802395209</v>
      </c>
      <c r="P40">
        <v>99.021384559623044</v>
      </c>
      <c r="Q40">
        <v>99.234972677595621</v>
      </c>
      <c r="R40">
        <v>0</v>
      </c>
      <c r="S40">
        <v>0.14753614635585721</v>
      </c>
      <c r="T40">
        <v>0</v>
      </c>
      <c r="U40">
        <v>0.093516209476309203</v>
      </c>
      <c r="V40">
        <v>11.590628853267569</v>
      </c>
      <c r="W40" t="s">
        <v>158</v>
      </c>
      <c r="X40" t="s">
        <v>159</v>
      </c>
      <c r="Y40" t="s">
        <v>160</v>
      </c>
      <c r="Z40" t="s">
        <v>161</v>
      </c>
      <c r="AA40" t="s">
        <v>162</v>
      </c>
      <c r="AB40" t="s">
        <v>163</v>
      </c>
      <c r="AC40">
        <v>28.142999006951339</v>
      </c>
      <c r="AD40">
        <v>49.105604876109709</v>
      </c>
      <c r="AE40">
        <v>15.730337078651679</v>
      </c>
      <c r="AF40">
        <v>0.2175805047867711</v>
      </c>
      <c r="AG40">
        <v>7.5</v>
      </c>
      <c r="AH40">
        <v>8.0305232558139537</v>
      </c>
      <c r="AI40">
        <v>9</v>
      </c>
      <c r="AJ40">
        <v>0</v>
      </c>
      <c r="AK40">
        <v>22</v>
      </c>
      <c r="AL40">
        <v>231</v>
      </c>
      <c r="AM40">
        <v>5925</v>
      </c>
      <c r="AN40">
        <v>9</v>
      </c>
      <c r="AO40">
        <v>12</v>
      </c>
      <c r="AP40">
        <v>326</v>
      </c>
      <c r="AQ40">
        <v>2732</v>
      </c>
      <c r="AR40">
        <v>2724</v>
      </c>
      <c r="AS40">
        <v>0</v>
      </c>
      <c r="AT40">
        <v>5</v>
      </c>
      <c r="AU40">
        <v>0</v>
      </c>
      <c r="AV40">
        <v>3</v>
      </c>
      <c r="AW40">
        <v>376</v>
      </c>
      <c r="AX40">
        <v>1417</v>
      </c>
      <c r="AY40">
        <v>3706</v>
      </c>
      <c r="AZ40">
        <v>448</v>
      </c>
      <c r="BA40">
        <v>15</v>
      </c>
      <c r="BB40">
        <v>159</v>
      </c>
      <c r="BC40">
        <v>442</v>
      </c>
    </row>
    <row r="41">
      <c r="A41" t="s">
        <v>636</v>
      </c>
      <c r="B41">
        <v>2000</v>
      </c>
      <c r="C41" t="s">
        <v>639</v>
      </c>
      <c r="D41">
        <v>154</v>
      </c>
      <c r="E41" t="s">
        <v>180</v>
      </c>
      <c r="F41" t="s">
        <v>182</v>
      </c>
      <c r="G41" t="s">
        <v>192</v>
      </c>
      <c r="H41">
        <v>0</v>
      </c>
      <c r="I41">
        <v>0</v>
      </c>
      <c r="J41">
        <v>0.066934404283801902</v>
      </c>
      <c r="K41">
        <v>0.3170365426330719</v>
      </c>
      <c r="L41">
        <v>0.35040881027865839</v>
      </c>
      <c r="M41">
        <v>0</v>
      </c>
      <c r="N41">
        <v>0.17655367231638419</v>
      </c>
      <c r="O41">
        <v>0</v>
      </c>
      <c r="P41">
        <v>0.76114534251540411</v>
      </c>
      <c r="Q41">
        <v>0</v>
      </c>
      <c r="R41">
        <v>0</v>
      </c>
      <c r="S41">
        <v>0</v>
      </c>
      <c r="T41">
        <v>0</v>
      </c>
      <c r="U41">
        <v>0.1246882793017456</v>
      </c>
      <c r="V41">
        <v>0.43156596794081381</v>
      </c>
      <c r="W41" t="s">
        <v>158</v>
      </c>
      <c r="X41" t="s">
        <v>159</v>
      </c>
      <c r="Y41" t="s">
        <v>160</v>
      </c>
      <c r="Z41" t="s">
        <v>161</v>
      </c>
      <c r="AA41" t="s">
        <v>162</v>
      </c>
      <c r="AB41" t="s">
        <v>163</v>
      </c>
      <c r="AC41">
        <v>0.27805362462760669</v>
      </c>
      <c r="AD41">
        <v>0.1192526831853717</v>
      </c>
      <c r="AE41">
        <v>0</v>
      </c>
      <c r="AF41">
        <v>0.058021467943138998</v>
      </c>
      <c r="AG41">
        <v>0</v>
      </c>
      <c r="AH41">
        <v>0.30886627906976738</v>
      </c>
      <c r="AI41">
        <v>0</v>
      </c>
      <c r="AJ41">
        <v>0</v>
      </c>
      <c r="AK41">
        <v>4</v>
      </c>
      <c r="AL41">
        <v>19</v>
      </c>
      <c r="AM41">
        <v>21</v>
      </c>
      <c r="AN41">
        <v>0</v>
      </c>
      <c r="AO41">
        <v>5</v>
      </c>
      <c r="AP41">
        <v>0</v>
      </c>
      <c r="AQ41">
        <v>21</v>
      </c>
      <c r="AR41">
        <v>0</v>
      </c>
      <c r="AS41">
        <v>0</v>
      </c>
      <c r="AT41">
        <v>0</v>
      </c>
      <c r="AU41">
        <v>0</v>
      </c>
      <c r="AV41">
        <v>4</v>
      </c>
      <c r="AW41">
        <v>14</v>
      </c>
      <c r="AX41">
        <v>14</v>
      </c>
      <c r="AY41">
        <v>9</v>
      </c>
      <c r="AZ41">
        <v>0</v>
      </c>
      <c r="BA41">
        <v>4</v>
      </c>
      <c r="BB41">
        <v>0</v>
      </c>
      <c r="BC41">
        <v>17</v>
      </c>
    </row>
    <row r="42">
      <c r="A42" t="s">
        <v>636</v>
      </c>
      <c r="B42">
        <v>2000</v>
      </c>
      <c r="C42" t="s">
        <v>639</v>
      </c>
      <c r="D42">
        <v>155</v>
      </c>
      <c r="E42" t="s">
        <v>180</v>
      </c>
      <c r="F42" t="s">
        <v>183</v>
      </c>
      <c r="G42" t="s">
        <v>192</v>
      </c>
      <c r="H42">
        <v>0.1044386422976501</v>
      </c>
      <c r="I42">
        <v>0.6569460022432303</v>
      </c>
      <c r="J42">
        <v>1.874163319946452</v>
      </c>
      <c r="K42">
        <v>1.985649924912398</v>
      </c>
      <c r="L42">
        <v>0</v>
      </c>
      <c r="M42">
        <v>2.445255474452555</v>
      </c>
      <c r="N42">
        <v>1.659604519774011</v>
      </c>
      <c r="O42">
        <v>2.2455089820359282</v>
      </c>
      <c r="P42">
        <v>0</v>
      </c>
      <c r="Q42">
        <v>0</v>
      </c>
      <c r="R42">
        <v>0</v>
      </c>
      <c r="S42">
        <v>0.1180289170846857</v>
      </c>
      <c r="T42">
        <v>0.80420661923909686</v>
      </c>
      <c r="U42">
        <v>1.2780548628428929</v>
      </c>
      <c r="V42">
        <v>1.0172626387176329</v>
      </c>
      <c r="W42" t="s">
        <v>158</v>
      </c>
      <c r="X42" t="s">
        <v>159</v>
      </c>
      <c r="Y42" t="s">
        <v>160</v>
      </c>
      <c r="Z42" t="s">
        <v>161</v>
      </c>
      <c r="AA42" t="s">
        <v>162</v>
      </c>
      <c r="AB42" t="s">
        <v>163</v>
      </c>
      <c r="AC42">
        <v>1.271102284011917</v>
      </c>
      <c r="AD42">
        <v>1.802040545912283</v>
      </c>
      <c r="AE42">
        <v>0.2808988764044944</v>
      </c>
      <c r="AF42">
        <v>0.33362344067304911</v>
      </c>
      <c r="AG42">
        <v>0.42452830188679253</v>
      </c>
      <c r="AH42">
        <v>0.69040697674418605</v>
      </c>
      <c r="AI42">
        <v>6</v>
      </c>
      <c r="AJ42">
        <v>41</v>
      </c>
      <c r="AK42">
        <v>112</v>
      </c>
      <c r="AL42">
        <v>119</v>
      </c>
      <c r="AM42">
        <v>0</v>
      </c>
      <c r="AN42">
        <v>67</v>
      </c>
      <c r="AO42">
        <v>47</v>
      </c>
      <c r="AP42">
        <v>60</v>
      </c>
      <c r="AQ42">
        <v>0</v>
      </c>
      <c r="AR42">
        <v>0</v>
      </c>
      <c r="AS42">
        <v>0</v>
      </c>
      <c r="AT42">
        <v>4</v>
      </c>
      <c r="AU42">
        <v>26</v>
      </c>
      <c r="AV42">
        <v>41</v>
      </c>
      <c r="AW42">
        <v>33</v>
      </c>
      <c r="AX42">
        <v>64</v>
      </c>
      <c r="AY42">
        <v>136</v>
      </c>
      <c r="AZ42">
        <v>8</v>
      </c>
      <c r="BA42">
        <v>23</v>
      </c>
      <c r="BB42">
        <v>9</v>
      </c>
      <c r="BC42">
        <v>38</v>
      </c>
    </row>
    <row r="43">
      <c r="A43" t="s">
        <v>636</v>
      </c>
      <c r="B43">
        <v>2000</v>
      </c>
      <c r="C43" t="s">
        <v>639</v>
      </c>
      <c r="D43">
        <v>156</v>
      </c>
      <c r="E43" t="s">
        <v>180</v>
      </c>
      <c r="F43" t="s">
        <v>184</v>
      </c>
      <c r="G43" t="s">
        <v>192</v>
      </c>
      <c r="H43">
        <v>21.235857267188859</v>
      </c>
      <c r="I43">
        <v>62.041339528921647</v>
      </c>
      <c r="J43">
        <v>89.022757697456484</v>
      </c>
      <c r="K43">
        <v>86.267311863841144</v>
      </c>
      <c r="L43">
        <v>0.56732854997497084</v>
      </c>
      <c r="M43">
        <v>94.671532846715337</v>
      </c>
      <c r="N43">
        <v>90.360169491525426</v>
      </c>
      <c r="O43">
        <v>80.91317365269461</v>
      </c>
      <c r="P43">
        <v>0.217470097861544</v>
      </c>
      <c r="Q43">
        <v>0.51001821493624777</v>
      </c>
      <c r="R43">
        <v>10.84452975047985</v>
      </c>
      <c r="S43">
        <v>30.185895544408378</v>
      </c>
      <c r="T43">
        <v>56.232601299103003</v>
      </c>
      <c r="U43">
        <v>81.452618453865327</v>
      </c>
      <c r="V43">
        <v>76.695437731196066</v>
      </c>
      <c r="W43" t="s">
        <v>158</v>
      </c>
      <c r="X43" t="s">
        <v>159</v>
      </c>
      <c r="Y43" t="s">
        <v>160</v>
      </c>
      <c r="Z43" t="s">
        <v>161</v>
      </c>
      <c r="AA43" t="s">
        <v>162</v>
      </c>
      <c r="AB43" t="s">
        <v>163</v>
      </c>
      <c r="AC43">
        <v>59.066534260178749</v>
      </c>
      <c r="AD43">
        <v>45.740029150655893</v>
      </c>
      <c r="AE43">
        <v>63.377808988764038</v>
      </c>
      <c r="AF43">
        <v>52.146794313896137</v>
      </c>
      <c r="AG43">
        <v>44.433962264150942</v>
      </c>
      <c r="AH43">
        <v>51.744186046511629</v>
      </c>
      <c r="AI43">
        <v>1220</v>
      </c>
      <c r="AJ43">
        <v>3872</v>
      </c>
      <c r="AK43">
        <v>5320</v>
      </c>
      <c r="AL43">
        <v>5170</v>
      </c>
      <c r="AM43">
        <v>34</v>
      </c>
      <c r="AN43">
        <v>2594</v>
      </c>
      <c r="AO43">
        <v>2559</v>
      </c>
      <c r="AP43">
        <v>2162</v>
      </c>
      <c r="AQ43">
        <v>6</v>
      </c>
      <c r="AR43">
        <v>14</v>
      </c>
      <c r="AS43">
        <v>339</v>
      </c>
      <c r="AT43">
        <v>1023</v>
      </c>
      <c r="AU43">
        <v>1818</v>
      </c>
      <c r="AV43">
        <v>2613</v>
      </c>
      <c r="AW43">
        <v>2488</v>
      </c>
      <c r="AX43">
        <v>2974</v>
      </c>
      <c r="AY43">
        <v>3452</v>
      </c>
      <c r="AZ43">
        <v>1805</v>
      </c>
      <c r="BA43">
        <v>3595</v>
      </c>
      <c r="BB43">
        <v>942</v>
      </c>
      <c r="BC43">
        <v>2848</v>
      </c>
    </row>
    <row r="44">
      <c r="A44" t="s">
        <v>636</v>
      </c>
      <c r="B44">
        <v>2000</v>
      </c>
      <c r="C44" t="s">
        <v>639</v>
      </c>
      <c r="D44">
        <v>157</v>
      </c>
      <c r="E44" t="s">
        <v>180</v>
      </c>
      <c r="F44" t="s">
        <v>185</v>
      </c>
      <c r="G44" t="s">
        <v>192</v>
      </c>
      <c r="H44">
        <v>7.3281114012184512</v>
      </c>
      <c r="I44">
        <v>12.81845858035571</v>
      </c>
      <c r="J44">
        <v>5.4384203480589024</v>
      </c>
      <c r="K44">
        <v>5.0892708159519442</v>
      </c>
      <c r="L44">
        <v>0</v>
      </c>
      <c r="M44">
        <v>2.554744525547445</v>
      </c>
      <c r="N44">
        <v>6.2146892655367232</v>
      </c>
      <c r="O44">
        <v>3.181137724550898</v>
      </c>
      <c r="P44">
        <v>0</v>
      </c>
      <c r="Q44">
        <v>0</v>
      </c>
      <c r="R44">
        <v>5.7581573896353166</v>
      </c>
      <c r="S44">
        <v>10.711124225435229</v>
      </c>
      <c r="T44">
        <v>15.58923600371172</v>
      </c>
      <c r="U44">
        <v>10.068578553615961</v>
      </c>
      <c r="V44">
        <v>4.6239210850801484</v>
      </c>
      <c r="W44" t="s">
        <v>158</v>
      </c>
      <c r="X44" t="s">
        <v>159</v>
      </c>
      <c r="Y44" t="s">
        <v>160</v>
      </c>
      <c r="Z44" t="s">
        <v>161</v>
      </c>
      <c r="AA44" t="s">
        <v>162</v>
      </c>
      <c r="AB44" t="s">
        <v>163</v>
      </c>
      <c r="AC44">
        <v>0.67527308838133071</v>
      </c>
      <c r="AD44">
        <v>2.9415661852391679</v>
      </c>
      <c r="AE44">
        <v>5.4073033707865168</v>
      </c>
      <c r="AF44">
        <v>14.24427038004062</v>
      </c>
      <c r="AG44">
        <v>6.5566037735849054</v>
      </c>
      <c r="AH44">
        <v>5.8139534883720927</v>
      </c>
      <c r="AI44">
        <v>421</v>
      </c>
      <c r="AJ44">
        <v>800</v>
      </c>
      <c r="AK44">
        <v>325</v>
      </c>
      <c r="AL44">
        <v>305</v>
      </c>
      <c r="AM44">
        <v>0</v>
      </c>
      <c r="AN44">
        <v>70</v>
      </c>
      <c r="AO44">
        <v>176</v>
      </c>
      <c r="AP44">
        <v>85</v>
      </c>
      <c r="AQ44">
        <v>0</v>
      </c>
      <c r="AR44">
        <v>0</v>
      </c>
      <c r="AS44">
        <v>180</v>
      </c>
      <c r="AT44">
        <v>363</v>
      </c>
      <c r="AU44">
        <v>504</v>
      </c>
      <c r="AV44">
        <v>323</v>
      </c>
      <c r="AW44">
        <v>150</v>
      </c>
      <c r="AX44">
        <v>34</v>
      </c>
      <c r="AY44">
        <v>222</v>
      </c>
      <c r="AZ44">
        <v>154</v>
      </c>
      <c r="BA44">
        <v>982</v>
      </c>
      <c r="BB44">
        <v>139</v>
      </c>
      <c r="BC44">
        <v>320</v>
      </c>
    </row>
    <row r="45">
      <c r="A45" t="s">
        <v>636</v>
      </c>
      <c r="B45">
        <v>2000</v>
      </c>
      <c r="C45" t="s">
        <v>639</v>
      </c>
      <c r="D45">
        <v>158</v>
      </c>
      <c r="E45" t="s">
        <v>180</v>
      </c>
      <c r="F45" t="s">
        <v>46</v>
      </c>
      <c r="G45" t="s">
        <v>192</v>
      </c>
      <c r="H45">
        <v>0.2262837249782419</v>
      </c>
      <c r="I45">
        <v>0.080115366127223198</v>
      </c>
      <c r="J45">
        <v>0</v>
      </c>
      <c r="K45">
        <v>0.15017520440513929</v>
      </c>
      <c r="L45">
        <v>0.066744535291172996</v>
      </c>
      <c r="M45">
        <v>0</v>
      </c>
      <c r="N45">
        <v>0.24717514124293791</v>
      </c>
      <c r="O45">
        <v>0.074850299401197598</v>
      </c>
      <c r="P45">
        <v>0</v>
      </c>
      <c r="Q45">
        <v>0.14571948998178511</v>
      </c>
      <c r="R45">
        <v>0.095969289827255305</v>
      </c>
      <c r="S45">
        <v>0.29507229271171442</v>
      </c>
      <c r="T45">
        <v>0.15465511908444171</v>
      </c>
      <c r="U45">
        <v>0</v>
      </c>
      <c r="V45">
        <v>0</v>
      </c>
      <c r="W45" t="s">
        <v>158</v>
      </c>
      <c r="X45" t="s">
        <v>159</v>
      </c>
      <c r="Y45" t="s">
        <v>160</v>
      </c>
      <c r="Z45" t="s">
        <v>161</v>
      </c>
      <c r="AA45" t="s">
        <v>162</v>
      </c>
      <c r="AB45" t="s">
        <v>163</v>
      </c>
      <c r="AC45">
        <v>0.079443892750744802</v>
      </c>
      <c r="AD45">
        <v>0.1192526831853717</v>
      </c>
      <c r="AE45">
        <v>0</v>
      </c>
      <c r="AF45">
        <v>0.26109660574412541</v>
      </c>
      <c r="AG45">
        <v>0</v>
      </c>
      <c r="AH45">
        <v>0</v>
      </c>
      <c r="AI45">
        <v>13</v>
      </c>
      <c r="AJ45">
        <v>5</v>
      </c>
      <c r="AK45">
        <v>0</v>
      </c>
      <c r="AL45">
        <v>9</v>
      </c>
      <c r="AM45">
        <v>4</v>
      </c>
      <c r="AN45">
        <v>0</v>
      </c>
      <c r="AO45">
        <v>7</v>
      </c>
      <c r="AP45">
        <v>2</v>
      </c>
      <c r="AQ45">
        <v>0</v>
      </c>
      <c r="AR45">
        <v>4</v>
      </c>
      <c r="AS45">
        <v>3</v>
      </c>
      <c r="AT45">
        <v>10</v>
      </c>
      <c r="AU45">
        <v>5</v>
      </c>
      <c r="AV45">
        <v>0</v>
      </c>
      <c r="AW45">
        <v>0</v>
      </c>
      <c r="AX45">
        <v>4</v>
      </c>
      <c r="AY45">
        <v>9</v>
      </c>
      <c r="AZ45">
        <v>0</v>
      </c>
      <c r="BA45">
        <v>18</v>
      </c>
      <c r="BB45">
        <v>0</v>
      </c>
      <c r="BC45">
        <v>0</v>
      </c>
    </row>
    <row r="46">
      <c r="A46" t="s">
        <v>636</v>
      </c>
      <c r="B46">
        <v>2000</v>
      </c>
      <c r="C46" t="s">
        <v>639</v>
      </c>
      <c r="D46">
        <v>159</v>
      </c>
      <c r="E46" t="s">
        <v>180</v>
      </c>
      <c r="F46" t="s">
        <v>186</v>
      </c>
      <c r="G46" t="s">
        <v>192</v>
      </c>
      <c r="H46">
        <v>70.948651000870328</v>
      </c>
      <c r="I46">
        <v>24.403140522352189</v>
      </c>
      <c r="J46">
        <v>3.2295850066934402</v>
      </c>
      <c r="K46">
        <v>2.2025696646087098</v>
      </c>
      <c r="L46">
        <v>0.15017520440513929</v>
      </c>
      <c r="M46">
        <v>0</v>
      </c>
      <c r="N46">
        <v>0.91807909604519777</v>
      </c>
      <c r="O46">
        <v>1.085329341317365</v>
      </c>
      <c r="P46">
        <v>0</v>
      </c>
      <c r="Q46">
        <v>0.10928961748633879</v>
      </c>
      <c r="R46">
        <v>83.301343570057583</v>
      </c>
      <c r="S46">
        <v>58.542342874004127</v>
      </c>
      <c r="T46">
        <v>27.219300958861741</v>
      </c>
      <c r="U46">
        <v>6.982543640897755</v>
      </c>
      <c r="V46">
        <v>5.6411837237977807</v>
      </c>
      <c r="W46" t="s">
        <v>158</v>
      </c>
      <c r="X46" t="s">
        <v>159</v>
      </c>
      <c r="Y46" t="s">
        <v>160</v>
      </c>
      <c r="Z46" t="s">
        <v>161</v>
      </c>
      <c r="AA46" t="s">
        <v>162</v>
      </c>
      <c r="AB46" t="s">
        <v>163</v>
      </c>
      <c r="AC46">
        <v>10.327706057596821</v>
      </c>
      <c r="AD46">
        <v>0.17225387571220349</v>
      </c>
      <c r="AE46">
        <v>15.203651685393259</v>
      </c>
      <c r="AF46">
        <v>32.738613286916163</v>
      </c>
      <c r="AG46">
        <v>41.084905660377359</v>
      </c>
      <c r="AH46">
        <v>33.412063953488378</v>
      </c>
      <c r="AI46">
        <v>4076</v>
      </c>
      <c r="AJ46">
        <v>1523</v>
      </c>
      <c r="AK46">
        <v>193</v>
      </c>
      <c r="AL46">
        <v>132</v>
      </c>
      <c r="AM46">
        <v>9</v>
      </c>
      <c r="AN46">
        <v>0</v>
      </c>
      <c r="AO46">
        <v>26</v>
      </c>
      <c r="AP46">
        <v>29</v>
      </c>
      <c r="AQ46">
        <v>0</v>
      </c>
      <c r="AR46">
        <v>3</v>
      </c>
      <c r="AS46">
        <v>2604</v>
      </c>
      <c r="AT46">
        <v>1984</v>
      </c>
      <c r="AU46">
        <v>880</v>
      </c>
      <c r="AV46">
        <v>224</v>
      </c>
      <c r="AW46">
        <v>183</v>
      </c>
      <c r="AX46">
        <v>520</v>
      </c>
      <c r="AY46">
        <v>13</v>
      </c>
      <c r="AZ46">
        <v>433</v>
      </c>
      <c r="BA46">
        <v>2257</v>
      </c>
      <c r="BB46">
        <v>871</v>
      </c>
      <c r="BC46">
        <v>1839</v>
      </c>
    </row>
    <row r="47">
      <c r="A47" t="s">
        <v>636</v>
      </c>
      <c r="B47">
        <v>2000</v>
      </c>
      <c r="C47" t="s">
        <v>639</v>
      </c>
      <c r="D47">
        <v>160</v>
      </c>
      <c r="E47" t="s">
        <v>180</v>
      </c>
      <c r="F47" t="s">
        <v>187</v>
      </c>
      <c r="G47" t="s">
        <v>192</v>
      </c>
      <c r="H47">
        <v>0</v>
      </c>
      <c r="I47">
        <v>0</v>
      </c>
      <c r="J47">
        <v>0</v>
      </c>
      <c r="K47">
        <v>0.1334890705823461</v>
      </c>
      <c r="L47">
        <v>0</v>
      </c>
      <c r="M47">
        <v>0</v>
      </c>
      <c r="N47">
        <v>0</v>
      </c>
      <c r="O47">
        <v>0.29940119760479039</v>
      </c>
      <c r="P47">
        <v>0</v>
      </c>
      <c r="Q47">
        <v>0</v>
      </c>
      <c r="R47">
        <v>0</v>
      </c>
      <c r="S47">
        <v>0</v>
      </c>
      <c r="T47">
        <v>0</v>
      </c>
      <c r="U47">
        <v>0</v>
      </c>
      <c r="V47">
        <v>0</v>
      </c>
      <c r="W47" t="s">
        <v>158</v>
      </c>
      <c r="X47" t="s">
        <v>159</v>
      </c>
      <c r="Y47" t="s">
        <v>160</v>
      </c>
      <c r="Z47" t="s">
        <v>161</v>
      </c>
      <c r="AA47" t="s">
        <v>162</v>
      </c>
      <c r="AB47" t="s">
        <v>163</v>
      </c>
      <c r="AC47">
        <v>0.1588877855014896</v>
      </c>
      <c r="AD47">
        <v>0</v>
      </c>
      <c r="AE47">
        <v>0</v>
      </c>
      <c r="AF47">
        <v>0</v>
      </c>
      <c r="AG47">
        <v>0</v>
      </c>
      <c r="AH47">
        <v>0</v>
      </c>
      <c r="AI47">
        <v>0</v>
      </c>
      <c r="AJ47">
        <v>0</v>
      </c>
      <c r="AK47">
        <v>0</v>
      </c>
      <c r="AL47">
        <v>8</v>
      </c>
      <c r="AM47">
        <v>0</v>
      </c>
      <c r="AN47">
        <v>0</v>
      </c>
      <c r="AO47">
        <v>0</v>
      </c>
      <c r="AP47">
        <v>8</v>
      </c>
      <c r="AQ47">
        <v>0</v>
      </c>
      <c r="AR47">
        <v>0</v>
      </c>
      <c r="AS47">
        <v>0</v>
      </c>
      <c r="AT47">
        <v>0</v>
      </c>
      <c r="AU47">
        <v>0</v>
      </c>
      <c r="AV47">
        <v>0</v>
      </c>
      <c r="AW47">
        <v>0</v>
      </c>
      <c r="AX47">
        <v>8</v>
      </c>
      <c r="AY47">
        <v>0</v>
      </c>
      <c r="AZ47">
        <v>0</v>
      </c>
      <c r="BA47">
        <v>0</v>
      </c>
      <c r="BB47">
        <v>0</v>
      </c>
      <c r="BC47">
        <v>0</v>
      </c>
    </row>
    <row r="48">
      <c r="A48" t="s">
        <v>636</v>
      </c>
      <c r="B48">
        <v>2005</v>
      </c>
      <c r="C48" t="s">
        <v>640</v>
      </c>
      <c r="D48">
        <v>16</v>
      </c>
      <c r="E48" t="s">
        <v>13</v>
      </c>
      <c r="F48" t="s">
        <v>14</v>
      </c>
      <c r="G48" t="s">
        <v>648</v>
      </c>
      <c r="H48">
        <v>37.29906257028582</v>
      </c>
      <c r="I48">
        <v>59.52326493960787</v>
      </c>
      <c r="J48">
        <v>84.879762372710061</v>
      </c>
      <c r="K48">
        <v>92.196939691706888</v>
      </c>
      <c r="L48">
        <v>99.4405210133785</v>
      </c>
      <c r="M48">
        <v>89.486018737241977</v>
      </c>
      <c r="N48">
        <v>93.051812699228506</v>
      </c>
      <c r="O48">
        <v>97.1962632712317</v>
      </c>
      <c r="P48">
        <v>98.139978297680074</v>
      </c>
      <c r="Q48">
        <v>100</v>
      </c>
      <c r="R48">
        <v>35.322327065122067</v>
      </c>
      <c r="S48">
        <v>37.002874086913003</v>
      </c>
      <c r="T48">
        <v>44.04799843173727</v>
      </c>
      <c r="U48">
        <v>56.735203230086448</v>
      </c>
      <c r="V48">
        <v>61.278378443705428</v>
      </c>
      <c r="W48" t="s">
        <v>259</v>
      </c>
      <c r="X48" t="s">
        <v>160</v>
      </c>
      <c r="Y48" t="s">
        <v>260</v>
      </c>
      <c r="Z48" t="s">
        <v>261</v>
      </c>
      <c r="AA48" t="s">
        <v>163</v>
      </c>
      <c r="AB48" t="s">
        <v>192</v>
      </c>
      <c r="AC48">
        <v>65.912768384542488</v>
      </c>
      <c r="AD48">
        <v>79.857011830007366</v>
      </c>
      <c r="AE48">
        <v>56.76607229041484</v>
      </c>
      <c r="AF48">
        <v>99.218405988551268</v>
      </c>
      <c r="AG48">
        <v>55.339983466846057</v>
      </c>
      <c r="AH48"/>
      <c r="AI48"/>
      <c r="AJ48"/>
      <c r="AK48"/>
      <c r="AL48"/>
      <c r="AM48"/>
      <c r="AN48"/>
      <c r="AO48"/>
      <c r="AP48"/>
      <c r="AQ48"/>
      <c r="AR48"/>
      <c r="AS48"/>
      <c r="AT48"/>
      <c r="AU48"/>
      <c r="AV48"/>
      <c r="AW48"/>
      <c r="AX48"/>
      <c r="AY48"/>
      <c r="AZ48"/>
      <c r="BA48"/>
      <c r="BB48"/>
      <c r="BC48"/>
    </row>
    <row r="49">
      <c r="A49" t="s">
        <v>636</v>
      </c>
      <c r="B49">
        <v>2005</v>
      </c>
      <c r="C49" t="s">
        <v>640</v>
      </c>
      <c r="D49">
        <v>17</v>
      </c>
      <c r="E49" t="s">
        <v>13</v>
      </c>
      <c r="F49" t="s">
        <v>51</v>
      </c>
      <c r="G49" t="s">
        <v>192</v>
      </c>
      <c r="H49">
        <v>62.700937429713683</v>
      </c>
      <c r="I49">
        <v>40.476735060391903</v>
      </c>
      <c r="J49">
        <v>15.12023762729002</v>
      </c>
      <c r="K49">
        <v>7.8030603082929506</v>
      </c>
      <c r="L49">
        <v>0.55947898662147688</v>
      </c>
      <c r="M49">
        <v>10.513981262757691</v>
      </c>
      <c r="N49">
        <v>6.9481873007713384</v>
      </c>
      <c r="O49">
        <v>2.8037367287682411</v>
      </c>
      <c r="P49">
        <v>1.8600217023199019</v>
      </c>
      <c r="Q49">
        <v>0</v>
      </c>
      <c r="R49">
        <v>64.677672934878018</v>
      </c>
      <c r="S49">
        <v>62.997125913087139</v>
      </c>
      <c r="T49">
        <v>55.952001568262787</v>
      </c>
      <c r="U49">
        <v>43.264796769913573</v>
      </c>
      <c r="V49">
        <v>38.721621556294288</v>
      </c>
      <c r="W49" t="s">
        <v>259</v>
      </c>
      <c r="X49" t="s">
        <v>160</v>
      </c>
      <c r="Y49" t="s">
        <v>260</v>
      </c>
      <c r="Z49" t="s">
        <v>261</v>
      </c>
      <c r="AA49" t="s">
        <v>163</v>
      </c>
      <c r="AB49" t="s">
        <v>192</v>
      </c>
      <c r="AC49">
        <v>34.087231615457704</v>
      </c>
      <c r="AD49">
        <v>20.142988169992488</v>
      </c>
      <c r="AE49">
        <v>43.233927709586837</v>
      </c>
      <c r="AF49">
        <v>0.78159401144869078</v>
      </c>
      <c r="AG49">
        <v>44.660016533153488</v>
      </c>
      <c r="AH49"/>
      <c r="AI49"/>
      <c r="AJ49"/>
      <c r="AK49"/>
      <c r="AL49"/>
      <c r="AM49"/>
      <c r="AN49"/>
      <c r="AO49"/>
      <c r="AP49"/>
      <c r="AQ49"/>
      <c r="AR49"/>
      <c r="AS49"/>
      <c r="AT49"/>
      <c r="AU49"/>
      <c r="AV49"/>
      <c r="AW49"/>
      <c r="AX49"/>
      <c r="AY49"/>
      <c r="AZ49"/>
      <c r="BA49"/>
      <c r="BB49"/>
      <c r="BC49"/>
    </row>
    <row r="50">
      <c r="A50" t="s">
        <v>636</v>
      </c>
      <c r="B50">
        <v>2005</v>
      </c>
      <c r="C50" t="s">
        <v>640</v>
      </c>
      <c r="D50">
        <v>18</v>
      </c>
      <c r="E50" t="s">
        <v>60</v>
      </c>
      <c r="F50" t="s">
        <v>15</v>
      </c>
      <c r="G50" t="s">
        <v>649</v>
      </c>
      <c r="H50">
        <v>28.39614357244902</v>
      </c>
      <c r="I50">
        <v>51.934233479338083</v>
      </c>
      <c r="J50">
        <v>77.090021335945352</v>
      </c>
      <c r="K50">
        <v>84.628485525740871</v>
      </c>
      <c r="L50">
        <v>99.193703000446433</v>
      </c>
      <c r="M50">
        <v>80.436161652658313</v>
      </c>
      <c r="N50">
        <v>86.215043354496245</v>
      </c>
      <c r="O50">
        <v>88.319325259245701</v>
      </c>
      <c r="P50">
        <v>95.870098958018303</v>
      </c>
      <c r="Q50">
        <v>99.721891180278448</v>
      </c>
      <c r="R50">
        <v>25.270428700169539</v>
      </c>
      <c r="S50">
        <v>26.715277996841849</v>
      </c>
      <c r="T50">
        <v>36.127955689904809</v>
      </c>
      <c r="U50">
        <v>45.86415796073122</v>
      </c>
      <c r="V50">
        <v>55.601297576981388</v>
      </c>
      <c r="W50" t="s">
        <v>259</v>
      </c>
      <c r="X50" t="s">
        <v>160</v>
      </c>
      <c r="Y50" t="s">
        <v>260</v>
      </c>
      <c r="Z50" t="s">
        <v>261</v>
      </c>
      <c r="AA50" t="s">
        <v>163</v>
      </c>
      <c r="AB50" t="s">
        <v>192</v>
      </c>
      <c r="AC50">
        <v>60.201104183132841</v>
      </c>
      <c r="AD50">
        <v>69.656259489151623</v>
      </c>
      <c r="AE50">
        <v>52.733998691647301</v>
      </c>
      <c r="AF50">
        <v>93.219073232610427</v>
      </c>
      <c r="AG50">
        <v>52.055825262413492</v>
      </c>
      <c r="AH50"/>
      <c r="AI50"/>
      <c r="AJ50"/>
      <c r="AK50"/>
      <c r="AL50"/>
      <c r="AM50"/>
      <c r="AN50"/>
      <c r="AO50"/>
      <c r="AP50"/>
      <c r="AQ50"/>
      <c r="AR50"/>
      <c r="AS50"/>
      <c r="AT50"/>
      <c r="AU50"/>
      <c r="AV50"/>
      <c r="AW50"/>
      <c r="AX50"/>
      <c r="AY50"/>
      <c r="AZ50"/>
      <c r="BA50"/>
      <c r="BB50"/>
      <c r="BC50"/>
    </row>
    <row r="51">
      <c r="A51" t="s">
        <v>636</v>
      </c>
      <c r="B51">
        <v>2005</v>
      </c>
      <c r="C51" t="s">
        <v>640</v>
      </c>
      <c r="D51">
        <v>19</v>
      </c>
      <c r="E51" t="s">
        <v>60</v>
      </c>
      <c r="F51" t="s">
        <v>16</v>
      </c>
      <c r="G51" t="s">
        <v>650</v>
      </c>
      <c r="H51">
        <v>8.9029189978367889</v>
      </c>
      <c r="I51">
        <v>7.5890314602697826</v>
      </c>
      <c r="J51">
        <v>7.7897410367646946</v>
      </c>
      <c r="K51">
        <v>7.5684541659660098</v>
      </c>
      <c r="L51">
        <v>0.2468180129320611</v>
      </c>
      <c r="M51">
        <v>9.0498570845836461</v>
      </c>
      <c r="N51">
        <v>6.836769344732228</v>
      </c>
      <c r="O51">
        <v>8.8769380119859846</v>
      </c>
      <c r="P51">
        <v>2.2698793396617618</v>
      </c>
      <c r="Q51">
        <v>0.27810881972156037</v>
      </c>
      <c r="R51">
        <v>10.05189836495256</v>
      </c>
      <c r="S51">
        <v>10.287596090071149</v>
      </c>
      <c r="T51">
        <v>7.9200427418324901</v>
      </c>
      <c r="U51">
        <v>10.87104526935525</v>
      </c>
      <c r="V51">
        <v>5.6770808667240553</v>
      </c>
      <c r="W51" t="s">
        <v>259</v>
      </c>
      <c r="X51" t="s">
        <v>160</v>
      </c>
      <c r="Y51" t="s">
        <v>260</v>
      </c>
      <c r="Z51" t="s">
        <v>261</v>
      </c>
      <c r="AA51" t="s">
        <v>163</v>
      </c>
      <c r="AB51" t="s">
        <v>192</v>
      </c>
      <c r="AC51">
        <v>5.7116642014095191</v>
      </c>
      <c r="AD51">
        <v>10.200752340855759</v>
      </c>
      <c r="AE51">
        <v>4.0320735987675462</v>
      </c>
      <c r="AF51">
        <v>5.9993327559409071</v>
      </c>
      <c r="AG51">
        <v>3.284158204432515</v>
      </c>
      <c r="AH51"/>
      <c r="AI51"/>
      <c r="AJ51"/>
      <c r="AK51"/>
      <c r="AL51"/>
      <c r="AM51"/>
      <c r="AN51"/>
      <c r="AO51"/>
      <c r="AP51"/>
      <c r="AQ51"/>
      <c r="AR51"/>
      <c r="AS51"/>
      <c r="AT51"/>
      <c r="AU51"/>
      <c r="AV51"/>
      <c r="AW51"/>
      <c r="AX51"/>
      <c r="AY51"/>
      <c r="AZ51"/>
      <c r="BA51"/>
      <c r="BB51"/>
      <c r="BC51"/>
    </row>
    <row r="52">
      <c r="A52" t="s">
        <v>636</v>
      </c>
      <c r="B52">
        <v>2005</v>
      </c>
      <c r="C52" t="s">
        <v>640</v>
      </c>
      <c r="D52">
        <v>20</v>
      </c>
      <c r="E52" t="s">
        <v>60</v>
      </c>
      <c r="F52" t="s">
        <v>22</v>
      </c>
      <c r="G52" t="s">
        <v>651</v>
      </c>
      <c r="H52">
        <v>25.19817873074129</v>
      </c>
      <c r="I52">
        <v>13.727726435530389</v>
      </c>
      <c r="J52">
        <v>8.3601120374834323</v>
      </c>
      <c r="K52">
        <v>5.7235126048195468</v>
      </c>
      <c r="L52">
        <v>0.41191058537501141</v>
      </c>
      <c r="M52">
        <v>6.1264986800131567</v>
      </c>
      <c r="N52">
        <v>5.3328427595980372</v>
      </c>
      <c r="O52">
        <v>2.2861603527832841</v>
      </c>
      <c r="P52">
        <v>1.3394745155134731</v>
      </c>
      <c r="Q52">
        <v>0</v>
      </c>
      <c r="R52">
        <v>29.2520439273782</v>
      </c>
      <c r="S52">
        <v>23.553203939726131</v>
      </c>
      <c r="T52">
        <v>16.102872207425779</v>
      </c>
      <c r="U52">
        <v>15.57777474445982</v>
      </c>
      <c r="V52">
        <v>19.853756621875831</v>
      </c>
      <c r="W52" t="s">
        <v>259</v>
      </c>
      <c r="X52" t="s">
        <v>160</v>
      </c>
      <c r="Y52" t="s">
        <v>260</v>
      </c>
      <c r="Z52" t="s">
        <v>261</v>
      </c>
      <c r="AA52" t="s">
        <v>163</v>
      </c>
      <c r="AB52" t="s">
        <v>192</v>
      </c>
      <c r="AC52">
        <v>28.023469775660061</v>
      </c>
      <c r="AD52">
        <v>6.2117636870824526</v>
      </c>
      <c r="AE52">
        <v>16.391204178723569</v>
      </c>
      <c r="AF52">
        <v>0.55041831792158291</v>
      </c>
      <c r="AG52">
        <v>8.6905077796766079</v>
      </c>
      <c r="AH52"/>
      <c r="AI52"/>
      <c r="AJ52"/>
      <c r="AK52"/>
      <c r="AL52"/>
      <c r="AM52"/>
      <c r="AN52"/>
      <c r="AO52"/>
      <c r="AP52"/>
      <c r="AQ52"/>
      <c r="AR52"/>
      <c r="AS52"/>
      <c r="AT52"/>
      <c r="AU52"/>
      <c r="AV52"/>
      <c r="AW52"/>
      <c r="AX52"/>
      <c r="AY52"/>
      <c r="AZ52"/>
      <c r="BA52"/>
      <c r="BB52"/>
      <c r="BC52"/>
    </row>
    <row r="53">
      <c r="A53" t="s">
        <v>636</v>
      </c>
      <c r="B53">
        <v>2005</v>
      </c>
      <c r="C53" t="s">
        <v>640</v>
      </c>
      <c r="D53">
        <v>21</v>
      </c>
      <c r="E53" t="s">
        <v>60</v>
      </c>
      <c r="F53" t="s">
        <v>17</v>
      </c>
      <c r="G53" t="s">
        <v>652</v>
      </c>
      <c r="H53">
        <v>37.502758698972897</v>
      </c>
      <c r="I53">
        <v>26.749008624861752</v>
      </c>
      <c r="J53">
        <v>6.7601255898065151</v>
      </c>
      <c r="K53">
        <v>2.0795477034735641</v>
      </c>
      <c r="L53">
        <v>0.14756840124648779</v>
      </c>
      <c r="M53">
        <v>4.3874825827448856</v>
      </c>
      <c r="N53">
        <v>1.615344541173489</v>
      </c>
      <c r="O53">
        <v>0.51757637598503514</v>
      </c>
      <c r="P53">
        <v>0.52054718680646439</v>
      </c>
      <c r="Q53">
        <v>0</v>
      </c>
      <c r="R53">
        <v>35.425629007499687</v>
      </c>
      <c r="S53">
        <v>39.443921973360872</v>
      </c>
      <c r="T53">
        <v>39.849129360836933</v>
      </c>
      <c r="U53">
        <v>27.687022025453711</v>
      </c>
      <c r="V53">
        <v>18.86786493441873</v>
      </c>
      <c r="W53" t="s">
        <v>259</v>
      </c>
      <c r="X53" t="s">
        <v>160</v>
      </c>
      <c r="Y53" t="s">
        <v>260</v>
      </c>
      <c r="Z53" t="s">
        <v>261</v>
      </c>
      <c r="AA53" t="s">
        <v>163</v>
      </c>
      <c r="AB53" t="s">
        <v>192</v>
      </c>
      <c r="AC53">
        <v>6.0637618397975848</v>
      </c>
      <c r="AD53">
        <v>13.931224482910171</v>
      </c>
      <c r="AE53">
        <v>26.84272353086158</v>
      </c>
      <c r="AF53">
        <v>0.23117569352707759</v>
      </c>
      <c r="AG53">
        <v>35.969508753477399</v>
      </c>
      <c r="AH53"/>
      <c r="AI53"/>
      <c r="AJ53"/>
      <c r="AK53"/>
      <c r="AL53"/>
      <c r="AM53"/>
      <c r="AN53"/>
      <c r="AO53"/>
      <c r="AP53"/>
      <c r="AQ53"/>
      <c r="AR53"/>
      <c r="AS53"/>
      <c r="AT53"/>
      <c r="AU53"/>
      <c r="AV53"/>
      <c r="AW53"/>
      <c r="AX53"/>
      <c r="AY53"/>
      <c r="AZ53"/>
      <c r="BA53"/>
      <c r="BB53"/>
      <c r="BC53"/>
    </row>
    <row r="54">
      <c r="A54" t="s">
        <v>636</v>
      </c>
      <c r="B54">
        <v>2005</v>
      </c>
      <c r="C54" t="s">
        <v>640</v>
      </c>
      <c r="D54">
        <v>29</v>
      </c>
      <c r="E54" t="s">
        <v>57</v>
      </c>
      <c r="F54" t="s">
        <v>49</v>
      </c>
      <c r="G54" t="s">
        <v>653</v>
      </c>
      <c r="H54">
        <v>0.25905240635178811</v>
      </c>
      <c r="I54">
        <v>3.6793655100335272</v>
      </c>
      <c r="J54">
        <v>9.7227495359053613</v>
      </c>
      <c r="K54">
        <v>17.338213988804409</v>
      </c>
      <c r="L54">
        <v>90.825570538473912</v>
      </c>
      <c r="M54">
        <v>10.241423113958691</v>
      </c>
      <c r="N54">
        <v>12.002007964295739</v>
      </c>
      <c r="O54">
        <v>14.68205382572082</v>
      </c>
      <c r="P54">
        <v>67.160071952129215</v>
      </c>
      <c r="Q54">
        <v>98.388641043427754</v>
      </c>
      <c r="R54">
        <v>0</v>
      </c>
      <c r="S54">
        <v>0</v>
      </c>
      <c r="T54">
        <v>0.77671749814560709</v>
      </c>
      <c r="U54">
        <v>2.2728740375830698</v>
      </c>
      <c r="V54">
        <v>11.382160345846859</v>
      </c>
      <c r="W54" t="s">
        <v>259</v>
      </c>
      <c r="X54" t="s">
        <v>160</v>
      </c>
      <c r="Y54" t="s">
        <v>260</v>
      </c>
      <c r="Z54" t="s">
        <v>261</v>
      </c>
      <c r="AA54" t="s">
        <v>163</v>
      </c>
      <c r="AB54" t="s">
        <v>192</v>
      </c>
      <c r="AC54">
        <v>21.036422054125062</v>
      </c>
      <c r="AD54">
        <v>19.021852730056089</v>
      </c>
      <c r="AE54">
        <v>13.41757495680282</v>
      </c>
      <c r="AF54">
        <v>43.119771025979489</v>
      </c>
      <c r="AG54">
        <v>7.3479641491425092</v>
      </c>
      <c r="AH54"/>
      <c r="AI54"/>
      <c r="AJ54"/>
      <c r="AK54"/>
      <c r="AL54"/>
      <c r="AM54"/>
      <c r="AN54"/>
      <c r="AO54"/>
      <c r="AP54"/>
      <c r="AQ54"/>
      <c r="AR54"/>
      <c r="AS54"/>
      <c r="AT54"/>
      <c r="AU54"/>
      <c r="AV54"/>
      <c r="AW54"/>
      <c r="AX54"/>
      <c r="AY54"/>
      <c r="AZ54"/>
      <c r="BA54"/>
      <c r="BB54"/>
      <c r="BC54"/>
    </row>
    <row r="55">
      <c r="A55" t="s">
        <v>636</v>
      </c>
      <c r="B55">
        <v>2005</v>
      </c>
      <c r="C55" t="s">
        <v>640</v>
      </c>
      <c r="D55">
        <v>30</v>
      </c>
      <c r="E55" t="s">
        <v>57</v>
      </c>
      <c r="F55" t="s">
        <v>48</v>
      </c>
      <c r="G55" t="s">
        <v>192</v>
      </c>
      <c r="H55">
        <v>99.740947593648187</v>
      </c>
      <c r="I55">
        <v>96.320634489966466</v>
      </c>
      <c r="J55">
        <v>90.277250464094521</v>
      </c>
      <c r="K55">
        <v>82.661786011195318</v>
      </c>
      <c r="L55">
        <v>9.1744294615260173</v>
      </c>
      <c r="M55">
        <v>89.758576886041055</v>
      </c>
      <c r="N55">
        <v>87.997992035704073</v>
      </c>
      <c r="O55">
        <v>85.317946174278873</v>
      </c>
      <c r="P55">
        <v>32.839928047869968</v>
      </c>
      <c r="Q55">
        <v>1.6113589565722211</v>
      </c>
      <c r="R55">
        <v>100</v>
      </c>
      <c r="S55">
        <v>100</v>
      </c>
      <c r="T55">
        <v>99.223282501854385</v>
      </c>
      <c r="U55">
        <v>97.727125962416949</v>
      </c>
      <c r="V55">
        <v>88.617839654153144</v>
      </c>
      <c r="W55" t="s">
        <v>259</v>
      </c>
      <c r="X55" t="s">
        <v>160</v>
      </c>
      <c r="Y55" t="s">
        <v>260</v>
      </c>
      <c r="Z55" t="s">
        <v>261</v>
      </c>
      <c r="AA55" t="s">
        <v>163</v>
      </c>
      <c r="AB55" t="s">
        <v>192</v>
      </c>
      <c r="AC55">
        <v>78.963577945875002</v>
      </c>
      <c r="AD55">
        <v>80.978147269943861</v>
      </c>
      <c r="AE55">
        <v>86.582425043198199</v>
      </c>
      <c r="AF55">
        <v>56.880228974019921</v>
      </c>
      <c r="AG55">
        <v>92.652035850857786</v>
      </c>
      <c r="AH55"/>
      <c r="AI55"/>
      <c r="AJ55"/>
      <c r="AK55"/>
      <c r="AL55"/>
      <c r="AM55"/>
      <c r="AN55"/>
      <c r="AO55"/>
      <c r="AP55"/>
      <c r="AQ55"/>
      <c r="AR55"/>
      <c r="AS55"/>
      <c r="AT55"/>
      <c r="AU55"/>
      <c r="AV55"/>
      <c r="AW55"/>
      <c r="AX55"/>
      <c r="AY55"/>
      <c r="AZ55"/>
      <c r="BA55"/>
      <c r="BB55"/>
      <c r="BC55"/>
    </row>
    <row r="56">
      <c r="A56" t="s">
        <v>636</v>
      </c>
      <c r="B56">
        <v>2005</v>
      </c>
      <c r="C56" t="s">
        <v>640</v>
      </c>
      <c r="D56">
        <v>31</v>
      </c>
      <c r="E56" t="s">
        <v>104</v>
      </c>
      <c r="F56" t="s">
        <v>49</v>
      </c>
      <c r="G56" t="s">
        <v>654</v>
      </c>
      <c r="H56">
        <v>0.1108143997815155</v>
      </c>
      <c r="I56">
        <v>0.82271474118827659</v>
      </c>
      <c r="J56">
        <v>1.152069021610006</v>
      </c>
      <c r="K56">
        <v>7.481220478622447</v>
      </c>
      <c r="L56">
        <v>90.166713317388542</v>
      </c>
      <c r="M56">
        <v>1.015614624356393</v>
      </c>
      <c r="N56">
        <v>1.1563780224631841</v>
      </c>
      <c r="O56">
        <v>3.9215166980378608</v>
      </c>
      <c r="P56">
        <v>62.855385260051293</v>
      </c>
      <c r="Q56">
        <v>98.123313679025145</v>
      </c>
      <c r="R56">
        <v>0</v>
      </c>
      <c r="S56">
        <v>0</v>
      </c>
      <c r="T56">
        <v>0</v>
      </c>
      <c r="U56">
        <v>1.5738447362478689</v>
      </c>
      <c r="V56">
        <v>8.4499367347895546</v>
      </c>
      <c r="W56" t="s">
        <v>259</v>
      </c>
      <c r="X56" t="s">
        <v>160</v>
      </c>
      <c r="Y56" t="s">
        <v>260</v>
      </c>
      <c r="Z56" t="s">
        <v>261</v>
      </c>
      <c r="AA56" t="s">
        <v>163</v>
      </c>
      <c r="AB56" t="s">
        <v>192</v>
      </c>
      <c r="AC56">
        <v>18.384945893926801</v>
      </c>
      <c r="AD56">
        <v>19.021852730056089</v>
      </c>
      <c r="AE56">
        <v>8.7551194568132047</v>
      </c>
      <c r="AF56">
        <v>35.722148833112882</v>
      </c>
      <c r="AG56">
        <v>5.4110064996331211</v>
      </c>
      <c r="AH56"/>
      <c r="AI56"/>
      <c r="AJ56"/>
      <c r="AK56"/>
      <c r="AL56"/>
      <c r="AM56"/>
      <c r="AN56"/>
      <c r="AO56"/>
      <c r="AP56"/>
      <c r="AQ56"/>
      <c r="AR56"/>
      <c r="AS56"/>
      <c r="AT56"/>
      <c r="AU56"/>
      <c r="AV56"/>
      <c r="AW56"/>
      <c r="AX56"/>
      <c r="AY56"/>
      <c r="AZ56"/>
      <c r="BA56"/>
      <c r="BB56"/>
      <c r="BC56"/>
    </row>
    <row r="57">
      <c r="A57" t="s">
        <v>636</v>
      </c>
      <c r="B57">
        <v>2005</v>
      </c>
      <c r="C57" t="s">
        <v>640</v>
      </c>
      <c r="D57">
        <v>32</v>
      </c>
      <c r="E57" t="s">
        <v>104</v>
      </c>
      <c r="F57" t="s">
        <v>48</v>
      </c>
      <c r="G57" t="s">
        <v>192</v>
      </c>
      <c r="H57">
        <v>99.889185600218454</v>
      </c>
      <c r="I57">
        <v>99.177285258811693</v>
      </c>
      <c r="J57">
        <v>98.847930978389996</v>
      </c>
      <c r="K57">
        <v>92.518779521377397</v>
      </c>
      <c r="L57">
        <v>9.8332866826113925</v>
      </c>
      <c r="M57">
        <v>98.984385375643598</v>
      </c>
      <c r="N57">
        <v>98.843621977536799</v>
      </c>
      <c r="O57">
        <v>96.078483301962024</v>
      </c>
      <c r="P57">
        <v>37.144614739947883</v>
      </c>
      <c r="Q57">
        <v>1.876686320974829</v>
      </c>
      <c r="R57">
        <v>100</v>
      </c>
      <c r="S57">
        <v>100</v>
      </c>
      <c r="T57">
        <v>100</v>
      </c>
      <c r="U57">
        <v>98.426155263752136</v>
      </c>
      <c r="V57">
        <v>91.55006326521044</v>
      </c>
      <c r="W57" t="s">
        <v>259</v>
      </c>
      <c r="X57" t="s">
        <v>160</v>
      </c>
      <c r="Y57" t="s">
        <v>260</v>
      </c>
      <c r="Z57" t="s">
        <v>261</v>
      </c>
      <c r="AA57" t="s">
        <v>163</v>
      </c>
      <c r="AB57" t="s">
        <v>192</v>
      </c>
      <c r="AC57">
        <v>81.615054106073273</v>
      </c>
      <c r="AD57">
        <v>80.978147269943861</v>
      </c>
      <c r="AE57">
        <v>91.244880543187563</v>
      </c>
      <c r="AF57">
        <v>64.277851166886492</v>
      </c>
      <c r="AG57">
        <v>94.588993500367025</v>
      </c>
      <c r="AH57"/>
      <c r="AI57"/>
      <c r="AJ57"/>
      <c r="AK57"/>
      <c r="AL57"/>
      <c r="AM57"/>
      <c r="AN57"/>
      <c r="AO57"/>
      <c r="AP57"/>
      <c r="AQ57"/>
      <c r="AR57"/>
      <c r="AS57"/>
      <c r="AT57"/>
      <c r="AU57"/>
      <c r="AV57"/>
      <c r="AW57"/>
      <c r="AX57"/>
      <c r="AY57"/>
      <c r="AZ57"/>
      <c r="BA57"/>
      <c r="BB57"/>
      <c r="BC57"/>
    </row>
    <row r="58">
      <c r="A58" t="s">
        <v>636</v>
      </c>
      <c r="B58">
        <v>2005</v>
      </c>
      <c r="C58" t="s">
        <v>640</v>
      </c>
      <c r="D58">
        <v>58</v>
      </c>
      <c r="E58" t="s">
        <v>262</v>
      </c>
      <c r="F58" t="s">
        <v>166</v>
      </c>
      <c r="G58" t="s">
        <v>192</v>
      </c>
      <c r="H58">
        <v>0</v>
      </c>
      <c r="I58">
        <v>0.67091035622262762</v>
      </c>
      <c r="J58">
        <v>1.115103087406909</v>
      </c>
      <c r="K58">
        <v>7.2963403669700426</v>
      </c>
      <c r="L58">
        <v>89.960310856336847</v>
      </c>
      <c r="M58">
        <v>0.49055126051731213</v>
      </c>
      <c r="N58">
        <v>1.1563780224631841</v>
      </c>
      <c r="O58">
        <v>3.598224691983976</v>
      </c>
      <c r="P58">
        <v>62.726099043507311</v>
      </c>
      <c r="Q58">
        <v>97.891152235172854</v>
      </c>
      <c r="R58">
        <v>0</v>
      </c>
      <c r="S58">
        <v>0</v>
      </c>
      <c r="T58">
        <v>0</v>
      </c>
      <c r="U58">
        <v>1.5738447362478689</v>
      </c>
      <c r="V58">
        <v>8.4499367347895546</v>
      </c>
      <c r="W58" t="s">
        <v>259</v>
      </c>
      <c r="X58" t="s">
        <v>160</v>
      </c>
      <c r="Y58" t="s">
        <v>260</v>
      </c>
      <c r="Z58" t="s">
        <v>261</v>
      </c>
      <c r="AA58" t="s">
        <v>163</v>
      </c>
      <c r="AB58" t="s">
        <v>192</v>
      </c>
      <c r="AC58">
        <v>18.184196191854038</v>
      </c>
      <c r="AD58">
        <v>19.021852730056089</v>
      </c>
      <c r="AE58">
        <v>8.7551194568132047</v>
      </c>
      <c r="AF58">
        <v>35.557023337736403</v>
      </c>
      <c r="AG58">
        <v>5.1250590016850293</v>
      </c>
      <c r="AH58"/>
      <c r="AI58"/>
      <c r="AJ58"/>
      <c r="AK58"/>
      <c r="AL58"/>
      <c r="AM58"/>
      <c r="AN58"/>
      <c r="AO58"/>
      <c r="AP58"/>
      <c r="AQ58"/>
      <c r="AR58"/>
      <c r="AS58"/>
      <c r="AT58"/>
      <c r="AU58"/>
      <c r="AV58"/>
      <c r="AW58"/>
      <c r="AX58"/>
      <c r="AY58"/>
      <c r="AZ58"/>
      <c r="BA58"/>
      <c r="BB58"/>
      <c r="BC58"/>
    </row>
    <row r="59">
      <c r="A59" t="s">
        <v>636</v>
      </c>
      <c r="B59">
        <v>2005</v>
      </c>
      <c r="C59" t="s">
        <v>640</v>
      </c>
      <c r="D59">
        <v>59</v>
      </c>
      <c r="E59" t="s">
        <v>262</v>
      </c>
      <c r="F59" t="s">
        <v>263</v>
      </c>
      <c r="G59" t="s">
        <v>192</v>
      </c>
      <c r="H59">
        <v>0.1108143997815155</v>
      </c>
      <c r="I59">
        <v>0.1518043849656491</v>
      </c>
      <c r="J59">
        <v>0.036965934203097399</v>
      </c>
      <c r="K59">
        <v>0.1848801116524029</v>
      </c>
      <c r="L59">
        <v>0.20640246105168689</v>
      </c>
      <c r="M59">
        <v>0.52506336383908081</v>
      </c>
      <c r="N59">
        <v>0</v>
      </c>
      <c r="O59">
        <v>0.32329200605388542</v>
      </c>
      <c r="P59">
        <v>0.12928621654397501</v>
      </c>
      <c r="Q59">
        <v>0.2321614438522826</v>
      </c>
      <c r="R59">
        <v>0</v>
      </c>
      <c r="S59">
        <v>0</v>
      </c>
      <c r="T59">
        <v>0</v>
      </c>
      <c r="U59">
        <v>0</v>
      </c>
      <c r="V59">
        <v>0</v>
      </c>
      <c r="W59" t="s">
        <v>259</v>
      </c>
      <c r="X59" t="s">
        <v>160</v>
      </c>
      <c r="Y59" t="s">
        <v>260</v>
      </c>
      <c r="Z59" t="s">
        <v>261</v>
      </c>
      <c r="AA59" t="s">
        <v>163</v>
      </c>
      <c r="AB59" t="s">
        <v>192</v>
      </c>
      <c r="AC59">
        <v>0.2007497020727553</v>
      </c>
      <c r="AD59">
        <v>0</v>
      </c>
      <c r="AE59">
        <v>0</v>
      </c>
      <c r="AF59">
        <v>0.16512549537648399</v>
      </c>
      <c r="AG59">
        <v>0.2859474979480916</v>
      </c>
      <c r="AH59"/>
      <c r="AI59"/>
      <c r="AJ59"/>
      <c r="AK59"/>
      <c r="AL59"/>
      <c r="AM59"/>
      <c r="AN59"/>
      <c r="AO59"/>
      <c r="AP59"/>
      <c r="AQ59"/>
      <c r="AR59"/>
      <c r="AS59"/>
      <c r="AT59"/>
      <c r="AU59"/>
      <c r="AV59"/>
      <c r="AW59"/>
      <c r="AX59"/>
      <c r="AY59"/>
      <c r="AZ59"/>
      <c r="BA59"/>
      <c r="BB59"/>
      <c r="BC59"/>
    </row>
    <row r="60">
      <c r="A60" t="s">
        <v>636</v>
      </c>
      <c r="B60">
        <v>2005</v>
      </c>
      <c r="C60" t="s">
        <v>640</v>
      </c>
      <c r="D60">
        <v>60</v>
      </c>
      <c r="E60" t="s">
        <v>262</v>
      </c>
      <c r="F60" t="s">
        <v>264</v>
      </c>
      <c r="G60" t="s">
        <v>192</v>
      </c>
      <c r="H60">
        <v>0.14823800657027261</v>
      </c>
      <c r="I60">
        <v>2.8566507688452512</v>
      </c>
      <c r="J60">
        <v>8.5706805142953559</v>
      </c>
      <c r="K60">
        <v>9.8569935101820167</v>
      </c>
      <c r="L60">
        <v>0.65885722108537836</v>
      </c>
      <c r="M60">
        <v>9.2258084896022918</v>
      </c>
      <c r="N60">
        <v>10.84562994183255</v>
      </c>
      <c r="O60">
        <v>10.76053712768295</v>
      </c>
      <c r="P60">
        <v>4.3046866920779427</v>
      </c>
      <c r="Q60">
        <v>0.26532736440260862</v>
      </c>
      <c r="R60">
        <v>0</v>
      </c>
      <c r="S60">
        <v>0</v>
      </c>
      <c r="T60">
        <v>0.77671749814560709</v>
      </c>
      <c r="U60">
        <v>0.69902930133520091</v>
      </c>
      <c r="V60">
        <v>2.932223611057299</v>
      </c>
      <c r="W60" t="s">
        <v>259</v>
      </c>
      <c r="X60" t="s">
        <v>160</v>
      </c>
      <c r="Y60" t="s">
        <v>260</v>
      </c>
      <c r="Z60" t="s">
        <v>261</v>
      </c>
      <c r="AA60" t="s">
        <v>163</v>
      </c>
      <c r="AB60" t="s">
        <v>192</v>
      </c>
      <c r="AC60">
        <v>2.651476160198257</v>
      </c>
      <c r="AD60">
        <v>0</v>
      </c>
      <c r="AE60">
        <v>4.6624554999896084</v>
      </c>
      <c r="AF60">
        <v>7.3976221928664767</v>
      </c>
      <c r="AG60">
        <v>1.9369576495093901</v>
      </c>
      <c r="AH60"/>
      <c r="AI60"/>
      <c r="AJ60"/>
      <c r="AK60"/>
      <c r="AL60"/>
      <c r="AM60"/>
      <c r="AN60"/>
      <c r="AO60"/>
      <c r="AP60"/>
      <c r="AQ60"/>
      <c r="AR60"/>
      <c r="AS60"/>
      <c r="AT60"/>
      <c r="AU60"/>
      <c r="AV60"/>
      <c r="AW60"/>
      <c r="AX60"/>
      <c r="AY60"/>
      <c r="AZ60"/>
      <c r="BA60"/>
      <c r="BB60"/>
      <c r="BC60"/>
    </row>
    <row r="61">
      <c r="A61" t="s">
        <v>636</v>
      </c>
      <c r="B61">
        <v>2005</v>
      </c>
      <c r="C61" t="s">
        <v>640</v>
      </c>
      <c r="D61">
        <v>61</v>
      </c>
      <c r="E61" t="s">
        <v>262</v>
      </c>
      <c r="F61" t="s">
        <v>265</v>
      </c>
      <c r="G61" t="s">
        <v>192</v>
      </c>
      <c r="H61">
        <v>26.148139785250031</v>
      </c>
      <c r="I61">
        <v>42.460614035983262</v>
      </c>
      <c r="J61">
        <v>61.649985424149079</v>
      </c>
      <c r="K61">
        <v>62.566326829252048</v>
      </c>
      <c r="L61">
        <v>6.9908701903861656</v>
      </c>
      <c r="M61">
        <v>66.319071199198163</v>
      </c>
      <c r="N61">
        <v>68.239628761081775</v>
      </c>
      <c r="O61">
        <v>70.646478377010681</v>
      </c>
      <c r="P61">
        <v>24.880831850867722</v>
      </c>
      <c r="Q61">
        <v>1.34790014815967</v>
      </c>
      <c r="R61">
        <v>25.40716312405684</v>
      </c>
      <c r="S61">
        <v>24.356170083211811</v>
      </c>
      <c r="T61">
        <v>33.357139986953598</v>
      </c>
      <c r="U61">
        <v>38.108358856048199</v>
      </c>
      <c r="V61">
        <v>36.706954828309428</v>
      </c>
      <c r="W61" t="s">
        <v>259</v>
      </c>
      <c r="X61" t="s">
        <v>160</v>
      </c>
      <c r="Y61" t="s">
        <v>260</v>
      </c>
      <c r="Z61" t="s">
        <v>261</v>
      </c>
      <c r="AA61" t="s">
        <v>163</v>
      </c>
      <c r="AB61" t="s">
        <v>192</v>
      </c>
      <c r="AC61">
        <v>33.971963994548076</v>
      </c>
      <c r="AD61">
        <v>53.226389152967137</v>
      </c>
      <c r="AE61">
        <v>32.52699944032247</v>
      </c>
      <c r="AF61">
        <v>47.76530162923796</v>
      </c>
      <c r="AG61">
        <v>33.385960276362127</v>
      </c>
      <c r="AH61"/>
      <c r="AI61"/>
      <c r="AJ61"/>
      <c r="AK61"/>
      <c r="AL61"/>
      <c r="AM61"/>
      <c r="AN61"/>
      <c r="AO61"/>
      <c r="AP61"/>
      <c r="AQ61"/>
      <c r="AR61"/>
      <c r="AS61"/>
      <c r="AT61"/>
      <c r="AU61"/>
      <c r="AV61"/>
      <c r="AW61"/>
      <c r="AX61"/>
      <c r="AY61"/>
      <c r="AZ61"/>
      <c r="BA61"/>
      <c r="BB61"/>
      <c r="BC61"/>
    </row>
    <row r="62">
      <c r="A62" t="s">
        <v>636</v>
      </c>
      <c r="B62">
        <v>2005</v>
      </c>
      <c r="C62" t="s">
        <v>640</v>
      </c>
      <c r="D62">
        <v>62</v>
      </c>
      <c r="E62" t="s">
        <v>262</v>
      </c>
      <c r="F62" t="s">
        <v>266</v>
      </c>
      <c r="G62" t="s">
        <v>192</v>
      </c>
      <c r="H62">
        <v>15.63065685625733</v>
      </c>
      <c r="I62">
        <v>8.9796629315082228</v>
      </c>
      <c r="J62">
        <v>7.0622142363513563</v>
      </c>
      <c r="K62">
        <v>4.7803153159377674</v>
      </c>
      <c r="L62">
        <v>0.41191058537498909</v>
      </c>
      <c r="M62">
        <v>5.2176633090486648</v>
      </c>
      <c r="N62">
        <v>4.697234095133747</v>
      </c>
      <c r="O62">
        <v>2.1531746589466012</v>
      </c>
      <c r="P62">
        <v>0.81383830827961234</v>
      </c>
      <c r="Q62">
        <v>0</v>
      </c>
      <c r="R62">
        <v>17.972972732685339</v>
      </c>
      <c r="S62">
        <v>15.18395546995856</v>
      </c>
      <c r="T62">
        <v>8.2929694098872169</v>
      </c>
      <c r="U62">
        <v>10.661112600889309</v>
      </c>
      <c r="V62">
        <v>16.586348294151481</v>
      </c>
      <c r="W62" t="s">
        <v>259</v>
      </c>
      <c r="X62" t="s">
        <v>160</v>
      </c>
      <c r="Y62" t="s">
        <v>260</v>
      </c>
      <c r="Z62" t="s">
        <v>261</v>
      </c>
      <c r="AA62" t="s">
        <v>163</v>
      </c>
      <c r="AB62" t="s">
        <v>192</v>
      </c>
      <c r="AC62">
        <v>25.15519847862128</v>
      </c>
      <c r="AD62">
        <v>3.0219390910130248</v>
      </c>
      <c r="AE62">
        <v>9.5889135788080697</v>
      </c>
      <c r="AF62">
        <v>0.22016732716864529</v>
      </c>
      <c r="AG62">
        <v>3.6574703709730199</v>
      </c>
      <c r="AH62"/>
      <c r="AI62"/>
      <c r="AJ62"/>
      <c r="AK62"/>
      <c r="AL62"/>
      <c r="AM62"/>
      <c r="AN62"/>
      <c r="AO62"/>
      <c r="AP62"/>
      <c r="AQ62"/>
      <c r="AR62"/>
      <c r="AS62"/>
      <c r="AT62"/>
      <c r="AU62"/>
      <c r="AV62"/>
      <c r="AW62"/>
      <c r="AX62"/>
      <c r="AY62"/>
      <c r="AZ62"/>
      <c r="BA62"/>
      <c r="BB62"/>
      <c r="BC62"/>
    </row>
    <row r="63">
      <c r="A63" t="s">
        <v>636</v>
      </c>
      <c r="B63">
        <v>2005</v>
      </c>
      <c r="C63" t="s">
        <v>640</v>
      </c>
      <c r="D63">
        <v>63</v>
      </c>
      <c r="E63" t="s">
        <v>262</v>
      </c>
      <c r="F63" t="s">
        <v>267</v>
      </c>
      <c r="G63" t="s">
        <v>192</v>
      </c>
      <c r="H63">
        <v>1.6594702201300191</v>
      </c>
      <c r="I63">
        <v>6.0726555322255331</v>
      </c>
      <c r="J63">
        <v>4.6069103586270508</v>
      </c>
      <c r="K63">
        <v>2.6317237188225331</v>
      </c>
      <c r="L63">
        <v>0.41585076594032983</v>
      </c>
      <c r="M63">
        <v>3.2912187057521072</v>
      </c>
      <c r="N63">
        <v>3.2846066360333488</v>
      </c>
      <c r="O63">
        <v>1.7809135891073911</v>
      </c>
      <c r="P63">
        <v>1.228361203080768</v>
      </c>
      <c r="Q63">
        <v>0</v>
      </c>
      <c r="R63">
        <v>1.1700607106074761</v>
      </c>
      <c r="S63">
        <v>1.785545438202061</v>
      </c>
      <c r="T63">
        <v>4.5390695316769891</v>
      </c>
      <c r="U63">
        <v>8.299581578775248</v>
      </c>
      <c r="V63">
        <v>7.3146034880391344</v>
      </c>
      <c r="W63" t="s">
        <v>259</v>
      </c>
      <c r="X63" t="s">
        <v>160</v>
      </c>
      <c r="Y63" t="s">
        <v>260</v>
      </c>
      <c r="Z63" t="s">
        <v>261</v>
      </c>
      <c r="AA63" t="s">
        <v>163</v>
      </c>
      <c r="AB63" t="s">
        <v>192</v>
      </c>
      <c r="AC63">
        <v>4.5299447494988776</v>
      </c>
      <c r="AD63">
        <v>0.90558573873488757</v>
      </c>
      <c r="AE63">
        <v>3.2373009308995262</v>
      </c>
      <c r="AF63">
        <v>1.8604139145750529</v>
      </c>
      <c r="AG63">
        <v>5.0285355297958914</v>
      </c>
      <c r="AH63"/>
      <c r="AI63"/>
      <c r="AJ63"/>
      <c r="AK63"/>
      <c r="AL63"/>
      <c r="AM63"/>
      <c r="AN63"/>
      <c r="AO63"/>
      <c r="AP63"/>
      <c r="AQ63"/>
      <c r="AR63"/>
      <c r="AS63"/>
      <c r="AT63"/>
      <c r="AU63"/>
      <c r="AV63"/>
      <c r="AW63"/>
      <c r="AX63"/>
      <c r="AY63"/>
      <c r="AZ63"/>
      <c r="BA63"/>
      <c r="BB63"/>
      <c r="BC63"/>
    </row>
    <row r="64">
      <c r="A64" t="s">
        <v>636</v>
      </c>
      <c r="B64">
        <v>2005</v>
      </c>
      <c r="C64" t="s">
        <v>640</v>
      </c>
      <c r="D64">
        <v>64</v>
      </c>
      <c r="E64" t="s">
        <v>262</v>
      </c>
      <c r="F64" t="s">
        <v>171</v>
      </c>
      <c r="G64" t="s">
        <v>192</v>
      </c>
      <c r="H64">
        <v>2.8074211196656171</v>
      </c>
      <c r="I64">
        <v>3.7519585897192602</v>
      </c>
      <c r="J64">
        <v>3.4848296647788359</v>
      </c>
      <c r="K64">
        <v>3.4223502394180252</v>
      </c>
      <c r="L64">
        <v>0.31908272073084809</v>
      </c>
      <c r="M64">
        <v>2.4976654508514842</v>
      </c>
      <c r="N64">
        <v>3.5277317293942101</v>
      </c>
      <c r="O64">
        <v>3.6082174961285371</v>
      </c>
      <c r="P64">
        <v>1.5888057263705591</v>
      </c>
      <c r="Q64">
        <v>0.064463285110594404</v>
      </c>
      <c r="R64">
        <v>2.6462557947941172</v>
      </c>
      <c r="S64">
        <v>3.291467608745378</v>
      </c>
      <c r="T64">
        <v>2.1437825240693762</v>
      </c>
      <c r="U64">
        <v>5.7208890599893696</v>
      </c>
      <c r="V64">
        <v>3.3266282889540761</v>
      </c>
      <c r="W64" t="s">
        <v>259</v>
      </c>
      <c r="X64" t="s">
        <v>160</v>
      </c>
      <c r="Y64" t="s">
        <v>260</v>
      </c>
      <c r="Z64" t="s">
        <v>261</v>
      </c>
      <c r="AA64" t="s">
        <v>163</v>
      </c>
      <c r="AB64" t="s">
        <v>192</v>
      </c>
      <c r="AC64">
        <v>4.5169950756322699</v>
      </c>
      <c r="AD64">
        <v>2.870130618947289</v>
      </c>
      <c r="AE64">
        <v>2.5603570910017059</v>
      </c>
      <c r="AF64">
        <v>2.3998238661382341</v>
      </c>
      <c r="AG64">
        <v>1.9707710430215459</v>
      </c>
      <c r="AH64"/>
      <c r="AI64"/>
      <c r="AJ64"/>
      <c r="AK64"/>
      <c r="AL64"/>
      <c r="AM64"/>
      <c r="AN64"/>
      <c r="AO64"/>
      <c r="AP64"/>
      <c r="AQ64"/>
      <c r="AR64"/>
      <c r="AS64"/>
      <c r="AT64"/>
      <c r="AU64"/>
      <c r="AV64"/>
      <c r="AW64"/>
      <c r="AX64"/>
      <c r="AY64"/>
      <c r="AZ64"/>
      <c r="BA64"/>
      <c r="BB64"/>
      <c r="BC64"/>
    </row>
    <row r="65">
      <c r="A65" t="s">
        <v>636</v>
      </c>
      <c r="B65">
        <v>2005</v>
      </c>
      <c r="C65" t="s">
        <v>640</v>
      </c>
      <c r="D65">
        <v>65</v>
      </c>
      <c r="E65" t="s">
        <v>262</v>
      </c>
      <c r="F65" t="s">
        <v>174</v>
      </c>
      <c r="G65" t="s">
        <v>192</v>
      </c>
      <c r="H65">
        <v>9.1048502000041527</v>
      </c>
      <c r="I65">
        <v>4.6557481659458482</v>
      </c>
      <c r="J65">
        <v>1.073255072382564</v>
      </c>
      <c r="K65">
        <v>0.54550672289270585</v>
      </c>
      <c r="L65">
        <v>0</v>
      </c>
      <c r="M65">
        <v>0.77797418458882495</v>
      </c>
      <c r="N65">
        <v>0.2007185256202427</v>
      </c>
      <c r="O65">
        <v>0.1329856938366043</v>
      </c>
      <c r="P65">
        <v>0.12928621654397501</v>
      </c>
      <c r="Q65">
        <v>0</v>
      </c>
      <c r="R65">
        <v>10.80387737110077</v>
      </c>
      <c r="S65">
        <v>8.1540538130034683</v>
      </c>
      <c r="T65">
        <v>7.2079069941132774</v>
      </c>
      <c r="U65">
        <v>4.9166621435705604</v>
      </c>
      <c r="V65">
        <v>3.096632164004022</v>
      </c>
      <c r="W65" t="s">
        <v>259</v>
      </c>
      <c r="X65" t="s">
        <v>160</v>
      </c>
      <c r="Y65" t="s">
        <v>260</v>
      </c>
      <c r="Z65" t="s">
        <v>261</v>
      </c>
      <c r="AA65" t="s">
        <v>163</v>
      </c>
      <c r="AB65" t="s">
        <v>192</v>
      </c>
      <c r="AC65">
        <v>2.8682712970388198</v>
      </c>
      <c r="AD65">
        <v>3.1898245960693061</v>
      </c>
      <c r="AE65">
        <v>6.2210421959593107</v>
      </c>
      <c r="AF65">
        <v>0.1100836635843227</v>
      </c>
      <c r="AG65">
        <v>4.8999361706925963</v>
      </c>
      <c r="AH65"/>
      <c r="AI65"/>
      <c r="AJ65"/>
      <c r="AK65"/>
      <c r="AL65"/>
      <c r="AM65"/>
      <c r="AN65"/>
      <c r="AO65"/>
      <c r="AP65"/>
      <c r="AQ65"/>
      <c r="AR65"/>
      <c r="AS65"/>
      <c r="AT65"/>
      <c r="AU65"/>
      <c r="AV65"/>
      <c r="AW65"/>
      <c r="AX65"/>
      <c r="AY65"/>
      <c r="AZ65"/>
      <c r="BA65"/>
      <c r="BB65"/>
      <c r="BC65"/>
    </row>
    <row r="66">
      <c r="A66" t="s">
        <v>636</v>
      </c>
      <c r="B66">
        <v>2005</v>
      </c>
      <c r="C66" t="s">
        <v>640</v>
      </c>
      <c r="D66">
        <v>66</v>
      </c>
      <c r="E66" t="s">
        <v>262</v>
      </c>
      <c r="F66" t="s">
        <v>268</v>
      </c>
      <c r="G66" t="s">
        <v>192</v>
      </c>
      <c r="H66">
        <v>5.9057945851591231</v>
      </c>
      <c r="I66">
        <v>1.3558407856703809</v>
      </c>
      <c r="J66">
        <v>0.074562348386117999</v>
      </c>
      <c r="K66">
        <v>0</v>
      </c>
      <c r="L66">
        <v>0</v>
      </c>
      <c r="M66">
        <v>0.1308611863753161</v>
      </c>
      <c r="N66">
        <v>0</v>
      </c>
      <c r="O66">
        <v>0</v>
      </c>
      <c r="P66">
        <v>0</v>
      </c>
      <c r="Q66">
        <v>0</v>
      </c>
      <c r="R66">
        <v>6.0988474356636599</v>
      </c>
      <c r="S66">
        <v>6.9241069864613358</v>
      </c>
      <c r="T66">
        <v>2.632882481261607</v>
      </c>
      <c r="U66">
        <v>1.092016385929145</v>
      </c>
      <c r="V66">
        <v>0.1722325174494565</v>
      </c>
      <c r="W66" t="s">
        <v>259</v>
      </c>
      <c r="X66" t="s">
        <v>160</v>
      </c>
      <c r="Y66" t="s">
        <v>260</v>
      </c>
      <c r="Z66" t="s">
        <v>261</v>
      </c>
      <c r="AA66" t="s">
        <v>163</v>
      </c>
      <c r="AB66" t="s">
        <v>192</v>
      </c>
      <c r="AC66">
        <v>0.63850043129637102</v>
      </c>
      <c r="AD66">
        <v>1.930683308147211</v>
      </c>
      <c r="AE66">
        <v>1.9122228702233439</v>
      </c>
      <c r="AF66">
        <v>0</v>
      </c>
      <c r="AG66">
        <v>4.4367079336849118</v>
      </c>
      <c r="AH66"/>
      <c r="AI66"/>
      <c r="AJ66"/>
      <c r="AK66"/>
      <c r="AL66"/>
      <c r="AM66"/>
      <c r="AN66"/>
      <c r="AO66"/>
      <c r="AP66"/>
      <c r="AQ66"/>
      <c r="AR66"/>
      <c r="AS66"/>
      <c r="AT66"/>
      <c r="AU66"/>
      <c r="AV66"/>
      <c r="AW66"/>
      <c r="AX66"/>
      <c r="AY66"/>
      <c r="AZ66"/>
      <c r="BA66"/>
      <c r="BB66"/>
      <c r="BC66"/>
    </row>
    <row r="67">
      <c r="A67" t="s">
        <v>636</v>
      </c>
      <c r="B67">
        <v>2005</v>
      </c>
      <c r="C67" t="s">
        <v>640</v>
      </c>
      <c r="D67">
        <v>67</v>
      </c>
      <c r="E67" t="s">
        <v>262</v>
      </c>
      <c r="F67" t="s">
        <v>269</v>
      </c>
      <c r="G67" t="s">
        <v>192</v>
      </c>
      <c r="H67">
        <v>0.51918445372916699</v>
      </c>
      <c r="I67">
        <v>2.2028304859758832</v>
      </c>
      <c r="J67">
        <v>5.3407250408633171</v>
      </c>
      <c r="K67">
        <v>6.2383249154094376</v>
      </c>
      <c r="L67">
        <v>0.88914679784719375</v>
      </c>
      <c r="M67">
        <v>7.0057790811057146</v>
      </c>
      <c r="N67">
        <v>5.9978376084228939</v>
      </c>
      <c r="O67">
        <v>6.4785999832637646</v>
      </c>
      <c r="P67">
        <v>3.281907565231073</v>
      </c>
      <c r="Q67">
        <v>0.1989955233019565</v>
      </c>
      <c r="R67">
        <v>0</v>
      </c>
      <c r="S67">
        <v>0.64558397029244263</v>
      </c>
      <c r="T67">
        <v>0.59840640963008374</v>
      </c>
      <c r="U67">
        <v>1.2414833117612629</v>
      </c>
      <c r="V67">
        <v>2.3757989751062798</v>
      </c>
      <c r="W67" t="s">
        <v>259</v>
      </c>
      <c r="X67" t="s">
        <v>160</v>
      </c>
      <c r="Y67" t="s">
        <v>260</v>
      </c>
      <c r="Z67" t="s">
        <v>261</v>
      </c>
      <c r="AA67" t="s">
        <v>163</v>
      </c>
      <c r="AB67" t="s">
        <v>192</v>
      </c>
      <c r="AC67">
        <v>1.2189420794415931</v>
      </c>
      <c r="AD67">
        <v>1.9023702811547409</v>
      </c>
      <c r="AE67">
        <v>3.1116170011650239</v>
      </c>
      <c r="AF67">
        <v>4.0730955526199422</v>
      </c>
      <c r="AG67">
        <v>3.1700445348388602</v>
      </c>
      <c r="AH67"/>
      <c r="AI67"/>
      <c r="AJ67"/>
      <c r="AK67"/>
      <c r="AL67"/>
      <c r="AM67"/>
      <c r="AN67"/>
      <c r="AO67"/>
      <c r="AP67"/>
      <c r="AQ67"/>
      <c r="AR67"/>
      <c r="AS67"/>
      <c r="AT67"/>
      <c r="AU67"/>
      <c r="AV67"/>
      <c r="AW67"/>
      <c r="AX67"/>
      <c r="AY67"/>
      <c r="AZ67"/>
      <c r="BA67"/>
      <c r="BB67"/>
      <c r="BC67"/>
    </row>
    <row r="68">
      <c r="A68" t="s">
        <v>636</v>
      </c>
      <c r="B68">
        <v>2005</v>
      </c>
      <c r="C68" t="s">
        <v>640</v>
      </c>
      <c r="D68">
        <v>68</v>
      </c>
      <c r="E68" t="s">
        <v>262</v>
      </c>
      <c r="F68" t="s">
        <v>17</v>
      </c>
      <c r="G68" t="s">
        <v>192</v>
      </c>
      <c r="H68">
        <v>37.502758698972897</v>
      </c>
      <c r="I68">
        <v>26.749008624861752</v>
      </c>
      <c r="J68">
        <v>6.7601255898065151</v>
      </c>
      <c r="K68">
        <v>2.0795477034735641</v>
      </c>
      <c r="L68">
        <v>0.14756840124648779</v>
      </c>
      <c r="M68">
        <v>4.3874825827448856</v>
      </c>
      <c r="N68">
        <v>1.615344541173489</v>
      </c>
      <c r="O68">
        <v>0.51757637598503514</v>
      </c>
      <c r="P68">
        <v>0.52054718680646439</v>
      </c>
      <c r="Q68">
        <v>0</v>
      </c>
      <c r="R68">
        <v>35.425629007499687</v>
      </c>
      <c r="S68">
        <v>39.443921973360872</v>
      </c>
      <c r="T68">
        <v>39.849129360836933</v>
      </c>
      <c r="U68">
        <v>27.687022025453711</v>
      </c>
      <c r="V68">
        <v>18.86786493441873</v>
      </c>
      <c r="W68" t="s">
        <v>259</v>
      </c>
      <c r="X68" t="s">
        <v>160</v>
      </c>
      <c r="Y68" t="s">
        <v>260</v>
      </c>
      <c r="Z68" t="s">
        <v>261</v>
      </c>
      <c r="AA68" t="s">
        <v>163</v>
      </c>
      <c r="AB68" t="s">
        <v>192</v>
      </c>
      <c r="AC68">
        <v>6.0637618397975848</v>
      </c>
      <c r="AD68">
        <v>13.931224482910171</v>
      </c>
      <c r="AE68">
        <v>26.84272353086158</v>
      </c>
      <c r="AF68">
        <v>0.23117569352707759</v>
      </c>
      <c r="AG68">
        <v>35.969508753477399</v>
      </c>
      <c r="AH68"/>
      <c r="AI68"/>
      <c r="AJ68"/>
      <c r="AK68"/>
      <c r="AL68"/>
      <c r="AM68"/>
      <c r="AN68"/>
      <c r="AO68"/>
      <c r="AP68"/>
      <c r="AQ68"/>
      <c r="AR68"/>
      <c r="AS68"/>
      <c r="AT68"/>
      <c r="AU68"/>
      <c r="AV68"/>
      <c r="AW68"/>
      <c r="AX68"/>
      <c r="AY68"/>
      <c r="AZ68"/>
      <c r="BA68"/>
      <c r="BB68"/>
      <c r="BC68"/>
    </row>
    <row r="69">
      <c r="A69" t="s">
        <v>636</v>
      </c>
      <c r="B69">
        <v>2005</v>
      </c>
      <c r="C69" t="s">
        <v>640</v>
      </c>
      <c r="D69">
        <v>69</v>
      </c>
      <c r="E69" t="s">
        <v>262</v>
      </c>
      <c r="F69" t="s">
        <v>46</v>
      </c>
      <c r="G69" t="s">
        <v>192</v>
      </c>
      <c r="H69">
        <v>0.46267167447928631</v>
      </c>
      <c r="I69">
        <v>0.092315338076062806</v>
      </c>
      <c r="J69">
        <v>0.22464272874959471</v>
      </c>
      <c r="K69">
        <v>0.3976905659889165</v>
      </c>
      <c r="L69">
        <v>0</v>
      </c>
      <c r="M69">
        <v>0.1308611863753161</v>
      </c>
      <c r="N69">
        <v>0.43489013884385908</v>
      </c>
      <c r="O69">
        <v>0</v>
      </c>
      <c r="P69">
        <v>0.39634999068985072</v>
      </c>
      <c r="Q69">
        <v>0</v>
      </c>
      <c r="R69">
        <v>0.47519382359204843</v>
      </c>
      <c r="S69">
        <v>0.21519465676414759</v>
      </c>
      <c r="T69">
        <v>0.60199580342525649</v>
      </c>
      <c r="U69">
        <v>0</v>
      </c>
      <c r="V69">
        <v>0.17077616372007379</v>
      </c>
      <c r="W69" t="s">
        <v>259</v>
      </c>
      <c r="X69" t="s">
        <v>160</v>
      </c>
      <c r="Y69" t="s">
        <v>260</v>
      </c>
      <c r="Z69" t="s">
        <v>261</v>
      </c>
      <c r="AA69" t="s">
        <v>163</v>
      </c>
      <c r="AB69" t="s">
        <v>192</v>
      </c>
      <c r="AC69">
        <v>0</v>
      </c>
      <c r="AD69">
        <v>0</v>
      </c>
      <c r="AE69">
        <v>0.58124840395783051</v>
      </c>
      <c r="AF69">
        <v>0.22016732716864529</v>
      </c>
      <c r="AG69">
        <v>0.13310123801054741</v>
      </c>
      <c r="AH69"/>
      <c r="AI69"/>
      <c r="AJ69"/>
      <c r="AK69"/>
      <c r="AL69"/>
      <c r="AM69"/>
      <c r="AN69"/>
      <c r="AO69"/>
      <c r="AP69"/>
      <c r="AQ69"/>
      <c r="AR69"/>
      <c r="AS69"/>
      <c r="AT69"/>
      <c r="AU69"/>
      <c r="AV69"/>
      <c r="AW69"/>
      <c r="AX69"/>
      <c r="AY69"/>
      <c r="AZ69"/>
      <c r="BA69"/>
      <c r="BB69"/>
      <c r="BC69"/>
    </row>
    <row r="70">
      <c r="A70" t="s">
        <v>636</v>
      </c>
      <c r="B70">
        <v>2005</v>
      </c>
      <c r="C70" t="s">
        <v>640</v>
      </c>
      <c r="D70">
        <v>122</v>
      </c>
      <c r="E70" t="s">
        <v>18</v>
      </c>
      <c r="F70" t="s">
        <v>14</v>
      </c>
      <c r="G70" t="s">
        <v>657</v>
      </c>
      <c r="H70">
        <v>26.298768666135182</v>
      </c>
      <c r="I70">
        <v>74.011518001699343</v>
      </c>
      <c r="J70">
        <v>90.203457468343174</v>
      </c>
      <c r="K70">
        <v>96.350832502436802</v>
      </c>
      <c r="L70">
        <v>99.433767507553824</v>
      </c>
      <c r="M70">
        <v>89.172751707536449</v>
      </c>
      <c r="N70">
        <v>92.923210316187948</v>
      </c>
      <c r="O70">
        <v>97.189892452546545</v>
      </c>
      <c r="P70">
        <v>98.012197253879975</v>
      </c>
      <c r="Q70">
        <v>99.867336317798689</v>
      </c>
      <c r="R70">
        <v>16.87622576951598</v>
      </c>
      <c r="S70">
        <v>26.592108864330651</v>
      </c>
      <c r="T70">
        <v>52.222712914555991</v>
      </c>
      <c r="U70">
        <v>78.258340004968815</v>
      </c>
      <c r="V70">
        <v>91.464472373634393</v>
      </c>
      <c r="W70" t="s">
        <v>259</v>
      </c>
      <c r="X70" t="s">
        <v>160</v>
      </c>
      <c r="Y70" t="s">
        <v>260</v>
      </c>
      <c r="Z70" t="s">
        <v>261</v>
      </c>
      <c r="AA70" t="s">
        <v>163</v>
      </c>
      <c r="AB70" t="s">
        <v>192</v>
      </c>
      <c r="AC70">
        <v>79.012838459100465</v>
      </c>
      <c r="AD70">
        <v>76.263835655102469</v>
      </c>
      <c r="AE70">
        <v>63.246570557803317</v>
      </c>
      <c r="AF70">
        <v>96.20211360634076</v>
      </c>
      <c r="AG70">
        <v>56.797907001464601</v>
      </c>
      <c r="AH70"/>
      <c r="AI70">
        <v>1405.259645000004</v>
      </c>
      <c r="AJ70">
        <v>3956.048066000008</v>
      </c>
      <c r="AK70">
        <v>4816.345148000034</v>
      </c>
      <c r="AL70">
        <v>5140.103785000043</v>
      </c>
      <c r="AM70">
        <v>5319.8160790000584</v>
      </c>
      <c r="AN70">
        <v>2718.8952080000108</v>
      </c>
      <c r="AO70">
        <v>2817.3744710000101</v>
      </c>
      <c r="AP70">
        <v>2965.054953000008</v>
      </c>
      <c r="AQ70">
        <v>2989.0614940000141</v>
      </c>
      <c r="AR70">
        <v>3054.133297000014</v>
      </c>
      <c r="AS70">
        <v>387.32791099999997</v>
      </c>
      <c r="AT70">
        <v>609.75786199999993</v>
      </c>
      <c r="AU70">
        <v>1198.5609090000009</v>
      </c>
      <c r="AV70">
        <v>1783.181251000005</v>
      </c>
      <c r="AW70">
        <v>2114.2253670000132</v>
      </c>
      <c r="AX70">
        <v>3491.6622150000089</v>
      </c>
      <c r="AY70">
        <v>1750.1985450000011</v>
      </c>
      <c r="AZ70">
        <v>3983.6162880000052</v>
      </c>
      <c r="BA70">
        <v>8863.7667030001103</v>
      </c>
      <c r="BB70">
        <v>2548.3289720000062</v>
      </c>
      <c r="BC70"/>
    </row>
    <row r="71">
      <c r="A71" t="s">
        <v>636</v>
      </c>
      <c r="B71">
        <v>2005</v>
      </c>
      <c r="C71" t="s">
        <v>640</v>
      </c>
      <c r="D71">
        <v>123</v>
      </c>
      <c r="E71" t="s">
        <v>18</v>
      </c>
      <c r="F71" t="s">
        <v>51</v>
      </c>
      <c r="G71" t="s">
        <v>192</v>
      </c>
      <c r="H71">
        <v>73.701231333864413</v>
      </c>
      <c r="I71">
        <v>25.988481998300401</v>
      </c>
      <c r="J71">
        <v>9.7965425316567565</v>
      </c>
      <c r="K71">
        <v>3.6491674975631621</v>
      </c>
      <c r="L71">
        <v>0.56623249244617124</v>
      </c>
      <c r="M71">
        <v>10.827248292463279</v>
      </c>
      <c r="N71">
        <v>7.0767896838119251</v>
      </c>
      <c r="O71">
        <v>2.8101075474533941</v>
      </c>
      <c r="P71">
        <v>1.987802746119999</v>
      </c>
      <c r="Q71">
        <v>0.13266368220130431</v>
      </c>
      <c r="R71">
        <v>83.123774230484187</v>
      </c>
      <c r="S71">
        <v>73.407891135669459</v>
      </c>
      <c r="T71">
        <v>47.777287085444058</v>
      </c>
      <c r="U71">
        <v>21.74165999503132</v>
      </c>
      <c r="V71">
        <v>8.5355276263657149</v>
      </c>
      <c r="W71" t="s">
        <v>259</v>
      </c>
      <c r="X71" t="s">
        <v>160</v>
      </c>
      <c r="Y71" t="s">
        <v>260</v>
      </c>
      <c r="Z71" t="s">
        <v>261</v>
      </c>
      <c r="AA71" t="s">
        <v>163</v>
      </c>
      <c r="AB71" t="s">
        <v>192</v>
      </c>
      <c r="AC71">
        <v>20.98716154089966</v>
      </c>
      <c r="AD71">
        <v>23.736164344897521</v>
      </c>
      <c r="AE71">
        <v>36.753429442198417</v>
      </c>
      <c r="AF71">
        <v>3.7978863936591361</v>
      </c>
      <c r="AG71">
        <v>43.202092998534987</v>
      </c>
      <c r="AH71"/>
      <c r="AI71">
        <v>3938.1830950000058</v>
      </c>
      <c r="AJ71">
        <v>1389.130864000002</v>
      </c>
      <c r="AK71">
        <v>523.07895300000018</v>
      </c>
      <c r="AL71">
        <v>194.67501400000009</v>
      </c>
      <c r="AM71">
        <v>30.294062</v>
      </c>
      <c r="AN71">
        <v>330.1249870000002</v>
      </c>
      <c r="AO71">
        <v>214.5639020000001</v>
      </c>
      <c r="AP71">
        <v>85.730348000000021</v>
      </c>
      <c r="AQ71">
        <v>60.621685999999997</v>
      </c>
      <c r="AR71">
        <v>4.0571080000000004</v>
      </c>
      <c r="AS71">
        <v>1907.7818860000041</v>
      </c>
      <c r="AT71">
        <v>1683.2451680000011</v>
      </c>
      <c r="AU71">
        <v>1096.5341600000011</v>
      </c>
      <c r="AV71">
        <v>495.40177399999999</v>
      </c>
      <c r="AW71">
        <v>197.30096900000009</v>
      </c>
      <c r="AX71">
        <v>927.44521499999996</v>
      </c>
      <c r="AY71">
        <v>544.72739199999955</v>
      </c>
      <c r="AZ71">
        <v>2314.9327919999992</v>
      </c>
      <c r="BA71">
        <v>349.9255650000004</v>
      </c>
      <c r="BB71">
        <v>1938.3310239999939</v>
      </c>
      <c r="BC71"/>
    </row>
    <row r="72">
      <c r="A72" t="s">
        <v>636</v>
      </c>
      <c r="B72">
        <v>2005</v>
      </c>
      <c r="C72" t="s">
        <v>640</v>
      </c>
      <c r="D72">
        <v>124</v>
      </c>
      <c r="E72" t="s">
        <v>50</v>
      </c>
      <c r="F72" t="s">
        <v>15</v>
      </c>
      <c r="G72" t="s">
        <v>658</v>
      </c>
      <c r="H72">
        <v>11.231650795232371</v>
      </c>
      <c r="I72">
        <v>42.393851275620378</v>
      </c>
      <c r="J72">
        <v>48.013043382709832</v>
      </c>
      <c r="K72">
        <v>55.38339564432961</v>
      </c>
      <c r="L72">
        <v>91.513303333319215</v>
      </c>
      <c r="M72">
        <v>45.792091842802243</v>
      </c>
      <c r="N72">
        <v>48.130583820411623</v>
      </c>
      <c r="O72">
        <v>52.51849608934468</v>
      </c>
      <c r="P72">
        <v>77.910904928819178</v>
      </c>
      <c r="Q72">
        <v>97.334227493922157</v>
      </c>
      <c r="R72">
        <v>5.6534832960760513</v>
      </c>
      <c r="S72">
        <v>12.340994246309389</v>
      </c>
      <c r="T72">
        <v>29.198879691375431</v>
      </c>
      <c r="U72">
        <v>44.080517013418827</v>
      </c>
      <c r="V72">
        <v>59.819083670608762</v>
      </c>
      <c r="W72" t="s">
        <v>259</v>
      </c>
      <c r="X72" t="s">
        <v>160</v>
      </c>
      <c r="Y72" t="s">
        <v>260</v>
      </c>
      <c r="Z72" t="s">
        <v>261</v>
      </c>
      <c r="AA72" t="s">
        <v>163</v>
      </c>
      <c r="AB72" t="s">
        <v>192</v>
      </c>
      <c r="AC72">
        <v>54.142064498305388</v>
      </c>
      <c r="AD72">
        <v>52.152632758361612</v>
      </c>
      <c r="AE72">
        <v>38.514870983589198</v>
      </c>
      <c r="AF72">
        <v>63.022897402025237</v>
      </c>
      <c r="AG72">
        <v>32.504670496542587</v>
      </c>
      <c r="AH72"/>
      <c r="AI72">
        <v>600.15682900000002</v>
      </c>
      <c r="AJ72">
        <v>2266.027206000007</v>
      </c>
      <c r="AK72">
        <v>2563.6200100000119</v>
      </c>
      <c r="AL72">
        <v>2954.5816490000111</v>
      </c>
      <c r="AM72">
        <v>4896.0625220000557</v>
      </c>
      <c r="AN72">
        <v>1396.210127999997</v>
      </c>
      <c r="AO72">
        <v>1459.2896399999961</v>
      </c>
      <c r="AP72">
        <v>1602.2265589999929</v>
      </c>
      <c r="AQ72">
        <v>2376.0357630000012</v>
      </c>
      <c r="AR72">
        <v>2976.6660060000131</v>
      </c>
      <c r="AS72">
        <v>129.753649</v>
      </c>
      <c r="AT72">
        <v>282.9793719999999</v>
      </c>
      <c r="AU72">
        <v>670.14204800000027</v>
      </c>
      <c r="AV72">
        <v>1004.411177999999</v>
      </c>
      <c r="AW72">
        <v>1382.7338730000031</v>
      </c>
      <c r="AX72">
        <v>2392.595995000007</v>
      </c>
      <c r="AY72">
        <v>1196.864296</v>
      </c>
      <c r="AZ72">
        <v>2425.8780520000041</v>
      </c>
      <c r="BA72">
        <v>5806.735825000048</v>
      </c>
      <c r="BB72">
        <v>1458.3740479999969</v>
      </c>
      <c r="BC72"/>
    </row>
    <row r="73">
      <c r="A73" t="s">
        <v>636</v>
      </c>
      <c r="B73">
        <v>2005</v>
      </c>
      <c r="C73" t="s">
        <v>640</v>
      </c>
      <c r="D73">
        <v>125</v>
      </c>
      <c r="E73" t="s">
        <v>50</v>
      </c>
      <c r="F73" t="s">
        <v>16</v>
      </c>
      <c r="G73" t="s">
        <v>659</v>
      </c>
      <c r="H73">
        <v>15.06711787090274</v>
      </c>
      <c r="I73">
        <v>31.617666726078991</v>
      </c>
      <c r="J73">
        <v>42.190414085632924</v>
      </c>
      <c r="K73">
        <v>40.967436858106453</v>
      </c>
      <c r="L73">
        <v>7.9204641742345707</v>
      </c>
      <c r="M73">
        <v>43.380659864733637</v>
      </c>
      <c r="N73">
        <v>44.792626495775693</v>
      </c>
      <c r="O73">
        <v>44.671396363201183</v>
      </c>
      <c r="P73">
        <v>20.101292325060371</v>
      </c>
      <c r="Q73">
        <v>2.533108823876506</v>
      </c>
      <c r="R73">
        <v>11.222742473439929</v>
      </c>
      <c r="S73">
        <v>14.25111461802125</v>
      </c>
      <c r="T73">
        <v>23.02383322318051</v>
      </c>
      <c r="U73">
        <v>34.177822991549711</v>
      </c>
      <c r="V73">
        <v>31.64538870302523</v>
      </c>
      <c r="W73" t="s">
        <v>259</v>
      </c>
      <c r="X73" t="s">
        <v>160</v>
      </c>
      <c r="Y73" t="s">
        <v>260</v>
      </c>
      <c r="Z73" t="s">
        <v>261</v>
      </c>
      <c r="AA73" t="s">
        <v>163</v>
      </c>
      <c r="AB73" t="s">
        <v>192</v>
      </c>
      <c r="AC73">
        <v>24.870773960795059</v>
      </c>
      <c r="AD73">
        <v>24.111202896740789</v>
      </c>
      <c r="AE73">
        <v>24.731699574214101</v>
      </c>
      <c r="AF73">
        <v>33.17921620431494</v>
      </c>
      <c r="AG73">
        <v>24.293236504921762</v>
      </c>
      <c r="AH73"/>
      <c r="AI73">
        <v>805.10281599999973</v>
      </c>
      <c r="AJ73">
        <v>1690.020860000003</v>
      </c>
      <c r="AK73">
        <v>2252.7251379999989</v>
      </c>
      <c r="AL73">
        <v>2185.5221359999932</v>
      </c>
      <c r="AM73">
        <v>423.75355700000028</v>
      </c>
      <c r="AN73">
        <v>1322.685079999997</v>
      </c>
      <c r="AO73">
        <v>1358.084830999994</v>
      </c>
      <c r="AP73">
        <v>1362.8283939999949</v>
      </c>
      <c r="AQ73">
        <v>613.02573099999995</v>
      </c>
      <c r="AR73">
        <v>77.467291000000003</v>
      </c>
      <c r="AS73">
        <v>257.57426199999998</v>
      </c>
      <c r="AT73">
        <v>326.77848999999998</v>
      </c>
      <c r="AU73">
        <v>528.41886099999999</v>
      </c>
      <c r="AV73">
        <v>778.77007299999968</v>
      </c>
      <c r="AW73">
        <v>731.49149400000022</v>
      </c>
      <c r="AX73">
        <v>1099.0662200000011</v>
      </c>
      <c r="AY73">
        <v>553.33424899999989</v>
      </c>
      <c r="AZ73">
        <v>1557.7382359999999</v>
      </c>
      <c r="BA73">
        <v>3057.0308780000091</v>
      </c>
      <c r="BB73">
        <v>1089.9549239999981</v>
      </c>
      <c r="BC73"/>
    </row>
    <row r="74">
      <c r="A74" t="s">
        <v>636</v>
      </c>
      <c r="B74">
        <v>2005</v>
      </c>
      <c r="C74" t="s">
        <v>640</v>
      </c>
      <c r="D74">
        <v>126</v>
      </c>
      <c r="E74" t="s">
        <v>50</v>
      </c>
      <c r="F74" t="s">
        <v>22</v>
      </c>
      <c r="G74" t="s">
        <v>660</v>
      </c>
      <c r="H74">
        <v>22.754107438980331</v>
      </c>
      <c r="I74">
        <v>15.00369939907692</v>
      </c>
      <c r="J74">
        <v>5.8025089998371344</v>
      </c>
      <c r="K74">
        <v>2.5503016924619621</v>
      </c>
      <c r="L74">
        <v>0.41456802599308878</v>
      </c>
      <c r="M74">
        <v>5.364717041501887</v>
      </c>
      <c r="N74">
        <v>3.9414539577780361</v>
      </c>
      <c r="O74">
        <v>2.3779040424844289</v>
      </c>
      <c r="P74">
        <v>1.488926171012944</v>
      </c>
      <c r="Q74">
        <v>0.13266368220130431</v>
      </c>
      <c r="R74">
        <v>23.78536223903366</v>
      </c>
      <c r="S74">
        <v>22.513523150468771</v>
      </c>
      <c r="T74">
        <v>24.441904284357982</v>
      </c>
      <c r="U74">
        <v>13.64075065906364</v>
      </c>
      <c r="V74">
        <v>6.354276813223354</v>
      </c>
      <c r="W74" t="s">
        <v>259</v>
      </c>
      <c r="X74" t="s">
        <v>160</v>
      </c>
      <c r="Y74" t="s">
        <v>260</v>
      </c>
      <c r="Z74" t="s">
        <v>261</v>
      </c>
      <c r="AA74" t="s">
        <v>163</v>
      </c>
      <c r="AB74" t="s">
        <v>192</v>
      </c>
      <c r="AC74">
        <v>8.5022514376845439</v>
      </c>
      <c r="AD74">
        <v>6.6112742269294369</v>
      </c>
      <c r="AE74">
        <v>15.48816344223863</v>
      </c>
      <c r="AF74">
        <v>2.2567151034786148</v>
      </c>
      <c r="AG74">
        <v>17.272911535327211</v>
      </c>
      <c r="AH74"/>
      <c r="AI74">
        <v>1215.852702000002</v>
      </c>
      <c r="AJ74">
        <v>801.97457899999984</v>
      </c>
      <c r="AK74">
        <v>309.82056400000022</v>
      </c>
      <c r="AL74">
        <v>136.05295400000011</v>
      </c>
      <c r="AM74">
        <v>22.179846000000001</v>
      </c>
      <c r="AN74">
        <v>163.57130600000011</v>
      </c>
      <c r="AO74">
        <v>119.502455</v>
      </c>
      <c r="AP74">
        <v>72.544747000000015</v>
      </c>
      <c r="AQ74">
        <v>45.407530999999999</v>
      </c>
      <c r="AR74">
        <v>4.0571080000000004</v>
      </c>
      <c r="AS74">
        <v>545.90017900000021</v>
      </c>
      <c r="AT74">
        <v>516.23576800000012</v>
      </c>
      <c r="AU74">
        <v>560.96493999999996</v>
      </c>
      <c r="AV74">
        <v>310.81582900000001</v>
      </c>
      <c r="AW74">
        <v>146.88078200000001</v>
      </c>
      <c r="AX74">
        <v>375.7236249999998</v>
      </c>
      <c r="AY74">
        <v>151.72384699999989</v>
      </c>
      <c r="AZ74">
        <v>975.52957600000104</v>
      </c>
      <c r="BA74">
        <v>207.92678500000011</v>
      </c>
      <c r="BB74">
        <v>774.97681199999863</v>
      </c>
      <c r="BC74"/>
    </row>
    <row r="75">
      <c r="A75" t="s">
        <v>636</v>
      </c>
      <c r="B75">
        <v>2005</v>
      </c>
      <c r="C75" t="s">
        <v>640</v>
      </c>
      <c r="D75">
        <v>127</v>
      </c>
      <c r="E75" t="s">
        <v>50</v>
      </c>
      <c r="F75" t="s">
        <v>19</v>
      </c>
      <c r="G75" t="s">
        <v>661</v>
      </c>
      <c r="H75">
        <v>50.947123894883752</v>
      </c>
      <c r="I75">
        <v>10.98478259922344</v>
      </c>
      <c r="J75">
        <v>3.9940335318196252</v>
      </c>
      <c r="K75">
        <v>1.0988658051011999</v>
      </c>
      <c r="L75">
        <v>0.15166446645308251</v>
      </c>
      <c r="M75">
        <v>5.4625312509613906</v>
      </c>
      <c r="N75">
        <v>3.1353357260338881</v>
      </c>
      <c r="O75">
        <v>0.43220350496896398</v>
      </c>
      <c r="P75">
        <v>0.49887657510705519</v>
      </c>
      <c r="Q75">
        <v>0</v>
      </c>
      <c r="R75">
        <v>59.338411991450492</v>
      </c>
      <c r="S75">
        <v>50.894367985200731</v>
      </c>
      <c r="T75">
        <v>23.335382801086048</v>
      </c>
      <c r="U75">
        <v>8.1009093359676836</v>
      </c>
      <c r="V75">
        <v>2.1812508131423591</v>
      </c>
      <c r="W75" t="s">
        <v>259</v>
      </c>
      <c r="X75" t="s">
        <v>160</v>
      </c>
      <c r="Y75" t="s">
        <v>260</v>
      </c>
      <c r="Z75" t="s">
        <v>261</v>
      </c>
      <c r="AA75" t="s">
        <v>163</v>
      </c>
      <c r="AB75" t="s">
        <v>192</v>
      </c>
      <c r="AC75">
        <v>12.48491010321511</v>
      </c>
      <c r="AD75">
        <v>17.124890117968089</v>
      </c>
      <c r="AE75">
        <v>21.265265999959801</v>
      </c>
      <c r="AF75">
        <v>1.541171290180517</v>
      </c>
      <c r="AG75">
        <v>25.929181463207801</v>
      </c>
      <c r="AH75"/>
      <c r="AI75">
        <v>2722.330392999987</v>
      </c>
      <c r="AJ75">
        <v>587.15628500000025</v>
      </c>
      <c r="AK75">
        <v>213.25838900000011</v>
      </c>
      <c r="AL75">
        <v>58.622059999999998</v>
      </c>
      <c r="AM75">
        <v>8.1142160000000008</v>
      </c>
      <c r="AN75">
        <v>166.55368100000001</v>
      </c>
      <c r="AO75">
        <v>95.06144700000003</v>
      </c>
      <c r="AP75">
        <v>13.185601</v>
      </c>
      <c r="AQ75">
        <v>15.214155</v>
      </c>
      <c r="AR75">
        <v>0</v>
      </c>
      <c r="AS75">
        <v>1361.881707000003</v>
      </c>
      <c r="AT75">
        <v>1167.009400000002</v>
      </c>
      <c r="AU75">
        <v>535.5692200000002</v>
      </c>
      <c r="AV75">
        <v>184.58594500000001</v>
      </c>
      <c r="AW75">
        <v>50.420187000000013</v>
      </c>
      <c r="AX75">
        <v>551.72158999999999</v>
      </c>
      <c r="AY75">
        <v>393.00354499999969</v>
      </c>
      <c r="AZ75">
        <v>1339.4032159999981</v>
      </c>
      <c r="BA75">
        <v>141.99878000000001</v>
      </c>
      <c r="BB75">
        <v>1163.3542119999961</v>
      </c>
      <c r="BC75"/>
    </row>
    <row r="76">
      <c r="A76" t="s">
        <v>636</v>
      </c>
      <c r="B76">
        <v>2005</v>
      </c>
      <c r="C76" t="s">
        <v>640</v>
      </c>
      <c r="D76">
        <v>128</v>
      </c>
      <c r="E76" t="s">
        <v>179</v>
      </c>
      <c r="F76" t="s">
        <v>49</v>
      </c>
      <c r="G76" t="s">
        <v>662</v>
      </c>
      <c r="H76">
        <v>57.292103908669333</v>
      </c>
      <c r="I76">
        <v>42.719927356918987</v>
      </c>
      <c r="J76">
        <v>46.772502152081707</v>
      </c>
      <c r="K76">
        <v>42.51902738574713</v>
      </c>
      <c r="L76">
        <v>7.9655678073677194</v>
      </c>
      <c r="M76">
        <v>48.647887425310117</v>
      </c>
      <c r="N76">
        <v>48.203916269531277</v>
      </c>
      <c r="O76">
        <v>45.963006271472317</v>
      </c>
      <c r="P76">
        <v>20.50897019785425</v>
      </c>
      <c r="Q76">
        <v>2.5364738034221972</v>
      </c>
      <c r="R76">
        <v>66.500310120950729</v>
      </c>
      <c r="S76">
        <v>53.591517283298288</v>
      </c>
      <c r="T76">
        <v>44.087777019265317</v>
      </c>
      <c r="U76">
        <v>43.673074319465087</v>
      </c>
      <c r="V76">
        <v>34.598558196184761</v>
      </c>
      <c r="W76" t="s">
        <v>259</v>
      </c>
      <c r="X76" t="s">
        <v>160</v>
      </c>
      <c r="Y76" t="s">
        <v>260</v>
      </c>
      <c r="Z76" t="s">
        <v>261</v>
      </c>
      <c r="AA76" t="s">
        <v>163</v>
      </c>
      <c r="AB76" t="s">
        <v>192</v>
      </c>
      <c r="AC76">
        <v>31.476876980781999</v>
      </c>
      <c r="AD76">
        <v>31.615513027409101</v>
      </c>
      <c r="AE76">
        <v>39.103621518278082</v>
      </c>
      <c r="AF76">
        <v>34.489071976198318</v>
      </c>
      <c r="AG76">
        <v>42.771358642309352</v>
      </c>
      <c r="AH76"/>
      <c r="AI76"/>
      <c r="AJ76"/>
      <c r="AK76"/>
      <c r="AL76"/>
      <c r="AM76"/>
      <c r="AN76"/>
      <c r="AO76"/>
      <c r="AP76"/>
      <c r="AQ76"/>
      <c r="AR76"/>
      <c r="AS76"/>
      <c r="AT76"/>
      <c r="AU76"/>
      <c r="AV76"/>
      <c r="AW76"/>
      <c r="AX76"/>
      <c r="AY76"/>
      <c r="AZ76"/>
      <c r="BA76"/>
      <c r="BB76"/>
      <c r="BC76"/>
    </row>
    <row r="77">
      <c r="A77" t="s">
        <v>636</v>
      </c>
      <c r="B77">
        <v>2005</v>
      </c>
      <c r="C77" t="s">
        <v>640</v>
      </c>
      <c r="D77">
        <v>129</v>
      </c>
      <c r="E77" t="s">
        <v>179</v>
      </c>
      <c r="F77" t="s">
        <v>48</v>
      </c>
      <c r="G77" t="s">
        <v>192</v>
      </c>
      <c r="H77">
        <v>42.707896091330397</v>
      </c>
      <c r="I77">
        <v>57.280072643081027</v>
      </c>
      <c r="J77">
        <v>53.227497847917817</v>
      </c>
      <c r="K77">
        <v>57.480972614252103</v>
      </c>
      <c r="L77">
        <v>92.034432192632238</v>
      </c>
      <c r="M77">
        <v>51.352112574689237</v>
      </c>
      <c r="N77">
        <v>51.796083730468027</v>
      </c>
      <c r="O77">
        <v>54.036993728526973</v>
      </c>
      <c r="P77">
        <v>79.491029802145306</v>
      </c>
      <c r="Q77">
        <v>97.46352619657776</v>
      </c>
      <c r="R77">
        <v>33.499689879049278</v>
      </c>
      <c r="S77">
        <v>46.40848271670172</v>
      </c>
      <c r="T77">
        <v>55.912222980734597</v>
      </c>
      <c r="U77">
        <v>56.326925680534558</v>
      </c>
      <c r="V77">
        <v>65.401441803814791</v>
      </c>
      <c r="W77" t="s">
        <v>259</v>
      </c>
      <c r="X77" t="s">
        <v>160</v>
      </c>
      <c r="Y77" t="s">
        <v>260</v>
      </c>
      <c r="Z77" t="s">
        <v>261</v>
      </c>
      <c r="AA77" t="s">
        <v>163</v>
      </c>
      <c r="AB77" t="s">
        <v>192</v>
      </c>
      <c r="AC77">
        <v>68.523123019217977</v>
      </c>
      <c r="AD77">
        <v>68.384486972590807</v>
      </c>
      <c r="AE77">
        <v>60.896378481721911</v>
      </c>
      <c r="AF77">
        <v>65.510928023801071</v>
      </c>
      <c r="AG77">
        <v>57.228641357690208</v>
      </c>
      <c r="AH77"/>
      <c r="AI77"/>
      <c r="AJ77"/>
      <c r="AK77"/>
      <c r="AL77"/>
      <c r="AM77"/>
      <c r="AN77"/>
      <c r="AO77"/>
      <c r="AP77"/>
      <c r="AQ77"/>
      <c r="AR77"/>
      <c r="AS77"/>
      <c r="AT77"/>
      <c r="AU77"/>
      <c r="AV77"/>
      <c r="AW77"/>
      <c r="AX77"/>
      <c r="AY77"/>
      <c r="AZ77"/>
      <c r="BA77"/>
      <c r="BB77"/>
      <c r="BC77"/>
    </row>
    <row r="78">
      <c r="A78" t="s">
        <v>636</v>
      </c>
      <c r="B78">
        <v>2005</v>
      </c>
      <c r="C78" t="s">
        <v>640</v>
      </c>
      <c r="D78">
        <v>130</v>
      </c>
      <c r="E78" t="s">
        <v>47</v>
      </c>
      <c r="F78" t="s">
        <v>42</v>
      </c>
      <c r="G78" t="s">
        <v>192</v>
      </c>
      <c r="H78">
        <v>50.870140846545929</v>
      </c>
      <c r="I78">
        <v>81.250607261328639</v>
      </c>
      <c r="J78">
        <v>92.963715800279275</v>
      </c>
      <c r="K78">
        <v>96.883868102870665</v>
      </c>
      <c r="L78">
        <v>94.930714406717129</v>
      </c>
      <c r="M78">
        <v>93.456562538241855</v>
      </c>
      <c r="N78">
        <v>95.304564823544553</v>
      </c>
      <c r="O78">
        <v>97.132270872476766</v>
      </c>
      <c r="P78">
        <v>95.699065052146793</v>
      </c>
      <c r="Q78">
        <v>90.61611683093075</v>
      </c>
      <c r="R78">
        <v>39.711404585211767</v>
      </c>
      <c r="S78">
        <v>51.97415374083949</v>
      </c>
      <c r="T78">
        <v>66.177774978095243</v>
      </c>
      <c r="U78">
        <v>83.105370343785609</v>
      </c>
      <c r="V78">
        <v>91.868079578029167</v>
      </c>
      <c r="W78" t="s">
        <v>259</v>
      </c>
      <c r="X78" t="s">
        <v>160</v>
      </c>
      <c r="Y78" t="s">
        <v>260</v>
      </c>
      <c r="Z78" t="s">
        <v>261</v>
      </c>
      <c r="AA78" t="s">
        <v>163</v>
      </c>
      <c r="AB78" t="s">
        <v>192</v>
      </c>
      <c r="AC78">
        <v>86.403957278730772</v>
      </c>
      <c r="AD78">
        <v>89.427099892087298</v>
      </c>
      <c r="AE78">
        <v>73.391479183794743</v>
      </c>
      <c r="AF78">
        <v>95.912918463750287</v>
      </c>
      <c r="AG78">
        <v>73.779859851072558</v>
      </c>
      <c r="AH78"/>
      <c r="AI78"/>
      <c r="AJ78"/>
      <c r="AK78"/>
      <c r="AL78"/>
      <c r="AM78"/>
      <c r="AN78"/>
      <c r="AO78"/>
      <c r="AP78"/>
      <c r="AQ78"/>
      <c r="AR78"/>
      <c r="AS78"/>
      <c r="AT78"/>
      <c r="AU78"/>
      <c r="AV78"/>
      <c r="AW78"/>
      <c r="AX78"/>
      <c r="AY78"/>
      <c r="AZ78"/>
      <c r="BA78"/>
      <c r="BB78"/>
      <c r="BC78"/>
    </row>
    <row r="79">
      <c r="A79" t="s">
        <v>636</v>
      </c>
      <c r="B79">
        <v>2005</v>
      </c>
      <c r="C79" t="s">
        <v>640</v>
      </c>
      <c r="D79">
        <v>135</v>
      </c>
      <c r="E79" t="s">
        <v>45</v>
      </c>
      <c r="F79" t="s">
        <v>44</v>
      </c>
      <c r="G79" t="s">
        <v>663</v>
      </c>
      <c r="H79">
        <v>0</v>
      </c>
      <c r="I79">
        <v>0.59882955124946302</v>
      </c>
      <c r="J79">
        <v>0.51563834374653661</v>
      </c>
      <c r="K79">
        <v>6.5449780048133714</v>
      </c>
      <c r="L79">
        <v>89.593624424039703</v>
      </c>
      <c r="M79">
        <v>0.066531340242565601</v>
      </c>
      <c r="N79">
        <v>0.59044290475754735</v>
      </c>
      <c r="O79">
        <v>3.038631429409778</v>
      </c>
      <c r="P79">
        <v>61.582671417034973</v>
      </c>
      <c r="Q79">
        <v>97.961885600775716</v>
      </c>
      <c r="R79">
        <v>0</v>
      </c>
      <c r="S79">
        <v>0</v>
      </c>
      <c r="T79">
        <v>0</v>
      </c>
      <c r="U79">
        <v>1.40475508896587</v>
      </c>
      <c r="V79">
        <v>7.9376082436293309</v>
      </c>
      <c r="W79" t="s">
        <v>259</v>
      </c>
      <c r="X79" t="s">
        <v>160</v>
      </c>
      <c r="Y79" t="s">
        <v>260</v>
      </c>
      <c r="Z79" t="s">
        <v>261</v>
      </c>
      <c r="AA79" t="s">
        <v>163</v>
      </c>
      <c r="AB79" t="s">
        <v>192</v>
      </c>
      <c r="AC79">
        <v>18.094974102043931</v>
      </c>
      <c r="AD79">
        <v>18.632016925084741</v>
      </c>
      <c r="AE79">
        <v>8.3295444924914115</v>
      </c>
      <c r="AF79">
        <v>35.314839277850879</v>
      </c>
      <c r="AG79">
        <v>4.3771963147438662</v>
      </c>
      <c r="AH79"/>
      <c r="AI79"/>
      <c r="AJ79"/>
      <c r="AK79"/>
      <c r="AL79"/>
      <c r="AM79"/>
      <c r="AN79"/>
      <c r="AO79"/>
      <c r="AP79"/>
      <c r="AQ79"/>
      <c r="AR79"/>
      <c r="AS79"/>
      <c r="AT79"/>
      <c r="AU79"/>
      <c r="AV79"/>
      <c r="AW79"/>
      <c r="AX79"/>
      <c r="AY79"/>
      <c r="AZ79"/>
      <c r="BA79"/>
      <c r="BB79"/>
      <c r="BC79"/>
    </row>
    <row r="80">
      <c r="A80" t="s">
        <v>636</v>
      </c>
      <c r="B80">
        <v>2005</v>
      </c>
      <c r="C80" t="s">
        <v>640</v>
      </c>
      <c r="D80">
        <v>136</v>
      </c>
      <c r="E80" t="s">
        <v>45</v>
      </c>
      <c r="F80" t="s">
        <v>43</v>
      </c>
      <c r="G80" t="s">
        <v>664</v>
      </c>
      <c r="H80">
        <v>0.037717817857630599</v>
      </c>
      <c r="I80">
        <v>0</v>
      </c>
      <c r="J80">
        <v>0</v>
      </c>
      <c r="K80">
        <v>0.1330877861577095</v>
      </c>
      <c r="L80">
        <v>0</v>
      </c>
      <c r="M80">
        <v>0</v>
      </c>
      <c r="N80">
        <v>0</v>
      </c>
      <c r="O80">
        <v>0.2327249642140575</v>
      </c>
      <c r="P80">
        <v>0</v>
      </c>
      <c r="Q80">
        <v>0</v>
      </c>
      <c r="R80">
        <v>0.087814099466370699</v>
      </c>
      <c r="S80">
        <v>0</v>
      </c>
      <c r="T80">
        <v>0</v>
      </c>
      <c r="U80">
        <v>0</v>
      </c>
      <c r="V80">
        <v>0</v>
      </c>
      <c r="W80" t="s">
        <v>259</v>
      </c>
      <c r="X80" t="s">
        <v>160</v>
      </c>
      <c r="Y80" t="s">
        <v>260</v>
      </c>
      <c r="Z80" t="s">
        <v>261</v>
      </c>
      <c r="AA80" t="s">
        <v>163</v>
      </c>
      <c r="AB80" t="s">
        <v>192</v>
      </c>
      <c r="AC80">
        <v>0.045607173664026501</v>
      </c>
      <c r="AD80">
        <v>0</v>
      </c>
      <c r="AE80">
        <v>0</v>
      </c>
      <c r="AF80">
        <v>0.077058564509025901</v>
      </c>
      <c r="AG80">
        <v>0</v>
      </c>
      <c r="AH80"/>
      <c r="AI80"/>
      <c r="AJ80"/>
      <c r="AK80"/>
      <c r="AL80"/>
      <c r="AM80"/>
      <c r="AN80"/>
      <c r="AO80"/>
      <c r="AP80"/>
      <c r="AQ80"/>
      <c r="AR80"/>
      <c r="AS80"/>
      <c r="AT80"/>
      <c r="AU80"/>
      <c r="AV80"/>
      <c r="AW80"/>
      <c r="AX80"/>
      <c r="AY80"/>
      <c r="AZ80"/>
      <c r="BA80"/>
      <c r="BB80"/>
      <c r="BC80"/>
    </row>
    <row r="81">
      <c r="A81" t="s">
        <v>636</v>
      </c>
      <c r="B81">
        <v>2005</v>
      </c>
      <c r="C81" t="s">
        <v>640</v>
      </c>
      <c r="D81">
        <v>137</v>
      </c>
      <c r="E81" t="s">
        <v>45</v>
      </c>
      <c r="F81" t="s">
        <v>42</v>
      </c>
      <c r="G81" t="s">
        <v>665</v>
      </c>
      <c r="H81">
        <v>26.261050848277559</v>
      </c>
      <c r="I81">
        <v>73.412688450449863</v>
      </c>
      <c r="J81">
        <v>89.687819124596629</v>
      </c>
      <c r="K81">
        <v>89.672766711465599</v>
      </c>
      <c r="L81">
        <v>9.8401430835140378</v>
      </c>
      <c r="M81">
        <v>89.106220367293886</v>
      </c>
      <c r="N81">
        <v>92.332767411430396</v>
      </c>
      <c r="O81">
        <v>93.918536058922626</v>
      </c>
      <c r="P81">
        <v>36.429525836844199</v>
      </c>
      <c r="Q81">
        <v>1.905450717022956</v>
      </c>
      <c r="R81">
        <v>16.788411670049609</v>
      </c>
      <c r="S81">
        <v>26.592108864330651</v>
      </c>
      <c r="T81">
        <v>52.222712914555991</v>
      </c>
      <c r="U81">
        <v>76.853584916002944</v>
      </c>
      <c r="V81">
        <v>83.526864130004924</v>
      </c>
      <c r="W81" t="s">
        <v>259</v>
      </c>
      <c r="X81" t="s">
        <v>160</v>
      </c>
      <c r="Y81" t="s">
        <v>260</v>
      </c>
      <c r="Z81" t="s">
        <v>261</v>
      </c>
      <c r="AA81" t="s">
        <v>163</v>
      </c>
      <c r="AB81" t="s">
        <v>192</v>
      </c>
      <c r="AC81">
        <v>60.87225718339252</v>
      </c>
      <c r="AD81">
        <v>57.631818730017628</v>
      </c>
      <c r="AE81">
        <v>54.917026065311859</v>
      </c>
      <c r="AF81">
        <v>60.810215763980267</v>
      </c>
      <c r="AG81">
        <v>52.420710686720618</v>
      </c>
      <c r="AH81"/>
      <c r="AI81"/>
      <c r="AJ81"/>
      <c r="AK81"/>
      <c r="AL81"/>
      <c r="AM81"/>
      <c r="AN81"/>
      <c r="AO81"/>
      <c r="AP81"/>
      <c r="AQ81"/>
      <c r="AR81"/>
      <c r="AS81"/>
      <c r="AT81"/>
      <c r="AU81"/>
      <c r="AV81"/>
      <c r="AW81"/>
      <c r="AX81"/>
      <c r="AY81"/>
      <c r="AZ81"/>
      <c r="BA81"/>
      <c r="BB81"/>
      <c r="BC81"/>
    </row>
    <row r="82">
      <c r="A82" t="s">
        <v>636</v>
      </c>
      <c r="B82">
        <v>2005</v>
      </c>
      <c r="C82" t="s">
        <v>640</v>
      </c>
      <c r="D82">
        <v>138</v>
      </c>
      <c r="E82" t="s">
        <v>45</v>
      </c>
      <c r="F82" t="s">
        <v>41</v>
      </c>
      <c r="G82" t="s">
        <v>192</v>
      </c>
      <c r="H82">
        <v>22.754107438980331</v>
      </c>
      <c r="I82">
        <v>15.00369939907692</v>
      </c>
      <c r="J82">
        <v>5.8025089998371344</v>
      </c>
      <c r="K82">
        <v>2.5503016924619621</v>
      </c>
      <c r="L82">
        <v>0.41456802599308878</v>
      </c>
      <c r="M82">
        <v>5.364717041501887</v>
      </c>
      <c r="N82">
        <v>3.9414539577780361</v>
      </c>
      <c r="O82">
        <v>2.3779040424844289</v>
      </c>
      <c r="P82">
        <v>1.488926171012944</v>
      </c>
      <c r="Q82">
        <v>0.13266368220130431</v>
      </c>
      <c r="R82">
        <v>23.78536223903366</v>
      </c>
      <c r="S82">
        <v>22.513523150468771</v>
      </c>
      <c r="T82">
        <v>24.441904284357982</v>
      </c>
      <c r="U82">
        <v>13.64075065906364</v>
      </c>
      <c r="V82">
        <v>6.354276813223354</v>
      </c>
      <c r="W82" t="s">
        <v>259</v>
      </c>
      <c r="X82" t="s">
        <v>160</v>
      </c>
      <c r="Y82" t="s">
        <v>260</v>
      </c>
      <c r="Z82" t="s">
        <v>261</v>
      </c>
      <c r="AA82" t="s">
        <v>163</v>
      </c>
      <c r="AB82" t="s">
        <v>192</v>
      </c>
      <c r="AC82">
        <v>8.5022514376845439</v>
      </c>
      <c r="AD82">
        <v>6.6112742269294369</v>
      </c>
      <c r="AE82">
        <v>15.48816344223863</v>
      </c>
      <c r="AF82">
        <v>2.2567151034786148</v>
      </c>
      <c r="AG82">
        <v>17.272911535327211</v>
      </c>
      <c r="AH82"/>
      <c r="AI82"/>
      <c r="AJ82"/>
      <c r="AK82"/>
      <c r="AL82"/>
      <c r="AM82"/>
      <c r="AN82"/>
      <c r="AO82"/>
      <c r="AP82"/>
      <c r="AQ82"/>
      <c r="AR82"/>
      <c r="AS82"/>
      <c r="AT82"/>
      <c r="AU82"/>
      <c r="AV82"/>
      <c r="AW82"/>
      <c r="AX82"/>
      <c r="AY82"/>
      <c r="AZ82"/>
      <c r="BA82"/>
      <c r="BB82"/>
      <c r="BC82"/>
    </row>
    <row r="83">
      <c r="A83" t="s">
        <v>636</v>
      </c>
      <c r="B83">
        <v>2005</v>
      </c>
      <c r="C83" t="s">
        <v>640</v>
      </c>
      <c r="D83">
        <v>139</v>
      </c>
      <c r="E83" t="s">
        <v>45</v>
      </c>
      <c r="F83" t="s">
        <v>19</v>
      </c>
      <c r="G83" t="s">
        <v>192</v>
      </c>
      <c r="H83">
        <v>50.947123894883752</v>
      </c>
      <c r="I83">
        <v>10.98478259922344</v>
      </c>
      <c r="J83">
        <v>3.9940335318196252</v>
      </c>
      <c r="K83">
        <v>1.0988658051011999</v>
      </c>
      <c r="L83">
        <v>0.15166446645308251</v>
      </c>
      <c r="M83">
        <v>5.4625312509613906</v>
      </c>
      <c r="N83">
        <v>3.1353357260338881</v>
      </c>
      <c r="O83">
        <v>0.43220350496896398</v>
      </c>
      <c r="P83">
        <v>0.49887657510705519</v>
      </c>
      <c r="Q83">
        <v>0</v>
      </c>
      <c r="R83">
        <v>59.338411991450492</v>
      </c>
      <c r="S83">
        <v>50.894367985200731</v>
      </c>
      <c r="T83">
        <v>23.335382801086048</v>
      </c>
      <c r="U83">
        <v>8.1009093359676836</v>
      </c>
      <c r="V83">
        <v>2.1812508131423591</v>
      </c>
      <c r="W83" t="s">
        <v>259</v>
      </c>
      <c r="X83" t="s">
        <v>160</v>
      </c>
      <c r="Y83" t="s">
        <v>260</v>
      </c>
      <c r="Z83" t="s">
        <v>261</v>
      </c>
      <c r="AA83" t="s">
        <v>163</v>
      </c>
      <c r="AB83" t="s">
        <v>192</v>
      </c>
      <c r="AC83">
        <v>12.48491010321511</v>
      </c>
      <c r="AD83">
        <v>17.124890117968089</v>
      </c>
      <c r="AE83">
        <v>21.265265999959801</v>
      </c>
      <c r="AF83">
        <v>1.541171290180517</v>
      </c>
      <c r="AG83">
        <v>25.929181463207801</v>
      </c>
      <c r="AH83"/>
      <c r="AI83"/>
      <c r="AJ83"/>
      <c r="AK83"/>
      <c r="AL83"/>
      <c r="AM83"/>
      <c r="AN83"/>
      <c r="AO83"/>
      <c r="AP83"/>
      <c r="AQ83"/>
      <c r="AR83"/>
      <c r="AS83"/>
      <c r="AT83"/>
      <c r="AU83"/>
      <c r="AV83"/>
      <c r="AW83"/>
      <c r="AX83"/>
      <c r="AY83"/>
      <c r="AZ83"/>
      <c r="BA83"/>
      <c r="BB83"/>
      <c r="BC83"/>
    </row>
    <row r="84">
      <c r="A84" t="s">
        <v>636</v>
      </c>
      <c r="B84">
        <v>2005</v>
      </c>
      <c r="C84" t="s">
        <v>640</v>
      </c>
      <c r="D84">
        <v>148</v>
      </c>
      <c r="E84" t="s">
        <v>109</v>
      </c>
      <c r="F84" t="s">
        <v>49</v>
      </c>
      <c r="G84" t="s">
        <v>192</v>
      </c>
      <c r="H84">
        <v>15.06711787090274</v>
      </c>
      <c r="I84">
        <v>31.617666726078991</v>
      </c>
      <c r="J84">
        <v>42.190414085632924</v>
      </c>
      <c r="K84">
        <v>40.967436858106453</v>
      </c>
      <c r="L84">
        <v>7.9204641742345707</v>
      </c>
      <c r="M84">
        <v>43.380659864733637</v>
      </c>
      <c r="N84">
        <v>44.792626495775693</v>
      </c>
      <c r="O84">
        <v>44.671396363201183</v>
      </c>
      <c r="P84">
        <v>20.101292325060371</v>
      </c>
      <c r="Q84">
        <v>2.533108823876506</v>
      </c>
      <c r="R84">
        <v>11.222742473439929</v>
      </c>
      <c r="S84">
        <v>14.25111461802125</v>
      </c>
      <c r="T84">
        <v>23.02383322318051</v>
      </c>
      <c r="U84">
        <v>34.177822991549711</v>
      </c>
      <c r="V84">
        <v>31.64538870302523</v>
      </c>
      <c r="W84" t="s">
        <v>259</v>
      </c>
      <c r="X84" t="s">
        <v>160</v>
      </c>
      <c r="Y84" t="s">
        <v>260</v>
      </c>
      <c r="Z84" t="s">
        <v>261</v>
      </c>
      <c r="AA84" t="s">
        <v>163</v>
      </c>
      <c r="AB84" t="s">
        <v>192</v>
      </c>
      <c r="AC84">
        <v>24.870773960795059</v>
      </c>
      <c r="AD84">
        <v>24.111202896740789</v>
      </c>
      <c r="AE84">
        <v>24.731699574214101</v>
      </c>
      <c r="AF84">
        <v>33.17921620431494</v>
      </c>
      <c r="AG84">
        <v>24.293236504921762</v>
      </c>
      <c r="AH84"/>
      <c r="AI84"/>
      <c r="AJ84"/>
      <c r="AK84"/>
      <c r="AL84"/>
      <c r="AM84"/>
      <c r="AN84"/>
      <c r="AO84"/>
      <c r="AP84"/>
      <c r="AQ84"/>
      <c r="AR84"/>
      <c r="AS84"/>
      <c r="AT84"/>
      <c r="AU84"/>
      <c r="AV84"/>
      <c r="AW84"/>
      <c r="AX84"/>
      <c r="AY84"/>
      <c r="AZ84"/>
      <c r="BA84"/>
      <c r="BB84"/>
      <c r="BC84"/>
    </row>
    <row r="85">
      <c r="A85" t="s">
        <v>636</v>
      </c>
      <c r="B85">
        <v>2005</v>
      </c>
      <c r="C85" t="s">
        <v>640</v>
      </c>
      <c r="D85">
        <v>149</v>
      </c>
      <c r="E85" t="s">
        <v>109</v>
      </c>
      <c r="F85" t="s">
        <v>48</v>
      </c>
      <c r="G85" t="s">
        <v>192</v>
      </c>
      <c r="H85">
        <v>11.231650795232371</v>
      </c>
      <c r="I85">
        <v>42.393851275620378</v>
      </c>
      <c r="J85">
        <v>48.013043382709832</v>
      </c>
      <c r="K85">
        <v>55.38339564432961</v>
      </c>
      <c r="L85">
        <v>91.513303333319215</v>
      </c>
      <c r="M85">
        <v>45.792091842802243</v>
      </c>
      <c r="N85">
        <v>48.130583820411623</v>
      </c>
      <c r="O85">
        <v>52.51849608934468</v>
      </c>
      <c r="P85">
        <v>77.910904928819178</v>
      </c>
      <c r="Q85">
        <v>97.334227493922157</v>
      </c>
      <c r="R85">
        <v>5.6534832960760513</v>
      </c>
      <c r="S85">
        <v>12.340994246309389</v>
      </c>
      <c r="T85">
        <v>29.198879691375431</v>
      </c>
      <c r="U85">
        <v>44.080517013418827</v>
      </c>
      <c r="V85">
        <v>59.819083670608762</v>
      </c>
      <c r="W85" t="s">
        <v>259</v>
      </c>
      <c r="X85" t="s">
        <v>160</v>
      </c>
      <c r="Y85" t="s">
        <v>260</v>
      </c>
      <c r="Z85" t="s">
        <v>261</v>
      </c>
      <c r="AA85" t="s">
        <v>163</v>
      </c>
      <c r="AB85" t="s">
        <v>192</v>
      </c>
      <c r="AC85">
        <v>54.142064498305388</v>
      </c>
      <c r="AD85">
        <v>52.152632758361612</v>
      </c>
      <c r="AE85">
        <v>38.514870983589198</v>
      </c>
      <c r="AF85">
        <v>63.022897402025237</v>
      </c>
      <c r="AG85">
        <v>32.504670496542587</v>
      </c>
      <c r="AH85"/>
      <c r="AI85"/>
      <c r="AJ85"/>
      <c r="AK85"/>
      <c r="AL85"/>
      <c r="AM85"/>
      <c r="AN85"/>
      <c r="AO85"/>
      <c r="AP85"/>
      <c r="AQ85"/>
      <c r="AR85"/>
      <c r="AS85"/>
      <c r="AT85"/>
      <c r="AU85"/>
      <c r="AV85"/>
      <c r="AW85"/>
      <c r="AX85"/>
      <c r="AY85"/>
      <c r="AZ85"/>
      <c r="BA85"/>
      <c r="BB85"/>
      <c r="BC85"/>
    </row>
    <row r="86">
      <c r="A86" t="s">
        <v>636</v>
      </c>
      <c r="B86">
        <v>2005</v>
      </c>
      <c r="C86" t="s">
        <v>640</v>
      </c>
      <c r="D86">
        <v>150</v>
      </c>
      <c r="E86" t="s">
        <v>109</v>
      </c>
      <c r="F86" t="s">
        <v>111</v>
      </c>
      <c r="G86" t="s">
        <v>192</v>
      </c>
      <c r="H86">
        <v>73.701231333864413</v>
      </c>
      <c r="I86">
        <v>25.988481998300401</v>
      </c>
      <c r="J86">
        <v>9.7965425316567565</v>
      </c>
      <c r="K86">
        <v>3.6491674975631621</v>
      </c>
      <c r="L86">
        <v>0.56623249244617124</v>
      </c>
      <c r="M86">
        <v>10.827248292463279</v>
      </c>
      <c r="N86">
        <v>7.0767896838119251</v>
      </c>
      <c r="O86">
        <v>2.8101075474533941</v>
      </c>
      <c r="P86">
        <v>1.987802746119999</v>
      </c>
      <c r="Q86">
        <v>0.13266368220130431</v>
      </c>
      <c r="R86">
        <v>83.123774230484187</v>
      </c>
      <c r="S86">
        <v>73.407891135669459</v>
      </c>
      <c r="T86">
        <v>47.777287085444058</v>
      </c>
      <c r="U86">
        <v>21.74165999503132</v>
      </c>
      <c r="V86">
        <v>8.5355276263657149</v>
      </c>
      <c r="W86" t="s">
        <v>259</v>
      </c>
      <c r="X86" t="s">
        <v>160</v>
      </c>
      <c r="Y86" t="s">
        <v>260</v>
      </c>
      <c r="Z86" t="s">
        <v>261</v>
      </c>
      <c r="AA86" t="s">
        <v>163</v>
      </c>
      <c r="AB86" t="s">
        <v>192</v>
      </c>
      <c r="AC86">
        <v>20.98716154089966</v>
      </c>
      <c r="AD86">
        <v>23.736164344897521</v>
      </c>
      <c r="AE86">
        <v>36.753429442198417</v>
      </c>
      <c r="AF86">
        <v>3.7978863936591361</v>
      </c>
      <c r="AG86">
        <v>43.202092998534987</v>
      </c>
      <c r="AH86"/>
      <c r="AI86"/>
      <c r="AJ86"/>
      <c r="AK86"/>
      <c r="AL86"/>
      <c r="AM86"/>
      <c r="AN86"/>
      <c r="AO86"/>
      <c r="AP86"/>
      <c r="AQ86"/>
      <c r="AR86"/>
      <c r="AS86"/>
      <c r="AT86"/>
      <c r="AU86"/>
      <c r="AV86"/>
      <c r="AW86"/>
      <c r="AX86"/>
      <c r="AY86"/>
      <c r="AZ86"/>
      <c r="BA86"/>
      <c r="BB86"/>
      <c r="BC86"/>
    </row>
    <row r="87">
      <c r="A87" t="s">
        <v>636</v>
      </c>
      <c r="B87">
        <v>2005</v>
      </c>
      <c r="C87" t="s">
        <v>640</v>
      </c>
      <c r="D87">
        <v>151</v>
      </c>
      <c r="E87" t="s">
        <v>110</v>
      </c>
      <c r="F87" t="s">
        <v>49</v>
      </c>
      <c r="G87" t="s">
        <v>192</v>
      </c>
      <c r="H87">
        <v>57.13487331872863</v>
      </c>
      <c r="I87">
        <v>44.015886204341427</v>
      </c>
      <c r="J87">
        <v>46.787887570342079</v>
      </c>
      <c r="K87">
        <v>42.531552302316378</v>
      </c>
      <c r="L87">
        <v>8.0654029327061973</v>
      </c>
      <c r="M87">
        <v>48.081179443668283</v>
      </c>
      <c r="N87">
        <v>48.562698946410947</v>
      </c>
      <c r="O87">
        <v>45.695102287506472</v>
      </c>
      <c r="P87">
        <v>21.0343873917117</v>
      </c>
      <c r="Q87">
        <v>2.533108823876506</v>
      </c>
      <c r="R87">
        <v>59.022335364980343</v>
      </c>
      <c r="S87">
        <v>57.57638753249423</v>
      </c>
      <c r="T87">
        <v>45.314098593842132</v>
      </c>
      <c r="U87">
        <v>45.931062043314711</v>
      </c>
      <c r="V87">
        <v>34.982991327046967</v>
      </c>
      <c r="W87" t="s">
        <v>259</v>
      </c>
      <c r="X87" t="s">
        <v>160</v>
      </c>
      <c r="Y87" t="s">
        <v>260</v>
      </c>
      <c r="Z87" t="s">
        <v>261</v>
      </c>
      <c r="AA87" t="s">
        <v>163</v>
      </c>
      <c r="AB87" t="s">
        <v>192</v>
      </c>
      <c r="AC87">
        <v>33.080722170715639</v>
      </c>
      <c r="AD87">
        <v>33.871477706436302</v>
      </c>
      <c r="AE87">
        <v>41.65322014412159</v>
      </c>
      <c r="AF87">
        <v>34.671288014310917</v>
      </c>
      <c r="AG87">
        <v>46.058935153346873</v>
      </c>
      <c r="AH87"/>
      <c r="AI87"/>
      <c r="AJ87"/>
      <c r="AK87"/>
      <c r="AL87"/>
      <c r="AM87"/>
      <c r="AN87"/>
      <c r="AO87"/>
      <c r="AP87"/>
      <c r="AQ87"/>
      <c r="AR87"/>
      <c r="AS87"/>
      <c r="AT87"/>
      <c r="AU87"/>
      <c r="AV87"/>
      <c r="AW87"/>
      <c r="AX87"/>
      <c r="AY87"/>
      <c r="AZ87"/>
      <c r="BA87"/>
      <c r="BB87"/>
      <c r="BC87"/>
    </row>
    <row r="88">
      <c r="A88" t="s">
        <v>636</v>
      </c>
      <c r="B88">
        <v>2005</v>
      </c>
      <c r="C88" t="s">
        <v>640</v>
      </c>
      <c r="D88">
        <v>152</v>
      </c>
      <c r="E88" t="s">
        <v>110</v>
      </c>
      <c r="F88" t="s">
        <v>48</v>
      </c>
      <c r="G88" t="s">
        <v>192</v>
      </c>
      <c r="H88">
        <v>42.86512668127159</v>
      </c>
      <c r="I88">
        <v>55.98411379565843</v>
      </c>
      <c r="J88">
        <v>53.212112429657587</v>
      </c>
      <c r="K88">
        <v>57.468447697682912</v>
      </c>
      <c r="L88">
        <v>91.934597067293765</v>
      </c>
      <c r="M88">
        <v>51.918820556330992</v>
      </c>
      <c r="N88">
        <v>51.4373010535883</v>
      </c>
      <c r="O88">
        <v>54.30489771249276</v>
      </c>
      <c r="P88">
        <v>78.965612608287898</v>
      </c>
      <c r="Q88">
        <v>97.466891176123454</v>
      </c>
      <c r="R88">
        <v>40.977664635019742</v>
      </c>
      <c r="S88">
        <v>42.42361246750567</v>
      </c>
      <c r="T88">
        <v>54.685901406157591</v>
      </c>
      <c r="U88">
        <v>54.06893795668514</v>
      </c>
      <c r="V88">
        <v>65.017008672952684</v>
      </c>
      <c r="W88" t="s">
        <v>259</v>
      </c>
      <c r="X88" t="s">
        <v>160</v>
      </c>
      <c r="Y88" t="s">
        <v>260</v>
      </c>
      <c r="Z88" t="s">
        <v>261</v>
      </c>
      <c r="AA88" t="s">
        <v>163</v>
      </c>
      <c r="AB88" t="s">
        <v>192</v>
      </c>
      <c r="AC88">
        <v>66.919277829284397</v>
      </c>
      <c r="AD88">
        <v>66.128522293563663</v>
      </c>
      <c r="AE88">
        <v>58.346779855879561</v>
      </c>
      <c r="AF88">
        <v>65.328711985688386</v>
      </c>
      <c r="AG88">
        <v>53.941064846652253</v>
      </c>
      <c r="AH88"/>
      <c r="AI88"/>
      <c r="AJ88"/>
      <c r="AK88"/>
      <c r="AL88"/>
      <c r="AM88"/>
      <c r="AN88"/>
      <c r="AO88"/>
      <c r="AP88"/>
      <c r="AQ88"/>
      <c r="AR88"/>
      <c r="AS88"/>
      <c r="AT88"/>
      <c r="AU88"/>
      <c r="AV88"/>
      <c r="AW88"/>
      <c r="AX88"/>
      <c r="AY88"/>
      <c r="AZ88"/>
      <c r="BA88"/>
      <c r="BB88"/>
      <c r="BC88"/>
    </row>
    <row r="89">
      <c r="A89" t="s">
        <v>636</v>
      </c>
      <c r="B89">
        <v>2005</v>
      </c>
      <c r="C89" t="s">
        <v>640</v>
      </c>
      <c r="D89">
        <v>153</v>
      </c>
      <c r="E89" t="s">
        <v>271</v>
      </c>
      <c r="F89" t="s">
        <v>272</v>
      </c>
      <c r="G89" t="s">
        <v>192</v>
      </c>
      <c r="H89">
        <v>0</v>
      </c>
      <c r="I89">
        <v>0.59882955124946302</v>
      </c>
      <c r="J89">
        <v>0.51563834374653661</v>
      </c>
      <c r="K89">
        <v>6.5449780048133714</v>
      </c>
      <c r="L89">
        <v>89.593624424039703</v>
      </c>
      <c r="M89">
        <v>0.066531340242565601</v>
      </c>
      <c r="N89">
        <v>0.59044290475754735</v>
      </c>
      <c r="O89">
        <v>3.038631429409778</v>
      </c>
      <c r="P89">
        <v>61.582671417034973</v>
      </c>
      <c r="Q89">
        <v>97.961885600775716</v>
      </c>
      <c r="R89">
        <v>0</v>
      </c>
      <c r="S89">
        <v>0</v>
      </c>
      <c r="T89">
        <v>0</v>
      </c>
      <c r="U89">
        <v>1.40475508896587</v>
      </c>
      <c r="V89">
        <v>7.9376082436293309</v>
      </c>
      <c r="W89" t="s">
        <v>259</v>
      </c>
      <c r="X89" t="s">
        <v>160</v>
      </c>
      <c r="Y89" t="s">
        <v>260</v>
      </c>
      <c r="Z89" t="s">
        <v>261</v>
      </c>
      <c r="AA89" t="s">
        <v>163</v>
      </c>
      <c r="AB89" t="s">
        <v>192</v>
      </c>
      <c r="AC89">
        <v>18.094974102043931</v>
      </c>
      <c r="AD89">
        <v>18.632016925084741</v>
      </c>
      <c r="AE89">
        <v>8.3295444924914115</v>
      </c>
      <c r="AF89">
        <v>35.314839277850879</v>
      </c>
      <c r="AG89">
        <v>4.3771963147438662</v>
      </c>
      <c r="AH89"/>
      <c r="AI89">
        <v>0</v>
      </c>
      <c r="AJ89">
        <v>32.008510999999999</v>
      </c>
      <c r="AK89">
        <v>27.532118000000001</v>
      </c>
      <c r="AL89">
        <v>349.16009899999989</v>
      </c>
      <c r="AM89">
        <v>4793.3575860000537</v>
      </c>
      <c r="AN89">
        <v>2.0285540000000002</v>
      </c>
      <c r="AO89">
        <v>17.901865000000001</v>
      </c>
      <c r="AP89">
        <v>92.702121000000005</v>
      </c>
      <c r="AQ89">
        <v>1878.076371999992</v>
      </c>
      <c r="AR89">
        <v>2995.8609860000138</v>
      </c>
      <c r="AS89">
        <v>0</v>
      </c>
      <c r="AT89">
        <v>0</v>
      </c>
      <c r="AU89">
        <v>0</v>
      </c>
      <c r="AV89">
        <v>32.008510999999999</v>
      </c>
      <c r="AW89">
        <v>183.47990499999989</v>
      </c>
      <c r="AX89">
        <v>799.63634499999966</v>
      </c>
      <c r="AY89">
        <v>427.59098899999981</v>
      </c>
      <c r="AZ89">
        <v>524.64044799999965</v>
      </c>
      <c r="BA89">
        <v>3253.8006160000159</v>
      </c>
      <c r="BB89">
        <v>196.38991600000011</v>
      </c>
      <c r="BC89"/>
    </row>
    <row r="90">
      <c r="A90" t="s">
        <v>636</v>
      </c>
      <c r="B90">
        <v>2005</v>
      </c>
      <c r="C90" t="s">
        <v>640</v>
      </c>
      <c r="D90">
        <v>154</v>
      </c>
      <c r="E90" t="s">
        <v>271</v>
      </c>
      <c r="F90" t="s">
        <v>273</v>
      </c>
      <c r="G90" t="s">
        <v>192</v>
      </c>
      <c r="H90">
        <v>0.037717817857630599</v>
      </c>
      <c r="I90">
        <v>0</v>
      </c>
      <c r="J90">
        <v>0</v>
      </c>
      <c r="K90">
        <v>0.1330877861577095</v>
      </c>
      <c r="L90">
        <v>0</v>
      </c>
      <c r="M90">
        <v>0</v>
      </c>
      <c r="N90">
        <v>0</v>
      </c>
      <c r="O90">
        <v>0.2327249642140575</v>
      </c>
      <c r="P90">
        <v>0</v>
      </c>
      <c r="Q90">
        <v>0</v>
      </c>
      <c r="R90">
        <v>0.087814099466370699</v>
      </c>
      <c r="S90">
        <v>0</v>
      </c>
      <c r="T90">
        <v>0</v>
      </c>
      <c r="U90">
        <v>0</v>
      </c>
      <c r="V90">
        <v>0</v>
      </c>
      <c r="W90" t="s">
        <v>259</v>
      </c>
      <c r="X90" t="s">
        <v>160</v>
      </c>
      <c r="Y90" t="s">
        <v>260</v>
      </c>
      <c r="Z90" t="s">
        <v>261</v>
      </c>
      <c r="AA90" t="s">
        <v>163</v>
      </c>
      <c r="AB90" t="s">
        <v>192</v>
      </c>
      <c r="AC90">
        <v>0.045607173664026501</v>
      </c>
      <c r="AD90">
        <v>0</v>
      </c>
      <c r="AE90">
        <v>0</v>
      </c>
      <c r="AF90">
        <v>0.077058564509025901</v>
      </c>
      <c r="AG90">
        <v>0</v>
      </c>
      <c r="AH90"/>
      <c r="AI90">
        <v>2.0154299999999998</v>
      </c>
      <c r="AJ90">
        <v>0</v>
      </c>
      <c r="AK90">
        <v>0</v>
      </c>
      <c r="AL90">
        <v>7.0999390000000009</v>
      </c>
      <c r="AM90">
        <v>0</v>
      </c>
      <c r="AN90">
        <v>0</v>
      </c>
      <c r="AO90">
        <v>0</v>
      </c>
      <c r="AP90">
        <v>7.0999390000000009</v>
      </c>
      <c r="AQ90">
        <v>0</v>
      </c>
      <c r="AR90">
        <v>0</v>
      </c>
      <c r="AS90">
        <v>2.0154299999999998</v>
      </c>
      <c r="AT90">
        <v>0</v>
      </c>
      <c r="AU90">
        <v>0</v>
      </c>
      <c r="AV90">
        <v>0</v>
      </c>
      <c r="AW90">
        <v>0</v>
      </c>
      <c r="AX90">
        <v>2.0154299999999998</v>
      </c>
      <c r="AY90">
        <v>0</v>
      </c>
      <c r="AZ90">
        <v>0</v>
      </c>
      <c r="BA90">
        <v>7.0999390000000009</v>
      </c>
      <c r="BB90">
        <v>0</v>
      </c>
      <c r="BC90"/>
    </row>
    <row r="91">
      <c r="A91" t="s">
        <v>636</v>
      </c>
      <c r="B91">
        <v>2005</v>
      </c>
      <c r="C91" t="s">
        <v>640</v>
      </c>
      <c r="D91">
        <v>155</v>
      </c>
      <c r="E91" t="s">
        <v>271</v>
      </c>
      <c r="F91" t="s">
        <v>274</v>
      </c>
      <c r="G91" t="s">
        <v>192</v>
      </c>
      <c r="H91">
        <v>1.922609804180281</v>
      </c>
      <c r="I91">
        <v>4.6135821687076612</v>
      </c>
      <c r="J91">
        <v>5.356227592905304</v>
      </c>
      <c r="K91">
        <v>3.7272034416360502</v>
      </c>
      <c r="L91">
        <v>0.92735038517778923</v>
      </c>
      <c r="M91">
        <v>5.5837354334085996</v>
      </c>
      <c r="N91">
        <v>4.5983934647737454</v>
      </c>
      <c r="O91">
        <v>3.9776303812734159</v>
      </c>
      <c r="P91">
        <v>2.5154763453166189</v>
      </c>
      <c r="Q91">
        <v>0.099497761650978206</v>
      </c>
      <c r="R91">
        <v>1.121267053699915</v>
      </c>
      <c r="S91">
        <v>1.969467262326297</v>
      </c>
      <c r="T91">
        <v>2.546617775858242</v>
      </c>
      <c r="U91">
        <v>5.0526821597821687</v>
      </c>
      <c r="V91">
        <v>5.5606187997158694</v>
      </c>
      <c r="W91" t="s">
        <v>259</v>
      </c>
      <c r="X91" t="s">
        <v>160</v>
      </c>
      <c r="Y91" t="s">
        <v>260</v>
      </c>
      <c r="Z91" t="s">
        <v>261</v>
      </c>
      <c r="AA91" t="s">
        <v>163</v>
      </c>
      <c r="AB91" t="s">
        <v>192</v>
      </c>
      <c r="AC91">
        <v>3.8665410992282618</v>
      </c>
      <c r="AD91">
        <v>0.75548477275325654</v>
      </c>
      <c r="AE91">
        <v>5.8997558212248844</v>
      </c>
      <c r="AF91">
        <v>3.2144429766622231</v>
      </c>
      <c r="AG91">
        <v>0.61982606270127283</v>
      </c>
      <c r="AH91"/>
      <c r="AI91">
        <v>102.733554</v>
      </c>
      <c r="AJ91">
        <v>246.60422200000011</v>
      </c>
      <c r="AK91">
        <v>285.99170700000002</v>
      </c>
      <c r="AL91">
        <v>198.83805899999999</v>
      </c>
      <c r="AM91">
        <v>49.614266999999998</v>
      </c>
      <c r="AN91">
        <v>170.24922100000001</v>
      </c>
      <c r="AO91">
        <v>139.420456</v>
      </c>
      <c r="AP91">
        <v>121.348963</v>
      </c>
      <c r="AQ91">
        <v>76.714059000000006</v>
      </c>
      <c r="AR91">
        <v>3.042831000000001</v>
      </c>
      <c r="AS91">
        <v>25.734310000000001</v>
      </c>
      <c r="AT91">
        <v>45.159944000000003</v>
      </c>
      <c r="AU91">
        <v>58.447299000000001</v>
      </c>
      <c r="AV91">
        <v>115.129558</v>
      </c>
      <c r="AW91">
        <v>128.535168</v>
      </c>
      <c r="AX91">
        <v>170.86660499999991</v>
      </c>
      <c r="AY91">
        <v>17.337816</v>
      </c>
      <c r="AZ91">
        <v>371.59901600000012</v>
      </c>
      <c r="BA91">
        <v>296.16888400000022</v>
      </c>
      <c r="BB91">
        <v>27.809488000000002</v>
      </c>
      <c r="BC91"/>
    </row>
    <row r="92">
      <c r="A92" t="s">
        <v>636</v>
      </c>
      <c r="B92">
        <v>2005</v>
      </c>
      <c r="C92" t="s">
        <v>640</v>
      </c>
      <c r="D92">
        <v>156</v>
      </c>
      <c r="E92" t="s">
        <v>271</v>
      </c>
      <c r="F92" t="s">
        <v>187</v>
      </c>
      <c r="G92" t="s">
        <v>192</v>
      </c>
      <c r="H92">
        <v>0</v>
      </c>
      <c r="I92">
        <v>0</v>
      </c>
      <c r="J92">
        <v>0</v>
      </c>
      <c r="K92">
        <v>0.037395964765660802</v>
      </c>
      <c r="L92">
        <v>0</v>
      </c>
      <c r="M92">
        <v>0</v>
      </c>
      <c r="N92">
        <v>0.065799226586060702</v>
      </c>
      <c r="O92">
        <v>0</v>
      </c>
      <c r="P92">
        <v>0</v>
      </c>
      <c r="Q92">
        <v>0</v>
      </c>
      <c r="R92">
        <v>0</v>
      </c>
      <c r="S92">
        <v>0</v>
      </c>
      <c r="T92">
        <v>0</v>
      </c>
      <c r="U92">
        <v>0</v>
      </c>
      <c r="V92">
        <v>0</v>
      </c>
      <c r="W92" t="s">
        <v>259</v>
      </c>
      <c r="X92" t="s">
        <v>160</v>
      </c>
      <c r="Y92" t="s">
        <v>260</v>
      </c>
      <c r="Z92" t="s">
        <v>261</v>
      </c>
      <c r="AA92" t="s">
        <v>163</v>
      </c>
      <c r="AB92" t="s">
        <v>192</v>
      </c>
      <c r="AC92">
        <v>0</v>
      </c>
      <c r="AD92">
        <v>0</v>
      </c>
      <c r="AE92">
        <v>0.031673834317411297</v>
      </c>
      <c r="AF92">
        <v>0</v>
      </c>
      <c r="AG92">
        <v>0</v>
      </c>
      <c r="AH92"/>
      <c r="AI92">
        <v>0</v>
      </c>
      <c r="AJ92">
        <v>0</v>
      </c>
      <c r="AK92">
        <v>0</v>
      </c>
      <c r="AL92">
        <v>1.9949920000000001</v>
      </c>
      <c r="AM92">
        <v>0</v>
      </c>
      <c r="AN92">
        <v>0</v>
      </c>
      <c r="AO92">
        <v>1.9949920000000001</v>
      </c>
      <c r="AP92">
        <v>0</v>
      </c>
      <c r="AQ92">
        <v>0</v>
      </c>
      <c r="AR92">
        <v>0</v>
      </c>
      <c r="AS92">
        <v>0</v>
      </c>
      <c r="AT92">
        <v>0</v>
      </c>
      <c r="AU92">
        <v>0</v>
      </c>
      <c r="AV92">
        <v>0</v>
      </c>
      <c r="AW92">
        <v>0</v>
      </c>
      <c r="AX92">
        <v>0</v>
      </c>
      <c r="AY92">
        <v>0</v>
      </c>
      <c r="AZ92">
        <v>1.9949920000000001</v>
      </c>
      <c r="BA92">
        <v>0</v>
      </c>
      <c r="BB92">
        <v>0</v>
      </c>
      <c r="BC92"/>
    </row>
    <row r="93">
      <c r="A93" t="s">
        <v>636</v>
      </c>
      <c r="B93">
        <v>2005</v>
      </c>
      <c r="C93" t="s">
        <v>640</v>
      </c>
      <c r="D93">
        <v>157</v>
      </c>
      <c r="E93" t="s">
        <v>271</v>
      </c>
      <c r="F93" t="s">
        <v>275</v>
      </c>
      <c r="G93" t="s">
        <v>192</v>
      </c>
      <c r="H93">
        <v>0.77833584121086252</v>
      </c>
      <c r="I93">
        <v>4.0230943400803802</v>
      </c>
      <c r="J93">
        <v>7.6685713525417771</v>
      </c>
      <c r="K93">
        <v>10.16328564741295</v>
      </c>
      <c r="L93">
        <v>1.149324226594447</v>
      </c>
      <c r="M93">
        <v>8.3027492705734112</v>
      </c>
      <c r="N93">
        <v>7.6677781801338423</v>
      </c>
      <c r="O93">
        <v>11.651566496124239</v>
      </c>
      <c r="P93">
        <v>3.744414690315454</v>
      </c>
      <c r="Q93">
        <v>0.52487693289979853</v>
      </c>
      <c r="R93">
        <v>0</v>
      </c>
      <c r="S93">
        <v>0.25823358811697711</v>
      </c>
      <c r="T93">
        <v>1.852191160801103</v>
      </c>
      <c r="U93">
        <v>4.7014955270282464</v>
      </c>
      <c r="V93">
        <v>6.1805935227726252</v>
      </c>
      <c r="W93" t="s">
        <v>259</v>
      </c>
      <c r="X93" t="s">
        <v>160</v>
      </c>
      <c r="Y93" t="s">
        <v>260</v>
      </c>
      <c r="Z93" t="s">
        <v>261</v>
      </c>
      <c r="AA93" t="s">
        <v>163</v>
      </c>
      <c r="AB93" t="s">
        <v>192</v>
      </c>
      <c r="AC93">
        <v>2.9732166977438679</v>
      </c>
      <c r="AD93">
        <v>0.9572318498747262</v>
      </c>
      <c r="AE93">
        <v>6.3972710997753577</v>
      </c>
      <c r="AF93">
        <v>6.1867018934389364</v>
      </c>
      <c r="AG93">
        <v>3.19729268827794</v>
      </c>
      <c r="AH93"/>
      <c r="AI93">
        <v>41.589930000000003</v>
      </c>
      <c r="AJ93">
        <v>215.04159100000001</v>
      </c>
      <c r="AK93">
        <v>409.4575470000002</v>
      </c>
      <c r="AL93">
        <v>542.18880800000045</v>
      </c>
      <c r="AM93">
        <v>61.490112000000003</v>
      </c>
      <c r="AN93">
        <v>253.15250200000011</v>
      </c>
      <c r="AO93">
        <v>232.4823090000001</v>
      </c>
      <c r="AP93">
        <v>355.46427800000038</v>
      </c>
      <c r="AQ93">
        <v>114.192785</v>
      </c>
      <c r="AR93">
        <v>16.051735999999998</v>
      </c>
      <c r="AS93">
        <v>0</v>
      </c>
      <c r="AT93">
        <v>5.9213040000000001</v>
      </c>
      <c r="AU93">
        <v>42.509548000000002</v>
      </c>
      <c r="AV93">
        <v>107.12747899999999</v>
      </c>
      <c r="AW93">
        <v>142.86604700000001</v>
      </c>
      <c r="AX93">
        <v>131.38964000000001</v>
      </c>
      <c r="AY93">
        <v>21.967762</v>
      </c>
      <c r="AZ93">
        <v>402.93525999999991</v>
      </c>
      <c r="BA93">
        <v>570.02367400000026</v>
      </c>
      <c r="BB93">
        <v>143.45165199999991</v>
      </c>
      <c r="BC93"/>
    </row>
    <row r="94">
      <c r="A94" t="s">
        <v>636</v>
      </c>
      <c r="B94">
        <v>2005</v>
      </c>
      <c r="C94" t="s">
        <v>640</v>
      </c>
      <c r="D94">
        <v>158</v>
      </c>
      <c r="E94" t="s">
        <v>271</v>
      </c>
      <c r="F94" t="s">
        <v>276</v>
      </c>
      <c r="G94" t="s">
        <v>192</v>
      </c>
      <c r="H94">
        <v>23.56010520288638</v>
      </c>
      <c r="I94">
        <v>64.776011941661849</v>
      </c>
      <c r="J94">
        <v>76.663020179149669</v>
      </c>
      <c r="K94">
        <v>75.744881657650851</v>
      </c>
      <c r="L94">
        <v>7.7634684717418034</v>
      </c>
      <c r="M94">
        <v>75.219735663311496</v>
      </c>
      <c r="N94">
        <v>80.000796539936488</v>
      </c>
      <c r="O94">
        <v>78.289339181524667</v>
      </c>
      <c r="P94">
        <v>30.169634801212169</v>
      </c>
      <c r="Q94">
        <v>1.2810760224721791</v>
      </c>
      <c r="R94">
        <v>15.667144616349701</v>
      </c>
      <c r="S94">
        <v>24.364408013887381</v>
      </c>
      <c r="T94">
        <v>47.823903977896578</v>
      </c>
      <c r="U94">
        <v>67.099407229192494</v>
      </c>
      <c r="V94">
        <v>71.78565180751626</v>
      </c>
      <c r="W94" t="s">
        <v>259</v>
      </c>
      <c r="X94" t="s">
        <v>160</v>
      </c>
      <c r="Y94" t="s">
        <v>260</v>
      </c>
      <c r="Z94" t="s">
        <v>261</v>
      </c>
      <c r="AA94" t="s">
        <v>163</v>
      </c>
      <c r="AB94" t="s">
        <v>192</v>
      </c>
      <c r="AC94">
        <v>54.032499386420213</v>
      </c>
      <c r="AD94">
        <v>55.919102107389627</v>
      </c>
      <c r="AE94">
        <v>42.588325309994197</v>
      </c>
      <c r="AF94">
        <v>51.40907089387904</v>
      </c>
      <c r="AG94">
        <v>48.603591935741292</v>
      </c>
      <c r="AH94"/>
      <c r="AI94">
        <v>1258.920731000002</v>
      </c>
      <c r="AJ94">
        <v>3462.3937420000088</v>
      </c>
      <c r="AK94">
        <v>4093.3637760000402</v>
      </c>
      <c r="AL94">
        <v>4040.8218880000318</v>
      </c>
      <c r="AM94">
        <v>415.35411400000038</v>
      </c>
      <c r="AN94">
        <v>2293.4649309999991</v>
      </c>
      <c r="AO94">
        <v>2425.574849000001</v>
      </c>
      <c r="AP94">
        <v>2388.4396519999959</v>
      </c>
      <c r="AQ94">
        <v>920.07827799999825</v>
      </c>
      <c r="AR94">
        <v>39.177743999999997</v>
      </c>
      <c r="AS94">
        <v>359.578171</v>
      </c>
      <c r="AT94">
        <v>558.67661399999997</v>
      </c>
      <c r="AU94">
        <v>1097.6040620000001</v>
      </c>
      <c r="AV94">
        <v>1528.9157030000049</v>
      </c>
      <c r="AW94">
        <v>1659.3442470000059</v>
      </c>
      <c r="AX94">
        <v>2387.7541950000018</v>
      </c>
      <c r="AY94">
        <v>1283.3019779999991</v>
      </c>
      <c r="AZ94">
        <v>2682.4465720000021</v>
      </c>
      <c r="BA94">
        <v>4736.673590000034</v>
      </c>
      <c r="BB94">
        <v>2180.677915999996</v>
      </c>
      <c r="BC94"/>
    </row>
    <row r="95">
      <c r="A95" t="s">
        <v>636</v>
      </c>
      <c r="B95">
        <v>2005</v>
      </c>
      <c r="C95" t="s">
        <v>640</v>
      </c>
      <c r="D95">
        <v>159</v>
      </c>
      <c r="E95" t="s">
        <v>271</v>
      </c>
      <c r="F95" t="s">
        <v>277</v>
      </c>
      <c r="G95" t="s">
        <v>192</v>
      </c>
      <c r="H95">
        <v>22.754107438980331</v>
      </c>
      <c r="I95">
        <v>14.947714594093039</v>
      </c>
      <c r="J95">
        <v>5.8025089998371344</v>
      </c>
      <c r="K95">
        <v>2.436226447183925</v>
      </c>
      <c r="L95">
        <v>0.41456802599308878</v>
      </c>
      <c r="M95">
        <v>5.2665711517203988</v>
      </c>
      <c r="N95">
        <v>3.9414539577780361</v>
      </c>
      <c r="O95">
        <v>2.311411195566127</v>
      </c>
      <c r="P95">
        <v>1.3558924176510621</v>
      </c>
      <c r="Q95">
        <v>0.13266368220130431</v>
      </c>
      <c r="R95">
        <v>23.78536223903366</v>
      </c>
      <c r="S95">
        <v>22.513523150468771</v>
      </c>
      <c r="T95">
        <v>24.441904284357982</v>
      </c>
      <c r="U95">
        <v>13.64075065906364</v>
      </c>
      <c r="V95">
        <v>6.354276813223354</v>
      </c>
      <c r="W95" t="s">
        <v>259</v>
      </c>
      <c r="X95" t="s">
        <v>160</v>
      </c>
      <c r="Y95" t="s">
        <v>260</v>
      </c>
      <c r="Z95" t="s">
        <v>261</v>
      </c>
      <c r="AA95" t="s">
        <v>163</v>
      </c>
      <c r="AB95" t="s">
        <v>192</v>
      </c>
      <c r="AC95">
        <v>8.5022514376845439</v>
      </c>
      <c r="AD95">
        <v>6.6112742269294369</v>
      </c>
      <c r="AE95">
        <v>15.44065269076251</v>
      </c>
      <c r="AF95">
        <v>2.1906649053280218</v>
      </c>
      <c r="AG95">
        <v>17.272911535327211</v>
      </c>
      <c r="AH95"/>
      <c r="AI95">
        <v>1215.852702000002</v>
      </c>
      <c r="AJ95">
        <v>798.98209099999974</v>
      </c>
      <c r="AK95">
        <v>309.82056400000022</v>
      </c>
      <c r="AL95">
        <v>129.96729199999999</v>
      </c>
      <c r="AM95">
        <v>22.179846000000001</v>
      </c>
      <c r="AN95">
        <v>160.5788180000001</v>
      </c>
      <c r="AO95">
        <v>119.502455</v>
      </c>
      <c r="AP95">
        <v>70.516193000000001</v>
      </c>
      <c r="AQ95">
        <v>41.350422999999999</v>
      </c>
      <c r="AR95">
        <v>4.0571080000000004</v>
      </c>
      <c r="AS95">
        <v>545.90017900000021</v>
      </c>
      <c r="AT95">
        <v>516.23576800000012</v>
      </c>
      <c r="AU95">
        <v>560.96493999999996</v>
      </c>
      <c r="AV95">
        <v>310.81582900000001</v>
      </c>
      <c r="AW95">
        <v>146.88078200000001</v>
      </c>
      <c r="AX95">
        <v>375.7236249999998</v>
      </c>
      <c r="AY95">
        <v>151.72384699999989</v>
      </c>
      <c r="AZ95">
        <v>972.53708800000106</v>
      </c>
      <c r="BA95">
        <v>201.8411230000001</v>
      </c>
      <c r="BB95">
        <v>774.97681199999863</v>
      </c>
      <c r="BC95"/>
    </row>
    <row r="96">
      <c r="A96" t="s">
        <v>636</v>
      </c>
      <c r="B96">
        <v>2005</v>
      </c>
      <c r="C96" t="s">
        <v>640</v>
      </c>
      <c r="D96">
        <v>160</v>
      </c>
      <c r="E96" t="s">
        <v>271</v>
      </c>
      <c r="F96" t="s">
        <v>186</v>
      </c>
      <c r="G96" t="s">
        <v>192</v>
      </c>
      <c r="H96">
        <v>50.947123894883752</v>
      </c>
      <c r="I96">
        <v>10.98478259922344</v>
      </c>
      <c r="J96">
        <v>3.9940335318196252</v>
      </c>
      <c r="K96">
        <v>1.0988658051011999</v>
      </c>
      <c r="L96">
        <v>0.15166446645308251</v>
      </c>
      <c r="M96">
        <v>5.4625312509613906</v>
      </c>
      <c r="N96">
        <v>3.1353357260338881</v>
      </c>
      <c r="O96">
        <v>0.43220350496896398</v>
      </c>
      <c r="P96">
        <v>0.49887657510705519</v>
      </c>
      <c r="Q96">
        <v>0</v>
      </c>
      <c r="R96">
        <v>59.338411991450492</v>
      </c>
      <c r="S96">
        <v>50.894367985200731</v>
      </c>
      <c r="T96">
        <v>23.335382801086048</v>
      </c>
      <c r="U96">
        <v>8.1009093359676836</v>
      </c>
      <c r="V96">
        <v>2.1812508131423591</v>
      </c>
      <c r="W96" t="s">
        <v>259</v>
      </c>
      <c r="X96" t="s">
        <v>160</v>
      </c>
      <c r="Y96" t="s">
        <v>260</v>
      </c>
      <c r="Z96" t="s">
        <v>261</v>
      </c>
      <c r="AA96" t="s">
        <v>163</v>
      </c>
      <c r="AB96" t="s">
        <v>192</v>
      </c>
      <c r="AC96">
        <v>12.48491010321511</v>
      </c>
      <c r="AD96">
        <v>17.124890117968089</v>
      </c>
      <c r="AE96">
        <v>21.265265999959801</v>
      </c>
      <c r="AF96">
        <v>1.541171290180517</v>
      </c>
      <c r="AG96">
        <v>25.929181463207801</v>
      </c>
      <c r="AH96"/>
      <c r="AI96">
        <v>2722.330392999987</v>
      </c>
      <c r="AJ96">
        <v>587.15628500000025</v>
      </c>
      <c r="AK96">
        <v>213.25838900000011</v>
      </c>
      <c r="AL96">
        <v>58.622059999999998</v>
      </c>
      <c r="AM96">
        <v>8.1142160000000008</v>
      </c>
      <c r="AN96">
        <v>166.55368100000001</v>
      </c>
      <c r="AO96">
        <v>95.06144700000003</v>
      </c>
      <c r="AP96">
        <v>13.185601</v>
      </c>
      <c r="AQ96">
        <v>15.214155</v>
      </c>
      <c r="AR96">
        <v>0</v>
      </c>
      <c r="AS96">
        <v>1361.881707000003</v>
      </c>
      <c r="AT96">
        <v>1167.009400000002</v>
      </c>
      <c r="AU96">
        <v>535.5692200000002</v>
      </c>
      <c r="AV96">
        <v>184.58594500000001</v>
      </c>
      <c r="AW96">
        <v>50.420187000000013</v>
      </c>
      <c r="AX96">
        <v>551.72158999999999</v>
      </c>
      <c r="AY96">
        <v>393.00354499999969</v>
      </c>
      <c r="AZ96">
        <v>1339.4032159999981</v>
      </c>
      <c r="BA96">
        <v>141.99878000000001</v>
      </c>
      <c r="BB96">
        <v>1163.3542119999961</v>
      </c>
      <c r="BC96"/>
    </row>
    <row r="97">
      <c r="A97" t="s">
        <v>636</v>
      </c>
      <c r="B97">
        <v>2005</v>
      </c>
      <c r="C97" t="s">
        <v>640</v>
      </c>
      <c r="D97">
        <v>161</v>
      </c>
      <c r="E97" t="s">
        <v>271</v>
      </c>
      <c r="F97" t="s">
        <v>46</v>
      </c>
      <c r="G97" t="s">
        <v>192</v>
      </c>
      <c r="H97">
        <v>0</v>
      </c>
      <c r="I97">
        <v>0.055984804983880802</v>
      </c>
      <c r="J97">
        <v>0</v>
      </c>
      <c r="K97">
        <v>0.1140752452780367</v>
      </c>
      <c r="L97">
        <v>0</v>
      </c>
      <c r="M97">
        <v>0.098145889781487097</v>
      </c>
      <c r="N97">
        <v>0</v>
      </c>
      <c r="O97">
        <v>0.066492846918302206</v>
      </c>
      <c r="P97">
        <v>0.13303375336188139</v>
      </c>
      <c r="Q97">
        <v>0</v>
      </c>
      <c r="R97">
        <v>0</v>
      </c>
      <c r="S97">
        <v>0</v>
      </c>
      <c r="T97">
        <v>0</v>
      </c>
      <c r="U97">
        <v>0</v>
      </c>
      <c r="V97">
        <v>0</v>
      </c>
      <c r="W97" t="s">
        <v>259</v>
      </c>
      <c r="X97" t="s">
        <v>160</v>
      </c>
      <c r="Y97" t="s">
        <v>260</v>
      </c>
      <c r="Z97" t="s">
        <v>261</v>
      </c>
      <c r="AA97" t="s">
        <v>163</v>
      </c>
      <c r="AB97" t="s">
        <v>192</v>
      </c>
      <c r="AC97">
        <v>0</v>
      </c>
      <c r="AD97">
        <v>0</v>
      </c>
      <c r="AE97">
        <v>0.0475107514761169</v>
      </c>
      <c r="AF97">
        <v>0.066050198150593598</v>
      </c>
      <c r="AG97">
        <v>0</v>
      </c>
      <c r="AH97"/>
      <c r="AI97">
        <v>0</v>
      </c>
      <c r="AJ97">
        <v>2.9924879999999998</v>
      </c>
      <c r="AK97">
        <v>0</v>
      </c>
      <c r="AL97">
        <v>6.085662000000001</v>
      </c>
      <c r="AM97">
        <v>0</v>
      </c>
      <c r="AN97">
        <v>2.9924879999999998</v>
      </c>
      <c r="AO97">
        <v>0</v>
      </c>
      <c r="AP97">
        <v>2.0285540000000002</v>
      </c>
      <c r="AQ97">
        <v>4.0571080000000004</v>
      </c>
      <c r="AR97">
        <v>0</v>
      </c>
      <c r="AS97">
        <v>0</v>
      </c>
      <c r="AT97">
        <v>0</v>
      </c>
      <c r="AU97">
        <v>0</v>
      </c>
      <c r="AV97">
        <v>0</v>
      </c>
      <c r="AW97">
        <v>0</v>
      </c>
      <c r="AX97">
        <v>0</v>
      </c>
      <c r="AY97">
        <v>0</v>
      </c>
      <c r="AZ97">
        <v>2.9924879999999998</v>
      </c>
      <c r="BA97">
        <v>6.085662000000001</v>
      </c>
      <c r="BB97">
        <v>0</v>
      </c>
      <c r="BC97"/>
    </row>
    <row r="98">
      <c r="A98" t="s">
        <v>636</v>
      </c>
      <c r="B98">
        <v>2010</v>
      </c>
      <c r="C98" t="s">
        <v>641</v>
      </c>
      <c r="D98">
        <v>16</v>
      </c>
      <c r="E98" t="s">
        <v>13</v>
      </c>
      <c r="F98" t="s">
        <v>14</v>
      </c>
      <c r="G98" t="s">
        <v>648</v>
      </c>
      <c r="H98">
        <v>43.261440073941003</v>
      </c>
      <c r="I98">
        <v>86.317215666215787</v>
      </c>
      <c r="J98">
        <v>96.736190473050343</v>
      </c>
      <c r="K98">
        <v>97.313613601669473</v>
      </c>
      <c r="L98">
        <v>99.840114801787209</v>
      </c>
      <c r="M98">
        <v>84.201898810870929</v>
      </c>
      <c r="N98">
        <v>96.182334878294114</v>
      </c>
      <c r="O98">
        <v>97.427438324427342</v>
      </c>
      <c r="P98">
        <v>98.165157835451851</v>
      </c>
      <c r="Q98">
        <v>99.928489710755116</v>
      </c>
      <c r="R98">
        <v>45.808964631640833</v>
      </c>
      <c r="S98">
        <v>41.633309167041809</v>
      </c>
      <c r="T98">
        <v>38.820485663958962</v>
      </c>
      <c r="U98">
        <v>35.567253798604227</v>
      </c>
      <c r="V98">
        <v>69.969369869591446</v>
      </c>
      <c r="W98" t="s">
        <v>259</v>
      </c>
      <c r="X98" t="s">
        <v>160</v>
      </c>
      <c r="Y98" t="s">
        <v>260</v>
      </c>
      <c r="Z98" t="s">
        <v>261</v>
      </c>
      <c r="AA98" t="s">
        <v>163</v>
      </c>
      <c r="AB98" t="s">
        <v>192</v>
      </c>
      <c r="AC98">
        <v>91.467111275183711</v>
      </c>
      <c r="AD98">
        <v>82.918725626536201</v>
      </c>
      <c r="AE98">
        <v>65.613456040222189</v>
      </c>
      <c r="AF98">
        <v>99.822717577064807</v>
      </c>
      <c r="AG98">
        <v>64.187575048829231</v>
      </c>
      <c r="AH98"/>
      <c r="AI98"/>
      <c r="AJ98"/>
      <c r="AK98"/>
      <c r="AL98"/>
      <c r="AM98"/>
      <c r="AN98"/>
      <c r="AO98"/>
      <c r="AP98"/>
      <c r="AQ98"/>
      <c r="AR98"/>
      <c r="AS98"/>
      <c r="AT98"/>
      <c r="AU98"/>
      <c r="AV98"/>
      <c r="AW98"/>
      <c r="AX98"/>
      <c r="AY98"/>
      <c r="AZ98"/>
      <c r="BA98"/>
      <c r="BB98"/>
      <c r="BC98"/>
    </row>
    <row r="99">
      <c r="A99" t="s">
        <v>636</v>
      </c>
      <c r="B99">
        <v>2010</v>
      </c>
      <c r="C99" t="s">
        <v>641</v>
      </c>
      <c r="D99">
        <v>17</v>
      </c>
      <c r="E99" t="s">
        <v>13</v>
      </c>
      <c r="F99" t="s">
        <v>51</v>
      </c>
      <c r="G99" t="s">
        <v>192</v>
      </c>
      <c r="H99">
        <v>56.738559926058933</v>
      </c>
      <c r="I99">
        <v>13.682784333784211</v>
      </c>
      <c r="J99">
        <v>3.2638095269496592</v>
      </c>
      <c r="K99">
        <v>2.6863863983304639</v>
      </c>
      <c r="L99">
        <v>0.15988519821278999</v>
      </c>
      <c r="M99">
        <v>15.79810118912911</v>
      </c>
      <c r="N99">
        <v>3.8176651217058399</v>
      </c>
      <c r="O99">
        <v>2.5725616755725991</v>
      </c>
      <c r="P99">
        <v>1.8348421645480519</v>
      </c>
      <c r="Q99">
        <v>0.071510289244877595</v>
      </c>
      <c r="R99">
        <v>54.19103536835901</v>
      </c>
      <c r="S99">
        <v>58.366690832958326</v>
      </c>
      <c r="T99">
        <v>61.179514336040967</v>
      </c>
      <c r="U99">
        <v>64.432746201395815</v>
      </c>
      <c r="V99">
        <v>30.03063013040844</v>
      </c>
      <c r="W99" t="s">
        <v>259</v>
      </c>
      <c r="X99" t="s">
        <v>160</v>
      </c>
      <c r="Y99" t="s">
        <v>260</v>
      </c>
      <c r="Z99" t="s">
        <v>261</v>
      </c>
      <c r="AA99" t="s">
        <v>163</v>
      </c>
      <c r="AB99" t="s">
        <v>192</v>
      </c>
      <c r="AC99">
        <v>8.5328887248163401</v>
      </c>
      <c r="AD99">
        <v>17.081274373464272</v>
      </c>
      <c r="AE99">
        <v>34.386543959777697</v>
      </c>
      <c r="AF99">
        <v>0.17728242293520149</v>
      </c>
      <c r="AG99">
        <v>35.812424951170463</v>
      </c>
      <c r="AH99"/>
      <c r="AI99"/>
      <c r="AJ99"/>
      <c r="AK99"/>
      <c r="AL99"/>
      <c r="AM99"/>
      <c r="AN99"/>
      <c r="AO99"/>
      <c r="AP99"/>
      <c r="AQ99"/>
      <c r="AR99"/>
      <c r="AS99"/>
      <c r="AT99"/>
      <c r="AU99"/>
      <c r="AV99"/>
      <c r="AW99"/>
      <c r="AX99"/>
      <c r="AY99"/>
      <c r="AZ99"/>
      <c r="BA99"/>
      <c r="BB99"/>
      <c r="BC99"/>
    </row>
    <row r="100">
      <c r="A100" t="s">
        <v>636</v>
      </c>
      <c r="B100">
        <v>2010</v>
      </c>
      <c r="C100" t="s">
        <v>641</v>
      </c>
      <c r="D100">
        <v>18</v>
      </c>
      <c r="E100" t="s">
        <v>60</v>
      </c>
      <c r="F100" t="s">
        <v>15</v>
      </c>
      <c r="G100" t="s">
        <v>649</v>
      </c>
      <c r="H100">
        <v>33.223198326466147</v>
      </c>
      <c r="I100">
        <v>78.826023670371612</v>
      </c>
      <c r="J100">
        <v>90.528253143091732</v>
      </c>
      <c r="K100">
        <v>90.895763334290123</v>
      </c>
      <c r="L100">
        <v>99.427903756205794</v>
      </c>
      <c r="M100">
        <v>76.126506273878476</v>
      </c>
      <c r="N100">
        <v>90.048252598899339</v>
      </c>
      <c r="O100">
        <v>90.433682312215979</v>
      </c>
      <c r="P100">
        <v>93.621157657417598</v>
      </c>
      <c r="Q100">
        <v>99.554688931096067</v>
      </c>
      <c r="R100">
        <v>32.824945749323362</v>
      </c>
      <c r="S100">
        <v>30.224869385830441</v>
      </c>
      <c r="T100">
        <v>30.956518283979609</v>
      </c>
      <c r="U100">
        <v>28.061317431277661</v>
      </c>
      <c r="V100">
        <v>62.881392783871007</v>
      </c>
      <c r="W100" t="s">
        <v>259</v>
      </c>
      <c r="X100" t="s">
        <v>160</v>
      </c>
      <c r="Y100" t="s">
        <v>260</v>
      </c>
      <c r="Z100" t="s">
        <v>261</v>
      </c>
      <c r="AA100" t="s">
        <v>163</v>
      </c>
      <c r="AB100" t="s">
        <v>192</v>
      </c>
      <c r="AC100">
        <v>83.538996397087146</v>
      </c>
      <c r="AD100">
        <v>72.326876956613518</v>
      </c>
      <c r="AE100">
        <v>60.936092459571768</v>
      </c>
      <c r="AF100">
        <v>93.786639600676978</v>
      </c>
      <c r="AG100">
        <v>60.378355421115849</v>
      </c>
      <c r="AH100"/>
      <c r="AI100"/>
      <c r="AJ100"/>
      <c r="AK100"/>
      <c r="AL100"/>
      <c r="AM100"/>
      <c r="AN100"/>
      <c r="AO100"/>
      <c r="AP100"/>
      <c r="AQ100"/>
      <c r="AR100"/>
      <c r="AS100"/>
      <c r="AT100"/>
      <c r="AU100"/>
      <c r="AV100"/>
      <c r="AW100"/>
      <c r="AX100"/>
      <c r="AY100"/>
      <c r="AZ100"/>
      <c r="BA100"/>
      <c r="BB100"/>
      <c r="BC100"/>
    </row>
    <row r="101">
      <c r="A101" t="s">
        <v>636</v>
      </c>
      <c r="B101">
        <v>2010</v>
      </c>
      <c r="C101" t="s">
        <v>641</v>
      </c>
      <c r="D101">
        <v>19</v>
      </c>
      <c r="E101" t="s">
        <v>60</v>
      </c>
      <c r="F101" t="s">
        <v>16</v>
      </c>
      <c r="G101" t="s">
        <v>650</v>
      </c>
      <c r="H101">
        <v>10.03824174747484</v>
      </c>
      <c r="I101">
        <v>7.49119199584415</v>
      </c>
      <c r="J101">
        <v>6.207937329958618</v>
      </c>
      <c r="K101">
        <v>6.409264028892478</v>
      </c>
      <c r="L101">
        <v>0.41221104558142468</v>
      </c>
      <c r="M101">
        <v>8.075392536992414</v>
      </c>
      <c r="N101">
        <v>6.1340822793947227</v>
      </c>
      <c r="O101">
        <v>6.9878089542959652</v>
      </c>
      <c r="P101">
        <v>4.5407742073312916</v>
      </c>
      <c r="Q101">
        <v>0.37380077965905778</v>
      </c>
      <c r="R101">
        <v>12.98401888231756</v>
      </c>
      <c r="S101">
        <v>11.408439781211349</v>
      </c>
      <c r="T101">
        <v>7.8639673799793908</v>
      </c>
      <c r="U101">
        <v>7.5059363673265906</v>
      </c>
      <c r="V101">
        <v>7.0879770857204649</v>
      </c>
      <c r="W101" t="s">
        <v>259</v>
      </c>
      <c r="X101" t="s">
        <v>160</v>
      </c>
      <c r="Y101" t="s">
        <v>260</v>
      </c>
      <c r="Z101" t="s">
        <v>261</v>
      </c>
      <c r="AA101" t="s">
        <v>163</v>
      </c>
      <c r="AB101" t="s">
        <v>192</v>
      </c>
      <c r="AC101">
        <v>7.9258794604735572</v>
      </c>
      <c r="AD101">
        <v>10.59184866992271</v>
      </c>
      <c r="AE101">
        <v>4.6592106745968138</v>
      </c>
      <c r="AF101">
        <v>6.0358598247588464</v>
      </c>
      <c r="AG101">
        <v>3.8092196277133148</v>
      </c>
      <c r="AH101"/>
      <c r="AI101"/>
      <c r="AJ101"/>
      <c r="AK101"/>
      <c r="AL101"/>
      <c r="AM101"/>
      <c r="AN101"/>
      <c r="AO101"/>
      <c r="AP101"/>
      <c r="AQ101"/>
      <c r="AR101"/>
      <c r="AS101"/>
      <c r="AT101"/>
      <c r="AU101"/>
      <c r="AV101"/>
      <c r="AW101"/>
      <c r="AX101"/>
      <c r="AY101"/>
      <c r="AZ101"/>
      <c r="BA101"/>
      <c r="BB101"/>
      <c r="BC101"/>
    </row>
    <row r="102">
      <c r="A102" t="s">
        <v>636</v>
      </c>
      <c r="B102">
        <v>2010</v>
      </c>
      <c r="C102" t="s">
        <v>641</v>
      </c>
      <c r="D102">
        <v>20</v>
      </c>
      <c r="E102" t="s">
        <v>60</v>
      </c>
      <c r="F102" t="s">
        <v>22</v>
      </c>
      <c r="G102" t="s">
        <v>651</v>
      </c>
      <c r="H102">
        <v>17.54792127945025</v>
      </c>
      <c r="I102">
        <v>4.5647766185486338</v>
      </c>
      <c r="J102">
        <v>1.5024656210414269</v>
      </c>
      <c r="K102">
        <v>1.543864838677657</v>
      </c>
      <c r="L102">
        <v>0.085777576535413499</v>
      </c>
      <c r="M102">
        <v>6.0047143062612189</v>
      </c>
      <c r="N102">
        <v>1.923554374457249</v>
      </c>
      <c r="O102">
        <v>1.0925883707169339</v>
      </c>
      <c r="P102">
        <v>1.1345567840417241</v>
      </c>
      <c r="Q102">
        <v>0.071510289244877595</v>
      </c>
      <c r="R102">
        <v>19.011377587465589</v>
      </c>
      <c r="S102">
        <v>21.17180790147858</v>
      </c>
      <c r="T102">
        <v>14.85464753128768</v>
      </c>
      <c r="U102">
        <v>18.209792768469569</v>
      </c>
      <c r="V102">
        <v>6.9422637693102276</v>
      </c>
      <c r="W102" t="s">
        <v>259</v>
      </c>
      <c r="X102" t="s">
        <v>160</v>
      </c>
      <c r="Y102" t="s">
        <v>260</v>
      </c>
      <c r="Z102" t="s">
        <v>261</v>
      </c>
      <c r="AA102" t="s">
        <v>163</v>
      </c>
      <c r="AB102" t="s">
        <v>192</v>
      </c>
      <c r="AC102">
        <v>6.9169697054763111</v>
      </c>
      <c r="AD102">
        <v>11.817139855157571</v>
      </c>
      <c r="AE102">
        <v>6.5447862061552886</v>
      </c>
      <c r="AF102">
        <v>0.1775005745642548</v>
      </c>
      <c r="AG102">
        <v>10.154201765657049</v>
      </c>
      <c r="AH102"/>
      <c r="AI102"/>
      <c r="AJ102"/>
      <c r="AK102"/>
      <c r="AL102"/>
      <c r="AM102"/>
      <c r="AN102"/>
      <c r="AO102"/>
      <c r="AP102"/>
      <c r="AQ102"/>
      <c r="AR102"/>
      <c r="AS102"/>
      <c r="AT102"/>
      <c r="AU102"/>
      <c r="AV102"/>
      <c r="AW102"/>
      <c r="AX102"/>
      <c r="AY102"/>
      <c r="AZ102"/>
      <c r="BA102"/>
      <c r="BB102"/>
      <c r="BC102"/>
    </row>
    <row r="103">
      <c r="A103" t="s">
        <v>636</v>
      </c>
      <c r="B103">
        <v>2010</v>
      </c>
      <c r="C103" t="s">
        <v>641</v>
      </c>
      <c r="D103">
        <v>21</v>
      </c>
      <c r="E103" t="s">
        <v>60</v>
      </c>
      <c r="F103" t="s">
        <v>17</v>
      </c>
      <c r="G103" t="s">
        <v>652</v>
      </c>
      <c r="H103">
        <v>39.190638646608633</v>
      </c>
      <c r="I103">
        <v>9.1180077152355814</v>
      </c>
      <c r="J103">
        <v>1.761343905908231</v>
      </c>
      <c r="K103">
        <v>1.1511077981396891</v>
      </c>
      <c r="L103">
        <v>0.074107621677376403</v>
      </c>
      <c r="M103">
        <v>9.7933868828678996</v>
      </c>
      <c r="N103">
        <v>1.8941107472485921</v>
      </c>
      <c r="O103">
        <v>1.4859203627710189</v>
      </c>
      <c r="P103">
        <v>0.70351135120929464</v>
      </c>
      <c r="Q103">
        <v>0</v>
      </c>
      <c r="R103">
        <v>35.179657780893493</v>
      </c>
      <c r="S103">
        <v>37.194882931479818</v>
      </c>
      <c r="T103">
        <v>46.32486680475327</v>
      </c>
      <c r="U103">
        <v>46.222953432926268</v>
      </c>
      <c r="V103">
        <v>23.088366361098199</v>
      </c>
      <c r="W103" t="s">
        <v>259</v>
      </c>
      <c r="X103" t="s">
        <v>160</v>
      </c>
      <c r="Y103" t="s">
        <v>260</v>
      </c>
      <c r="Z103" t="s">
        <v>261</v>
      </c>
      <c r="AA103" t="s">
        <v>163</v>
      </c>
      <c r="AB103" t="s">
        <v>192</v>
      </c>
      <c r="AC103">
        <v>1.618154436962858</v>
      </c>
      <c r="AD103">
        <v>5.2641345183066983</v>
      </c>
      <c r="AE103">
        <v>27.859910659676022</v>
      </c>
      <c r="AF103">
        <v>0</v>
      </c>
      <c r="AG103">
        <v>25.658223185513389</v>
      </c>
      <c r="AH103"/>
      <c r="AI103"/>
      <c r="AJ103"/>
      <c r="AK103"/>
      <c r="AL103"/>
      <c r="AM103"/>
      <c r="AN103"/>
      <c r="AO103"/>
      <c r="AP103"/>
      <c r="AQ103"/>
      <c r="AR103"/>
      <c r="AS103"/>
      <c r="AT103"/>
      <c r="AU103"/>
      <c r="AV103"/>
      <c r="AW103"/>
      <c r="AX103"/>
      <c r="AY103"/>
      <c r="AZ103"/>
      <c r="BA103"/>
      <c r="BB103"/>
      <c r="BC103"/>
    </row>
    <row r="104">
      <c r="A104" t="s">
        <v>636</v>
      </c>
      <c r="B104">
        <v>2010</v>
      </c>
      <c r="C104" t="s">
        <v>641</v>
      </c>
      <c r="D104">
        <v>22</v>
      </c>
      <c r="E104" t="s">
        <v>54</v>
      </c>
      <c r="F104" t="s">
        <v>49</v>
      </c>
      <c r="G104" t="s">
        <v>192</v>
      </c>
      <c r="H104">
        <v>23.20366989706724</v>
      </c>
      <c r="I104">
        <v>8.6786765977394396</v>
      </c>
      <c r="J104">
        <v>6.4173886728442984</v>
      </c>
      <c r="K104">
        <v>6.586775835302376</v>
      </c>
      <c r="L104">
        <v>0.41287116546268821</v>
      </c>
      <c r="M104">
        <v>9.590511201096378</v>
      </c>
      <c r="N104">
        <v>6.3775560108377327</v>
      </c>
      <c r="O104">
        <v>7.1727591760833356</v>
      </c>
      <c r="P104">
        <v>4.6257995549514401</v>
      </c>
      <c r="Q104">
        <v>0.3740682769658894</v>
      </c>
      <c r="R104">
        <v>28.34383834414221</v>
      </c>
      <c r="S104">
        <v>27.402193122430479</v>
      </c>
      <c r="T104">
        <v>20.257261714992708</v>
      </c>
      <c r="U104">
        <v>21.103502704561201</v>
      </c>
      <c r="V104">
        <v>10.13011421845159</v>
      </c>
      <c r="W104" t="s">
        <v>259</v>
      </c>
      <c r="X104" t="s">
        <v>160</v>
      </c>
      <c r="Y104" t="s">
        <v>260</v>
      </c>
      <c r="Z104" t="s">
        <v>261</v>
      </c>
      <c r="AA104" t="s">
        <v>163</v>
      </c>
      <c r="AB104" t="s">
        <v>192</v>
      </c>
      <c r="AC104">
        <v>8.6654897698834752</v>
      </c>
      <c r="AD104">
        <v>12.77377165397853</v>
      </c>
      <c r="AE104">
        <v>7.1029638586574837</v>
      </c>
      <c r="AF104">
        <v>6.0465925612967064</v>
      </c>
      <c r="AG104">
        <v>5.9345124423465716</v>
      </c>
      <c r="AH104"/>
      <c r="AI104"/>
      <c r="AJ104"/>
      <c r="AK104"/>
      <c r="AL104"/>
      <c r="AM104"/>
      <c r="AN104"/>
      <c r="AO104"/>
      <c r="AP104"/>
      <c r="AQ104"/>
      <c r="AR104"/>
      <c r="AS104"/>
      <c r="AT104"/>
      <c r="AU104"/>
      <c r="AV104"/>
      <c r="AW104"/>
      <c r="AX104"/>
      <c r="AY104"/>
      <c r="AZ104"/>
      <c r="BA104"/>
      <c r="BB104"/>
      <c r="BC104"/>
    </row>
    <row r="105">
      <c r="A105" t="s">
        <v>636</v>
      </c>
      <c r="B105">
        <v>2010</v>
      </c>
      <c r="C105" t="s">
        <v>641</v>
      </c>
      <c r="D105">
        <v>23</v>
      </c>
      <c r="E105" t="s">
        <v>54</v>
      </c>
      <c r="F105" t="s">
        <v>48</v>
      </c>
      <c r="G105" t="s">
        <v>192</v>
      </c>
      <c r="H105">
        <v>76.796330102932714</v>
      </c>
      <c r="I105">
        <v>91.321323402260546</v>
      </c>
      <c r="J105">
        <v>93.582611327155703</v>
      </c>
      <c r="K105">
        <v>93.41322416469761</v>
      </c>
      <c r="L105">
        <v>99.587128834537324</v>
      </c>
      <c r="M105">
        <v>90.409488798903581</v>
      </c>
      <c r="N105">
        <v>93.622443989162221</v>
      </c>
      <c r="O105">
        <v>92.827240823916625</v>
      </c>
      <c r="P105">
        <v>95.37420044504853</v>
      </c>
      <c r="Q105">
        <v>99.625931723034128</v>
      </c>
      <c r="R105">
        <v>71.656161655857971</v>
      </c>
      <c r="S105">
        <v>72.597806877569482</v>
      </c>
      <c r="T105">
        <v>79.742738285007405</v>
      </c>
      <c r="U105">
        <v>78.896497295438849</v>
      </c>
      <c r="V105">
        <v>89.869885781548447</v>
      </c>
      <c r="W105" t="s">
        <v>259</v>
      </c>
      <c r="X105" t="s">
        <v>160</v>
      </c>
      <c r="Y105" t="s">
        <v>260</v>
      </c>
      <c r="Z105" t="s">
        <v>261</v>
      </c>
      <c r="AA105" t="s">
        <v>163</v>
      </c>
      <c r="AB105" t="s">
        <v>192</v>
      </c>
      <c r="AC105">
        <v>91.334510230116322</v>
      </c>
      <c r="AD105">
        <v>87.2262283460215</v>
      </c>
      <c r="AE105">
        <v>92.897036141342539</v>
      </c>
      <c r="AF105">
        <v>93.953407438703366</v>
      </c>
      <c r="AG105">
        <v>94.065487557653327</v>
      </c>
      <c r="AH105"/>
      <c r="AI105"/>
      <c r="AJ105"/>
      <c r="AK105"/>
      <c r="AL105"/>
      <c r="AM105"/>
      <c r="AN105"/>
      <c r="AO105"/>
      <c r="AP105"/>
      <c r="AQ105"/>
      <c r="AR105"/>
      <c r="AS105"/>
      <c r="AT105"/>
      <c r="AU105"/>
      <c r="AV105"/>
      <c r="AW105"/>
      <c r="AX105"/>
      <c r="AY105"/>
      <c r="AZ105"/>
      <c r="BA105"/>
      <c r="BB105"/>
      <c r="BC105"/>
    </row>
    <row r="106">
      <c r="A106" t="s">
        <v>636</v>
      </c>
      <c r="B106">
        <v>2010</v>
      </c>
      <c r="C106" t="s">
        <v>641</v>
      </c>
      <c r="D106">
        <v>29</v>
      </c>
      <c r="E106" t="s">
        <v>57</v>
      </c>
      <c r="F106" t="s">
        <v>49</v>
      </c>
      <c r="G106" t="s">
        <v>653</v>
      </c>
      <c r="H106">
        <v>0.456720931934115</v>
      </c>
      <c r="I106">
        <v>11.30077876227897</v>
      </c>
      <c r="J106">
        <v>15.40299757172853</v>
      </c>
      <c r="K106">
        <v>26.56156865705567</v>
      </c>
      <c r="L106">
        <v>91.270241704835186</v>
      </c>
      <c r="M106">
        <v>10.55194571376396</v>
      </c>
      <c r="N106">
        <v>14.783000377570451</v>
      </c>
      <c r="O106">
        <v>17.433624088491541</v>
      </c>
      <c r="P106">
        <v>40.261336892108602</v>
      </c>
      <c r="Q106">
        <v>97.97804092715721</v>
      </c>
      <c r="R106">
        <v>0</v>
      </c>
      <c r="S106">
        <v>0.056340315097907302</v>
      </c>
      <c r="T106">
        <v>0.21267564080908591</v>
      </c>
      <c r="U106">
        <v>0.74997189291099164</v>
      </c>
      <c r="V106">
        <v>12.204985417075489</v>
      </c>
      <c r="W106" t="s">
        <v>259</v>
      </c>
      <c r="X106" t="s">
        <v>160</v>
      </c>
      <c r="Y106" t="s">
        <v>260</v>
      </c>
      <c r="Z106" t="s">
        <v>261</v>
      </c>
      <c r="AA106" t="s">
        <v>163</v>
      </c>
      <c r="AB106" t="s">
        <v>192</v>
      </c>
      <c r="AC106">
        <v>25.623555199506981</v>
      </c>
      <c r="AD106">
        <v>23.823475229292178</v>
      </c>
      <c r="AE106">
        <v>12.26797864354851</v>
      </c>
      <c r="AF106">
        <v>49.325942100752549</v>
      </c>
      <c r="AG106">
        <v>5.2980736348116162</v>
      </c>
      <c r="AH106"/>
      <c r="AI106"/>
      <c r="AJ106"/>
      <c r="AK106"/>
      <c r="AL106"/>
      <c r="AM106"/>
      <c r="AN106"/>
      <c r="AO106"/>
      <c r="AP106"/>
      <c r="AQ106"/>
      <c r="AR106"/>
      <c r="AS106"/>
      <c r="AT106"/>
      <c r="AU106"/>
      <c r="AV106"/>
      <c r="AW106"/>
      <c r="AX106"/>
      <c r="AY106"/>
      <c r="AZ106"/>
      <c r="BA106"/>
      <c r="BB106"/>
      <c r="BC106"/>
    </row>
    <row r="107">
      <c r="A107" t="s">
        <v>636</v>
      </c>
      <c r="B107">
        <v>2010</v>
      </c>
      <c r="C107" t="s">
        <v>641</v>
      </c>
      <c r="D107">
        <v>30</v>
      </c>
      <c r="E107" t="s">
        <v>57</v>
      </c>
      <c r="F107" t="s">
        <v>48</v>
      </c>
      <c r="G107" t="s">
        <v>192</v>
      </c>
      <c r="H107">
        <v>99.543279068065871</v>
      </c>
      <c r="I107">
        <v>88.699221237721005</v>
      </c>
      <c r="J107">
        <v>84.597002428271452</v>
      </c>
      <c r="K107">
        <v>73.438431342944099</v>
      </c>
      <c r="L107">
        <v>8.7297582951648209</v>
      </c>
      <c r="M107">
        <v>89.448054286236044</v>
      </c>
      <c r="N107">
        <v>85.21699962242937</v>
      </c>
      <c r="O107">
        <v>82.566375911508288</v>
      </c>
      <c r="P107">
        <v>59.738663107891163</v>
      </c>
      <c r="Q107">
        <v>2.021959072842777</v>
      </c>
      <c r="R107">
        <v>100</v>
      </c>
      <c r="S107">
        <v>99.943659684902102</v>
      </c>
      <c r="T107">
        <v>99.787324359190919</v>
      </c>
      <c r="U107">
        <v>99.250028107088994</v>
      </c>
      <c r="V107">
        <v>87.795014582924424</v>
      </c>
      <c r="W107" t="s">
        <v>259</v>
      </c>
      <c r="X107" t="s">
        <v>160</v>
      </c>
      <c r="Y107" t="s">
        <v>260</v>
      </c>
      <c r="Z107" t="s">
        <v>261</v>
      </c>
      <c r="AA107" t="s">
        <v>163</v>
      </c>
      <c r="AB107" t="s">
        <v>192</v>
      </c>
      <c r="AC107">
        <v>74.37644480049282</v>
      </c>
      <c r="AD107">
        <v>76.176524770708326</v>
      </c>
      <c r="AE107">
        <v>87.732021356451497</v>
      </c>
      <c r="AF107">
        <v>50.674057899247217</v>
      </c>
      <c r="AG107">
        <v>94.701926365188541</v>
      </c>
      <c r="AH107"/>
      <c r="AI107"/>
      <c r="AJ107"/>
      <c r="AK107"/>
      <c r="AL107"/>
      <c r="AM107"/>
      <c r="AN107"/>
      <c r="AO107"/>
      <c r="AP107"/>
      <c r="AQ107"/>
      <c r="AR107"/>
      <c r="AS107"/>
      <c r="AT107"/>
      <c r="AU107"/>
      <c r="AV107"/>
      <c r="AW107"/>
      <c r="AX107"/>
      <c r="AY107"/>
      <c r="AZ107"/>
      <c r="BA107"/>
      <c r="BB107"/>
      <c r="BC107"/>
    </row>
    <row r="108">
      <c r="A108" t="s">
        <v>636</v>
      </c>
      <c r="B108">
        <v>2010</v>
      </c>
      <c r="C108" t="s">
        <v>641</v>
      </c>
      <c r="D108">
        <v>31</v>
      </c>
      <c r="E108" t="s">
        <v>104</v>
      </c>
      <c r="F108" t="s">
        <v>49</v>
      </c>
      <c r="G108" t="s">
        <v>654</v>
      </c>
      <c r="H108">
        <v>0</v>
      </c>
      <c r="I108">
        <v>0.1427229781633419</v>
      </c>
      <c r="J108">
        <v>0.23781774286948121</v>
      </c>
      <c r="K108">
        <v>6.4073589334017056</v>
      </c>
      <c r="L108">
        <v>88.81940501304743</v>
      </c>
      <c r="M108">
        <v>0.10337042449032061</v>
      </c>
      <c r="N108">
        <v>0.10939258264314761</v>
      </c>
      <c r="O108">
        <v>0.55221757629304979</v>
      </c>
      <c r="P108">
        <v>21.819501385193611</v>
      </c>
      <c r="Q108">
        <v>97.196533646665443</v>
      </c>
      <c r="R108">
        <v>0</v>
      </c>
      <c r="S108">
        <v>0</v>
      </c>
      <c r="T108">
        <v>0</v>
      </c>
      <c r="U108">
        <v>0</v>
      </c>
      <c r="V108">
        <v>7.0948132346764146</v>
      </c>
      <c r="W108" t="s">
        <v>259</v>
      </c>
      <c r="X108" t="s">
        <v>160</v>
      </c>
      <c r="Y108" t="s">
        <v>260</v>
      </c>
      <c r="Z108" t="s">
        <v>261</v>
      </c>
      <c r="AA108" t="s">
        <v>163</v>
      </c>
      <c r="AB108" t="s">
        <v>192</v>
      </c>
      <c r="AC108">
        <v>16.857708915836991</v>
      </c>
      <c r="AD108">
        <v>12.5527023463529</v>
      </c>
      <c r="AE108">
        <v>9.0702714421741639</v>
      </c>
      <c r="AF108">
        <v>32.599080706247193</v>
      </c>
      <c r="AG108">
        <v>3.5299246401929372</v>
      </c>
      <c r="AH108"/>
      <c r="AI108"/>
      <c r="AJ108"/>
      <c r="AK108"/>
      <c r="AL108"/>
      <c r="AM108"/>
      <c r="AN108"/>
      <c r="AO108"/>
      <c r="AP108"/>
      <c r="AQ108"/>
      <c r="AR108"/>
      <c r="AS108"/>
      <c r="AT108"/>
      <c r="AU108"/>
      <c r="AV108"/>
      <c r="AW108"/>
      <c r="AX108"/>
      <c r="AY108"/>
      <c r="AZ108"/>
      <c r="BA108"/>
      <c r="BB108"/>
      <c r="BC108"/>
    </row>
    <row r="109">
      <c r="A109" t="s">
        <v>636</v>
      </c>
      <c r="B109">
        <v>2010</v>
      </c>
      <c r="C109" t="s">
        <v>641</v>
      </c>
      <c r="D109">
        <v>32</v>
      </c>
      <c r="E109" t="s">
        <v>104</v>
      </c>
      <c r="F109" t="s">
        <v>48</v>
      </c>
      <c r="G109" t="s">
        <v>192</v>
      </c>
      <c r="H109">
        <v>100</v>
      </c>
      <c r="I109">
        <v>99.857277021836666</v>
      </c>
      <c r="J109">
        <v>99.762182257130505</v>
      </c>
      <c r="K109">
        <v>93.592641066598219</v>
      </c>
      <c r="L109">
        <v>11.180594986952579</v>
      </c>
      <c r="M109">
        <v>99.896629575509692</v>
      </c>
      <c r="N109">
        <v>99.890607417356833</v>
      </c>
      <c r="O109">
        <v>99.44778242370694</v>
      </c>
      <c r="P109">
        <v>78.180498614806055</v>
      </c>
      <c r="Q109">
        <v>2.8034663533345521</v>
      </c>
      <c r="R109">
        <v>100</v>
      </c>
      <c r="S109">
        <v>100</v>
      </c>
      <c r="T109">
        <v>100</v>
      </c>
      <c r="U109">
        <v>100</v>
      </c>
      <c r="V109">
        <v>92.905186765323492</v>
      </c>
      <c r="W109" t="s">
        <v>259</v>
      </c>
      <c r="X109" t="s">
        <v>160</v>
      </c>
      <c r="Y109" t="s">
        <v>260</v>
      </c>
      <c r="Z109" t="s">
        <v>261</v>
      </c>
      <c r="AA109" t="s">
        <v>163</v>
      </c>
      <c r="AB109" t="s">
        <v>192</v>
      </c>
      <c r="AC109">
        <v>83.142291084162963</v>
      </c>
      <c r="AD109">
        <v>87.447297653647382</v>
      </c>
      <c r="AE109">
        <v>90.929728557825797</v>
      </c>
      <c r="AF109">
        <v>67.400919293752594</v>
      </c>
      <c r="AG109">
        <v>96.470075359807211</v>
      </c>
      <c r="AH109"/>
      <c r="AI109"/>
      <c r="AJ109"/>
      <c r="AK109"/>
      <c r="AL109"/>
      <c r="AM109"/>
      <c r="AN109"/>
      <c r="AO109"/>
      <c r="AP109"/>
      <c r="AQ109"/>
      <c r="AR109"/>
      <c r="AS109"/>
      <c r="AT109"/>
      <c r="AU109"/>
      <c r="AV109"/>
      <c r="AW109"/>
      <c r="AX109"/>
      <c r="AY109"/>
      <c r="AZ109"/>
      <c r="BA109"/>
      <c r="BB109"/>
      <c r="BC109"/>
    </row>
    <row r="110">
      <c r="A110" t="s">
        <v>636</v>
      </c>
      <c r="B110">
        <v>2010</v>
      </c>
      <c r="C110" t="s">
        <v>641</v>
      </c>
      <c r="D110">
        <v>35</v>
      </c>
      <c r="E110" t="s">
        <v>55</v>
      </c>
      <c r="F110" t="s">
        <v>49</v>
      </c>
      <c r="G110" t="s">
        <v>192</v>
      </c>
      <c r="H110">
        <v>1.9907483444255401</v>
      </c>
      <c r="I110">
        <v>5.0369755888530374</v>
      </c>
      <c r="J110">
        <v>6.4540405658678317</v>
      </c>
      <c r="K110">
        <v>12.678703942295121</v>
      </c>
      <c r="L110">
        <v>90.649939110734593</v>
      </c>
      <c r="M110">
        <v>4.7705597369357768</v>
      </c>
      <c r="N110">
        <v>6.2312738927615579</v>
      </c>
      <c r="O110">
        <v>6.8836230762972379</v>
      </c>
      <c r="P110">
        <v>27.95795976248974</v>
      </c>
      <c r="Q110">
        <v>97.802376929267595</v>
      </c>
      <c r="R110">
        <v>1.233635561679473</v>
      </c>
      <c r="S110">
        <v>0.55886346039574664</v>
      </c>
      <c r="T110">
        <v>1.5055351355878741</v>
      </c>
      <c r="U110">
        <v>2.876330919592863</v>
      </c>
      <c r="V110">
        <v>12.39281136037367</v>
      </c>
      <c r="W110" t="s">
        <v>259</v>
      </c>
      <c r="X110" t="s">
        <v>160</v>
      </c>
      <c r="Y110" t="s">
        <v>260</v>
      </c>
      <c r="Z110" t="s">
        <v>261</v>
      </c>
      <c r="AA110" t="s">
        <v>163</v>
      </c>
      <c r="AB110" t="s">
        <v>192</v>
      </c>
      <c r="AC110">
        <v>25.440186987897711</v>
      </c>
      <c r="AD110">
        <v>16.120901607746621</v>
      </c>
      <c r="AE110">
        <v>10.85948876751627</v>
      </c>
      <c r="AF110">
        <v>33.631095408287543</v>
      </c>
      <c r="AG110">
        <v>15.063771798252681</v>
      </c>
      <c r="AH110"/>
      <c r="AI110"/>
      <c r="AJ110"/>
      <c r="AK110"/>
      <c r="AL110"/>
      <c r="AM110"/>
      <c r="AN110"/>
      <c r="AO110"/>
      <c r="AP110"/>
      <c r="AQ110"/>
      <c r="AR110"/>
      <c r="AS110"/>
      <c r="AT110"/>
      <c r="AU110"/>
      <c r="AV110"/>
      <c r="AW110"/>
      <c r="AX110"/>
      <c r="AY110"/>
      <c r="AZ110"/>
      <c r="BA110"/>
      <c r="BB110"/>
      <c r="BC110"/>
    </row>
    <row r="111">
      <c r="A111" t="s">
        <v>636</v>
      </c>
      <c r="B111">
        <v>2010</v>
      </c>
      <c r="C111" t="s">
        <v>641</v>
      </c>
      <c r="D111">
        <v>36</v>
      </c>
      <c r="E111" t="s">
        <v>55</v>
      </c>
      <c r="F111" t="s">
        <v>48</v>
      </c>
      <c r="G111" t="s">
        <v>192</v>
      </c>
      <c r="H111">
        <v>98.009251655574474</v>
      </c>
      <c r="I111">
        <v>94.963024411147032</v>
      </c>
      <c r="J111">
        <v>93.545959434132172</v>
      </c>
      <c r="K111">
        <v>87.321296057704771</v>
      </c>
      <c r="L111">
        <v>9.3500608892654178</v>
      </c>
      <c r="M111">
        <v>95.229440263064276</v>
      </c>
      <c r="N111">
        <v>93.768726107238351</v>
      </c>
      <c r="O111">
        <v>93.11637692370266</v>
      </c>
      <c r="P111">
        <v>72.04204023750998</v>
      </c>
      <c r="Q111">
        <v>2.1976230707323761</v>
      </c>
      <c r="R111">
        <v>98.766364438320508</v>
      </c>
      <c r="S111">
        <v>99.441136539604244</v>
      </c>
      <c r="T111">
        <v>98.494464864412095</v>
      </c>
      <c r="U111">
        <v>97.123669080407183</v>
      </c>
      <c r="V111">
        <v>87.607188639626202</v>
      </c>
      <c r="W111" t="s">
        <v>259</v>
      </c>
      <c r="X111" t="s">
        <v>160</v>
      </c>
      <c r="Y111" t="s">
        <v>260</v>
      </c>
      <c r="Z111" t="s">
        <v>261</v>
      </c>
      <c r="AA111" t="s">
        <v>163</v>
      </c>
      <c r="AB111" t="s">
        <v>192</v>
      </c>
      <c r="AC111">
        <v>74.559813012101984</v>
      </c>
      <c r="AD111">
        <v>83.879098392253894</v>
      </c>
      <c r="AE111">
        <v>89.140511232483689</v>
      </c>
      <c r="AF111">
        <v>66.368904591712194</v>
      </c>
      <c r="AG111">
        <v>84.936228201747113</v>
      </c>
      <c r="AH111"/>
      <c r="AI111"/>
      <c r="AJ111"/>
      <c r="AK111"/>
      <c r="AL111"/>
      <c r="AM111"/>
      <c r="AN111"/>
      <c r="AO111"/>
      <c r="AP111"/>
      <c r="AQ111"/>
      <c r="AR111"/>
      <c r="AS111"/>
      <c r="AT111"/>
      <c r="AU111"/>
      <c r="AV111"/>
      <c r="AW111"/>
      <c r="AX111"/>
      <c r="AY111"/>
      <c r="AZ111"/>
      <c r="BA111"/>
      <c r="BB111"/>
      <c r="BC111"/>
    </row>
    <row r="112">
      <c r="A112" t="s">
        <v>636</v>
      </c>
      <c r="B112">
        <v>2010</v>
      </c>
      <c r="C112" t="s">
        <v>641</v>
      </c>
      <c r="D112">
        <v>37</v>
      </c>
      <c r="E112" t="s">
        <v>164</v>
      </c>
      <c r="F112" t="s">
        <v>49</v>
      </c>
      <c r="G112" t="s">
        <v>655</v>
      </c>
      <c r="H112">
        <v>1.81796327867361</v>
      </c>
      <c r="I112">
        <v>4.4779029553954937</v>
      </c>
      <c r="J112">
        <v>6.1035430467165899</v>
      </c>
      <c r="K112">
        <v>12.47229648349151</v>
      </c>
      <c r="L112">
        <v>90.649939110734593</v>
      </c>
      <c r="M112">
        <v>4.1459448107768919</v>
      </c>
      <c r="N112">
        <v>5.8282547348151983</v>
      </c>
      <c r="O112">
        <v>6.6593632719950886</v>
      </c>
      <c r="P112">
        <v>27.846331026994001</v>
      </c>
      <c r="Q112">
        <v>97.802376929267595</v>
      </c>
      <c r="R112">
        <v>1.205516729203816</v>
      </c>
      <c r="S112">
        <v>0.31831190592072789</v>
      </c>
      <c r="T112">
        <v>1.5055351355878741</v>
      </c>
      <c r="U112">
        <v>2.589423647842803</v>
      </c>
      <c r="V112">
        <v>11.93135447498714</v>
      </c>
      <c r="W112" t="s">
        <v>259</v>
      </c>
      <c r="X112" t="s">
        <v>160</v>
      </c>
      <c r="Y112" t="s">
        <v>260</v>
      </c>
      <c r="Z112" t="s">
        <v>261</v>
      </c>
      <c r="AA112" t="s">
        <v>163</v>
      </c>
      <c r="AB112" t="s">
        <v>192</v>
      </c>
      <c r="AC112">
        <v>24.87870247365105</v>
      </c>
      <c r="AD112">
        <v>15.21636563650782</v>
      </c>
      <c r="AE112">
        <v>10.85948876751627</v>
      </c>
      <c r="AF112">
        <v>33.57544971333806</v>
      </c>
      <c r="AG112">
        <v>14.59959534072785</v>
      </c>
      <c r="AH112"/>
      <c r="AI112"/>
      <c r="AJ112"/>
      <c r="AK112"/>
      <c r="AL112"/>
      <c r="AM112"/>
      <c r="AN112"/>
      <c r="AO112"/>
      <c r="AP112"/>
      <c r="AQ112"/>
      <c r="AR112"/>
      <c r="AS112"/>
      <c r="AT112"/>
      <c r="AU112"/>
      <c r="AV112"/>
      <c r="AW112"/>
      <c r="AX112"/>
      <c r="AY112"/>
      <c r="AZ112"/>
      <c r="BA112"/>
      <c r="BB112"/>
      <c r="BC112"/>
    </row>
    <row r="113">
      <c r="A113" t="s">
        <v>636</v>
      </c>
      <c r="B113">
        <v>2010</v>
      </c>
      <c r="C113" t="s">
        <v>641</v>
      </c>
      <c r="D113">
        <v>38</v>
      </c>
      <c r="E113" t="s">
        <v>164</v>
      </c>
      <c r="F113" t="s">
        <v>48</v>
      </c>
      <c r="G113" t="s">
        <v>192</v>
      </c>
      <c r="H113">
        <v>98.182036721326412</v>
      </c>
      <c r="I113">
        <v>95.522097044604564</v>
      </c>
      <c r="J113">
        <v>93.896456953283419</v>
      </c>
      <c r="K113">
        <v>87.527703516508353</v>
      </c>
      <c r="L113">
        <v>9.3500608892654178</v>
      </c>
      <c r="M113">
        <v>95.854055189223203</v>
      </c>
      <c r="N113">
        <v>94.171745265184711</v>
      </c>
      <c r="O113">
        <v>93.340636728004824</v>
      </c>
      <c r="P113">
        <v>72.153668973005708</v>
      </c>
      <c r="Q113">
        <v>2.1976230707323761</v>
      </c>
      <c r="R113">
        <v>98.794483270796164</v>
      </c>
      <c r="S113">
        <v>99.681688094079263</v>
      </c>
      <c r="T113">
        <v>98.494464864412095</v>
      </c>
      <c r="U113">
        <v>97.410576352157236</v>
      </c>
      <c r="V113">
        <v>88.068645525012741</v>
      </c>
      <c r="W113" t="s">
        <v>259</v>
      </c>
      <c r="X113" t="s">
        <v>160</v>
      </c>
      <c r="Y113" t="s">
        <v>260</v>
      </c>
      <c r="Z113" t="s">
        <v>261</v>
      </c>
      <c r="AA113" t="s">
        <v>163</v>
      </c>
      <c r="AB113" t="s">
        <v>192</v>
      </c>
      <c r="AC113">
        <v>75.12129752634867</v>
      </c>
      <c r="AD113">
        <v>84.783634363492652</v>
      </c>
      <c r="AE113">
        <v>89.140511232483689</v>
      </c>
      <c r="AF113">
        <v>66.42455028666167</v>
      </c>
      <c r="AG113">
        <v>85.400404659271956</v>
      </c>
      <c r="AH113"/>
      <c r="AI113"/>
      <c r="AJ113"/>
      <c r="AK113"/>
      <c r="AL113"/>
      <c r="AM113"/>
      <c r="AN113"/>
      <c r="AO113"/>
      <c r="AP113"/>
      <c r="AQ113"/>
      <c r="AR113"/>
      <c r="AS113"/>
      <c r="AT113"/>
      <c r="AU113"/>
      <c r="AV113"/>
      <c r="AW113"/>
      <c r="AX113"/>
      <c r="AY113"/>
      <c r="AZ113"/>
      <c r="BA113"/>
      <c r="BB113"/>
      <c r="BC113"/>
    </row>
    <row r="114">
      <c r="A114" t="s">
        <v>636</v>
      </c>
      <c r="B114">
        <v>2010</v>
      </c>
      <c r="C114" t="s">
        <v>641</v>
      </c>
      <c r="D114">
        <v>41</v>
      </c>
      <c r="E114" t="s">
        <v>56</v>
      </c>
      <c r="F114" t="s">
        <v>49</v>
      </c>
      <c r="G114" t="s">
        <v>192</v>
      </c>
      <c r="H114">
        <v>19.835414716720081</v>
      </c>
      <c r="I114">
        <v>9.1736231358803231</v>
      </c>
      <c r="J114">
        <v>6.5755422302336513</v>
      </c>
      <c r="K114">
        <v>6.5033137714696183</v>
      </c>
      <c r="L114">
        <v>0.41221104558142468</v>
      </c>
      <c r="M114">
        <v>10.17621626200884</v>
      </c>
      <c r="N114">
        <v>6.6284419607409051</v>
      </c>
      <c r="O114">
        <v>7.110448019900879</v>
      </c>
      <c r="P114">
        <v>4.5997632843125746</v>
      </c>
      <c r="Q114">
        <v>0.37380077965905778</v>
      </c>
      <c r="R114">
        <v>23.655139675325579</v>
      </c>
      <c r="S114">
        <v>24.094707944913861</v>
      </c>
      <c r="T114">
        <v>17.980213196249242</v>
      </c>
      <c r="U114">
        <v>15.995980161243249</v>
      </c>
      <c r="V114">
        <v>10.5808243473749</v>
      </c>
      <c r="W114" t="s">
        <v>259</v>
      </c>
      <c r="X114" t="s">
        <v>160</v>
      </c>
      <c r="Y114" t="s">
        <v>260</v>
      </c>
      <c r="Z114" t="s">
        <v>261</v>
      </c>
      <c r="AA114" t="s">
        <v>163</v>
      </c>
      <c r="AB114" t="s">
        <v>192</v>
      </c>
      <c r="AC114">
        <v>9.9229446579885199</v>
      </c>
      <c r="AD114">
        <v>15.45416035216051</v>
      </c>
      <c r="AE114">
        <v>9.5538170745629483</v>
      </c>
      <c r="AF114">
        <v>6.0358598247588464</v>
      </c>
      <c r="AG114">
        <v>8.1565475693252747</v>
      </c>
      <c r="AH114"/>
      <c r="AI114"/>
      <c r="AJ114"/>
      <c r="AK114"/>
      <c r="AL114"/>
      <c r="AM114"/>
      <c r="AN114"/>
      <c r="AO114"/>
      <c r="AP114"/>
      <c r="AQ114"/>
      <c r="AR114"/>
      <c r="AS114"/>
      <c r="AT114"/>
      <c r="AU114"/>
      <c r="AV114"/>
      <c r="AW114"/>
      <c r="AX114"/>
      <c r="AY114"/>
      <c r="AZ114"/>
      <c r="BA114"/>
      <c r="BB114"/>
      <c r="BC114"/>
    </row>
    <row r="115">
      <c r="A115" t="s">
        <v>636</v>
      </c>
      <c r="B115">
        <v>2010</v>
      </c>
      <c r="C115" t="s">
        <v>641</v>
      </c>
      <c r="D115">
        <v>42</v>
      </c>
      <c r="E115" t="s">
        <v>56</v>
      </c>
      <c r="F115" t="s">
        <v>48</v>
      </c>
      <c r="G115" t="s">
        <v>656</v>
      </c>
      <c r="H115">
        <v>80.164585283279791</v>
      </c>
      <c r="I115">
        <v>90.826376864119624</v>
      </c>
      <c r="J115">
        <v>93.424457769766363</v>
      </c>
      <c r="K115">
        <v>93.496686228530322</v>
      </c>
      <c r="L115">
        <v>99.587788954418571</v>
      </c>
      <c r="M115">
        <v>89.823783737991192</v>
      </c>
      <c r="N115">
        <v>93.371558039259028</v>
      </c>
      <c r="O115">
        <v>92.889551980099142</v>
      </c>
      <c r="P115">
        <v>95.400236715687356</v>
      </c>
      <c r="Q115">
        <v>99.626199220340951</v>
      </c>
      <c r="R115">
        <v>76.344860324674329</v>
      </c>
      <c r="S115">
        <v>75.905292055086178</v>
      </c>
      <c r="T115">
        <v>82.019786803750804</v>
      </c>
      <c r="U115">
        <v>84.00401983875679</v>
      </c>
      <c r="V115">
        <v>89.419175652625086</v>
      </c>
      <c r="W115" t="s">
        <v>259</v>
      </c>
      <c r="X115" t="s">
        <v>160</v>
      </c>
      <c r="Y115" t="s">
        <v>260</v>
      </c>
      <c r="Z115" t="s">
        <v>261</v>
      </c>
      <c r="AA115" t="s">
        <v>163</v>
      </c>
      <c r="AB115" t="s">
        <v>192</v>
      </c>
      <c r="AC115">
        <v>90.077055342011505</v>
      </c>
      <c r="AD115">
        <v>84.545839647839813</v>
      </c>
      <c r="AE115">
        <v>90.446182925436872</v>
      </c>
      <c r="AF115">
        <v>93.964140175241241</v>
      </c>
      <c r="AG115">
        <v>91.843452430674802</v>
      </c>
      <c r="AH115"/>
      <c r="AI115"/>
      <c r="AJ115"/>
      <c r="AK115"/>
      <c r="AL115"/>
      <c r="AM115"/>
      <c r="AN115"/>
      <c r="AO115"/>
      <c r="AP115"/>
      <c r="AQ115"/>
      <c r="AR115"/>
      <c r="AS115"/>
      <c r="AT115"/>
      <c r="AU115"/>
      <c r="AV115"/>
      <c r="AW115"/>
      <c r="AX115"/>
      <c r="AY115"/>
      <c r="AZ115"/>
      <c r="BA115"/>
      <c r="BB115"/>
      <c r="BC115"/>
    </row>
    <row r="116">
      <c r="A116" t="s">
        <v>636</v>
      </c>
      <c r="B116">
        <v>2010</v>
      </c>
      <c r="C116" t="s">
        <v>641</v>
      </c>
      <c r="D116">
        <v>58</v>
      </c>
      <c r="E116" t="s">
        <v>321</v>
      </c>
      <c r="F116" t="s">
        <v>166</v>
      </c>
      <c r="G116" t="s">
        <v>192</v>
      </c>
      <c r="H116">
        <v>0</v>
      </c>
      <c r="I116">
        <v>0.1427229781633419</v>
      </c>
      <c r="J116">
        <v>0.23781774286948121</v>
      </c>
      <c r="K116">
        <v>6.3762732398290387</v>
      </c>
      <c r="L116">
        <v>88.259787137959989</v>
      </c>
      <c r="M116">
        <v>0.10337042449032061</v>
      </c>
      <c r="N116">
        <v>0.10939258264314761</v>
      </c>
      <c r="O116">
        <v>0.55221757629304979</v>
      </c>
      <c r="P116">
        <v>21.701028569181219</v>
      </c>
      <c r="Q116">
        <v>96.562949846328806</v>
      </c>
      <c r="R116">
        <v>0</v>
      </c>
      <c r="S116">
        <v>0</v>
      </c>
      <c r="T116">
        <v>0</v>
      </c>
      <c r="U116">
        <v>0</v>
      </c>
      <c r="V116">
        <v>7.0948132346764146</v>
      </c>
      <c r="W116" t="s">
        <v>259</v>
      </c>
      <c r="X116" t="s">
        <v>160</v>
      </c>
      <c r="Y116" t="s">
        <v>260</v>
      </c>
      <c r="Z116" t="s">
        <v>261</v>
      </c>
      <c r="AA116" t="s">
        <v>163</v>
      </c>
      <c r="AB116" t="s">
        <v>192</v>
      </c>
      <c r="AC116">
        <v>16.554054862726929</v>
      </c>
      <c r="AD116">
        <v>12.5527023463529</v>
      </c>
      <c r="AE116">
        <v>9.0116869994773356</v>
      </c>
      <c r="AF116">
        <v>32.467515369296251</v>
      </c>
      <c r="AG116">
        <v>3.5299246401929372</v>
      </c>
      <c r="AH116"/>
      <c r="AI116"/>
      <c r="AJ116"/>
      <c r="AK116"/>
      <c r="AL116"/>
      <c r="AM116"/>
      <c r="AN116"/>
      <c r="AO116"/>
      <c r="AP116"/>
      <c r="AQ116"/>
      <c r="AR116"/>
      <c r="AS116"/>
      <c r="AT116"/>
      <c r="AU116"/>
      <c r="AV116"/>
      <c r="AW116"/>
      <c r="AX116"/>
      <c r="AY116"/>
      <c r="AZ116"/>
      <c r="BA116"/>
      <c r="BB116"/>
      <c r="BC116"/>
    </row>
    <row r="117">
      <c r="A117" t="s">
        <v>636</v>
      </c>
      <c r="B117">
        <v>2010</v>
      </c>
      <c r="C117" t="s">
        <v>641</v>
      </c>
      <c r="D117">
        <v>59</v>
      </c>
      <c r="E117" t="s">
        <v>321</v>
      </c>
      <c r="F117" t="s">
        <v>322</v>
      </c>
      <c r="G117" t="s">
        <v>192</v>
      </c>
      <c r="H117">
        <v>0.456720931934115</v>
      </c>
      <c r="I117">
        <v>11.15805578411563</v>
      </c>
      <c r="J117">
        <v>15.165179828859049</v>
      </c>
      <c r="K117">
        <v>20.15420972365396</v>
      </c>
      <c r="L117">
        <v>2.450836691787758</v>
      </c>
      <c r="M117">
        <v>10.44857528927364</v>
      </c>
      <c r="N117">
        <v>14.6736077949273</v>
      </c>
      <c r="O117">
        <v>16.881406512198492</v>
      </c>
      <c r="P117">
        <v>18.441835506915002</v>
      </c>
      <c r="Q117">
        <v>0.78150728049177476</v>
      </c>
      <c r="R117">
        <v>0</v>
      </c>
      <c r="S117">
        <v>0.056340315097907302</v>
      </c>
      <c r="T117">
        <v>0.21267564080908591</v>
      </c>
      <c r="U117">
        <v>0.74997189291099164</v>
      </c>
      <c r="V117">
        <v>5.1101721823990616</v>
      </c>
      <c r="W117" t="s">
        <v>259</v>
      </c>
      <c r="X117" t="s">
        <v>160</v>
      </c>
      <c r="Y117" t="s">
        <v>260</v>
      </c>
      <c r="Z117" t="s">
        <v>261</v>
      </c>
      <c r="AA117" t="s">
        <v>163</v>
      </c>
      <c r="AB117" t="s">
        <v>192</v>
      </c>
      <c r="AC117">
        <v>8.7658462836699655</v>
      </c>
      <c r="AD117">
        <v>11.270772882939269</v>
      </c>
      <c r="AE117">
        <v>3.1977072013743402</v>
      </c>
      <c r="AF117">
        <v>16.726861394505299</v>
      </c>
      <c r="AG117">
        <v>1.768148994618681</v>
      </c>
      <c r="AH117"/>
      <c r="AI117"/>
      <c r="AJ117"/>
      <c r="AK117"/>
      <c r="AL117"/>
      <c r="AM117"/>
      <c r="AN117"/>
      <c r="AO117"/>
      <c r="AP117"/>
      <c r="AQ117"/>
      <c r="AR117"/>
      <c r="AS117"/>
      <c r="AT117"/>
      <c r="AU117"/>
      <c r="AV117"/>
      <c r="AW117"/>
      <c r="AX117"/>
      <c r="AY117"/>
      <c r="AZ117"/>
      <c r="BA117"/>
      <c r="BB117"/>
      <c r="BC117"/>
    </row>
    <row r="118">
      <c r="A118" t="s">
        <v>636</v>
      </c>
      <c r="B118">
        <v>2010</v>
      </c>
      <c r="C118" t="s">
        <v>641</v>
      </c>
      <c r="D118">
        <v>60</v>
      </c>
      <c r="E118" t="s">
        <v>321</v>
      </c>
      <c r="F118" t="s">
        <v>323</v>
      </c>
      <c r="G118" t="s">
        <v>192</v>
      </c>
      <c r="H118">
        <v>16.10295683009517</v>
      </c>
      <c r="I118">
        <v>37.734745381009688</v>
      </c>
      <c r="J118">
        <v>33.111420083801967</v>
      </c>
      <c r="K118">
        <v>33.305548814548622</v>
      </c>
      <c r="L118">
        <v>4.92208536593379</v>
      </c>
      <c r="M118">
        <v>37.833469577618857</v>
      </c>
      <c r="N118">
        <v>32.34881093737458</v>
      </c>
      <c r="O118">
        <v>34.326508203258292</v>
      </c>
      <c r="P118">
        <v>28.03328290816459</v>
      </c>
      <c r="Q118">
        <v>1.4699200113620401</v>
      </c>
      <c r="R118">
        <v>12.22025535315943</v>
      </c>
      <c r="S118">
        <v>11.34401217822972</v>
      </c>
      <c r="T118">
        <v>13.44267178862637</v>
      </c>
      <c r="U118">
        <v>16.235083816140779</v>
      </c>
      <c r="V118">
        <v>39.660503439614402</v>
      </c>
      <c r="W118" t="s">
        <v>259</v>
      </c>
      <c r="X118" t="s">
        <v>160</v>
      </c>
      <c r="Y118" t="s">
        <v>260</v>
      </c>
      <c r="Z118" t="s">
        <v>261</v>
      </c>
      <c r="AA118" t="s">
        <v>163</v>
      </c>
      <c r="AB118" t="s">
        <v>192</v>
      </c>
      <c r="AC118">
        <v>29.370016739495739</v>
      </c>
      <c r="AD118">
        <v>30.808537024690299</v>
      </c>
      <c r="AE118">
        <v>26.922489862591689</v>
      </c>
      <c r="AF118">
        <v>17.98868238124782</v>
      </c>
      <c r="AG118">
        <v>32.957465431373294</v>
      </c>
      <c r="AH118"/>
      <c r="AI118"/>
      <c r="AJ118"/>
      <c r="AK118"/>
      <c r="AL118"/>
      <c r="AM118"/>
      <c r="AN118"/>
      <c r="AO118"/>
      <c r="AP118"/>
      <c r="AQ118"/>
      <c r="AR118"/>
      <c r="AS118"/>
      <c r="AT118"/>
      <c r="AU118"/>
      <c r="AV118"/>
      <c r="AW118"/>
      <c r="AX118"/>
      <c r="AY118"/>
      <c r="AZ118"/>
      <c r="BA118"/>
      <c r="BB118"/>
      <c r="BC118"/>
    </row>
    <row r="119">
      <c r="A119" t="s">
        <v>636</v>
      </c>
      <c r="B119">
        <v>2010</v>
      </c>
      <c r="C119" t="s">
        <v>641</v>
      </c>
      <c r="D119">
        <v>61</v>
      </c>
      <c r="E119" t="s">
        <v>321</v>
      </c>
      <c r="F119" t="s">
        <v>170</v>
      </c>
      <c r="G119" t="s">
        <v>192</v>
      </c>
      <c r="H119">
        <v>20.72582378770003</v>
      </c>
      <c r="I119">
        <v>11.357046527728579</v>
      </c>
      <c r="J119">
        <v>8.9613637697206894</v>
      </c>
      <c r="K119">
        <v>6.7960050987974414</v>
      </c>
      <c r="L119">
        <v>0.84247909451297065</v>
      </c>
      <c r="M119">
        <v>12.167938355937361</v>
      </c>
      <c r="N119">
        <v>9.9286184455126669</v>
      </c>
      <c r="O119">
        <v>7.610678779340847</v>
      </c>
      <c r="P119">
        <v>5.8474729206126401</v>
      </c>
      <c r="Q119">
        <v>0.1117285409785248</v>
      </c>
      <c r="R119">
        <v>28.317974163205271</v>
      </c>
      <c r="S119">
        <v>25.517926432685709</v>
      </c>
      <c r="T119">
        <v>18.407316271573318</v>
      </c>
      <c r="U119">
        <v>14.151815672762851</v>
      </c>
      <c r="V119">
        <v>9.923039468437242</v>
      </c>
      <c r="W119" t="s">
        <v>259</v>
      </c>
      <c r="X119" t="s">
        <v>160</v>
      </c>
      <c r="Y119" t="s">
        <v>260</v>
      </c>
      <c r="Z119" t="s">
        <v>261</v>
      </c>
      <c r="AA119" t="s">
        <v>163</v>
      </c>
      <c r="AB119" t="s">
        <v>192</v>
      </c>
      <c r="AC119">
        <v>22.31402895133677</v>
      </c>
      <c r="AD119">
        <v>17.768414277230999</v>
      </c>
      <c r="AE119">
        <v>6.4972344877235608</v>
      </c>
      <c r="AF119">
        <v>0.92691444981544224</v>
      </c>
      <c r="AG119">
        <v>18.49727169143457</v>
      </c>
      <c r="AH119"/>
      <c r="AI119"/>
      <c r="AJ119"/>
      <c r="AK119"/>
      <c r="AL119"/>
      <c r="AM119"/>
      <c r="AN119"/>
      <c r="AO119"/>
      <c r="AP119"/>
      <c r="AQ119"/>
      <c r="AR119"/>
      <c r="AS119"/>
      <c r="AT119"/>
      <c r="AU119"/>
      <c r="AV119"/>
      <c r="AW119"/>
      <c r="AX119"/>
      <c r="AY119"/>
      <c r="AZ119"/>
      <c r="BA119"/>
      <c r="BB119"/>
      <c r="BC119"/>
    </row>
    <row r="120">
      <c r="A120" t="s">
        <v>636</v>
      </c>
      <c r="B120">
        <v>2010</v>
      </c>
      <c r="C120" t="s">
        <v>641</v>
      </c>
      <c r="D120">
        <v>62</v>
      </c>
      <c r="E120" t="s">
        <v>321</v>
      </c>
      <c r="F120" t="s">
        <v>173</v>
      </c>
      <c r="G120" t="s">
        <v>192</v>
      </c>
      <c r="H120">
        <v>7.8281230045663177</v>
      </c>
      <c r="I120">
        <v>1.95151720217534</v>
      </c>
      <c r="J120">
        <v>0.55136411565098531</v>
      </c>
      <c r="K120">
        <v>0.46709455086886292</v>
      </c>
      <c r="L120">
        <v>0</v>
      </c>
      <c r="M120">
        <v>2.935792853098552</v>
      </c>
      <c r="N120">
        <v>0.82757164983221709</v>
      </c>
      <c r="O120">
        <v>0.37712105765251669</v>
      </c>
      <c r="P120">
        <v>0.30523918696285052</v>
      </c>
      <c r="Q120">
        <v>0</v>
      </c>
      <c r="R120">
        <v>11.108937254894469</v>
      </c>
      <c r="S120">
        <v>10.325557013925399</v>
      </c>
      <c r="T120">
        <v>5.673575965553213</v>
      </c>
      <c r="U120">
        <v>5.2257094877135231</v>
      </c>
      <c r="V120">
        <v>1.721479415030476</v>
      </c>
      <c r="W120" t="s">
        <v>259</v>
      </c>
      <c r="X120" t="s">
        <v>160</v>
      </c>
      <c r="Y120" t="s">
        <v>260</v>
      </c>
      <c r="Z120" t="s">
        <v>261</v>
      </c>
      <c r="AA120" t="s">
        <v>163</v>
      </c>
      <c r="AB120" t="s">
        <v>192</v>
      </c>
      <c r="AC120">
        <v>4.1758222668315694</v>
      </c>
      <c r="AD120">
        <v>7.0373647929060299</v>
      </c>
      <c r="AE120">
        <v>1.76140480630145</v>
      </c>
      <c r="AF120">
        <v>0</v>
      </c>
      <c r="AG120">
        <v>3.5035613942123902</v>
      </c>
      <c r="AH120"/>
      <c r="AI120"/>
      <c r="AJ120"/>
      <c r="AK120"/>
      <c r="AL120"/>
      <c r="AM120"/>
      <c r="AN120"/>
      <c r="AO120"/>
      <c r="AP120"/>
      <c r="AQ120"/>
      <c r="AR120"/>
      <c r="AS120"/>
      <c r="AT120"/>
      <c r="AU120"/>
      <c r="AV120"/>
      <c r="AW120"/>
      <c r="AX120"/>
      <c r="AY120"/>
      <c r="AZ120"/>
      <c r="BA120"/>
      <c r="BB120"/>
      <c r="BC120"/>
    </row>
    <row r="121">
      <c r="A121" t="s">
        <v>636</v>
      </c>
      <c r="B121">
        <v>2010</v>
      </c>
      <c r="C121" t="s">
        <v>641</v>
      </c>
      <c r="D121">
        <v>63</v>
      </c>
      <c r="E121" t="s">
        <v>321</v>
      </c>
      <c r="F121" t="s">
        <v>171</v>
      </c>
      <c r="G121" t="s">
        <v>192</v>
      </c>
      <c r="H121">
        <v>3.8538239478646261</v>
      </c>
      <c r="I121">
        <v>1.351089285894334</v>
      </c>
      <c r="J121">
        <v>0.56842406891705333</v>
      </c>
      <c r="K121">
        <v>0.75025646244650135</v>
      </c>
      <c r="L121">
        <v>0.097291348352474202</v>
      </c>
      <c r="M121">
        <v>1.655357699773268</v>
      </c>
      <c r="N121">
        <v>0.94970603193444914</v>
      </c>
      <c r="O121">
        <v>0.31951546749169552</v>
      </c>
      <c r="P121">
        <v>0.68449114592028282</v>
      </c>
      <c r="Q121">
        <v>0.1238812515494179</v>
      </c>
      <c r="R121">
        <v>3.743317278273977</v>
      </c>
      <c r="S121">
        <v>3.5815775296981252</v>
      </c>
      <c r="T121">
        <v>4.8963325177986654</v>
      </c>
      <c r="U121">
        <v>3.4760316287310822</v>
      </c>
      <c r="V121">
        <v>1.4674912762426799</v>
      </c>
      <c r="W121" t="s">
        <v>259</v>
      </c>
      <c r="X121" t="s">
        <v>160</v>
      </c>
      <c r="Y121" t="s">
        <v>260</v>
      </c>
      <c r="Z121" t="s">
        <v>261</v>
      </c>
      <c r="AA121" t="s">
        <v>163</v>
      </c>
      <c r="AB121" t="s">
        <v>192</v>
      </c>
      <c r="AC121">
        <v>1.651705309445848</v>
      </c>
      <c r="AD121">
        <v>3.7920732508675541</v>
      </c>
      <c r="AE121">
        <v>2.318103352176772</v>
      </c>
      <c r="AF121">
        <v>0.095615236371535003</v>
      </c>
      <c r="AG121">
        <v>1.47409203983042</v>
      </c>
      <c r="AH121"/>
      <c r="AI121"/>
      <c r="AJ121"/>
      <c r="AK121"/>
      <c r="AL121"/>
      <c r="AM121"/>
      <c r="AN121"/>
      <c r="AO121"/>
      <c r="AP121"/>
      <c r="AQ121"/>
      <c r="AR121"/>
      <c r="AS121"/>
      <c r="AT121"/>
      <c r="AU121"/>
      <c r="AV121"/>
      <c r="AW121"/>
      <c r="AX121"/>
      <c r="AY121"/>
      <c r="AZ121"/>
      <c r="BA121"/>
      <c r="BB121"/>
      <c r="BC121"/>
    </row>
    <row r="122">
      <c r="A122" t="s">
        <v>636</v>
      </c>
      <c r="B122">
        <v>2010</v>
      </c>
      <c r="C122" t="s">
        <v>641</v>
      </c>
      <c r="D122">
        <v>64</v>
      </c>
      <c r="E122" t="s">
        <v>321</v>
      </c>
      <c r="F122" t="s">
        <v>174</v>
      </c>
      <c r="G122" t="s">
        <v>192</v>
      </c>
      <c r="H122">
        <v>9.561694705974066</v>
      </c>
      <c r="I122">
        <v>2.3868698704120161</v>
      </c>
      <c r="J122">
        <v>0.56683679348204186</v>
      </c>
      <c r="K122">
        <v>0.74689597504037131</v>
      </c>
      <c r="L122">
        <v>0.029616273879101599</v>
      </c>
      <c r="M122">
        <v>2.9862612246651752</v>
      </c>
      <c r="N122">
        <v>0.56827632629454605</v>
      </c>
      <c r="O122">
        <v>0.46532433699739822</v>
      </c>
      <c r="P122">
        <v>0.52264904087900754</v>
      </c>
      <c r="Q122">
        <v>0</v>
      </c>
      <c r="R122">
        <v>7.902440332571123</v>
      </c>
      <c r="S122">
        <v>10.84625088755317</v>
      </c>
      <c r="T122">
        <v>9.1810715657344613</v>
      </c>
      <c r="U122">
        <v>12.2476154950654</v>
      </c>
      <c r="V122">
        <v>5.1158902620904234</v>
      </c>
      <c r="W122" t="s">
        <v>259</v>
      </c>
      <c r="X122" t="s">
        <v>160</v>
      </c>
      <c r="Y122" t="s">
        <v>260</v>
      </c>
      <c r="Z122" t="s">
        <v>261</v>
      </c>
      <c r="AA122" t="s">
        <v>163</v>
      </c>
      <c r="AB122" t="s">
        <v>192</v>
      </c>
      <c r="AC122">
        <v>2.0183634903471681</v>
      </c>
      <c r="AD122">
        <v>4.6871667174540086</v>
      </c>
      <c r="AE122">
        <v>4.7070317941099349</v>
      </c>
      <c r="AF122">
        <v>0.021978194024649199</v>
      </c>
      <c r="AG122">
        <v>6.5256759068810659</v>
      </c>
      <c r="AH122"/>
      <c r="AI122"/>
      <c r="AJ122"/>
      <c r="AK122"/>
      <c r="AL122"/>
      <c r="AM122"/>
      <c r="AN122"/>
      <c r="AO122"/>
      <c r="AP122"/>
      <c r="AQ122"/>
      <c r="AR122"/>
      <c r="AS122"/>
      <c r="AT122"/>
      <c r="AU122"/>
      <c r="AV122"/>
      <c r="AW122"/>
      <c r="AX122"/>
      <c r="AY122"/>
      <c r="AZ122"/>
      <c r="BA122"/>
      <c r="BB122"/>
      <c r="BC122"/>
    </row>
    <row r="123">
      <c r="A123" t="s">
        <v>636</v>
      </c>
      <c r="B123">
        <v>2010</v>
      </c>
      <c r="C123" t="s">
        <v>641</v>
      </c>
      <c r="D123">
        <v>65</v>
      </c>
      <c r="E123" t="s">
        <v>321</v>
      </c>
      <c r="F123" t="s">
        <v>324</v>
      </c>
      <c r="G123" t="s">
        <v>192</v>
      </c>
      <c r="H123">
        <v>0.20005672850247511</v>
      </c>
      <c r="I123">
        <v>0</v>
      </c>
      <c r="J123">
        <v>0</v>
      </c>
      <c r="K123">
        <v>0</v>
      </c>
      <c r="L123">
        <v>0</v>
      </c>
      <c r="M123">
        <v>0</v>
      </c>
      <c r="N123">
        <v>0</v>
      </c>
      <c r="O123">
        <v>0</v>
      </c>
      <c r="P123">
        <v>0</v>
      </c>
      <c r="Q123">
        <v>0</v>
      </c>
      <c r="R123">
        <v>0.50727993711136143</v>
      </c>
      <c r="S123">
        <v>0.13958320379908751</v>
      </c>
      <c r="T123">
        <v>0.2831579855486987</v>
      </c>
      <c r="U123">
        <v>0</v>
      </c>
      <c r="V123">
        <v>0</v>
      </c>
      <c r="W123" t="s">
        <v>259</v>
      </c>
      <c r="X123" t="s">
        <v>160</v>
      </c>
      <c r="Y123" t="s">
        <v>260</v>
      </c>
      <c r="Z123" t="s">
        <v>261</v>
      </c>
      <c r="AA123" t="s">
        <v>163</v>
      </c>
      <c r="AB123" t="s">
        <v>192</v>
      </c>
      <c r="AC123">
        <v>0</v>
      </c>
      <c r="AD123">
        <v>0</v>
      </c>
      <c r="AE123">
        <v>0.057956373269152497</v>
      </c>
      <c r="AF123">
        <v>0</v>
      </c>
      <c r="AG123">
        <v>0.19380406886138399</v>
      </c>
      <c r="AH123"/>
      <c r="AI123"/>
      <c r="AJ123"/>
      <c r="AK123"/>
      <c r="AL123"/>
      <c r="AM123"/>
      <c r="AN123"/>
      <c r="AO123"/>
      <c r="AP123"/>
      <c r="AQ123"/>
      <c r="AR123"/>
      <c r="AS123"/>
      <c r="AT123"/>
      <c r="AU123"/>
      <c r="AV123"/>
      <c r="AW123"/>
      <c r="AX123"/>
      <c r="AY123"/>
      <c r="AZ123"/>
      <c r="BA123"/>
      <c r="BB123"/>
      <c r="BC123"/>
    </row>
    <row r="124">
      <c r="A124" t="s">
        <v>636</v>
      </c>
      <c r="B124">
        <v>2010</v>
      </c>
      <c r="C124" t="s">
        <v>641</v>
      </c>
      <c r="D124">
        <v>66</v>
      </c>
      <c r="E124" t="s">
        <v>321</v>
      </c>
      <c r="F124" t="s">
        <v>269</v>
      </c>
      <c r="G124" t="s">
        <v>192</v>
      </c>
      <c r="H124">
        <v>0.76693475804426181</v>
      </c>
      <c r="I124">
        <v>15.083090014251781</v>
      </c>
      <c r="J124">
        <v>26.74273915618534</v>
      </c>
      <c r="K124">
        <v>18.74719006904493</v>
      </c>
      <c r="L124">
        <v>2.0619162032117648</v>
      </c>
      <c r="M124">
        <v>13.283685300759871</v>
      </c>
      <c r="N124">
        <v>26.134200496828601</v>
      </c>
      <c r="O124">
        <v>24.01900039227554</v>
      </c>
      <c r="P124">
        <v>15.81200312251759</v>
      </c>
      <c r="Q124">
        <v>0.16725759414941449</v>
      </c>
      <c r="R124">
        <v>0.6262844154383439</v>
      </c>
      <c r="S124">
        <v>0.31419502106213248</v>
      </c>
      <c r="T124">
        <v>0.91199263769606109</v>
      </c>
      <c r="U124">
        <v>0.29093106563288529</v>
      </c>
      <c r="V124">
        <v>2.752328896679614</v>
      </c>
      <c r="W124" t="s">
        <v>259</v>
      </c>
      <c r="X124" t="s">
        <v>160</v>
      </c>
      <c r="Y124" t="s">
        <v>260</v>
      </c>
      <c r="Z124" t="s">
        <v>261</v>
      </c>
      <c r="AA124" t="s">
        <v>163</v>
      </c>
      <c r="AB124" t="s">
        <v>192</v>
      </c>
      <c r="AC124">
        <v>6.1316896897735669</v>
      </c>
      <c r="AD124">
        <v>1.950687072736097</v>
      </c>
      <c r="AE124">
        <v>9.0688664932366212</v>
      </c>
      <c r="AF124">
        <v>22.83844461863821</v>
      </c>
      <c r="AG124">
        <v>4.305928235062348</v>
      </c>
      <c r="AH124"/>
      <c r="AI124"/>
      <c r="AJ124"/>
      <c r="AK124"/>
      <c r="AL124"/>
      <c r="AM124"/>
      <c r="AN124"/>
      <c r="AO124"/>
      <c r="AP124"/>
      <c r="AQ124"/>
      <c r="AR124"/>
      <c r="AS124"/>
      <c r="AT124"/>
      <c r="AU124"/>
      <c r="AV124"/>
      <c r="AW124"/>
      <c r="AX124"/>
      <c r="AY124"/>
      <c r="AZ124"/>
      <c r="BA124"/>
      <c r="BB124"/>
      <c r="BC124"/>
    </row>
    <row r="125">
      <c r="A125" t="s">
        <v>636</v>
      </c>
      <c r="B125">
        <v>2010</v>
      </c>
      <c r="C125" t="s">
        <v>641</v>
      </c>
      <c r="D125">
        <v>67</v>
      </c>
      <c r="E125" t="s">
        <v>321</v>
      </c>
      <c r="F125" t="s">
        <v>325</v>
      </c>
      <c r="G125" t="s">
        <v>192</v>
      </c>
      <c r="H125">
        <v>1.1551230898002911</v>
      </c>
      <c r="I125">
        <v>9.4671172510504551</v>
      </c>
      <c r="J125">
        <v>11.918167535806679</v>
      </c>
      <c r="K125">
        <v>10.971247723671461</v>
      </c>
      <c r="L125">
        <v>0.64610108494102636</v>
      </c>
      <c r="M125">
        <v>8.6797790991406298</v>
      </c>
      <c r="N125">
        <v>11.99844020422062</v>
      </c>
      <c r="O125">
        <v>13.688368961733159</v>
      </c>
      <c r="P125">
        <v>7.3247347617121124</v>
      </c>
      <c r="Q125">
        <v>0.077661385558502299</v>
      </c>
      <c r="R125">
        <v>0.39385348445251678</v>
      </c>
      <c r="S125">
        <v>0.67967448646912032</v>
      </c>
      <c r="T125">
        <v>0.66633882190680838</v>
      </c>
      <c r="U125">
        <v>0.66341972242567127</v>
      </c>
      <c r="V125">
        <v>3.9610213715419902</v>
      </c>
      <c r="W125" t="s">
        <v>259</v>
      </c>
      <c r="X125" t="s">
        <v>160</v>
      </c>
      <c r="Y125" t="s">
        <v>260</v>
      </c>
      <c r="Z125" t="s">
        <v>261</v>
      </c>
      <c r="AA125" t="s">
        <v>163</v>
      </c>
      <c r="AB125" t="s">
        <v>192</v>
      </c>
      <c r="AC125">
        <v>6.1121634839463557</v>
      </c>
      <c r="AD125">
        <v>4.7755387717191384</v>
      </c>
      <c r="AE125">
        <v>8.4808268276756955</v>
      </c>
      <c r="AF125">
        <v>8.6471187902389772</v>
      </c>
      <c r="AG125">
        <v>1.4609399474555249</v>
      </c>
      <c r="AH125"/>
      <c r="AI125"/>
      <c r="AJ125"/>
      <c r="AK125"/>
      <c r="AL125"/>
      <c r="AM125"/>
      <c r="AN125"/>
      <c r="AO125"/>
      <c r="AP125"/>
      <c r="AQ125"/>
      <c r="AR125"/>
      <c r="AS125"/>
      <c r="AT125"/>
      <c r="AU125"/>
      <c r="AV125"/>
      <c r="AW125"/>
      <c r="AX125"/>
      <c r="AY125"/>
      <c r="AZ125"/>
      <c r="BA125"/>
      <c r="BB125"/>
      <c r="BC125"/>
    </row>
    <row r="126">
      <c r="A126" t="s">
        <v>636</v>
      </c>
      <c r="B126">
        <v>2010</v>
      </c>
      <c r="C126" t="s">
        <v>641</v>
      </c>
      <c r="D126">
        <v>68</v>
      </c>
      <c r="E126" t="s">
        <v>321</v>
      </c>
      <c r="F126" t="s">
        <v>326</v>
      </c>
      <c r="G126" t="s">
        <v>192</v>
      </c>
      <c r="H126">
        <v>39.190638646608633</v>
      </c>
      <c r="I126">
        <v>9.1180077152355814</v>
      </c>
      <c r="J126">
        <v>1.761343905908231</v>
      </c>
      <c r="K126">
        <v>1.1474403449181201</v>
      </c>
      <c r="L126">
        <v>0.074107621677376403</v>
      </c>
      <c r="M126">
        <v>9.7933868828678996</v>
      </c>
      <c r="N126">
        <v>1.8941107472485921</v>
      </c>
      <c r="O126">
        <v>1.4824932444757659</v>
      </c>
      <c r="P126">
        <v>0.70227662711790739</v>
      </c>
      <c r="Q126">
        <v>0</v>
      </c>
      <c r="R126">
        <v>35.179657780893493</v>
      </c>
      <c r="S126">
        <v>37.194882931479818</v>
      </c>
      <c r="T126">
        <v>46.32486680475327</v>
      </c>
      <c r="U126">
        <v>46.222953432926268</v>
      </c>
      <c r="V126">
        <v>23.088366361098199</v>
      </c>
      <c r="W126" t="s">
        <v>259</v>
      </c>
      <c r="X126" t="s">
        <v>160</v>
      </c>
      <c r="Y126" t="s">
        <v>260</v>
      </c>
      <c r="Z126" t="s">
        <v>261</v>
      </c>
      <c r="AA126" t="s">
        <v>163</v>
      </c>
      <c r="AB126" t="s">
        <v>192</v>
      </c>
      <c r="AC126">
        <v>1.6177306293082201</v>
      </c>
      <c r="AD126">
        <v>5.2641345183066983</v>
      </c>
      <c r="AE126">
        <v>27.845210970769021</v>
      </c>
      <c r="AF126">
        <v>0</v>
      </c>
      <c r="AG126">
        <v>25.658223185513389</v>
      </c>
      <c r="AH126"/>
      <c r="AI126"/>
      <c r="AJ126"/>
      <c r="AK126"/>
      <c r="AL126"/>
      <c r="AM126"/>
      <c r="AN126"/>
      <c r="AO126"/>
      <c r="AP126"/>
      <c r="AQ126"/>
      <c r="AR126"/>
      <c r="AS126"/>
      <c r="AT126"/>
      <c r="AU126"/>
      <c r="AV126"/>
      <c r="AW126"/>
      <c r="AX126"/>
      <c r="AY126"/>
      <c r="AZ126"/>
      <c r="BA126"/>
      <c r="BB126"/>
      <c r="BC126"/>
    </row>
    <row r="127">
      <c r="A127" t="s">
        <v>636</v>
      </c>
      <c r="B127">
        <v>2010</v>
      </c>
      <c r="C127" t="s">
        <v>641</v>
      </c>
      <c r="D127">
        <v>69</v>
      </c>
      <c r="E127" t="s">
        <v>321</v>
      </c>
      <c r="F127" t="s">
        <v>327</v>
      </c>
      <c r="G127" t="s">
        <v>192</v>
      </c>
      <c r="H127">
        <v>0</v>
      </c>
      <c r="I127">
        <v>0.0233484440017937</v>
      </c>
      <c r="J127">
        <v>0.0310782868898473</v>
      </c>
      <c r="K127">
        <v>0.21288246967725519</v>
      </c>
      <c r="L127">
        <v>0.55961787508745264</v>
      </c>
      <c r="M127">
        <v>0.029723063876637701</v>
      </c>
      <c r="N127">
        <v>0.039558384852478097</v>
      </c>
      <c r="O127">
        <v>0.0297424318361285</v>
      </c>
      <c r="P127">
        <v>0.32030890042828808</v>
      </c>
      <c r="Q127">
        <v>0.63358380033661277</v>
      </c>
      <c r="R127">
        <v>0</v>
      </c>
      <c r="S127">
        <v>0</v>
      </c>
      <c r="T127">
        <v>0</v>
      </c>
      <c r="U127">
        <v>0</v>
      </c>
      <c r="V127">
        <v>0</v>
      </c>
      <c r="W127" t="s">
        <v>259</v>
      </c>
      <c r="X127" t="s">
        <v>160</v>
      </c>
      <c r="Y127" t="s">
        <v>260</v>
      </c>
      <c r="Z127" t="s">
        <v>261</v>
      </c>
      <c r="AA127" t="s">
        <v>163</v>
      </c>
      <c r="AB127" t="s">
        <v>192</v>
      </c>
      <c r="AC127">
        <v>0.56760595478818443</v>
      </c>
      <c r="AD127">
        <v>0</v>
      </c>
      <c r="AE127">
        <v>0.058584442696827901</v>
      </c>
      <c r="AF127">
        <v>0.13156533695095141</v>
      </c>
      <c r="AG127">
        <v>0</v>
      </c>
      <c r="AH127"/>
      <c r="AI127"/>
      <c r="AJ127"/>
      <c r="AK127"/>
      <c r="AL127"/>
      <c r="AM127"/>
      <c r="AN127"/>
      <c r="AO127"/>
      <c r="AP127"/>
      <c r="AQ127"/>
      <c r="AR127"/>
      <c r="AS127"/>
      <c r="AT127"/>
      <c r="AU127"/>
      <c r="AV127"/>
      <c r="AW127"/>
      <c r="AX127"/>
      <c r="AY127"/>
      <c r="AZ127"/>
      <c r="BA127"/>
      <c r="BB127"/>
      <c r="BC127"/>
    </row>
    <row r="128">
      <c r="A128" t="s">
        <v>636</v>
      </c>
      <c r="B128">
        <v>2010</v>
      </c>
      <c r="C128" t="s">
        <v>641</v>
      </c>
      <c r="D128">
        <v>70</v>
      </c>
      <c r="E128" t="s">
        <v>321</v>
      </c>
      <c r="F128" t="s">
        <v>46</v>
      </c>
      <c r="G128" t="s">
        <v>192</v>
      </c>
      <c r="H128">
        <v>0.1581035689098495</v>
      </c>
      <c r="I128">
        <v>0.22638954596127769</v>
      </c>
      <c r="J128">
        <v>0.38426471190840039</v>
      </c>
      <c r="K128">
        <v>0.32495552750310952</v>
      </c>
      <c r="L128">
        <v>0.056161302656311897</v>
      </c>
      <c r="M128">
        <v>0.082660228497492105</v>
      </c>
      <c r="N128">
        <v>0.52770639833048527</v>
      </c>
      <c r="O128">
        <v>0.247623036446916</v>
      </c>
      <c r="P128">
        <v>0.3046773095882867</v>
      </c>
      <c r="Q128">
        <v>0.071510289244877595</v>
      </c>
      <c r="R128">
        <v>0</v>
      </c>
      <c r="S128">
        <v>0</v>
      </c>
      <c r="T128">
        <v>0</v>
      </c>
      <c r="U128">
        <v>0.73646778569063498</v>
      </c>
      <c r="V128">
        <v>0.1048940921893286</v>
      </c>
      <c r="W128" t="s">
        <v>259</v>
      </c>
      <c r="X128" t="s">
        <v>160</v>
      </c>
      <c r="Y128" t="s">
        <v>260</v>
      </c>
      <c r="Z128" t="s">
        <v>261</v>
      </c>
      <c r="AA128" t="s">
        <v>163</v>
      </c>
      <c r="AB128" t="s">
        <v>192</v>
      </c>
      <c r="AC128">
        <v>0.72097233832937602</v>
      </c>
      <c r="AD128">
        <v>0.092608344797522002</v>
      </c>
      <c r="AE128">
        <v>0.072896388597285505</v>
      </c>
      <c r="AF128">
        <v>0.15530422891055229</v>
      </c>
      <c r="AG128">
        <v>0.12496446456359619</v>
      </c>
      <c r="AH128"/>
      <c r="AI128"/>
      <c r="AJ128"/>
      <c r="AK128"/>
      <c r="AL128"/>
      <c r="AM128"/>
      <c r="AN128"/>
      <c r="AO128"/>
      <c r="AP128"/>
      <c r="AQ128"/>
      <c r="AR128"/>
      <c r="AS128"/>
      <c r="AT128"/>
      <c r="AU128"/>
      <c r="AV128"/>
      <c r="AW128"/>
      <c r="AX128"/>
      <c r="AY128"/>
      <c r="AZ128"/>
      <c r="BA128"/>
      <c r="BB128"/>
      <c r="BC128"/>
    </row>
    <row r="129">
      <c r="A129" t="s">
        <v>636</v>
      </c>
      <c r="B129">
        <v>2010</v>
      </c>
      <c r="C129" t="s">
        <v>641</v>
      </c>
      <c r="D129">
        <v>122</v>
      </c>
      <c r="E129" t="s">
        <v>18</v>
      </c>
      <c r="F129" t="s">
        <v>14</v>
      </c>
      <c r="G129" t="s">
        <v>657</v>
      </c>
      <c r="H129">
        <v>22.6819232797788</v>
      </c>
      <c r="I129">
        <v>94.441305877498266</v>
      </c>
      <c r="J129">
        <v>99.190284591089821</v>
      </c>
      <c r="K129">
        <v>99.511888496344554</v>
      </c>
      <c r="L129">
        <v>99.730660218307548</v>
      </c>
      <c r="M129">
        <v>90.287836434234222</v>
      </c>
      <c r="N129">
        <v>98.947181840388694</v>
      </c>
      <c r="O129">
        <v>99.491383427863525</v>
      </c>
      <c r="P129">
        <v>99.65959794065536</v>
      </c>
      <c r="Q129">
        <v>99.730960750083028</v>
      </c>
      <c r="R129">
        <v>7.7091975091489102</v>
      </c>
      <c r="S129">
        <v>10.5690364544416</v>
      </c>
      <c r="T129">
        <v>17.132006824112221</v>
      </c>
      <c r="U129">
        <v>31.208236580967458</v>
      </c>
      <c r="V129">
        <v>83.619344994103997</v>
      </c>
      <c r="W129" t="s">
        <v>259</v>
      </c>
      <c r="X129" t="s">
        <v>160</v>
      </c>
      <c r="Y129" t="s">
        <v>260</v>
      </c>
      <c r="Z129" t="s">
        <v>261</v>
      </c>
      <c r="AA129" t="s">
        <v>163</v>
      </c>
      <c r="AB129" t="s">
        <v>192</v>
      </c>
      <c r="AC129">
        <v>82.325485965787337</v>
      </c>
      <c r="AD129">
        <v>74.7510594874459</v>
      </c>
      <c r="AE129">
        <v>66.219334973939652</v>
      </c>
      <c r="AF129">
        <v>99.268326836028152</v>
      </c>
      <c r="AG129">
        <v>69.537036987650879</v>
      </c>
      <c r="AH129"/>
      <c r="AI129">
        <v>1632.14018128</v>
      </c>
      <c r="AJ129">
        <v>6790.8362137200193</v>
      </c>
      <c r="AK129">
        <v>7144.4700051000154</v>
      </c>
      <c r="AL129">
        <v>7165.9266578900206</v>
      </c>
      <c r="AM129">
        <v>7171.6046528599927</v>
      </c>
      <c r="AN129">
        <v>5099.8204617300162</v>
      </c>
      <c r="AO129">
        <v>5599.1593879100146</v>
      </c>
      <c r="AP129">
        <v>5616.0143728100102</v>
      </c>
      <c r="AQ129">
        <v>5635.0664119700114</v>
      </c>
      <c r="AR129">
        <v>5632.306586989991</v>
      </c>
      <c r="AS129">
        <v>119.2045557</v>
      </c>
      <c r="AT129">
        <v>161.98028934999999</v>
      </c>
      <c r="AU129">
        <v>266.97117894000002</v>
      </c>
      <c r="AV129">
        <v>482.09733172999989</v>
      </c>
      <c r="AW129">
        <v>1292.357133720001</v>
      </c>
      <c r="AX129">
        <v>5304.9439219500127</v>
      </c>
      <c r="AY129">
        <v>2053.299010119998</v>
      </c>
      <c r="AZ129">
        <v>5041.6021227200117</v>
      </c>
      <c r="BA129">
        <v>13923.178622620029</v>
      </c>
      <c r="BB129">
        <v>3581.9540334400099</v>
      </c>
      <c r="BC129"/>
    </row>
    <row r="130">
      <c r="A130" t="s">
        <v>636</v>
      </c>
      <c r="B130">
        <v>2010</v>
      </c>
      <c r="C130" t="s">
        <v>641</v>
      </c>
      <c r="D130">
        <v>123</v>
      </c>
      <c r="E130" t="s">
        <v>18</v>
      </c>
      <c r="F130" t="s">
        <v>51</v>
      </c>
      <c r="G130" t="s">
        <v>192</v>
      </c>
      <c r="H130">
        <v>77.318076720221214</v>
      </c>
      <c r="I130">
        <v>5.5586941225017918</v>
      </c>
      <c r="J130">
        <v>0.80971540891018845</v>
      </c>
      <c r="K130">
        <v>0.48811150365543571</v>
      </c>
      <c r="L130">
        <v>0.26933978169246969</v>
      </c>
      <c r="M130">
        <v>9.7121635657658274</v>
      </c>
      <c r="N130">
        <v>1.0528181596112749</v>
      </c>
      <c r="O130">
        <v>0.50861657213645373</v>
      </c>
      <c r="P130">
        <v>0.34040205934462248</v>
      </c>
      <c r="Q130">
        <v>0.26903924991697559</v>
      </c>
      <c r="R130">
        <v>92.290802490851064</v>
      </c>
      <c r="S130">
        <v>89.430963545558413</v>
      </c>
      <c r="T130">
        <v>82.867993175887761</v>
      </c>
      <c r="U130">
        <v>68.791763419032634</v>
      </c>
      <c r="V130">
        <v>16.38065500589591</v>
      </c>
      <c r="W130" t="s">
        <v>259</v>
      </c>
      <c r="X130" t="s">
        <v>160</v>
      </c>
      <c r="Y130" t="s">
        <v>260</v>
      </c>
      <c r="Z130" t="s">
        <v>261</v>
      </c>
      <c r="AA130" t="s">
        <v>163</v>
      </c>
      <c r="AB130" t="s">
        <v>192</v>
      </c>
      <c r="AC130">
        <v>17.674514034212589</v>
      </c>
      <c r="AD130">
        <v>25.248940512554469</v>
      </c>
      <c r="AE130">
        <v>33.780665026060198</v>
      </c>
      <c r="AF130">
        <v>0.7316731639718802</v>
      </c>
      <c r="AG130">
        <v>30.46296301234883</v>
      </c>
      <c r="AH130"/>
      <c r="AI130">
        <v>5563.6348910000124</v>
      </c>
      <c r="AJ130">
        <v>399.69990882000002</v>
      </c>
      <c r="AK130">
        <v>58.322117690000013</v>
      </c>
      <c r="AL130">
        <v>35.149280040000001</v>
      </c>
      <c r="AM130">
        <v>19.368150450000002</v>
      </c>
      <c r="AN130">
        <v>548.58209517999967</v>
      </c>
      <c r="AO130">
        <v>59.576195830000003</v>
      </c>
      <c r="AP130">
        <v>28.710003629999999</v>
      </c>
      <c r="AQ130">
        <v>19.24740066</v>
      </c>
      <c r="AR130">
        <v>15.1939932</v>
      </c>
      <c r="AS130">
        <v>1427.0595730699999</v>
      </c>
      <c r="AT130">
        <v>1370.6124881299979</v>
      </c>
      <c r="AU130">
        <v>1291.347012740001</v>
      </c>
      <c r="AV130">
        <v>1062.678613810001</v>
      </c>
      <c r="AW130">
        <v>253.16697174999999</v>
      </c>
      <c r="AX130">
        <v>1138.9219838699989</v>
      </c>
      <c r="AY130">
        <v>693.55036458999894</v>
      </c>
      <c r="AZ130">
        <v>2571.8873886200008</v>
      </c>
      <c r="BA130">
        <v>102.6230267</v>
      </c>
      <c r="BB130">
        <v>1569.191584220001</v>
      </c>
      <c r="BC130"/>
    </row>
    <row r="131">
      <c r="A131" t="s">
        <v>636</v>
      </c>
      <c r="B131">
        <v>2010</v>
      </c>
      <c r="C131" t="s">
        <v>641</v>
      </c>
      <c r="D131">
        <v>124</v>
      </c>
      <c r="E131" t="s">
        <v>50</v>
      </c>
      <c r="F131" t="s">
        <v>15</v>
      </c>
      <c r="G131" t="s">
        <v>658</v>
      </c>
      <c r="H131">
        <v>11.184395195758849</v>
      </c>
      <c r="I131">
        <v>48.462843422432357</v>
      </c>
      <c r="J131">
        <v>56.689740692229648</v>
      </c>
      <c r="K131">
        <v>61.29503199602744</v>
      </c>
      <c r="L131">
        <v>93.630615575183967</v>
      </c>
      <c r="M131">
        <v>44.635651291375993</v>
      </c>
      <c r="N131">
        <v>53.416068242443473</v>
      </c>
      <c r="O131">
        <v>58.86723965644034</v>
      </c>
      <c r="P131">
        <v>67.990791804352241</v>
      </c>
      <c r="Q131">
        <v>97.910680308320678</v>
      </c>
      <c r="R131">
        <v>4.1492625882122676</v>
      </c>
      <c r="S131">
        <v>3.769079593666159</v>
      </c>
      <c r="T131">
        <v>7.9852891325004087</v>
      </c>
      <c r="U131">
        <v>17.489349467799851</v>
      </c>
      <c r="V131">
        <v>49.405018422394363</v>
      </c>
      <c r="W131" t="s">
        <v>259</v>
      </c>
      <c r="X131" t="s">
        <v>160</v>
      </c>
      <c r="Y131" t="s">
        <v>260</v>
      </c>
      <c r="Z131" t="s">
        <v>261</v>
      </c>
      <c r="AA131" t="s">
        <v>163</v>
      </c>
      <c r="AB131" t="s">
        <v>192</v>
      </c>
      <c r="AC131">
        <v>59.997178127918033</v>
      </c>
      <c r="AD131">
        <v>45.073925454347822</v>
      </c>
      <c r="AE131">
        <v>40.814197708452873</v>
      </c>
      <c r="AF131">
        <v>65.970960101880877</v>
      </c>
      <c r="AG131">
        <v>39.892304146188607</v>
      </c>
      <c r="AH131"/>
      <c r="AI131">
        <v>804.46666620000099</v>
      </c>
      <c r="AJ131">
        <v>3484.7382623000062</v>
      </c>
      <c r="AK131">
        <v>4083.2441770100022</v>
      </c>
      <c r="AL131">
        <v>4412.6614952399996</v>
      </c>
      <c r="AM131">
        <v>6728.9040530499933</v>
      </c>
      <c r="AN131">
        <v>2519.8553212999982</v>
      </c>
      <c r="AO131">
        <v>3022.674061069999</v>
      </c>
      <c r="AP131">
        <v>3321.702248030002</v>
      </c>
      <c r="AQ131">
        <v>3844.4127323100029</v>
      </c>
      <c r="AR131">
        <v>5525.2731445999916</v>
      </c>
      <c r="AS131">
        <v>64.158559010000005</v>
      </c>
      <c r="AT131">
        <v>57.76464163</v>
      </c>
      <c r="AU131">
        <v>124.43621321000001</v>
      </c>
      <c r="AV131">
        <v>270.17126360999993</v>
      </c>
      <c r="AW131">
        <v>763.56646903000035</v>
      </c>
      <c r="AX131">
        <v>3864.3285454100042</v>
      </c>
      <c r="AY131">
        <v>1238.112839499998</v>
      </c>
      <c r="AZ131">
        <v>3106.5587863800101</v>
      </c>
      <c r="BA131">
        <v>9250.1038057000005</v>
      </c>
      <c r="BB131">
        <v>2054.9106768100041</v>
      </c>
      <c r="BC131"/>
    </row>
    <row r="132">
      <c r="A132" t="s">
        <v>636</v>
      </c>
      <c r="B132">
        <v>2010</v>
      </c>
      <c r="C132" t="s">
        <v>641</v>
      </c>
      <c r="D132">
        <v>125</v>
      </c>
      <c r="E132" t="s">
        <v>50</v>
      </c>
      <c r="F132" t="s">
        <v>16</v>
      </c>
      <c r="G132" t="s">
        <v>659</v>
      </c>
      <c r="H132">
        <v>11.465114149620749</v>
      </c>
      <c r="I132">
        <v>45.978462455065767</v>
      </c>
      <c r="J132">
        <v>42.500543898860002</v>
      </c>
      <c r="K132">
        <v>38.216719302590242</v>
      </c>
      <c r="L132">
        <v>6.0998826107183737</v>
      </c>
      <c r="M132">
        <v>45.646997518590183</v>
      </c>
      <c r="N132">
        <v>45.53111359794493</v>
      </c>
      <c r="O132">
        <v>40.623961379044601</v>
      </c>
      <c r="P132">
        <v>31.668806136302958</v>
      </c>
      <c r="Q132">
        <v>1.8200743219249029</v>
      </c>
      <c r="R132">
        <v>3.559934920936644</v>
      </c>
      <c r="S132">
        <v>6.7999568607754428</v>
      </c>
      <c r="T132">
        <v>9.1467176916118191</v>
      </c>
      <c r="U132">
        <v>13.71888711316762</v>
      </c>
      <c r="V132">
        <v>34.214326571709627</v>
      </c>
      <c r="W132" t="s">
        <v>259</v>
      </c>
      <c r="X132" t="s">
        <v>160</v>
      </c>
      <c r="Y132" t="s">
        <v>260</v>
      </c>
      <c r="Z132" t="s">
        <v>261</v>
      </c>
      <c r="AA132" t="s">
        <v>163</v>
      </c>
      <c r="AB132" t="s">
        <v>192</v>
      </c>
      <c r="AC132">
        <v>22.320033170998361</v>
      </c>
      <c r="AD132">
        <v>29.677134033098159</v>
      </c>
      <c r="AE132">
        <v>25.39615671225582</v>
      </c>
      <c r="AF132">
        <v>33.297141127881552</v>
      </c>
      <c r="AG132">
        <v>29.644732841462162</v>
      </c>
      <c r="AH132"/>
      <c r="AI132">
        <v>824.65810587999999</v>
      </c>
      <c r="AJ132">
        <v>3306.097951420003</v>
      </c>
      <c r="AK132">
        <v>3061.225828090001</v>
      </c>
      <c r="AL132">
        <v>2751.2416626499962</v>
      </c>
      <c r="AM132">
        <v>438.37717578000007</v>
      </c>
      <c r="AN132">
        <v>2576.9497312299982</v>
      </c>
      <c r="AO132">
        <v>2576.4853268399988</v>
      </c>
      <c r="AP132">
        <v>2292.288624780002</v>
      </c>
      <c r="AQ132">
        <v>1790.6536796599989</v>
      </c>
      <c r="AR132">
        <v>102.71001836000001</v>
      </c>
      <c r="AS132">
        <v>55.04599669000001</v>
      </c>
      <c r="AT132">
        <v>104.21564772000001</v>
      </c>
      <c r="AU132">
        <v>142.53496573000001</v>
      </c>
      <c r="AV132">
        <v>211.92606812000011</v>
      </c>
      <c r="AW132">
        <v>528.79066469000065</v>
      </c>
      <c r="AX132">
        <v>1437.5999673400011</v>
      </c>
      <c r="AY132">
        <v>815.18617062000112</v>
      </c>
      <c r="AZ132">
        <v>1933.01983634</v>
      </c>
      <c r="BA132">
        <v>4668.7513928900034</v>
      </c>
      <c r="BB132">
        <v>1527.043356630001</v>
      </c>
      <c r="BC132"/>
    </row>
    <row r="133">
      <c r="A133" t="s">
        <v>636</v>
      </c>
      <c r="B133">
        <v>2010</v>
      </c>
      <c r="C133" t="s">
        <v>641</v>
      </c>
      <c r="D133">
        <v>126</v>
      </c>
      <c r="E133" t="s">
        <v>50</v>
      </c>
      <c r="F133" t="s">
        <v>22</v>
      </c>
      <c r="G133" t="s">
        <v>660</v>
      </c>
      <c r="H133">
        <v>15.736694461376031</v>
      </c>
      <c r="I133">
        <v>2.839245670848292</v>
      </c>
      <c r="J133">
        <v>0.37034716531104422</v>
      </c>
      <c r="K133">
        <v>0.16865829586165909</v>
      </c>
      <c r="L133">
        <v>0.1166508724381361</v>
      </c>
      <c r="M133">
        <v>3.4910474559737601</v>
      </c>
      <c r="N133">
        <v>0.45047099078540642</v>
      </c>
      <c r="O133">
        <v>0.19274500258219779</v>
      </c>
      <c r="P133">
        <v>0.022386009194831798</v>
      </c>
      <c r="Q133">
        <v>0.14855619393144431</v>
      </c>
      <c r="R133">
        <v>6.7805539551254261</v>
      </c>
      <c r="S133">
        <v>12.855862542557981</v>
      </c>
      <c r="T133">
        <v>22.45683323780781</v>
      </c>
      <c r="U133">
        <v>23.586216139107151</v>
      </c>
      <c r="V133">
        <v>8.0221603209673447</v>
      </c>
      <c r="W133" t="s">
        <v>259</v>
      </c>
      <c r="X133" t="s">
        <v>160</v>
      </c>
      <c r="Y133" t="s">
        <v>260</v>
      </c>
      <c r="Z133" t="s">
        <v>261</v>
      </c>
      <c r="AA133" t="s">
        <v>163</v>
      </c>
      <c r="AB133" t="s">
        <v>192</v>
      </c>
      <c r="AC133">
        <v>2.711250586729808</v>
      </c>
      <c r="AD133">
        <v>4.9027321661646859</v>
      </c>
      <c r="AE133">
        <v>11.052395049740181</v>
      </c>
      <c r="AF133">
        <v>0.26454804054180048</v>
      </c>
      <c r="AG133">
        <v>3.7975808322976969</v>
      </c>
      <c r="AH133"/>
      <c r="AI133">
        <v>1131.9026115200011</v>
      </c>
      <c r="AJ133">
        <v>204.15698556999999</v>
      </c>
      <c r="AK133">
        <v>26.67533645</v>
      </c>
      <c r="AL133">
        <v>12.14179916</v>
      </c>
      <c r="AM133">
        <v>8.3832892000000001</v>
      </c>
      <c r="AN133">
        <v>197.08314440000001</v>
      </c>
      <c r="AO133">
        <v>25.490962249999999</v>
      </c>
      <c r="AP133">
        <v>10.87602395</v>
      </c>
      <c r="AQ133">
        <v>1.2657752099999999</v>
      </c>
      <c r="AR133">
        <v>8.3832892000000001</v>
      </c>
      <c r="AS133">
        <v>104.84527353999999</v>
      </c>
      <c r="AT133">
        <v>197.02802080999999</v>
      </c>
      <c r="AU133">
        <v>349.94891761999997</v>
      </c>
      <c r="AV133">
        <v>364.35419338000031</v>
      </c>
      <c r="AW133">
        <v>123.98442154</v>
      </c>
      <c r="AX133">
        <v>174.62759688</v>
      </c>
      <c r="AY133">
        <v>134.67066785</v>
      </c>
      <c r="AZ133">
        <v>841.24929265000094</v>
      </c>
      <c r="BA133">
        <v>37.093545900000002</v>
      </c>
      <c r="BB133">
        <v>195.61891861999999</v>
      </c>
      <c r="BC133"/>
    </row>
    <row r="134">
      <c r="A134" t="s">
        <v>636</v>
      </c>
      <c r="B134">
        <v>2010</v>
      </c>
      <c r="C134" t="s">
        <v>641</v>
      </c>
      <c r="D134">
        <v>127</v>
      </c>
      <c r="E134" t="s">
        <v>50</v>
      </c>
      <c r="F134" t="s">
        <v>19</v>
      </c>
      <c r="G134" t="s">
        <v>661</v>
      </c>
      <c r="H134">
        <v>61.613796193244411</v>
      </c>
      <c r="I134">
        <v>2.7194484516534989</v>
      </c>
      <c r="J134">
        <v>0.43936824359914428</v>
      </c>
      <c r="K134">
        <v>0.31959040552030549</v>
      </c>
      <c r="L134">
        <v>0.15285094165955451</v>
      </c>
      <c r="M134">
        <v>6.2263037340597904</v>
      </c>
      <c r="N134">
        <v>0.60234716882586903</v>
      </c>
      <c r="O134">
        <v>0.31605396193270269</v>
      </c>
      <c r="P134">
        <v>0.31801605014979067</v>
      </c>
      <c r="Q134">
        <v>0.1206891758229769</v>
      </c>
      <c r="R134">
        <v>85.51024853572558</v>
      </c>
      <c r="S134">
        <v>76.575101003000427</v>
      </c>
      <c r="T134">
        <v>60.411159938079848</v>
      </c>
      <c r="U134">
        <v>45.20554727992544</v>
      </c>
      <c r="V134">
        <v>8.3584946849285711</v>
      </c>
      <c r="W134" t="s">
        <v>259</v>
      </c>
      <c r="X134" t="s">
        <v>160</v>
      </c>
      <c r="Y134" t="s">
        <v>260</v>
      </c>
      <c r="Z134" t="s">
        <v>261</v>
      </c>
      <c r="AA134" t="s">
        <v>163</v>
      </c>
      <c r="AB134" t="s">
        <v>192</v>
      </c>
      <c r="AC134">
        <v>14.971538114353599</v>
      </c>
      <c r="AD134">
        <v>20.346208346389808</v>
      </c>
      <c r="AE134">
        <v>22.737250529550948</v>
      </c>
      <c r="AF134">
        <v>0.46735072969558128</v>
      </c>
      <c r="AG134">
        <v>26.665382180051129</v>
      </c>
      <c r="AH134"/>
      <c r="AI134">
        <v>4431.7322794800102</v>
      </c>
      <c r="AJ134">
        <v>195.54292325</v>
      </c>
      <c r="AK134">
        <v>31.646781239999999</v>
      </c>
      <c r="AL134">
        <v>23.007480879999999</v>
      </c>
      <c r="AM134">
        <v>10.98486125</v>
      </c>
      <c r="AN134">
        <v>351.49895077999997</v>
      </c>
      <c r="AO134">
        <v>34.085233580000001</v>
      </c>
      <c r="AP134">
        <v>17.833979679999999</v>
      </c>
      <c r="AQ134">
        <v>17.981625449999999</v>
      </c>
      <c r="AR134">
        <v>6.8107039999999994</v>
      </c>
      <c r="AS134">
        <v>1322.2142995299989</v>
      </c>
      <c r="AT134">
        <v>1173.5844673199981</v>
      </c>
      <c r="AU134">
        <v>941.39809511999908</v>
      </c>
      <c r="AV134">
        <v>698.32442042999946</v>
      </c>
      <c r="AW134">
        <v>129.18255020999999</v>
      </c>
      <c r="AX134">
        <v>964.29438698999923</v>
      </c>
      <c r="AY134">
        <v>558.87969673999953</v>
      </c>
      <c r="AZ134">
        <v>1730.63809597</v>
      </c>
      <c r="BA134">
        <v>65.529480800000002</v>
      </c>
      <c r="BB134">
        <v>1373.572665600002</v>
      </c>
      <c r="BC134"/>
    </row>
    <row r="135">
      <c r="A135" t="s">
        <v>636</v>
      </c>
      <c r="B135">
        <v>2010</v>
      </c>
      <c r="C135" t="s">
        <v>641</v>
      </c>
      <c r="D135">
        <v>128</v>
      </c>
      <c r="E135" t="s">
        <v>179</v>
      </c>
      <c r="F135" t="s">
        <v>49</v>
      </c>
      <c r="G135" t="s">
        <v>662</v>
      </c>
      <c r="H135">
        <v>50.619702064140263</v>
      </c>
      <c r="I135">
        <v>48.68469577782561</v>
      </c>
      <c r="J135">
        <v>42.847486600192489</v>
      </c>
      <c r="K135">
        <v>38.404227444363123</v>
      </c>
      <c r="L135">
        <v>6.1163663289317034</v>
      </c>
      <c r="M135">
        <v>50.560099997366379</v>
      </c>
      <c r="N135">
        <v>46.01557391638601</v>
      </c>
      <c r="O135">
        <v>40.831712710509393</v>
      </c>
      <c r="P135">
        <v>31.77697561569623</v>
      </c>
      <c r="Q135">
        <v>1.8249880176610289</v>
      </c>
      <c r="R135">
        <v>46.17776255844894</v>
      </c>
      <c r="S135">
        <v>64.338474846661924</v>
      </c>
      <c r="T135">
        <v>53.389645390161689</v>
      </c>
      <c r="U135">
        <v>43.959187112591188</v>
      </c>
      <c r="V135">
        <v>40.916759840826408</v>
      </c>
      <c r="W135" t="s">
        <v>259</v>
      </c>
      <c r="X135" t="s">
        <v>160</v>
      </c>
      <c r="Y135" t="s">
        <v>260</v>
      </c>
      <c r="Z135" t="s">
        <v>261</v>
      </c>
      <c r="AA135" t="s">
        <v>163</v>
      </c>
      <c r="AB135" t="s">
        <v>192</v>
      </c>
      <c r="AC135">
        <v>27.114661464840161</v>
      </c>
      <c r="AD135">
        <v>39.701288833347292</v>
      </c>
      <c r="AE135">
        <v>38.356775061020699</v>
      </c>
      <c r="AF135">
        <v>33.542639292367532</v>
      </c>
      <c r="AG135">
        <v>42.631573224390891</v>
      </c>
      <c r="AH135"/>
      <c r="AI135"/>
      <c r="AJ135"/>
      <c r="AK135"/>
      <c r="AL135"/>
      <c r="AM135"/>
      <c r="AN135"/>
      <c r="AO135"/>
      <c r="AP135"/>
      <c r="AQ135"/>
      <c r="AR135"/>
      <c r="AS135"/>
      <c r="AT135"/>
      <c r="AU135"/>
      <c r="AV135"/>
      <c r="AW135"/>
      <c r="AX135"/>
      <c r="AY135"/>
      <c r="AZ135"/>
      <c r="BA135"/>
      <c r="BB135"/>
      <c r="BC135"/>
    </row>
    <row r="136">
      <c r="A136" t="s">
        <v>636</v>
      </c>
      <c r="B136">
        <v>2010</v>
      </c>
      <c r="C136" t="s">
        <v>641</v>
      </c>
      <c r="D136">
        <v>129</v>
      </c>
      <c r="E136" t="s">
        <v>179</v>
      </c>
      <c r="F136" t="s">
        <v>48</v>
      </c>
      <c r="G136" t="s">
        <v>192</v>
      </c>
      <c r="H136">
        <v>49.380297935859822</v>
      </c>
      <c r="I136">
        <v>51.315304222174241</v>
      </c>
      <c r="J136">
        <v>57.152513399807347</v>
      </c>
      <c r="K136">
        <v>61.595772555636508</v>
      </c>
      <c r="L136">
        <v>93.883633671068296</v>
      </c>
      <c r="M136">
        <v>49.439900002633237</v>
      </c>
      <c r="N136">
        <v>53.984426083613698</v>
      </c>
      <c r="O136">
        <v>59.168287289490493</v>
      </c>
      <c r="P136">
        <v>68.223024384303613</v>
      </c>
      <c r="Q136">
        <v>98.175011982338972</v>
      </c>
      <c r="R136">
        <v>53.822237441551067</v>
      </c>
      <c r="S136">
        <v>35.661525153338033</v>
      </c>
      <c r="T136">
        <v>46.610354609838318</v>
      </c>
      <c r="U136">
        <v>56.04081288740884</v>
      </c>
      <c r="V136">
        <v>59.083240159173592</v>
      </c>
      <c r="W136" t="s">
        <v>259</v>
      </c>
      <c r="X136" t="s">
        <v>160</v>
      </c>
      <c r="Y136" t="s">
        <v>260</v>
      </c>
      <c r="Z136" t="s">
        <v>261</v>
      </c>
      <c r="AA136" t="s">
        <v>163</v>
      </c>
      <c r="AB136" t="s">
        <v>192</v>
      </c>
      <c r="AC136">
        <v>72.88533853515969</v>
      </c>
      <c r="AD136">
        <v>60.298711166652808</v>
      </c>
      <c r="AE136">
        <v>61.643224938979237</v>
      </c>
      <c r="AF136">
        <v>66.457360707632233</v>
      </c>
      <c r="AG136">
        <v>57.368426775608953</v>
      </c>
      <c r="AH136"/>
      <c r="AI136"/>
      <c r="AJ136"/>
      <c r="AK136"/>
      <c r="AL136"/>
      <c r="AM136"/>
      <c r="AN136"/>
      <c r="AO136"/>
      <c r="AP136"/>
      <c r="AQ136"/>
      <c r="AR136"/>
      <c r="AS136"/>
      <c r="AT136"/>
      <c r="AU136"/>
      <c r="AV136"/>
      <c r="AW136"/>
      <c r="AX136"/>
      <c r="AY136"/>
      <c r="AZ136"/>
      <c r="BA136"/>
      <c r="BB136"/>
      <c r="BC136"/>
    </row>
    <row r="137">
      <c r="A137" t="s">
        <v>636</v>
      </c>
      <c r="B137">
        <v>2010</v>
      </c>
      <c r="C137" t="s">
        <v>641</v>
      </c>
      <c r="D137">
        <v>135</v>
      </c>
      <c r="E137" t="s">
        <v>45</v>
      </c>
      <c r="F137" t="s">
        <v>44</v>
      </c>
      <c r="G137" t="s">
        <v>663</v>
      </c>
      <c r="H137">
        <v>0</v>
      </c>
      <c r="I137">
        <v>0</v>
      </c>
      <c r="J137">
        <v>0.32368590961041249</v>
      </c>
      <c r="K137">
        <v>5.7716023214090848</v>
      </c>
      <c r="L137">
        <v>88.260978828463394</v>
      </c>
      <c r="M137">
        <v>0</v>
      </c>
      <c r="N137">
        <v>0.030368395458128399</v>
      </c>
      <c r="O137">
        <v>0.5710489589985841</v>
      </c>
      <c r="P137">
        <v>20.463628997128531</v>
      </c>
      <c r="Q137">
        <v>97.172056088489541</v>
      </c>
      <c r="R137">
        <v>0</v>
      </c>
      <c r="S137">
        <v>0</v>
      </c>
      <c r="T137">
        <v>0</v>
      </c>
      <c r="U137">
        <v>0</v>
      </c>
      <c r="V137">
        <v>6.9188201589053451</v>
      </c>
      <c r="W137" t="s">
        <v>259</v>
      </c>
      <c r="X137" t="s">
        <v>160</v>
      </c>
      <c r="Y137" t="s">
        <v>260</v>
      </c>
      <c r="Z137" t="s">
        <v>261</v>
      </c>
      <c r="AA137" t="s">
        <v>163</v>
      </c>
      <c r="AB137" t="s">
        <v>192</v>
      </c>
      <c r="AC137">
        <v>16.25176223614686</v>
      </c>
      <c r="AD137">
        <v>12.19824232973739</v>
      </c>
      <c r="AE137">
        <v>8.7087220322879357</v>
      </c>
      <c r="AF137">
        <v>32.827119035176153</v>
      </c>
      <c r="AG137">
        <v>2.642936780378653</v>
      </c>
      <c r="AH137"/>
      <c r="AI137"/>
      <c r="AJ137"/>
      <c r="AK137"/>
      <c r="AL137"/>
      <c r="AM137"/>
      <c r="AN137"/>
      <c r="AO137"/>
      <c r="AP137"/>
      <c r="AQ137"/>
      <c r="AR137"/>
      <c r="AS137"/>
      <c r="AT137"/>
      <c r="AU137"/>
      <c r="AV137"/>
      <c r="AW137"/>
      <c r="AX137"/>
      <c r="AY137"/>
      <c r="AZ137"/>
      <c r="BA137"/>
      <c r="BB137"/>
      <c r="BC137"/>
    </row>
    <row r="138">
      <c r="A138" t="s">
        <v>636</v>
      </c>
      <c r="B138">
        <v>2010</v>
      </c>
      <c r="C138" t="s">
        <v>641</v>
      </c>
      <c r="D138">
        <v>136</v>
      </c>
      <c r="E138" t="s">
        <v>45</v>
      </c>
      <c r="F138" t="s">
        <v>43</v>
      </c>
      <c r="G138" t="s">
        <v>664</v>
      </c>
      <c r="H138">
        <v>0</v>
      </c>
      <c r="I138">
        <v>0</v>
      </c>
      <c r="J138">
        <v>0</v>
      </c>
      <c r="K138">
        <v>0.36912418267930103</v>
      </c>
      <c r="L138">
        <v>1.2079087313474239</v>
      </c>
      <c r="M138">
        <v>0</v>
      </c>
      <c r="N138">
        <v>0</v>
      </c>
      <c r="O138">
        <v>0</v>
      </c>
      <c r="P138">
        <v>1.41451084199372</v>
      </c>
      <c r="Q138">
        <v>0.57686988035517839</v>
      </c>
      <c r="R138">
        <v>0</v>
      </c>
      <c r="S138">
        <v>0</v>
      </c>
      <c r="T138">
        <v>0</v>
      </c>
      <c r="U138">
        <v>0</v>
      </c>
      <c r="V138">
        <v>0.057047916423915802</v>
      </c>
      <c r="W138" t="s">
        <v>259</v>
      </c>
      <c r="X138" t="s">
        <v>160</v>
      </c>
      <c r="Y138" t="s">
        <v>260</v>
      </c>
      <c r="Z138" t="s">
        <v>261</v>
      </c>
      <c r="AA138" t="s">
        <v>163</v>
      </c>
      <c r="AB138" t="s">
        <v>192</v>
      </c>
      <c r="AC138">
        <v>0.49884946722691542</v>
      </c>
      <c r="AD138">
        <v>0.062175557776272997</v>
      </c>
      <c r="AE138">
        <v>0.1241206674800653</v>
      </c>
      <c r="AF138">
        <v>0.40344016274280681</v>
      </c>
      <c r="AG138">
        <v>0.26309895712395809</v>
      </c>
      <c r="AH138"/>
      <c r="AI138"/>
      <c r="AJ138"/>
      <c r="AK138"/>
      <c r="AL138"/>
      <c r="AM138"/>
      <c r="AN138"/>
      <c r="AO138"/>
      <c r="AP138"/>
      <c r="AQ138"/>
      <c r="AR138"/>
      <c r="AS138"/>
      <c r="AT138"/>
      <c r="AU138"/>
      <c r="AV138"/>
      <c r="AW138"/>
      <c r="AX138"/>
      <c r="AY138"/>
      <c r="AZ138"/>
      <c r="BA138"/>
      <c r="BB138"/>
      <c r="BC138"/>
    </row>
    <row r="139">
      <c r="A139" t="s">
        <v>636</v>
      </c>
      <c r="B139">
        <v>2010</v>
      </c>
      <c r="C139" t="s">
        <v>641</v>
      </c>
      <c r="D139">
        <v>137</v>
      </c>
      <c r="E139" t="s">
        <v>45</v>
      </c>
      <c r="F139" t="s">
        <v>42</v>
      </c>
      <c r="G139" t="s">
        <v>665</v>
      </c>
      <c r="H139">
        <v>22.6819232797788</v>
      </c>
      <c r="I139">
        <v>94.441305877498266</v>
      </c>
      <c r="J139">
        <v>98.866598681479417</v>
      </c>
      <c r="K139">
        <v>93.37116199225612</v>
      </c>
      <c r="L139">
        <v>10.26177265849673</v>
      </c>
      <c r="M139">
        <v>90.287836434234222</v>
      </c>
      <c r="N139">
        <v>98.916813444930568</v>
      </c>
      <c r="O139">
        <v>98.920334468864937</v>
      </c>
      <c r="P139">
        <v>77.781458101532792</v>
      </c>
      <c r="Q139">
        <v>1.982034781238293</v>
      </c>
      <c r="R139">
        <v>7.7091975091489102</v>
      </c>
      <c r="S139">
        <v>10.5690364544416</v>
      </c>
      <c r="T139">
        <v>17.132006824112221</v>
      </c>
      <c r="U139">
        <v>31.208236580967458</v>
      </c>
      <c r="V139">
        <v>76.643476918774653</v>
      </c>
      <c r="W139" t="s">
        <v>259</v>
      </c>
      <c r="X139" t="s">
        <v>160</v>
      </c>
      <c r="Y139" t="s">
        <v>260</v>
      </c>
      <c r="Z139" t="s">
        <v>261</v>
      </c>
      <c r="AA139" t="s">
        <v>163</v>
      </c>
      <c r="AB139" t="s">
        <v>192</v>
      </c>
      <c r="AC139">
        <v>65.574874262413402</v>
      </c>
      <c r="AD139">
        <v>62.49064159993226</v>
      </c>
      <c r="AE139">
        <v>57.386492274171637</v>
      </c>
      <c r="AF139">
        <v>66.037767638108903</v>
      </c>
      <c r="AG139">
        <v>66.631001250148273</v>
      </c>
      <c r="AH139"/>
      <c r="AI139"/>
      <c r="AJ139"/>
      <c r="AK139"/>
      <c r="AL139"/>
      <c r="AM139"/>
      <c r="AN139"/>
      <c r="AO139"/>
      <c r="AP139"/>
      <c r="AQ139"/>
      <c r="AR139"/>
      <c r="AS139"/>
      <c r="AT139"/>
      <c r="AU139"/>
      <c r="AV139"/>
      <c r="AW139"/>
      <c r="AX139"/>
      <c r="AY139"/>
      <c r="AZ139"/>
      <c r="BA139"/>
      <c r="BB139"/>
      <c r="BC139"/>
    </row>
    <row r="140">
      <c r="A140" t="s">
        <v>636</v>
      </c>
      <c r="B140">
        <v>2010</v>
      </c>
      <c r="C140" t="s">
        <v>641</v>
      </c>
      <c r="D140">
        <v>138</v>
      </c>
      <c r="E140" t="s">
        <v>45</v>
      </c>
      <c r="F140" t="s">
        <v>41</v>
      </c>
      <c r="G140" t="s">
        <v>192</v>
      </c>
      <c r="H140">
        <v>15.73009995657568</v>
      </c>
      <c r="I140">
        <v>2.839245670848292</v>
      </c>
      <c r="J140">
        <v>0.37034716531104422</v>
      </c>
      <c r="K140">
        <v>0.16861090293529399</v>
      </c>
      <c r="L140">
        <v>0.1165807385078857</v>
      </c>
      <c r="M140">
        <v>3.4891837544209192</v>
      </c>
      <c r="N140">
        <v>0.45047099078540642</v>
      </c>
      <c r="O140">
        <v>0.1926759080637209</v>
      </c>
      <c r="P140">
        <v>0.022386009194831798</v>
      </c>
      <c r="Q140">
        <v>0.14844246726430571</v>
      </c>
      <c r="R140">
        <v>6.7805539551254261</v>
      </c>
      <c r="S140">
        <v>12.855862542557981</v>
      </c>
      <c r="T140">
        <v>22.45683323780781</v>
      </c>
      <c r="U140">
        <v>23.586216139107151</v>
      </c>
      <c r="V140">
        <v>8.0221603209673447</v>
      </c>
      <c r="W140" t="s">
        <v>259</v>
      </c>
      <c r="X140" t="s">
        <v>160</v>
      </c>
      <c r="Y140" t="s">
        <v>260</v>
      </c>
      <c r="Z140" t="s">
        <v>261</v>
      </c>
      <c r="AA140" t="s">
        <v>163</v>
      </c>
      <c r="AB140" t="s">
        <v>192</v>
      </c>
      <c r="AC140">
        <v>2.7099818561134019</v>
      </c>
      <c r="AD140">
        <v>4.9027321661646859</v>
      </c>
      <c r="AE140">
        <v>11.04945756340755</v>
      </c>
      <c r="AF140">
        <v>0.26446649416148199</v>
      </c>
      <c r="AG140">
        <v>3.7975808322976969</v>
      </c>
      <c r="AH140"/>
      <c r="AI140"/>
      <c r="AJ140"/>
      <c r="AK140"/>
      <c r="AL140"/>
      <c r="AM140"/>
      <c r="AN140"/>
      <c r="AO140"/>
      <c r="AP140"/>
      <c r="AQ140"/>
      <c r="AR140"/>
      <c r="AS140"/>
      <c r="AT140"/>
      <c r="AU140"/>
      <c r="AV140"/>
      <c r="AW140"/>
      <c r="AX140"/>
      <c r="AY140"/>
      <c r="AZ140"/>
      <c r="BA140"/>
      <c r="BB140"/>
      <c r="BC140"/>
    </row>
    <row r="141">
      <c r="A141" t="s">
        <v>636</v>
      </c>
      <c r="B141">
        <v>2010</v>
      </c>
      <c r="C141" t="s">
        <v>641</v>
      </c>
      <c r="D141">
        <v>139</v>
      </c>
      <c r="E141" t="s">
        <v>45</v>
      </c>
      <c r="F141" t="s">
        <v>19</v>
      </c>
      <c r="G141" t="s">
        <v>192</v>
      </c>
      <c r="H141">
        <v>61.587976763645543</v>
      </c>
      <c r="I141">
        <v>2.7194484516534989</v>
      </c>
      <c r="J141">
        <v>0.43936824359914428</v>
      </c>
      <c r="K141">
        <v>0.31950060072014169</v>
      </c>
      <c r="L141">
        <v>0.152759043184584</v>
      </c>
      <c r="M141">
        <v>6.2229798113449126</v>
      </c>
      <c r="N141">
        <v>0.60234716882586903</v>
      </c>
      <c r="O141">
        <v>0.3159406640727328</v>
      </c>
      <c r="P141">
        <v>0.31801605014979067</v>
      </c>
      <c r="Q141">
        <v>0.12059678265267</v>
      </c>
      <c r="R141">
        <v>85.51024853572558</v>
      </c>
      <c r="S141">
        <v>76.575101003000427</v>
      </c>
      <c r="T141">
        <v>60.411159938079848</v>
      </c>
      <c r="U141">
        <v>45.20554727992544</v>
      </c>
      <c r="V141">
        <v>8.3584946849285711</v>
      </c>
      <c r="W141" t="s">
        <v>259</v>
      </c>
      <c r="X141" t="s">
        <v>160</v>
      </c>
      <c r="Y141" t="s">
        <v>260</v>
      </c>
      <c r="Z141" t="s">
        <v>261</v>
      </c>
      <c r="AA141" t="s">
        <v>163</v>
      </c>
      <c r="AB141" t="s">
        <v>192</v>
      </c>
      <c r="AC141">
        <v>14.964532178099191</v>
      </c>
      <c r="AD141">
        <v>20.346208346389808</v>
      </c>
      <c r="AE141">
        <v>22.731207462652652</v>
      </c>
      <c r="AF141">
        <v>0.4672066698103981</v>
      </c>
      <c r="AG141">
        <v>26.665382180051129</v>
      </c>
      <c r="AH141"/>
      <c r="AI141"/>
      <c r="AJ141"/>
      <c r="AK141"/>
      <c r="AL141"/>
      <c r="AM141"/>
      <c r="AN141"/>
      <c r="AO141"/>
      <c r="AP141"/>
      <c r="AQ141"/>
      <c r="AR141"/>
      <c r="AS141"/>
      <c r="AT141"/>
      <c r="AU141"/>
      <c r="AV141"/>
      <c r="AW141"/>
      <c r="AX141"/>
      <c r="AY141"/>
      <c r="AZ141"/>
      <c r="BA141"/>
      <c r="BB141"/>
      <c r="BC141"/>
    </row>
    <row r="142">
      <c r="A142" t="s">
        <v>636</v>
      </c>
      <c r="B142">
        <v>2010</v>
      </c>
      <c r="C142" t="s">
        <v>641</v>
      </c>
      <c r="D142">
        <v>148</v>
      </c>
      <c r="E142" t="s">
        <v>109</v>
      </c>
      <c r="F142" t="s">
        <v>49</v>
      </c>
      <c r="G142" t="s">
        <v>192</v>
      </c>
      <c r="H142">
        <v>11.46030966221827</v>
      </c>
      <c r="I142">
        <v>45.978462455065767</v>
      </c>
      <c r="J142">
        <v>42.500543898860002</v>
      </c>
      <c r="K142">
        <v>38.205980416877132</v>
      </c>
      <c r="L142">
        <v>6.0962151821547126</v>
      </c>
      <c r="M142">
        <v>45.622628792232042</v>
      </c>
      <c r="N142">
        <v>45.53111359794493</v>
      </c>
      <c r="O142">
        <v>40.609398651023092</v>
      </c>
      <c r="P142">
        <v>31.668806136302958</v>
      </c>
      <c r="Q142">
        <v>1.8186809704859681</v>
      </c>
      <c r="R142">
        <v>3.559934920936644</v>
      </c>
      <c r="S142">
        <v>6.7999568607754428</v>
      </c>
      <c r="T142">
        <v>9.1467176916118191</v>
      </c>
      <c r="U142">
        <v>13.71888711316762</v>
      </c>
      <c r="V142">
        <v>34.214326571709627</v>
      </c>
      <c r="W142" t="s">
        <v>259</v>
      </c>
      <c r="X142" t="s">
        <v>160</v>
      </c>
      <c r="Y142" t="s">
        <v>260</v>
      </c>
      <c r="Z142" t="s">
        <v>261</v>
      </c>
      <c r="AA142" t="s">
        <v>163</v>
      </c>
      <c r="AB142" t="s">
        <v>192</v>
      </c>
      <c r="AC142">
        <v>22.30958850403108</v>
      </c>
      <c r="AD142">
        <v>29.677134033098159</v>
      </c>
      <c r="AE142">
        <v>25.389406965896981</v>
      </c>
      <c r="AF142">
        <v>33.286877353754271</v>
      </c>
      <c r="AG142">
        <v>29.644732841462162</v>
      </c>
      <c r="AH142"/>
      <c r="AI142"/>
      <c r="AJ142"/>
      <c r="AK142"/>
      <c r="AL142"/>
      <c r="AM142"/>
      <c r="AN142"/>
      <c r="AO142"/>
      <c r="AP142"/>
      <c r="AQ142"/>
      <c r="AR142"/>
      <c r="AS142"/>
      <c r="AT142"/>
      <c r="AU142"/>
      <c r="AV142"/>
      <c r="AW142"/>
      <c r="AX142"/>
      <c r="AY142"/>
      <c r="AZ142"/>
      <c r="BA142"/>
      <c r="BB142"/>
      <c r="BC142"/>
    </row>
    <row r="143">
      <c r="A143" t="s">
        <v>636</v>
      </c>
      <c r="B143">
        <v>2010</v>
      </c>
      <c r="C143" t="s">
        <v>641</v>
      </c>
      <c r="D143">
        <v>149</v>
      </c>
      <c r="E143" t="s">
        <v>109</v>
      </c>
      <c r="F143" t="s">
        <v>48</v>
      </c>
      <c r="G143" t="s">
        <v>192</v>
      </c>
      <c r="H143">
        <v>11.179708344400799</v>
      </c>
      <c r="I143">
        <v>48.462843422432357</v>
      </c>
      <c r="J143">
        <v>56.689740692229648</v>
      </c>
      <c r="K143">
        <v>61.277808111942178</v>
      </c>
      <c r="L143">
        <v>93.574322099406231</v>
      </c>
      <c r="M143">
        <v>44.611822473901327</v>
      </c>
      <c r="N143">
        <v>53.416068242443473</v>
      </c>
      <c r="O143">
        <v>58.846137145227928</v>
      </c>
      <c r="P143">
        <v>67.990791804352241</v>
      </c>
      <c r="Q143">
        <v>97.835725134429524</v>
      </c>
      <c r="R143">
        <v>4.1492625882122676</v>
      </c>
      <c r="S143">
        <v>3.769079593666159</v>
      </c>
      <c r="T143">
        <v>7.9852891325004087</v>
      </c>
      <c r="U143">
        <v>17.489349467799851</v>
      </c>
      <c r="V143">
        <v>49.405018422394363</v>
      </c>
      <c r="W143" t="s">
        <v>259</v>
      </c>
      <c r="X143" t="s">
        <v>160</v>
      </c>
      <c r="Y143" t="s">
        <v>260</v>
      </c>
      <c r="Z143" t="s">
        <v>261</v>
      </c>
      <c r="AA143" t="s">
        <v>163</v>
      </c>
      <c r="AB143" t="s">
        <v>192</v>
      </c>
      <c r="AC143">
        <v>59.969102428400817</v>
      </c>
      <c r="AD143">
        <v>45.073925454347822</v>
      </c>
      <c r="AE143">
        <v>40.803350181975027</v>
      </c>
      <c r="AF143">
        <v>65.950624691376873</v>
      </c>
      <c r="AG143">
        <v>39.892304146188607</v>
      </c>
      <c r="AH143"/>
      <c r="AI143"/>
      <c r="AJ143"/>
      <c r="AK143"/>
      <c r="AL143"/>
      <c r="AM143"/>
      <c r="AN143"/>
      <c r="AO143"/>
      <c r="AP143"/>
      <c r="AQ143"/>
      <c r="AR143"/>
      <c r="AS143"/>
      <c r="AT143"/>
      <c r="AU143"/>
      <c r="AV143"/>
      <c r="AW143"/>
      <c r="AX143"/>
      <c r="AY143"/>
      <c r="AZ143"/>
      <c r="BA143"/>
      <c r="BB143"/>
      <c r="BC143"/>
    </row>
    <row r="144">
      <c r="A144" t="s">
        <v>636</v>
      </c>
      <c r="B144">
        <v>2010</v>
      </c>
      <c r="C144" t="s">
        <v>641</v>
      </c>
      <c r="D144">
        <v>150</v>
      </c>
      <c r="E144" t="s">
        <v>109</v>
      </c>
      <c r="F144" t="s">
        <v>111</v>
      </c>
      <c r="G144" t="s">
        <v>192</v>
      </c>
      <c r="H144">
        <v>77.35998199338097</v>
      </c>
      <c r="I144">
        <v>5.5586941225017918</v>
      </c>
      <c r="J144">
        <v>0.80971540891018845</v>
      </c>
      <c r="K144">
        <v>0.51621147118031174</v>
      </c>
      <c r="L144">
        <v>0.32946271843907982</v>
      </c>
      <c r="M144">
        <v>9.7655487338663391</v>
      </c>
      <c r="N144">
        <v>1.0528181596112749</v>
      </c>
      <c r="O144">
        <v>0.54446420374882609</v>
      </c>
      <c r="P144">
        <v>0.34040205934462248</v>
      </c>
      <c r="Q144">
        <v>0.34559389508452959</v>
      </c>
      <c r="R144">
        <v>92.290802490851064</v>
      </c>
      <c r="S144">
        <v>89.430963545558413</v>
      </c>
      <c r="T144">
        <v>82.867993175887761</v>
      </c>
      <c r="U144">
        <v>68.791763419032634</v>
      </c>
      <c r="V144">
        <v>16.38065500589591</v>
      </c>
      <c r="W144" t="s">
        <v>259</v>
      </c>
      <c r="X144" t="s">
        <v>160</v>
      </c>
      <c r="Y144" t="s">
        <v>260</v>
      </c>
      <c r="Z144" t="s">
        <v>261</v>
      </c>
      <c r="AA144" t="s">
        <v>163</v>
      </c>
      <c r="AB144" t="s">
        <v>192</v>
      </c>
      <c r="AC144">
        <v>17.721309067567901</v>
      </c>
      <c r="AD144">
        <v>25.248940512554469</v>
      </c>
      <c r="AE144">
        <v>33.807242852127807</v>
      </c>
      <c r="AF144">
        <v>0.7624979548686599</v>
      </c>
      <c r="AG144">
        <v>30.46296301234883</v>
      </c>
      <c r="AH144"/>
      <c r="AI144"/>
      <c r="AJ144"/>
      <c r="AK144"/>
      <c r="AL144"/>
      <c r="AM144"/>
      <c r="AN144"/>
      <c r="AO144"/>
      <c r="AP144"/>
      <c r="AQ144"/>
      <c r="AR144"/>
      <c r="AS144"/>
      <c r="AT144"/>
      <c r="AU144"/>
      <c r="AV144"/>
      <c r="AW144"/>
      <c r="AX144"/>
      <c r="AY144"/>
      <c r="AZ144"/>
      <c r="BA144"/>
      <c r="BB144"/>
      <c r="BC144"/>
    </row>
    <row r="145">
      <c r="A145" t="s">
        <v>636</v>
      </c>
      <c r="B145">
        <v>2010</v>
      </c>
      <c r="C145" t="s">
        <v>641</v>
      </c>
      <c r="D145">
        <v>151</v>
      </c>
      <c r="E145" t="s">
        <v>110</v>
      </c>
      <c r="F145" t="s">
        <v>49</v>
      </c>
      <c r="G145" t="s">
        <v>192</v>
      </c>
      <c r="H145">
        <v>48.577830667730751</v>
      </c>
      <c r="I145">
        <v>48.085268705356278</v>
      </c>
      <c r="J145">
        <v>42.715342980733759</v>
      </c>
      <c r="K145">
        <v>38.428605492759978</v>
      </c>
      <c r="L145">
        <v>6.2223010482079042</v>
      </c>
      <c r="M145">
        <v>49.952483759528967</v>
      </c>
      <c r="N145">
        <v>45.841762003333152</v>
      </c>
      <c r="O145">
        <v>40.843390118338228</v>
      </c>
      <c r="P145">
        <v>31.792296751880031</v>
      </c>
      <c r="Q145">
        <v>1.969498589683822</v>
      </c>
      <c r="R145">
        <v>47.624547285729477</v>
      </c>
      <c r="S145">
        <v>52.110599773198267</v>
      </c>
      <c r="T145">
        <v>51.40970291752425</v>
      </c>
      <c r="U145">
        <v>42.764584243965871</v>
      </c>
      <c r="V145">
        <v>40.676843763455061</v>
      </c>
      <c r="W145" t="s">
        <v>259</v>
      </c>
      <c r="X145" t="s">
        <v>160</v>
      </c>
      <c r="Y145" t="s">
        <v>260</v>
      </c>
      <c r="Z145" t="s">
        <v>261</v>
      </c>
      <c r="AA145" t="s">
        <v>163</v>
      </c>
      <c r="AB145" t="s">
        <v>192</v>
      </c>
      <c r="AC145">
        <v>27.298396718789199</v>
      </c>
      <c r="AD145">
        <v>39.037394000471707</v>
      </c>
      <c r="AE145">
        <v>39.674556617255689</v>
      </c>
      <c r="AF145">
        <v>33.503176912530343</v>
      </c>
      <c r="AG145">
        <v>42.714020702898331</v>
      </c>
      <c r="AH145"/>
      <c r="AI145"/>
      <c r="AJ145"/>
      <c r="AK145"/>
      <c r="AL145"/>
      <c r="AM145"/>
      <c r="AN145"/>
      <c r="AO145"/>
      <c r="AP145"/>
      <c r="AQ145"/>
      <c r="AR145"/>
      <c r="AS145"/>
      <c r="AT145"/>
      <c r="AU145"/>
      <c r="AV145"/>
      <c r="AW145"/>
      <c r="AX145"/>
      <c r="AY145"/>
      <c r="AZ145"/>
      <c r="BA145"/>
      <c r="BB145"/>
      <c r="BC145"/>
    </row>
    <row r="146">
      <c r="A146" t="s">
        <v>636</v>
      </c>
      <c r="B146">
        <v>2010</v>
      </c>
      <c r="C146" t="s">
        <v>641</v>
      </c>
      <c r="D146">
        <v>152</v>
      </c>
      <c r="E146" t="s">
        <v>110</v>
      </c>
      <c r="F146" t="s">
        <v>48</v>
      </c>
      <c r="G146" t="s">
        <v>192</v>
      </c>
      <c r="H146">
        <v>51.282012869782868</v>
      </c>
      <c r="I146">
        <v>51.914731294643623</v>
      </c>
      <c r="J146">
        <v>57.284657019266071</v>
      </c>
      <c r="K146">
        <v>61.543204472384083</v>
      </c>
      <c r="L146">
        <v>93.717484031309112</v>
      </c>
      <c r="M146">
        <v>49.990588468621013</v>
      </c>
      <c r="N146">
        <v>54.158237996666543</v>
      </c>
      <c r="O146">
        <v>59.120648633844063</v>
      </c>
      <c r="P146">
        <v>68.207703248119813</v>
      </c>
      <c r="Q146">
        <v>97.953854331237267</v>
      </c>
      <c r="R146">
        <v>52.375452714270509</v>
      </c>
      <c r="S146">
        <v>47.889400226801683</v>
      </c>
      <c r="T146">
        <v>48.451125834077793</v>
      </c>
      <c r="U146">
        <v>57.235415756034079</v>
      </c>
      <c r="V146">
        <v>59.323156236544882</v>
      </c>
      <c r="W146" t="s">
        <v>259</v>
      </c>
      <c r="X146" t="s">
        <v>160</v>
      </c>
      <c r="Y146" t="s">
        <v>260</v>
      </c>
      <c r="Z146" t="s">
        <v>261</v>
      </c>
      <c r="AA146" t="s">
        <v>163</v>
      </c>
      <c r="AB146" t="s">
        <v>192</v>
      </c>
      <c r="AC146">
        <v>72.646573263085358</v>
      </c>
      <c r="AD146">
        <v>60.923365263761063</v>
      </c>
      <c r="AE146">
        <v>60.291046797532118</v>
      </c>
      <c r="AF146">
        <v>66.465853605085385</v>
      </c>
      <c r="AG146">
        <v>57.285979297101498</v>
      </c>
      <c r="AH146"/>
      <c r="AI146"/>
      <c r="AJ146"/>
      <c r="AK146"/>
      <c r="AL146"/>
      <c r="AM146"/>
      <c r="AN146"/>
      <c r="AO146"/>
      <c r="AP146"/>
      <c r="AQ146"/>
      <c r="AR146"/>
      <c r="AS146"/>
      <c r="AT146"/>
      <c r="AU146"/>
      <c r="AV146"/>
      <c r="AW146"/>
      <c r="AX146"/>
      <c r="AY146"/>
      <c r="AZ146"/>
      <c r="BA146"/>
      <c r="BB146"/>
      <c r="BC146"/>
    </row>
    <row r="147">
      <c r="A147" t="s">
        <v>636</v>
      </c>
      <c r="B147">
        <v>2010</v>
      </c>
      <c r="C147" t="s">
        <v>641</v>
      </c>
      <c r="D147">
        <v>153</v>
      </c>
      <c r="E147" t="s">
        <v>328</v>
      </c>
      <c r="F147" t="s">
        <v>272</v>
      </c>
      <c r="G147" t="s">
        <v>192</v>
      </c>
      <c r="H147">
        <v>0</v>
      </c>
      <c r="I147">
        <v>0</v>
      </c>
      <c r="J147">
        <v>0.32368590961041249</v>
      </c>
      <c r="K147">
        <v>5.7716023214090848</v>
      </c>
      <c r="L147">
        <v>88.260978828463394</v>
      </c>
      <c r="M147">
        <v>0</v>
      </c>
      <c r="N147">
        <v>0.030368395458128399</v>
      </c>
      <c r="O147">
        <v>0.5710489589985841</v>
      </c>
      <c r="P147">
        <v>20.463628997128531</v>
      </c>
      <c r="Q147">
        <v>97.172056088489541</v>
      </c>
      <c r="R147">
        <v>0</v>
      </c>
      <c r="S147">
        <v>0</v>
      </c>
      <c r="T147">
        <v>0</v>
      </c>
      <c r="U147">
        <v>0</v>
      </c>
      <c r="V147">
        <v>6.9188201589053451</v>
      </c>
      <c r="W147" t="s">
        <v>259</v>
      </c>
      <c r="X147" t="s">
        <v>160</v>
      </c>
      <c r="Y147" t="s">
        <v>260</v>
      </c>
      <c r="Z147" t="s">
        <v>261</v>
      </c>
      <c r="AA147" t="s">
        <v>163</v>
      </c>
      <c r="AB147" t="s">
        <v>192</v>
      </c>
      <c r="AC147">
        <v>16.25176223614686</v>
      </c>
      <c r="AD147">
        <v>12.19824232973739</v>
      </c>
      <c r="AE147">
        <v>8.7087220322879357</v>
      </c>
      <c r="AF147">
        <v>32.827119035176153</v>
      </c>
      <c r="AG147">
        <v>2.642936780378653</v>
      </c>
      <c r="AH147"/>
      <c r="AI147">
        <v>0</v>
      </c>
      <c r="AJ147">
        <v>0</v>
      </c>
      <c r="AK147">
        <v>23.3144232</v>
      </c>
      <c r="AL147">
        <v>415.61746600000021</v>
      </c>
      <c r="AM147">
        <v>6346.822983489993</v>
      </c>
      <c r="AN147">
        <v>0</v>
      </c>
      <c r="AO147">
        <v>1.7184672000000001</v>
      </c>
      <c r="AP147">
        <v>32.23413979</v>
      </c>
      <c r="AQ147">
        <v>1157.0778009499991</v>
      </c>
      <c r="AR147">
        <v>5487.7924313799886</v>
      </c>
      <c r="AS147">
        <v>0</v>
      </c>
      <c r="AT147">
        <v>0</v>
      </c>
      <c r="AU147">
        <v>0</v>
      </c>
      <c r="AV147">
        <v>0</v>
      </c>
      <c r="AW147">
        <v>106.93203337</v>
      </c>
      <c r="AX147">
        <v>1047.2417658300001</v>
      </c>
      <c r="AY147">
        <v>335.06734316000029</v>
      </c>
      <c r="AZ147">
        <v>663.03763849999973</v>
      </c>
      <c r="BA147">
        <v>4604.2666030599858</v>
      </c>
      <c r="BB147">
        <v>136.14152214000001</v>
      </c>
      <c r="BC147"/>
    </row>
    <row r="148">
      <c r="A148" t="s">
        <v>636</v>
      </c>
      <c r="B148">
        <v>2010</v>
      </c>
      <c r="C148" t="s">
        <v>641</v>
      </c>
      <c r="D148">
        <v>154</v>
      </c>
      <c r="E148" t="s">
        <v>328</v>
      </c>
      <c r="F148" t="s">
        <v>273</v>
      </c>
      <c r="G148" t="s">
        <v>192</v>
      </c>
      <c r="H148">
        <v>0</v>
      </c>
      <c r="I148">
        <v>0</v>
      </c>
      <c r="J148">
        <v>0</v>
      </c>
      <c r="K148">
        <v>0.36912418267930103</v>
      </c>
      <c r="L148">
        <v>1.2079087313474239</v>
      </c>
      <c r="M148">
        <v>0</v>
      </c>
      <c r="N148">
        <v>0</v>
      </c>
      <c r="O148">
        <v>0</v>
      </c>
      <c r="P148">
        <v>1.41451084199372</v>
      </c>
      <c r="Q148">
        <v>0.57686988035517839</v>
      </c>
      <c r="R148">
        <v>0</v>
      </c>
      <c r="S148">
        <v>0</v>
      </c>
      <c r="T148">
        <v>0</v>
      </c>
      <c r="U148">
        <v>0</v>
      </c>
      <c r="V148">
        <v>0.057047916423915802</v>
      </c>
      <c r="W148" t="s">
        <v>259</v>
      </c>
      <c r="X148" t="s">
        <v>160</v>
      </c>
      <c r="Y148" t="s">
        <v>260</v>
      </c>
      <c r="Z148" t="s">
        <v>261</v>
      </c>
      <c r="AA148" t="s">
        <v>163</v>
      </c>
      <c r="AB148" t="s">
        <v>192</v>
      </c>
      <c r="AC148">
        <v>0.49884946722691542</v>
      </c>
      <c r="AD148">
        <v>0.062175557776272997</v>
      </c>
      <c r="AE148">
        <v>0.1241206674800653</v>
      </c>
      <c r="AF148">
        <v>0.40344016274280681</v>
      </c>
      <c r="AG148">
        <v>0.26309895712395809</v>
      </c>
      <c r="AH148"/>
      <c r="AI148">
        <v>0</v>
      </c>
      <c r="AJ148">
        <v>0</v>
      </c>
      <c r="AK148">
        <v>0</v>
      </c>
      <c r="AL148">
        <v>26.580912699999999</v>
      </c>
      <c r="AM148">
        <v>86.860388360000002</v>
      </c>
      <c r="AN148">
        <v>0</v>
      </c>
      <c r="AO148">
        <v>0</v>
      </c>
      <c r="AP148">
        <v>0</v>
      </c>
      <c r="AQ148">
        <v>79.980881920000002</v>
      </c>
      <c r="AR148">
        <v>32.578729840000001</v>
      </c>
      <c r="AS148">
        <v>0</v>
      </c>
      <c r="AT148">
        <v>0</v>
      </c>
      <c r="AU148">
        <v>0</v>
      </c>
      <c r="AV148">
        <v>0</v>
      </c>
      <c r="AW148">
        <v>0.88168930000000001</v>
      </c>
      <c r="AX148">
        <v>32.145190739999997</v>
      </c>
      <c r="AY148">
        <v>1.7078689199999999</v>
      </c>
      <c r="AZ148">
        <v>9.4499139999999997</v>
      </c>
      <c r="BA148">
        <v>56.585717000000002</v>
      </c>
      <c r="BB148">
        <v>13.552610400000001</v>
      </c>
      <c r="BC148"/>
    </row>
    <row r="149">
      <c r="A149" t="s">
        <v>636</v>
      </c>
      <c r="B149">
        <v>2010</v>
      </c>
      <c r="C149" t="s">
        <v>641</v>
      </c>
      <c r="D149">
        <v>155</v>
      </c>
      <c r="E149" t="s">
        <v>328</v>
      </c>
      <c r="F149" t="s">
        <v>329</v>
      </c>
      <c r="G149" t="s">
        <v>192</v>
      </c>
      <c r="H149">
        <v>0</v>
      </c>
      <c r="I149">
        <v>0</v>
      </c>
      <c r="J149">
        <v>0</v>
      </c>
      <c r="K149">
        <v>0.19589952142700329</v>
      </c>
      <c r="L149">
        <v>0.1189381775448122</v>
      </c>
      <c r="M149">
        <v>0</v>
      </c>
      <c r="N149">
        <v>0</v>
      </c>
      <c r="O149">
        <v>0</v>
      </c>
      <c r="P149">
        <v>0.40075040139061918</v>
      </c>
      <c r="Q149">
        <v>0</v>
      </c>
      <c r="R149">
        <v>0</v>
      </c>
      <c r="S149">
        <v>0</v>
      </c>
      <c r="T149">
        <v>0</v>
      </c>
      <c r="U149">
        <v>0</v>
      </c>
      <c r="V149">
        <v>0</v>
      </c>
      <c r="W149" t="s">
        <v>259</v>
      </c>
      <c r="X149" t="s">
        <v>160</v>
      </c>
      <c r="Y149" t="s">
        <v>260</v>
      </c>
      <c r="Z149" t="s">
        <v>261</v>
      </c>
      <c r="AA149" t="s">
        <v>163</v>
      </c>
      <c r="AB149" t="s">
        <v>192</v>
      </c>
      <c r="AC149">
        <v>0.089817891690958093</v>
      </c>
      <c r="AD149">
        <v>0</v>
      </c>
      <c r="AE149">
        <v>0</v>
      </c>
      <c r="AF149">
        <v>0.12029216740576069</v>
      </c>
      <c r="AG149">
        <v>0</v>
      </c>
      <c r="AH149"/>
      <c r="AI149">
        <v>0</v>
      </c>
      <c r="AJ149">
        <v>0</v>
      </c>
      <c r="AK149">
        <v>0</v>
      </c>
      <c r="AL149">
        <v>14.1068733</v>
      </c>
      <c r="AM149">
        <v>8.5528119999999994</v>
      </c>
      <c r="AN149">
        <v>0</v>
      </c>
      <c r="AO149">
        <v>0</v>
      </c>
      <c r="AP149">
        <v>0</v>
      </c>
      <c r="AQ149">
        <v>22.6596853</v>
      </c>
      <c r="AR149">
        <v>0</v>
      </c>
      <c r="AS149">
        <v>0</v>
      </c>
      <c r="AT149">
        <v>0</v>
      </c>
      <c r="AU149">
        <v>0</v>
      </c>
      <c r="AV149">
        <v>0</v>
      </c>
      <c r="AW149">
        <v>0</v>
      </c>
      <c r="AX149">
        <v>5.7877445000000014</v>
      </c>
      <c r="AY149">
        <v>0</v>
      </c>
      <c r="AZ149">
        <v>0</v>
      </c>
      <c r="BA149">
        <v>16.871940800000001</v>
      </c>
      <c r="BB149">
        <v>0</v>
      </c>
      <c r="BC149"/>
    </row>
    <row r="150">
      <c r="A150" t="s">
        <v>636</v>
      </c>
      <c r="B150">
        <v>2010</v>
      </c>
      <c r="C150" t="s">
        <v>641</v>
      </c>
      <c r="D150">
        <v>156</v>
      </c>
      <c r="E150" t="s">
        <v>328</v>
      </c>
      <c r="F150" t="s">
        <v>275</v>
      </c>
      <c r="G150" t="s">
        <v>192</v>
      </c>
      <c r="H150">
        <v>0.56784870190575576</v>
      </c>
      <c r="I150">
        <v>3.2267051707410261</v>
      </c>
      <c r="J150">
        <v>3.1802332504533108</v>
      </c>
      <c r="K150">
        <v>5.3851617858576786</v>
      </c>
      <c r="L150">
        <v>0.90017626391528327</v>
      </c>
      <c r="M150">
        <v>2.7046857809931741</v>
      </c>
      <c r="N150">
        <v>3.799755900202153</v>
      </c>
      <c r="O150">
        <v>4.0286810766023713</v>
      </c>
      <c r="P150">
        <v>4.7674176871448957</v>
      </c>
      <c r="Q150">
        <v>0.2271703706415272</v>
      </c>
      <c r="R150">
        <v>0.39345278641621639</v>
      </c>
      <c r="S150">
        <v>0.081515743670291796</v>
      </c>
      <c r="T150">
        <v>0.71232734811578469</v>
      </c>
      <c r="U150">
        <v>0.16268099896658639</v>
      </c>
      <c r="V150">
        <v>3.6186295038725622</v>
      </c>
      <c r="W150" t="s">
        <v>259</v>
      </c>
      <c r="X150" t="s">
        <v>160</v>
      </c>
      <c r="Y150" t="s">
        <v>260</v>
      </c>
      <c r="Z150" t="s">
        <v>261</v>
      </c>
      <c r="AA150" t="s">
        <v>163</v>
      </c>
      <c r="AB150" t="s">
        <v>192</v>
      </c>
      <c r="AC150">
        <v>3.622824249324478</v>
      </c>
      <c r="AD150">
        <v>2.419159948186671</v>
      </c>
      <c r="AE150">
        <v>3.2890730934483878</v>
      </c>
      <c r="AF150">
        <v>2.4676182185763258</v>
      </c>
      <c r="AG150">
        <v>1.126895687650334</v>
      </c>
      <c r="AH150"/>
      <c r="AI150">
        <v>40.861115339999998</v>
      </c>
      <c r="AJ150">
        <v>232.0174008699999</v>
      </c>
      <c r="AK150">
        <v>229.06559004999991</v>
      </c>
      <c r="AL150">
        <v>387.78958957999998</v>
      </c>
      <c r="AM150">
        <v>64.731430320000001</v>
      </c>
      <c r="AN150">
        <v>152.77154081</v>
      </c>
      <c r="AO150">
        <v>215.01813921999999</v>
      </c>
      <c r="AP150">
        <v>227.4079427799999</v>
      </c>
      <c r="AQ150">
        <v>269.56475678999999</v>
      </c>
      <c r="AR150">
        <v>12.829447999999999</v>
      </c>
      <c r="AS150">
        <v>6.0838193</v>
      </c>
      <c r="AT150">
        <v>1.2493044</v>
      </c>
      <c r="AU150">
        <v>11.10032665</v>
      </c>
      <c r="AV150">
        <v>2.5130569399999998</v>
      </c>
      <c r="AW150">
        <v>55.926791270000002</v>
      </c>
      <c r="AX150">
        <v>233.44993663</v>
      </c>
      <c r="AY150">
        <v>66.450679910000005</v>
      </c>
      <c r="AZ150">
        <v>250.41323498999989</v>
      </c>
      <c r="BA150">
        <v>346.10323679999988</v>
      </c>
      <c r="BB150">
        <v>58.048037830000013</v>
      </c>
      <c r="BC150"/>
    </row>
    <row r="151">
      <c r="A151" t="s">
        <v>636</v>
      </c>
      <c r="B151">
        <v>2010</v>
      </c>
      <c r="C151" t="s">
        <v>641</v>
      </c>
      <c r="D151">
        <v>157</v>
      </c>
      <c r="E151" t="s">
        <v>328</v>
      </c>
      <c r="F151" t="s">
        <v>276</v>
      </c>
      <c r="G151" t="s">
        <v>192</v>
      </c>
      <c r="H151">
        <v>22.114074577873041</v>
      </c>
      <c r="I151">
        <v>91.214600706757153</v>
      </c>
      <c r="J151">
        <v>95.686365431026061</v>
      </c>
      <c r="K151">
        <v>87.790100684971407</v>
      </c>
      <c r="L151">
        <v>9.2426582170366327</v>
      </c>
      <c r="M151">
        <v>87.583150653241034</v>
      </c>
      <c r="N151">
        <v>95.11705754472834</v>
      </c>
      <c r="O151">
        <v>94.891653392262526</v>
      </c>
      <c r="P151">
        <v>72.613290012997354</v>
      </c>
      <c r="Q151">
        <v>1.7548644105967659</v>
      </c>
      <c r="R151">
        <v>7.3157447227326946</v>
      </c>
      <c r="S151">
        <v>10.48752071077131</v>
      </c>
      <c r="T151">
        <v>16.41967947599645</v>
      </c>
      <c r="U151">
        <v>31.04555558200088</v>
      </c>
      <c r="V151">
        <v>73.024847414902098</v>
      </c>
      <c r="W151" t="s">
        <v>259</v>
      </c>
      <c r="X151" t="s">
        <v>160</v>
      </c>
      <c r="Y151" t="s">
        <v>260</v>
      </c>
      <c r="Z151" t="s">
        <v>261</v>
      </c>
      <c r="AA151" t="s">
        <v>163</v>
      </c>
      <c r="AB151" t="s">
        <v>192</v>
      </c>
      <c r="AC151">
        <v>61.862232121397987</v>
      </c>
      <c r="AD151">
        <v>60.071481651745593</v>
      </c>
      <c r="AE151">
        <v>54.097419180723307</v>
      </c>
      <c r="AF151">
        <v>63.44985725212684</v>
      </c>
      <c r="AG151">
        <v>65.504105562497912</v>
      </c>
      <c r="AH151"/>
      <c r="AI151">
        <v>1591.2790659399991</v>
      </c>
      <c r="AJ151">
        <v>6558.8188128500124</v>
      </c>
      <c r="AK151">
        <v>6892.0899918500127</v>
      </c>
      <c r="AL151">
        <v>6321.8318163100157</v>
      </c>
      <c r="AM151">
        <v>664.6370386900004</v>
      </c>
      <c r="AN151">
        <v>4947.0489209200159</v>
      </c>
      <c r="AO151">
        <v>5382.4227814900096</v>
      </c>
      <c r="AP151">
        <v>5356.3722902400086</v>
      </c>
      <c r="AQ151">
        <v>4105.7832870099983</v>
      </c>
      <c r="AR151">
        <v>99.10597777000001</v>
      </c>
      <c r="AS151">
        <v>113.1207364</v>
      </c>
      <c r="AT151">
        <v>160.73098494999999</v>
      </c>
      <c r="AU151">
        <v>255.8708522900001</v>
      </c>
      <c r="AV151">
        <v>479.58427478999988</v>
      </c>
      <c r="AW151">
        <v>1128.6166197800001</v>
      </c>
      <c r="AX151">
        <v>3986.319284250003</v>
      </c>
      <c r="AY151">
        <v>1650.073118129998</v>
      </c>
      <c r="AZ151">
        <v>4118.7013352300164</v>
      </c>
      <c r="BA151">
        <v>8899.3511249600106</v>
      </c>
      <c r="BB151">
        <v>3374.2118630700088</v>
      </c>
      <c r="BC151"/>
    </row>
    <row r="152">
      <c r="A152" t="s">
        <v>636</v>
      </c>
      <c r="B152">
        <v>2010</v>
      </c>
      <c r="C152" t="s">
        <v>641</v>
      </c>
      <c r="D152">
        <v>158</v>
      </c>
      <c r="E152" t="s">
        <v>328</v>
      </c>
      <c r="F152" t="s">
        <v>330</v>
      </c>
      <c r="G152" t="s">
        <v>192</v>
      </c>
      <c r="H152">
        <v>15.452691066365951</v>
      </c>
      <c r="I152">
        <v>2.6131482797366932</v>
      </c>
      <c r="J152">
        <v>0.34322573563908382</v>
      </c>
      <c r="K152">
        <v>0.1119392090776523</v>
      </c>
      <c r="L152">
        <v>0</v>
      </c>
      <c r="M152">
        <v>2.9848525375328698</v>
      </c>
      <c r="N152">
        <v>0.41594914096416291</v>
      </c>
      <c r="O152">
        <v>0.1428028529372371</v>
      </c>
      <c r="P152">
        <v>0</v>
      </c>
      <c r="Q152">
        <v>0</v>
      </c>
      <c r="R152">
        <v>6.7144668694208072</v>
      </c>
      <c r="S152">
        <v>12.855862542557981</v>
      </c>
      <c r="T152">
        <v>22.45683323780781</v>
      </c>
      <c r="U152">
        <v>23.15179740547946</v>
      </c>
      <c r="V152">
        <v>8.0221603209673447</v>
      </c>
      <c r="W152" t="s">
        <v>259</v>
      </c>
      <c r="X152" t="s">
        <v>160</v>
      </c>
      <c r="Y152" t="s">
        <v>260</v>
      </c>
      <c r="Z152" t="s">
        <v>261</v>
      </c>
      <c r="AA152" t="s">
        <v>163</v>
      </c>
      <c r="AB152" t="s">
        <v>192</v>
      </c>
      <c r="AC152">
        <v>2.361537931951037</v>
      </c>
      <c r="AD152">
        <v>4.7375080180266353</v>
      </c>
      <c r="AE152">
        <v>10.99224469415079</v>
      </c>
      <c r="AF152">
        <v>0.19736994784424361</v>
      </c>
      <c r="AG152">
        <v>3.6058049792499332</v>
      </c>
      <c r="AH152"/>
      <c r="AI152">
        <v>1111.9408917500009</v>
      </c>
      <c r="AJ152">
        <v>187.89937098999991</v>
      </c>
      <c r="AK152">
        <v>24.721836249999999</v>
      </c>
      <c r="AL152">
        <v>8.0608274500000014</v>
      </c>
      <c r="AM152">
        <v>0</v>
      </c>
      <c r="AN152">
        <v>168.59648705000001</v>
      </c>
      <c r="AO152">
        <v>23.537462049999998</v>
      </c>
      <c r="AP152">
        <v>8.0608274500000014</v>
      </c>
      <c r="AQ152">
        <v>0</v>
      </c>
      <c r="AR152">
        <v>0</v>
      </c>
      <c r="AS152">
        <v>103.82339263999999</v>
      </c>
      <c r="AT152">
        <v>197.02802080999999</v>
      </c>
      <c r="AU152">
        <v>349.94891761999997</v>
      </c>
      <c r="AV152">
        <v>357.64339728000027</v>
      </c>
      <c r="AW152">
        <v>123.98442154</v>
      </c>
      <c r="AX152">
        <v>152.17433765000001</v>
      </c>
      <c r="AY152">
        <v>130.13220937000011</v>
      </c>
      <c r="AZ152">
        <v>836.89339685000084</v>
      </c>
      <c r="BA152">
        <v>27.682717400000001</v>
      </c>
      <c r="BB152">
        <v>185.7402651699999</v>
      </c>
      <c r="BC152"/>
    </row>
    <row r="153">
      <c r="A153" t="s">
        <v>636</v>
      </c>
      <c r="B153">
        <v>2010</v>
      </c>
      <c r="C153" t="s">
        <v>641</v>
      </c>
      <c r="D153">
        <v>159</v>
      </c>
      <c r="E153" t="s">
        <v>328</v>
      </c>
      <c r="F153" t="s">
        <v>331</v>
      </c>
      <c r="G153" t="s">
        <v>192</v>
      </c>
      <c r="H153">
        <v>0.046927275603822503</v>
      </c>
      <c r="I153">
        <v>0</v>
      </c>
      <c r="J153">
        <v>0</v>
      </c>
      <c r="K153">
        <v>0</v>
      </c>
      <c r="L153">
        <v>0</v>
      </c>
      <c r="M153">
        <v>0</v>
      </c>
      <c r="N153">
        <v>0</v>
      </c>
      <c r="O153">
        <v>0</v>
      </c>
      <c r="P153">
        <v>0</v>
      </c>
      <c r="Q153">
        <v>0</v>
      </c>
      <c r="R153">
        <v>0</v>
      </c>
      <c r="S153">
        <v>0</v>
      </c>
      <c r="T153">
        <v>0</v>
      </c>
      <c r="U153">
        <v>0.21859359020635169</v>
      </c>
      <c r="V153">
        <v>0</v>
      </c>
      <c r="W153" t="s">
        <v>259</v>
      </c>
      <c r="X153" t="s">
        <v>160</v>
      </c>
      <c r="Y153" t="s">
        <v>260</v>
      </c>
      <c r="Z153" t="s">
        <v>261</v>
      </c>
      <c r="AA153" t="s">
        <v>163</v>
      </c>
      <c r="AB153" t="s">
        <v>192</v>
      </c>
      <c r="AC153">
        <v>0</v>
      </c>
      <c r="AD153">
        <v>0</v>
      </c>
      <c r="AE153">
        <v>0</v>
      </c>
      <c r="AF153">
        <v>0</v>
      </c>
      <c r="AG153">
        <v>0.065553984504401294</v>
      </c>
      <c r="AH153"/>
      <c r="AI153">
        <v>3.3767811999999999</v>
      </c>
      <c r="AJ153">
        <v>0</v>
      </c>
      <c r="AK153">
        <v>0</v>
      </c>
      <c r="AL153">
        <v>0</v>
      </c>
      <c r="AM153">
        <v>0</v>
      </c>
      <c r="AN153">
        <v>0</v>
      </c>
      <c r="AO153">
        <v>0</v>
      </c>
      <c r="AP153">
        <v>0</v>
      </c>
      <c r="AQ153">
        <v>0</v>
      </c>
      <c r="AR153">
        <v>0</v>
      </c>
      <c r="AS153">
        <v>0</v>
      </c>
      <c r="AT153">
        <v>0</v>
      </c>
      <c r="AU153">
        <v>0</v>
      </c>
      <c r="AV153">
        <v>3.3767811999999999</v>
      </c>
      <c r="AW153">
        <v>0</v>
      </c>
      <c r="AX153">
        <v>0</v>
      </c>
      <c r="AY153">
        <v>0</v>
      </c>
      <c r="AZ153">
        <v>0</v>
      </c>
      <c r="BA153">
        <v>0</v>
      </c>
      <c r="BB153">
        <v>3.3767811999999999</v>
      </c>
      <c r="BC153"/>
    </row>
    <row r="154">
      <c r="A154" t="s">
        <v>636</v>
      </c>
      <c r="B154">
        <v>2010</v>
      </c>
      <c r="C154" t="s">
        <v>641</v>
      </c>
      <c r="D154">
        <v>160</v>
      </c>
      <c r="E154" t="s">
        <v>328</v>
      </c>
      <c r="F154" t="s">
        <v>19</v>
      </c>
      <c r="G154" t="s">
        <v>192</v>
      </c>
      <c r="H154">
        <v>61.587976763645543</v>
      </c>
      <c r="I154">
        <v>2.7194484516534989</v>
      </c>
      <c r="J154">
        <v>0.43936824359914428</v>
      </c>
      <c r="K154">
        <v>0.31950060072014169</v>
      </c>
      <c r="L154">
        <v>0.152759043184584</v>
      </c>
      <c r="M154">
        <v>6.2229798113449126</v>
      </c>
      <c r="N154">
        <v>0.60234716882586903</v>
      </c>
      <c r="O154">
        <v>0.3159406640727328</v>
      </c>
      <c r="P154">
        <v>0.31801605014979067</v>
      </c>
      <c r="Q154">
        <v>0.12059678265267</v>
      </c>
      <c r="R154">
        <v>85.51024853572558</v>
      </c>
      <c r="S154">
        <v>76.575101003000427</v>
      </c>
      <c r="T154">
        <v>60.411159938079848</v>
      </c>
      <c r="U154">
        <v>45.20554727992544</v>
      </c>
      <c r="V154">
        <v>8.3584946849285711</v>
      </c>
      <c r="W154" t="s">
        <v>259</v>
      </c>
      <c r="X154" t="s">
        <v>160</v>
      </c>
      <c r="Y154" t="s">
        <v>260</v>
      </c>
      <c r="Z154" t="s">
        <v>261</v>
      </c>
      <c r="AA154" t="s">
        <v>163</v>
      </c>
      <c r="AB154" t="s">
        <v>192</v>
      </c>
      <c r="AC154">
        <v>14.964532178099191</v>
      </c>
      <c r="AD154">
        <v>20.346208346389808</v>
      </c>
      <c r="AE154">
        <v>22.731207462652652</v>
      </c>
      <c r="AF154">
        <v>0.4672066698103981</v>
      </c>
      <c r="AG154">
        <v>26.665382180051129</v>
      </c>
      <c r="AH154"/>
      <c r="AI154">
        <v>4431.7322794800102</v>
      </c>
      <c r="AJ154">
        <v>195.54292325</v>
      </c>
      <c r="AK154">
        <v>31.646781239999999</v>
      </c>
      <c r="AL154">
        <v>23.007480879999999</v>
      </c>
      <c r="AM154">
        <v>10.98486125</v>
      </c>
      <c r="AN154">
        <v>351.49895077999997</v>
      </c>
      <c r="AO154">
        <v>34.085233580000001</v>
      </c>
      <c r="AP154">
        <v>17.833979679999999</v>
      </c>
      <c r="AQ154">
        <v>17.981625449999999</v>
      </c>
      <c r="AR154">
        <v>6.8107039999999994</v>
      </c>
      <c r="AS154">
        <v>1322.2142995299989</v>
      </c>
      <c r="AT154">
        <v>1173.5844673199981</v>
      </c>
      <c r="AU154">
        <v>941.39809511999908</v>
      </c>
      <c r="AV154">
        <v>698.32442042999946</v>
      </c>
      <c r="AW154">
        <v>129.18255020999999</v>
      </c>
      <c r="AX154">
        <v>964.29438698999923</v>
      </c>
      <c r="AY154">
        <v>558.87969673999953</v>
      </c>
      <c r="AZ154">
        <v>1730.63809597</v>
      </c>
      <c r="BA154">
        <v>65.529480800000002</v>
      </c>
      <c r="BB154">
        <v>1373.572665600002</v>
      </c>
      <c r="BC154"/>
    </row>
    <row r="155">
      <c r="A155" t="s">
        <v>636</v>
      </c>
      <c r="B155">
        <v>2010</v>
      </c>
      <c r="C155" t="s">
        <v>641</v>
      </c>
      <c r="D155">
        <v>161</v>
      </c>
      <c r="E155" t="s">
        <v>328</v>
      </c>
      <c r="F155" t="s">
        <v>46</v>
      </c>
      <c r="G155" t="s">
        <v>192</v>
      </c>
      <c r="H155">
        <v>0.184148664138294</v>
      </c>
      <c r="I155">
        <v>0.19389669897207881</v>
      </c>
      <c r="J155">
        <v>0.027121429671960399</v>
      </c>
      <c r="K155">
        <v>0.017577584529178701</v>
      </c>
      <c r="L155">
        <v>0</v>
      </c>
      <c r="M155">
        <v>0.46333905358751759</v>
      </c>
      <c r="N155">
        <v>0.034521849821243601</v>
      </c>
      <c r="O155">
        <v>0</v>
      </c>
      <c r="P155">
        <v>0.022386009194831798</v>
      </c>
      <c r="Q155">
        <v>0</v>
      </c>
      <c r="R155">
        <v>0.066087085704618298</v>
      </c>
      <c r="S155">
        <v>0</v>
      </c>
      <c r="T155">
        <v>0</v>
      </c>
      <c r="U155">
        <v>0</v>
      </c>
      <c r="V155">
        <v>0</v>
      </c>
      <c r="W155" t="s">
        <v>259</v>
      </c>
      <c r="X155" t="s">
        <v>160</v>
      </c>
      <c r="Y155" t="s">
        <v>260</v>
      </c>
      <c r="Z155" t="s">
        <v>261</v>
      </c>
      <c r="AA155" t="s">
        <v>163</v>
      </c>
      <c r="AB155" t="s">
        <v>192</v>
      </c>
      <c r="AC155">
        <v>0.34844392416236508</v>
      </c>
      <c r="AD155">
        <v>0.11833904727095559</v>
      </c>
      <c r="AE155">
        <v>0.0134219781675399</v>
      </c>
      <c r="AF155">
        <v>0</v>
      </c>
      <c r="AG155">
        <v>0.071570016140889398</v>
      </c>
      <c r="AH155"/>
      <c r="AI155">
        <v>13.250923670000001</v>
      </c>
      <c r="AJ155">
        <v>13.94221218</v>
      </c>
      <c r="AK155">
        <v>1.9535001999999999</v>
      </c>
      <c r="AL155">
        <v>1.2657752099999999</v>
      </c>
      <c r="AM155">
        <v>0</v>
      </c>
      <c r="AN155">
        <v>26.171254950000002</v>
      </c>
      <c r="AO155">
        <v>1.9535001999999999</v>
      </c>
      <c r="AP155">
        <v>0</v>
      </c>
      <c r="AQ155">
        <v>1.2657752099999999</v>
      </c>
      <c r="AR155">
        <v>0</v>
      </c>
      <c r="AS155">
        <v>1.0218809</v>
      </c>
      <c r="AT155">
        <v>0</v>
      </c>
      <c r="AU155">
        <v>0</v>
      </c>
      <c r="AV155">
        <v>0</v>
      </c>
      <c r="AW155">
        <v>0</v>
      </c>
      <c r="AX155">
        <v>22.45325923</v>
      </c>
      <c r="AY155">
        <v>3.25059538</v>
      </c>
      <c r="AZ155">
        <v>1.0218809</v>
      </c>
      <c r="BA155">
        <v>0</v>
      </c>
      <c r="BB155">
        <v>3.68667575</v>
      </c>
      <c r="BC155"/>
    </row>
    <row r="156">
      <c r="A156" t="s">
        <v>636</v>
      </c>
      <c r="B156">
        <v>2010</v>
      </c>
      <c r="C156" t="s">
        <v>641</v>
      </c>
      <c r="D156">
        <v>162</v>
      </c>
      <c r="E156" t="s">
        <v>328</v>
      </c>
      <c r="F156" t="s">
        <v>177</v>
      </c>
      <c r="G156" t="s">
        <v>192</v>
      </c>
      <c r="H156">
        <v>0.046332950467608297</v>
      </c>
      <c r="I156">
        <v>0.032200692139518802</v>
      </c>
      <c r="J156">
        <v>0</v>
      </c>
      <c r="K156">
        <v>0.039094109328462898</v>
      </c>
      <c r="L156">
        <v>0.1165807385078857</v>
      </c>
      <c r="M156">
        <v>0.040992163300532403</v>
      </c>
      <c r="N156">
        <v>0</v>
      </c>
      <c r="O156">
        <v>0.049873055126483899</v>
      </c>
      <c r="P156">
        <v>0</v>
      </c>
      <c r="Q156">
        <v>0.14844246726430571</v>
      </c>
      <c r="R156">
        <v>0</v>
      </c>
      <c r="S156">
        <v>0</v>
      </c>
      <c r="T156">
        <v>0</v>
      </c>
      <c r="U156">
        <v>0.2158251434213358</v>
      </c>
      <c r="V156">
        <v>0</v>
      </c>
      <c r="W156" t="s">
        <v>259</v>
      </c>
      <c r="X156" t="s">
        <v>160</v>
      </c>
      <c r="Y156" t="s">
        <v>260</v>
      </c>
      <c r="Z156" t="s">
        <v>261</v>
      </c>
      <c r="AA156" t="s">
        <v>163</v>
      </c>
      <c r="AB156" t="s">
        <v>192</v>
      </c>
      <c r="AC156">
        <v>0</v>
      </c>
      <c r="AD156">
        <v>0.046885100867096997</v>
      </c>
      <c r="AE156">
        <v>0.0437908910892187</v>
      </c>
      <c r="AF156">
        <v>0.067096546317238395</v>
      </c>
      <c r="AG156">
        <v>0.054651852402472702</v>
      </c>
      <c r="AH156"/>
      <c r="AI156">
        <v>3.3340149000000001</v>
      </c>
      <c r="AJ156">
        <v>2.3154024</v>
      </c>
      <c r="AK156">
        <v>0</v>
      </c>
      <c r="AL156">
        <v>2.8151964999999999</v>
      </c>
      <c r="AM156">
        <v>8.3832892000000001</v>
      </c>
      <c r="AN156">
        <v>2.3154024</v>
      </c>
      <c r="AO156">
        <v>0</v>
      </c>
      <c r="AP156">
        <v>2.8151964999999999</v>
      </c>
      <c r="AQ156">
        <v>0</v>
      </c>
      <c r="AR156">
        <v>8.3832892000000001</v>
      </c>
      <c r="AS156">
        <v>0</v>
      </c>
      <c r="AT156">
        <v>0</v>
      </c>
      <c r="AU156">
        <v>0</v>
      </c>
      <c r="AV156">
        <v>3.3340149000000001</v>
      </c>
      <c r="AW156">
        <v>0</v>
      </c>
      <c r="AX156">
        <v>0</v>
      </c>
      <c r="AY156">
        <v>1.2878631</v>
      </c>
      <c r="AZ156">
        <v>3.3340149000000001</v>
      </c>
      <c r="BA156">
        <v>9.4108285000000009</v>
      </c>
      <c r="BB156">
        <v>2.8151964999999999</v>
      </c>
      <c r="BC156"/>
    </row>
    <row r="157">
      <c r="A157" t="s">
        <v>636</v>
      </c>
      <c r="B157">
        <v>2010</v>
      </c>
      <c r="C157" t="s">
        <v>641</v>
      </c>
      <c r="D157">
        <v>222</v>
      </c>
      <c r="E157" t="s">
        <v>36</v>
      </c>
      <c r="F157" t="s">
        <v>15</v>
      </c>
      <c r="G157" t="s">
        <v>666</v>
      </c>
      <c r="H157">
        <v>14.54123859367764</v>
      </c>
      <c r="I157">
        <v>50.273492602148927</v>
      </c>
      <c r="J157">
        <v>68.283784869135701</v>
      </c>
      <c r="K157">
        <v>78.987639331047887</v>
      </c>
      <c r="L157">
        <v>95.544680668758573</v>
      </c>
      <c r="M157">
        <v>43.012310191451228</v>
      </c>
      <c r="N157">
        <v>62.89528529194336</v>
      </c>
      <c r="O157">
        <v>75.293058590981758</v>
      </c>
      <c r="P157">
        <v>85.181570065401914</v>
      </c>
      <c r="Q157">
        <v>96.27331222809859</v>
      </c>
      <c r="R157">
        <v>7.6251413336341942</v>
      </c>
      <c r="S157">
        <v>11.04804300447605</v>
      </c>
      <c r="T157">
        <v>15.813236040345361</v>
      </c>
      <c r="U157">
        <v>19.64823177655461</v>
      </c>
      <c r="V157">
        <v>52.331636299133621</v>
      </c>
      <c r="W157" t="s">
        <v>259</v>
      </c>
      <c r="X157" t="s">
        <v>160</v>
      </c>
      <c r="Y157" t="s">
        <v>260</v>
      </c>
      <c r="Z157" t="s">
        <v>261</v>
      </c>
      <c r="AA157" t="s">
        <v>163</v>
      </c>
      <c r="AB157" t="s">
        <v>192</v>
      </c>
      <c r="AC157">
        <v>56.287490760816738</v>
      </c>
      <c r="AD157">
        <v>52.746511656688121</v>
      </c>
      <c r="AE157">
        <v>44.54524810098178</v>
      </c>
      <c r="AF157">
        <v>80.436905439533078</v>
      </c>
      <c r="AG157">
        <v>46.342120010662768</v>
      </c>
      <c r="AH157"/>
      <c r="AI157">
        <v>1045.9212546399999</v>
      </c>
      <c r="AJ157">
        <v>3614.9336456199999</v>
      </c>
      <c r="AK157">
        <v>4916.2828203600047</v>
      </c>
      <c r="AL157">
        <v>5685.3403696600071</v>
      </c>
      <c r="AM157">
        <v>6867.0297744099926</v>
      </c>
      <c r="AN157">
        <v>2429.508428639997</v>
      </c>
      <c r="AO157">
        <v>3559.07788931</v>
      </c>
      <c r="AP157">
        <v>4246.2979299600047</v>
      </c>
      <c r="AQ157">
        <v>4812.1525401599984</v>
      </c>
      <c r="AR157">
        <v>5437.0358666499887</v>
      </c>
      <c r="AS157">
        <v>117.90482521</v>
      </c>
      <c r="AT157">
        <v>169.25089428000001</v>
      </c>
      <c r="AU157">
        <v>246.42053390999999</v>
      </c>
      <c r="AV157">
        <v>303.06090278000011</v>
      </c>
      <c r="AW157">
        <v>808.79805379000004</v>
      </c>
      <c r="AX157">
        <v>3622.5813210499991</v>
      </c>
      <c r="AY157">
        <v>1447.45132027</v>
      </c>
      <c r="AZ157">
        <v>3390.4043295100091</v>
      </c>
      <c r="BA157">
        <v>11281.92080980002</v>
      </c>
      <c r="BB157">
        <v>2387.1500840600061</v>
      </c>
      <c r="BC157"/>
    </row>
    <row r="158">
      <c r="A158" t="s">
        <v>636</v>
      </c>
      <c r="B158">
        <v>2010</v>
      </c>
      <c r="C158" t="s">
        <v>641</v>
      </c>
      <c r="D158">
        <v>223</v>
      </c>
      <c r="E158" t="s">
        <v>36</v>
      </c>
      <c r="F158" t="s">
        <v>16</v>
      </c>
      <c r="G158" t="s">
        <v>667</v>
      </c>
      <c r="H158">
        <v>3.6715990253398099</v>
      </c>
      <c r="I158">
        <v>7.8674913369347639</v>
      </c>
      <c r="J158">
        <v>7.9219064168021669</v>
      </c>
      <c r="K158">
        <v>7.0447225135246221</v>
      </c>
      <c r="L158">
        <v>1.0467787784395861</v>
      </c>
      <c r="M158">
        <v>7.3410527945238666</v>
      </c>
      <c r="N158">
        <v>9.0557929006697293</v>
      </c>
      <c r="O158">
        <v>7.85893442533688</v>
      </c>
      <c r="P158">
        <v>4.0051189460426571</v>
      </c>
      <c r="Q158">
        <v>0.67198570254459877</v>
      </c>
      <c r="R158">
        <v>1.387240047213864</v>
      </c>
      <c r="S158">
        <v>2.3345646533684672</v>
      </c>
      <c r="T158">
        <v>2.147655089870919</v>
      </c>
      <c r="U158">
        <v>7.298899850141181</v>
      </c>
      <c r="V158">
        <v>9.3607481020817982</v>
      </c>
      <c r="W158" t="s">
        <v>259</v>
      </c>
      <c r="X158" t="s">
        <v>160</v>
      </c>
      <c r="Y158" t="s">
        <v>260</v>
      </c>
      <c r="Z158" t="s">
        <v>261</v>
      </c>
      <c r="AA158" t="s">
        <v>163</v>
      </c>
      <c r="AB158" t="s">
        <v>192</v>
      </c>
      <c r="AC158">
        <v>8.0714814728279034</v>
      </c>
      <c r="AD158">
        <v>2.831368276499648</v>
      </c>
      <c r="AE158">
        <v>5.2796352260526529</v>
      </c>
      <c r="AF158">
        <v>4.2082934217069532</v>
      </c>
      <c r="AG158">
        <v>7.6334091376088837</v>
      </c>
      <c r="AH158"/>
      <c r="AI158">
        <v>264.09053357999989</v>
      </c>
      <c r="AJ158">
        <v>565.71480652000048</v>
      </c>
      <c r="AK158">
        <v>570.35989577999999</v>
      </c>
      <c r="AL158">
        <v>507.06218894999989</v>
      </c>
      <c r="AM158">
        <v>75.234549830000006</v>
      </c>
      <c r="AN158">
        <v>414.65221374999999</v>
      </c>
      <c r="AO158">
        <v>512.44337526000015</v>
      </c>
      <c r="AP158">
        <v>443.21983468999991</v>
      </c>
      <c r="AQ158">
        <v>226.26071924999999</v>
      </c>
      <c r="AR158">
        <v>37.95039645</v>
      </c>
      <c r="AS158">
        <v>21.450395230000002</v>
      </c>
      <c r="AT158">
        <v>35.764447619999999</v>
      </c>
      <c r="AU158">
        <v>33.467299959999998</v>
      </c>
      <c r="AV158">
        <v>112.58067407999999</v>
      </c>
      <c r="AW158">
        <v>144.67261837000001</v>
      </c>
      <c r="AX158">
        <v>519.46884861000012</v>
      </c>
      <c r="AY158">
        <v>77.697417729999998</v>
      </c>
      <c r="AZ158">
        <v>401.84079989999992</v>
      </c>
      <c r="BA158">
        <v>590.24688815000013</v>
      </c>
      <c r="BB158">
        <v>393.20802027000002</v>
      </c>
      <c r="BC158"/>
    </row>
    <row r="159">
      <c r="A159" t="s">
        <v>636</v>
      </c>
      <c r="B159">
        <v>2010</v>
      </c>
      <c r="C159" t="s">
        <v>641</v>
      </c>
      <c r="D159">
        <v>224</v>
      </c>
      <c r="E159" t="s">
        <v>36</v>
      </c>
      <c r="F159" t="s">
        <v>20</v>
      </c>
      <c r="G159" t="s">
        <v>668</v>
      </c>
      <c r="H159">
        <v>81.787162380982565</v>
      </c>
      <c r="I159">
        <v>41.85901606091619</v>
      </c>
      <c r="J159">
        <v>23.794308714062009</v>
      </c>
      <c r="K159">
        <v>13.967638155427309</v>
      </c>
      <c r="L159">
        <v>3.40854055280185</v>
      </c>
      <c r="M159">
        <v>49.646637014024734</v>
      </c>
      <c r="N159">
        <v>28.048921807386609</v>
      </c>
      <c r="O159">
        <v>16.848006983681231</v>
      </c>
      <c r="P159">
        <v>10.813310988555211</v>
      </c>
      <c r="Q159">
        <v>3.0547020693567828</v>
      </c>
      <c r="R159">
        <v>90.987618619151959</v>
      </c>
      <c r="S159">
        <v>86.617392342155483</v>
      </c>
      <c r="T159">
        <v>82.039108869783647</v>
      </c>
      <c r="U159">
        <v>73.05286837330425</v>
      </c>
      <c r="V159">
        <v>38.307615598784423</v>
      </c>
      <c r="W159" t="s">
        <v>259</v>
      </c>
      <c r="X159" t="s">
        <v>160</v>
      </c>
      <c r="Y159" t="s">
        <v>260</v>
      </c>
      <c r="Z159" t="s">
        <v>261</v>
      </c>
      <c r="AA159" t="s">
        <v>163</v>
      </c>
      <c r="AB159" t="s">
        <v>192</v>
      </c>
      <c r="AC159">
        <v>35.641027766355037</v>
      </c>
      <c r="AD159">
        <v>44.42212006681271</v>
      </c>
      <c r="AE159">
        <v>50.175116672965522</v>
      </c>
      <c r="AF159">
        <v>15.354801138759919</v>
      </c>
      <c r="AG159">
        <v>46.024470851727997</v>
      </c>
      <c r="AH159"/>
      <c r="AI159">
        <v>5882.7816447600107</v>
      </c>
      <c r="AJ159">
        <v>3009.8876704000049</v>
      </c>
      <c r="AK159">
        <v>1713.1380660499999</v>
      </c>
      <c r="AL159">
        <v>1005.357012140001</v>
      </c>
      <c r="AM159">
        <v>244.98014226999999</v>
      </c>
      <c r="AN159">
        <v>2804.241914520006</v>
      </c>
      <c r="AO159">
        <v>1587.214319169999</v>
      </c>
      <c r="AP159">
        <v>950.17599919000031</v>
      </c>
      <c r="AQ159">
        <v>610.87512124000011</v>
      </c>
      <c r="AR159">
        <v>172.51431708999999</v>
      </c>
      <c r="AS159">
        <v>1406.9089083300009</v>
      </c>
      <c r="AT159">
        <v>1326.938273879998</v>
      </c>
      <c r="AU159">
        <v>1278.43035781</v>
      </c>
      <c r="AV159">
        <v>1126.791891079999</v>
      </c>
      <c r="AW159">
        <v>592.05343331000006</v>
      </c>
      <c r="AX159">
        <v>2293.804888159998</v>
      </c>
      <c r="AY159">
        <v>1219.0162784299989</v>
      </c>
      <c r="AZ159">
        <v>3818.9019043300118</v>
      </c>
      <c r="BA159">
        <v>2153.63395137</v>
      </c>
      <c r="BB159">
        <v>2370.7875133300031</v>
      </c>
      <c r="BC159"/>
    </row>
    <row r="160">
      <c r="A160" t="s">
        <v>636</v>
      </c>
      <c r="B160">
        <v>2010</v>
      </c>
      <c r="C160" t="s">
        <v>641</v>
      </c>
      <c r="D160">
        <v>225</v>
      </c>
      <c r="E160" t="s">
        <v>332</v>
      </c>
      <c r="F160" t="s">
        <v>333</v>
      </c>
      <c r="G160" t="s">
        <v>192</v>
      </c>
      <c r="H160">
        <v>18.205290952832939</v>
      </c>
      <c r="I160">
        <v>58.140983939083704</v>
      </c>
      <c r="J160">
        <v>76.173831239415932</v>
      </c>
      <c r="K160">
        <v>85.992740695775026</v>
      </c>
      <c r="L160">
        <v>96.541379228196803</v>
      </c>
      <c r="M160">
        <v>50.353362985975117</v>
      </c>
      <c r="N160">
        <v>71.951078192613181</v>
      </c>
      <c r="O160">
        <v>83.07788745581891</v>
      </c>
      <c r="P160">
        <v>89.107421808738721</v>
      </c>
      <c r="Q160">
        <v>96.945297930643207</v>
      </c>
      <c r="R160">
        <v>9.0123813808480548</v>
      </c>
      <c r="S160">
        <v>13.3770264947419</v>
      </c>
      <c r="T160">
        <v>17.960891130216289</v>
      </c>
      <c r="U160">
        <v>26.906269356408622</v>
      </c>
      <c r="V160">
        <v>61.692384401215428</v>
      </c>
      <c r="W160" t="s">
        <v>259</v>
      </c>
      <c r="X160" t="s">
        <v>160</v>
      </c>
      <c r="Y160" t="s">
        <v>260</v>
      </c>
      <c r="Z160" t="s">
        <v>261</v>
      </c>
      <c r="AA160" t="s">
        <v>163</v>
      </c>
      <c r="AB160" t="s">
        <v>192</v>
      </c>
      <c r="AC160">
        <v>64.278962818250974</v>
      </c>
      <c r="AD160">
        <v>55.523566455515109</v>
      </c>
      <c r="AE160">
        <v>49.809553474285309</v>
      </c>
      <c r="AF160">
        <v>84.645198861240033</v>
      </c>
      <c r="AG160">
        <v>53.975529148271683</v>
      </c>
      <c r="AH160"/>
      <c r="AI160"/>
      <c r="AJ160"/>
      <c r="AK160"/>
      <c r="AL160"/>
      <c r="AM160"/>
      <c r="AN160"/>
      <c r="AO160"/>
      <c r="AP160"/>
      <c r="AQ160"/>
      <c r="AR160"/>
      <c r="AS160"/>
      <c r="AT160"/>
      <c r="AU160"/>
      <c r="AV160"/>
      <c r="AW160"/>
      <c r="AX160"/>
      <c r="AY160"/>
      <c r="AZ160"/>
      <c r="BA160"/>
      <c r="BB160"/>
      <c r="BC160"/>
    </row>
    <row r="161">
      <c r="A161" t="s">
        <v>636</v>
      </c>
      <c r="B161">
        <v>2010</v>
      </c>
      <c r="C161" t="s">
        <v>641</v>
      </c>
      <c r="D161">
        <v>226</v>
      </c>
      <c r="E161" t="s">
        <v>332</v>
      </c>
      <c r="F161" t="s">
        <v>334</v>
      </c>
      <c r="G161" t="s">
        <v>192</v>
      </c>
      <c r="H161">
        <v>79.155040401579299</v>
      </c>
      <c r="I161">
        <v>39.299214967461992</v>
      </c>
      <c r="J161">
        <v>21.4966334274859</v>
      </c>
      <c r="K161">
        <v>10.85102283915943</v>
      </c>
      <c r="L161">
        <v>0.53858448167364648</v>
      </c>
      <c r="M161">
        <v>47.553553083854617</v>
      </c>
      <c r="N161">
        <v>25.06440932680206</v>
      </c>
      <c r="O161">
        <v>14.52090984390885</v>
      </c>
      <c r="P161">
        <v>7.5586802509145814</v>
      </c>
      <c r="Q161">
        <v>0.32262062555444748</v>
      </c>
      <c r="R161">
        <v>89.872286615445788</v>
      </c>
      <c r="S161">
        <v>84.23572504972519</v>
      </c>
      <c r="T161">
        <v>79.447589220868892</v>
      </c>
      <c r="U161">
        <v>69.044895045097249</v>
      </c>
      <c r="V161">
        <v>34.62969338658354</v>
      </c>
      <c r="W161" t="s">
        <v>259</v>
      </c>
      <c r="X161" t="s">
        <v>160</v>
      </c>
      <c r="Y161" t="s">
        <v>260</v>
      </c>
      <c r="Z161" t="s">
        <v>261</v>
      </c>
      <c r="AA161" t="s">
        <v>163</v>
      </c>
      <c r="AB161" t="s">
        <v>192</v>
      </c>
      <c r="AC161">
        <v>30.667880583690032</v>
      </c>
      <c r="AD161">
        <v>40.380336040708741</v>
      </c>
      <c r="AE161">
        <v>47.817436927672937</v>
      </c>
      <c r="AF161">
        <v>13.553852667039269</v>
      </c>
      <c r="AG161">
        <v>43.934390798062033</v>
      </c>
      <c r="AH161"/>
      <c r="AI161"/>
      <c r="AJ161"/>
      <c r="AK161"/>
      <c r="AL161"/>
      <c r="AM161"/>
      <c r="AN161"/>
      <c r="AO161"/>
      <c r="AP161"/>
      <c r="AQ161"/>
      <c r="AR161"/>
      <c r="AS161"/>
      <c r="AT161"/>
      <c r="AU161"/>
      <c r="AV161"/>
      <c r="AW161"/>
      <c r="AX161"/>
      <c r="AY161"/>
      <c r="AZ161"/>
      <c r="BA161"/>
      <c r="BB161"/>
      <c r="BC161"/>
    </row>
    <row r="162">
      <c r="A162" t="s">
        <v>636</v>
      </c>
      <c r="B162">
        <v>2010</v>
      </c>
      <c r="C162" t="s">
        <v>641</v>
      </c>
      <c r="D162">
        <v>227</v>
      </c>
      <c r="E162" t="s">
        <v>332</v>
      </c>
      <c r="F162" t="s">
        <v>335</v>
      </c>
      <c r="G162" t="s">
        <v>192</v>
      </c>
      <c r="H162">
        <v>0.032553513366806501</v>
      </c>
      <c r="I162">
        <v>0</v>
      </c>
      <c r="J162">
        <v>0.0418079620883679</v>
      </c>
      <c r="K162">
        <v>0.046053773194249997</v>
      </c>
      <c r="L162">
        <v>0.051847460725812401</v>
      </c>
      <c r="M162">
        <v>0</v>
      </c>
      <c r="N162">
        <v>0</v>
      </c>
      <c r="O162">
        <v>0.089120606508207995</v>
      </c>
      <c r="P162">
        <v>0.088877839938326694</v>
      </c>
      <c r="Q162">
        <v>0</v>
      </c>
      <c r="R162">
        <v>0</v>
      </c>
      <c r="S162">
        <v>0</v>
      </c>
      <c r="T162">
        <v>0</v>
      </c>
      <c r="U162">
        <v>0.15163866363682621</v>
      </c>
      <c r="V162">
        <v>0</v>
      </c>
      <c r="W162" t="s">
        <v>259</v>
      </c>
      <c r="X162" t="s">
        <v>160</v>
      </c>
      <c r="Y162" t="s">
        <v>260</v>
      </c>
      <c r="Z162" t="s">
        <v>261</v>
      </c>
      <c r="AA162" t="s">
        <v>163</v>
      </c>
      <c r="AB162" t="s">
        <v>192</v>
      </c>
      <c r="AC162">
        <v>0.12431742244612359</v>
      </c>
      <c r="AD162">
        <v>0.074456087721079797</v>
      </c>
      <c r="AE162">
        <v>0.030767463414915899</v>
      </c>
      <c r="AF162">
        <v>0</v>
      </c>
      <c r="AG162">
        <v>0</v>
      </c>
      <c r="AH162"/>
      <c r="AI162"/>
      <c r="AJ162"/>
      <c r="AK162"/>
      <c r="AL162"/>
      <c r="AM162"/>
      <c r="AN162"/>
      <c r="AO162"/>
      <c r="AP162"/>
      <c r="AQ162"/>
      <c r="AR162"/>
      <c r="AS162"/>
      <c r="AT162"/>
      <c r="AU162"/>
      <c r="AV162"/>
      <c r="AW162"/>
      <c r="AX162"/>
      <c r="AY162"/>
      <c r="AZ162"/>
      <c r="BA162"/>
      <c r="BB162"/>
      <c r="BC162"/>
    </row>
    <row r="163">
      <c r="A163" t="s">
        <v>636</v>
      </c>
      <c r="B163">
        <v>2010</v>
      </c>
      <c r="C163" t="s">
        <v>641</v>
      </c>
      <c r="D163">
        <v>228</v>
      </c>
      <c r="E163" t="s">
        <v>332</v>
      </c>
      <c r="F163" t="s">
        <v>336</v>
      </c>
      <c r="G163" t="s">
        <v>192</v>
      </c>
      <c r="H163">
        <v>2.598232674201141</v>
      </c>
      <c r="I163">
        <v>2.5598010934542201</v>
      </c>
      <c r="J163">
        <v>2.2877273710097308</v>
      </c>
      <c r="K163">
        <v>3.110182691871183</v>
      </c>
      <c r="L163">
        <v>2.8681888294037661</v>
      </c>
      <c r="M163">
        <v>2.0930839301700912</v>
      </c>
      <c r="N163">
        <v>2.984512480584554</v>
      </c>
      <c r="O163">
        <v>2.3120820937639799</v>
      </c>
      <c r="P163">
        <v>3.2450201004081811</v>
      </c>
      <c r="Q163">
        <v>2.7320814438023362</v>
      </c>
      <c r="R163">
        <v>1.1153320037061569</v>
      </c>
      <c r="S163">
        <v>2.3455438547157819</v>
      </c>
      <c r="T163">
        <v>2.5915196489147339</v>
      </c>
      <c r="U163">
        <v>3.897196934857448</v>
      </c>
      <c r="V163">
        <v>3.677922212200869</v>
      </c>
      <c r="W163" t="s">
        <v>259</v>
      </c>
      <c r="X163" t="s">
        <v>160</v>
      </c>
      <c r="Y163" t="s">
        <v>260</v>
      </c>
      <c r="Z163" t="s">
        <v>261</v>
      </c>
      <c r="AA163" t="s">
        <v>163</v>
      </c>
      <c r="AB163" t="s">
        <v>192</v>
      </c>
      <c r="AC163">
        <v>4.9288391756125884</v>
      </c>
      <c r="AD163">
        <v>3.9983725136583379</v>
      </c>
      <c r="AE163">
        <v>2.342242134626825</v>
      </c>
      <c r="AF163">
        <v>1.800948471720659</v>
      </c>
      <c r="AG163">
        <v>2.0900800536659512</v>
      </c>
      <c r="AH163"/>
      <c r="AI163"/>
      <c r="AJ163"/>
      <c r="AK163"/>
      <c r="AL163"/>
      <c r="AM163"/>
      <c r="AN163"/>
      <c r="AO163"/>
      <c r="AP163"/>
      <c r="AQ163"/>
      <c r="AR163"/>
      <c r="AS163"/>
      <c r="AT163"/>
      <c r="AU163"/>
      <c r="AV163"/>
      <c r="AW163"/>
      <c r="AX163"/>
      <c r="AY163"/>
      <c r="AZ163"/>
      <c r="BA163"/>
      <c r="BB163"/>
      <c r="BC163"/>
    </row>
    <row r="164">
      <c r="A164" t="s">
        <v>636</v>
      </c>
      <c r="B164">
        <v>2010</v>
      </c>
      <c r="C164" t="s">
        <v>641</v>
      </c>
      <c r="D164">
        <v>229</v>
      </c>
      <c r="E164" t="s">
        <v>332</v>
      </c>
      <c r="F164" t="s">
        <v>177</v>
      </c>
      <c r="G164" t="s">
        <v>192</v>
      </c>
      <c r="H164">
        <v>0.0088824580198764002</v>
      </c>
      <c r="I164">
        <v>0</v>
      </c>
      <c r="J164">
        <v>0</v>
      </c>
      <c r="K164">
        <v>0</v>
      </c>
      <c r="L164">
        <v>0</v>
      </c>
      <c r="M164">
        <v>0</v>
      </c>
      <c r="N164">
        <v>0</v>
      </c>
      <c r="O164">
        <v>0</v>
      </c>
      <c r="P164">
        <v>0</v>
      </c>
      <c r="Q164">
        <v>0</v>
      </c>
      <c r="R164">
        <v>0</v>
      </c>
      <c r="S164">
        <v>0.041704600817117098</v>
      </c>
      <c r="T164">
        <v>0</v>
      </c>
      <c r="U164">
        <v>0</v>
      </c>
      <c r="V164">
        <v>0</v>
      </c>
      <c r="W164" t="s">
        <v>259</v>
      </c>
      <c r="X164" t="s">
        <v>160</v>
      </c>
      <c r="Y164" t="s">
        <v>260</v>
      </c>
      <c r="Z164" t="s">
        <v>261</v>
      </c>
      <c r="AA164" t="s">
        <v>163</v>
      </c>
      <c r="AB164" t="s">
        <v>192</v>
      </c>
      <c r="AC164">
        <v>0</v>
      </c>
      <c r="AD164">
        <v>0.023268902397223099</v>
      </c>
      <c r="AE164">
        <v>0</v>
      </c>
      <c r="AF164">
        <v>0</v>
      </c>
      <c r="AG164">
        <v>0</v>
      </c>
      <c r="AH164"/>
      <c r="AI164"/>
      <c r="AJ164"/>
      <c r="AK164"/>
      <c r="AL164"/>
      <c r="AM164"/>
      <c r="AN164"/>
      <c r="AO164"/>
      <c r="AP164"/>
      <c r="AQ164"/>
      <c r="AR164"/>
      <c r="AS164"/>
      <c r="AT164"/>
      <c r="AU164"/>
      <c r="AV164"/>
      <c r="AW164"/>
      <c r="AX164"/>
      <c r="AY164"/>
      <c r="AZ164"/>
      <c r="BA164"/>
      <c r="BB164"/>
      <c r="BC164"/>
    </row>
    <row r="165">
      <c r="A165" t="s">
        <v>636</v>
      </c>
      <c r="B165">
        <v>2014</v>
      </c>
      <c r="C165" t="s">
        <v>642</v>
      </c>
      <c r="D165">
        <v>16</v>
      </c>
      <c r="E165" t="s">
        <v>13</v>
      </c>
      <c r="F165" t="s">
        <v>14</v>
      </c>
      <c r="G165" t="s">
        <v>648</v>
      </c>
      <c r="H165">
        <v>80.900000000000006</v>
      </c>
      <c r="I165">
        <v>95.900000000000006</v>
      </c>
      <c r="J165">
        <v>98.099999999999994</v>
      </c>
      <c r="K165">
        <v>100</v>
      </c>
      <c r="L165">
        <v>100</v>
      </c>
      <c r="M165">
        <v>97.299999999999997</v>
      </c>
      <c r="N165">
        <v>98.900000000000006</v>
      </c>
      <c r="O165">
        <v>99.599999999999994</v>
      </c>
      <c r="P165">
        <v>100</v>
      </c>
      <c r="Q165">
        <v>99.900000000000006</v>
      </c>
      <c r="R165">
        <v>39.5</v>
      </c>
      <c r="S165">
        <v>83.400000000000006</v>
      </c>
      <c r="T165">
        <v>87.599999999999994</v>
      </c>
      <c r="U165">
        <v>89.599999999999994</v>
      </c>
      <c r="V165">
        <v>97.200000000000003</v>
      </c>
      <c r="W165" t="s">
        <v>259</v>
      </c>
      <c r="X165" t="s">
        <v>160</v>
      </c>
      <c r="Y165" t="s">
        <v>260</v>
      </c>
      <c r="Z165" t="s">
        <v>261</v>
      </c>
      <c r="AA165" t="s">
        <v>163</v>
      </c>
      <c r="AB165" t="s">
        <v>192</v>
      </c>
      <c r="AC165">
        <v>94.299999999999997</v>
      </c>
      <c r="AD165">
        <v>94.5</v>
      </c>
      <c r="AE165">
        <v>88.599999999999994</v>
      </c>
      <c r="AF165">
        <v>99.900000000000006</v>
      </c>
      <c r="AG165">
        <v>79.400000000000006</v>
      </c>
      <c r="AH165"/>
      <c r="AI165"/>
      <c r="AJ165"/>
      <c r="AK165"/>
      <c r="AL165"/>
      <c r="AM165"/>
      <c r="AN165"/>
      <c r="AO165"/>
      <c r="AP165"/>
      <c r="AQ165"/>
      <c r="AR165"/>
      <c r="AS165"/>
      <c r="AT165"/>
      <c r="AU165"/>
      <c r="AV165"/>
      <c r="AW165"/>
      <c r="AX165"/>
      <c r="AY165"/>
      <c r="AZ165"/>
      <c r="BA165"/>
      <c r="BB165"/>
      <c r="BC165"/>
    </row>
    <row r="166">
      <c r="A166" t="s">
        <v>636</v>
      </c>
      <c r="B166">
        <v>2014</v>
      </c>
      <c r="C166" t="s">
        <v>642</v>
      </c>
      <c r="D166">
        <v>17</v>
      </c>
      <c r="E166" t="s">
        <v>13</v>
      </c>
      <c r="F166" t="s">
        <v>51</v>
      </c>
      <c r="G166" t="s">
        <v>192</v>
      </c>
      <c r="H166">
        <v>19.100000000000001</v>
      </c>
      <c r="I166">
        <v>4.0999999999999996</v>
      </c>
      <c r="J166">
        <v>1.8999999999999999</v>
      </c>
      <c r="K166">
        <v>0</v>
      </c>
      <c r="L166">
        <v>0</v>
      </c>
      <c r="M166">
        <v>2.7000000000000002</v>
      </c>
      <c r="N166">
        <v>1.1000000000000001</v>
      </c>
      <c r="O166">
        <v>0.40000000000000002</v>
      </c>
      <c r="P166">
        <v>0</v>
      </c>
      <c r="Q166">
        <v>0.10000000000000001</v>
      </c>
      <c r="R166">
        <v>60.5</v>
      </c>
      <c r="S166">
        <v>16.600000000000001</v>
      </c>
      <c r="T166">
        <v>12.4</v>
      </c>
      <c r="U166">
        <v>10.4</v>
      </c>
      <c r="V166">
        <v>2.7999999999999998</v>
      </c>
      <c r="W166" t="s">
        <v>259</v>
      </c>
      <c r="X166" t="s">
        <v>160</v>
      </c>
      <c r="Y166" t="s">
        <v>260</v>
      </c>
      <c r="Z166" t="s">
        <v>261</v>
      </c>
      <c r="AA166" t="s">
        <v>163</v>
      </c>
      <c r="AB166" t="s">
        <v>192</v>
      </c>
      <c r="AC166">
        <v>5.7000000000000002</v>
      </c>
      <c r="AD166">
        <v>5.5</v>
      </c>
      <c r="AE166">
        <v>11.4</v>
      </c>
      <c r="AF166">
        <v>0.10000000000000001</v>
      </c>
      <c r="AG166">
        <v>20.600000000000001</v>
      </c>
      <c r="AH166"/>
      <c r="AI166"/>
      <c r="AJ166"/>
      <c r="AK166"/>
      <c r="AL166"/>
      <c r="AM166"/>
      <c r="AN166"/>
      <c r="AO166"/>
      <c r="AP166"/>
      <c r="AQ166"/>
      <c r="AR166"/>
      <c r="AS166"/>
      <c r="AT166"/>
      <c r="AU166"/>
      <c r="AV166"/>
      <c r="AW166"/>
      <c r="AX166"/>
      <c r="AY166"/>
      <c r="AZ166"/>
      <c r="BA166"/>
      <c r="BB166"/>
      <c r="BC166"/>
    </row>
    <row r="167">
      <c r="A167" t="s">
        <v>636</v>
      </c>
      <c r="B167">
        <v>2014</v>
      </c>
      <c r="C167" t="s">
        <v>642</v>
      </c>
      <c r="D167">
        <v>18</v>
      </c>
      <c r="E167" t="s">
        <v>60</v>
      </c>
      <c r="F167" t="s">
        <v>15</v>
      </c>
      <c r="G167" t="s">
        <v>649</v>
      </c>
      <c r="H167">
        <v>67.599999999999994</v>
      </c>
      <c r="I167">
        <v>83.700000000000003</v>
      </c>
      <c r="J167">
        <v>88.5</v>
      </c>
      <c r="K167">
        <v>98.5</v>
      </c>
      <c r="L167">
        <v>99.799999999999997</v>
      </c>
      <c r="M167">
        <v>83</v>
      </c>
      <c r="N167">
        <v>88.400000000000006</v>
      </c>
      <c r="O167">
        <v>93.200000000000003</v>
      </c>
      <c r="P167">
        <v>100</v>
      </c>
      <c r="Q167">
        <v>99.700000000000003</v>
      </c>
      <c r="R167">
        <v>32.100000000000001</v>
      </c>
      <c r="S167">
        <v>68.799999999999997</v>
      </c>
      <c r="T167">
        <v>75</v>
      </c>
      <c r="U167">
        <v>74.599999999999994</v>
      </c>
      <c r="V167">
        <v>91.400000000000006</v>
      </c>
      <c r="W167" t="s">
        <v>259</v>
      </c>
      <c r="X167" t="s">
        <v>160</v>
      </c>
      <c r="Y167" t="s">
        <v>260</v>
      </c>
      <c r="Z167" t="s">
        <v>261</v>
      </c>
      <c r="AA167" t="s">
        <v>163</v>
      </c>
      <c r="AB167" t="s">
        <v>192</v>
      </c>
      <c r="AC167">
        <v>85.900000000000006</v>
      </c>
      <c r="AD167">
        <v>80.599999999999994</v>
      </c>
      <c r="AE167">
        <v>78.5</v>
      </c>
      <c r="AF167">
        <v>94.099999999999994</v>
      </c>
      <c r="AG167">
        <v>73.700000000000003</v>
      </c>
      <c r="AH167"/>
      <c r="AI167"/>
      <c r="AJ167"/>
      <c r="AK167"/>
      <c r="AL167"/>
      <c r="AM167"/>
      <c r="AN167"/>
      <c r="AO167"/>
      <c r="AP167"/>
      <c r="AQ167"/>
      <c r="AR167"/>
      <c r="AS167"/>
      <c r="AT167"/>
      <c r="AU167"/>
      <c r="AV167"/>
      <c r="AW167"/>
      <c r="AX167"/>
      <c r="AY167"/>
      <c r="AZ167"/>
      <c r="BA167"/>
      <c r="BB167"/>
      <c r="BC167"/>
    </row>
    <row r="168">
      <c r="A168" t="s">
        <v>636</v>
      </c>
      <c r="B168">
        <v>2014</v>
      </c>
      <c r="C168" t="s">
        <v>642</v>
      </c>
      <c r="D168">
        <v>19</v>
      </c>
      <c r="E168" t="s">
        <v>60</v>
      </c>
      <c r="F168" t="s">
        <v>16</v>
      </c>
      <c r="G168" t="s">
        <v>650</v>
      </c>
      <c r="H168">
        <v>13.199999999999999</v>
      </c>
      <c r="I168">
        <v>12.199999999999999</v>
      </c>
      <c r="J168">
        <v>9.5</v>
      </c>
      <c r="K168">
        <v>1.5</v>
      </c>
      <c r="L168">
        <v>0.20000000000000001</v>
      </c>
      <c r="M168">
        <v>14.300000000000001</v>
      </c>
      <c r="N168">
        <v>10.5</v>
      </c>
      <c r="O168">
        <v>6.4000000000000004</v>
      </c>
      <c r="P168">
        <v>0</v>
      </c>
      <c r="Q168">
        <v>0.20000000000000001</v>
      </c>
      <c r="R168">
        <v>7.4000000000000004</v>
      </c>
      <c r="S168">
        <v>14.6</v>
      </c>
      <c r="T168">
        <v>12.6</v>
      </c>
      <c r="U168">
        <v>15</v>
      </c>
      <c r="V168">
        <v>5.7999999999999998</v>
      </c>
      <c r="W168" t="s">
        <v>259</v>
      </c>
      <c r="X168" t="s">
        <v>160</v>
      </c>
      <c r="Y168" t="s">
        <v>260</v>
      </c>
      <c r="Z168" t="s">
        <v>261</v>
      </c>
      <c r="AA168" t="s">
        <v>163</v>
      </c>
      <c r="AB168" t="s">
        <v>192</v>
      </c>
      <c r="AC168">
        <v>8.4000000000000004</v>
      </c>
      <c r="AD168">
        <v>13.9</v>
      </c>
      <c r="AE168">
        <v>10.1</v>
      </c>
      <c r="AF168">
        <v>5.7000000000000002</v>
      </c>
      <c r="AG168">
        <v>5.7000000000000002</v>
      </c>
      <c r="AH168"/>
      <c r="AI168"/>
      <c r="AJ168"/>
      <c r="AK168"/>
      <c r="AL168"/>
      <c r="AM168"/>
      <c r="AN168"/>
      <c r="AO168"/>
      <c r="AP168"/>
      <c r="AQ168"/>
      <c r="AR168"/>
      <c r="AS168"/>
      <c r="AT168"/>
      <c r="AU168"/>
      <c r="AV168"/>
      <c r="AW168"/>
      <c r="AX168"/>
      <c r="AY168"/>
      <c r="AZ168"/>
      <c r="BA168"/>
      <c r="BB168"/>
      <c r="BC168"/>
    </row>
    <row r="169">
      <c r="A169" t="s">
        <v>636</v>
      </c>
      <c r="B169">
        <v>2014</v>
      </c>
      <c r="C169" t="s">
        <v>642</v>
      </c>
      <c r="D169">
        <v>20</v>
      </c>
      <c r="E169" t="s">
        <v>60</v>
      </c>
      <c r="F169" t="s">
        <v>22</v>
      </c>
      <c r="G169" t="s">
        <v>651</v>
      </c>
      <c r="H169">
        <v>4.9000000000000004</v>
      </c>
      <c r="I169">
        <v>2</v>
      </c>
      <c r="J169">
        <v>1.3</v>
      </c>
      <c r="K169">
        <v>0</v>
      </c>
      <c r="L169">
        <v>0</v>
      </c>
      <c r="M169">
        <v>0.90000000000000002</v>
      </c>
      <c r="N169">
        <v>0.90000000000000002</v>
      </c>
      <c r="O169">
        <v>0.20000000000000001</v>
      </c>
      <c r="P169">
        <v>0</v>
      </c>
      <c r="Q169">
        <v>0.10000000000000001</v>
      </c>
      <c r="R169">
        <v>16.600000000000001</v>
      </c>
      <c r="S169">
        <v>2.2000000000000002</v>
      </c>
      <c r="T169">
        <v>4.2999999999999998</v>
      </c>
      <c r="U169">
        <v>6</v>
      </c>
      <c r="V169">
        <v>2.2999999999999998</v>
      </c>
      <c r="W169" t="s">
        <v>259</v>
      </c>
      <c r="X169" t="s">
        <v>160</v>
      </c>
      <c r="Y169" t="s">
        <v>260</v>
      </c>
      <c r="Z169" t="s">
        <v>261</v>
      </c>
      <c r="AA169" t="s">
        <v>163</v>
      </c>
      <c r="AB169" t="s">
        <v>192</v>
      </c>
      <c r="AC169">
        <v>4.4000000000000004</v>
      </c>
      <c r="AD169">
        <v>1.7</v>
      </c>
      <c r="AE169">
        <v>1.8999999999999999</v>
      </c>
      <c r="AF169">
        <v>0.10000000000000001</v>
      </c>
      <c r="AG169">
        <v>5</v>
      </c>
      <c r="AH169"/>
      <c r="AI169"/>
      <c r="AJ169"/>
      <c r="AK169"/>
      <c r="AL169"/>
      <c r="AM169"/>
      <c r="AN169"/>
      <c r="AO169"/>
      <c r="AP169"/>
      <c r="AQ169"/>
      <c r="AR169"/>
      <c r="AS169"/>
      <c r="AT169"/>
      <c r="AU169"/>
      <c r="AV169"/>
      <c r="AW169"/>
      <c r="AX169"/>
      <c r="AY169"/>
      <c r="AZ169"/>
      <c r="BA169"/>
      <c r="BB169"/>
      <c r="BC169"/>
    </row>
    <row r="170">
      <c r="A170" t="s">
        <v>636</v>
      </c>
      <c r="B170">
        <v>2014</v>
      </c>
      <c r="C170" t="s">
        <v>642</v>
      </c>
      <c r="D170">
        <v>21</v>
      </c>
      <c r="E170" t="s">
        <v>60</v>
      </c>
      <c r="F170" t="s">
        <v>17</v>
      </c>
      <c r="G170" t="s">
        <v>652</v>
      </c>
      <c r="H170">
        <v>14.199999999999999</v>
      </c>
      <c r="I170">
        <v>2.1000000000000001</v>
      </c>
      <c r="J170">
        <v>0.59999999999999998</v>
      </c>
      <c r="K170">
        <v>0</v>
      </c>
      <c r="L170">
        <v>0</v>
      </c>
      <c r="M170">
        <v>1.8</v>
      </c>
      <c r="N170">
        <v>0.20000000000000001</v>
      </c>
      <c r="O170">
        <v>0.29999999999999999</v>
      </c>
      <c r="P170">
        <v>0</v>
      </c>
      <c r="Q170">
        <v>0</v>
      </c>
      <c r="R170">
        <v>43.899999999999999</v>
      </c>
      <c r="S170">
        <v>14.4</v>
      </c>
      <c r="T170">
        <v>8.0999999999999996</v>
      </c>
      <c r="U170">
        <v>4.4000000000000004</v>
      </c>
      <c r="V170">
        <v>0.5</v>
      </c>
      <c r="W170" t="s">
        <v>259</v>
      </c>
      <c r="X170" t="s">
        <v>160</v>
      </c>
      <c r="Y170" t="s">
        <v>260</v>
      </c>
      <c r="Z170" t="s">
        <v>261</v>
      </c>
      <c r="AA170" t="s">
        <v>163</v>
      </c>
      <c r="AB170" t="s">
        <v>192</v>
      </c>
      <c r="AC170">
        <v>1.3</v>
      </c>
      <c r="AD170">
        <v>3.7999999999999998</v>
      </c>
      <c r="AE170">
        <v>9.5</v>
      </c>
      <c r="AF170">
        <v>0</v>
      </c>
      <c r="AG170">
        <v>15.6</v>
      </c>
      <c r="AH170"/>
      <c r="AI170"/>
      <c r="AJ170"/>
      <c r="AK170"/>
      <c r="AL170"/>
      <c r="AM170"/>
      <c r="AN170"/>
      <c r="AO170"/>
      <c r="AP170"/>
      <c r="AQ170"/>
      <c r="AR170"/>
      <c r="AS170"/>
      <c r="AT170"/>
      <c r="AU170"/>
      <c r="AV170"/>
      <c r="AW170"/>
      <c r="AX170"/>
      <c r="AY170"/>
      <c r="AZ170"/>
      <c r="BA170"/>
      <c r="BB170"/>
      <c r="BC170"/>
    </row>
    <row r="171">
      <c r="A171" t="s">
        <v>636</v>
      </c>
      <c r="B171">
        <v>2014</v>
      </c>
      <c r="C171" t="s">
        <v>642</v>
      </c>
      <c r="D171">
        <v>22</v>
      </c>
      <c r="E171" t="s">
        <v>54</v>
      </c>
      <c r="F171" t="s">
        <v>49</v>
      </c>
      <c r="G171" t="s">
        <v>192</v>
      </c>
      <c r="H171">
        <v>16.399999999999999</v>
      </c>
      <c r="I171">
        <v>12.699999999999999</v>
      </c>
      <c r="J171">
        <v>9.6999999999999993</v>
      </c>
      <c r="K171">
        <v>1.5</v>
      </c>
      <c r="L171">
        <v>0.20000000000000001</v>
      </c>
      <c r="M171">
        <v>14.699999999999999</v>
      </c>
      <c r="N171">
        <v>10.6</v>
      </c>
      <c r="O171">
        <v>6.4000000000000004</v>
      </c>
      <c r="P171">
        <v>0</v>
      </c>
      <c r="Q171">
        <v>0.20000000000000001</v>
      </c>
      <c r="R171">
        <v>18.699999999999999</v>
      </c>
      <c r="S171">
        <v>17.5</v>
      </c>
      <c r="T171">
        <v>14.4</v>
      </c>
      <c r="U171">
        <v>16.699999999999999</v>
      </c>
      <c r="V171">
        <v>6</v>
      </c>
      <c r="W171" t="s">
        <v>259</v>
      </c>
      <c r="X171" t="s">
        <v>160</v>
      </c>
      <c r="Y171" t="s">
        <v>260</v>
      </c>
      <c r="Z171" t="s">
        <v>261</v>
      </c>
      <c r="AA171" t="s">
        <v>163</v>
      </c>
      <c r="AB171" t="s">
        <v>192</v>
      </c>
      <c r="AC171">
        <v>9</v>
      </c>
      <c r="AD171">
        <v>14.699999999999999</v>
      </c>
      <c r="AE171">
        <v>11.4</v>
      </c>
      <c r="AF171">
        <v>5.7000000000000002</v>
      </c>
      <c r="AG171">
        <v>7.2000000000000002</v>
      </c>
      <c r="AH171"/>
      <c r="AI171"/>
      <c r="AJ171"/>
      <c r="AK171"/>
      <c r="AL171"/>
      <c r="AM171"/>
      <c r="AN171"/>
      <c r="AO171"/>
      <c r="AP171"/>
      <c r="AQ171"/>
      <c r="AR171"/>
      <c r="AS171"/>
      <c r="AT171"/>
      <c r="AU171"/>
      <c r="AV171"/>
      <c r="AW171"/>
      <c r="AX171"/>
      <c r="AY171"/>
      <c r="AZ171"/>
      <c r="BA171"/>
      <c r="BB171"/>
      <c r="BC171"/>
    </row>
    <row r="172">
      <c r="A172" t="s">
        <v>636</v>
      </c>
      <c r="B172">
        <v>2014</v>
      </c>
      <c r="C172" t="s">
        <v>642</v>
      </c>
      <c r="D172">
        <v>23</v>
      </c>
      <c r="E172" t="s">
        <v>54</v>
      </c>
      <c r="F172" t="s">
        <v>48</v>
      </c>
      <c r="G172" t="s">
        <v>192</v>
      </c>
      <c r="H172">
        <v>83.599999999999994</v>
      </c>
      <c r="I172">
        <v>87.299999999999997</v>
      </c>
      <c r="J172">
        <v>90.299999999999997</v>
      </c>
      <c r="K172">
        <v>98.5</v>
      </c>
      <c r="L172">
        <v>99.799999999999997</v>
      </c>
      <c r="M172">
        <v>85.299999999999997</v>
      </c>
      <c r="N172">
        <v>89.400000000000006</v>
      </c>
      <c r="O172">
        <v>93.599999999999994</v>
      </c>
      <c r="P172">
        <v>100</v>
      </c>
      <c r="Q172">
        <v>99.799999999999997</v>
      </c>
      <c r="R172">
        <v>81.299999999999997</v>
      </c>
      <c r="S172">
        <v>82.5</v>
      </c>
      <c r="T172">
        <v>85.599999999999994</v>
      </c>
      <c r="U172">
        <v>83.299999999999997</v>
      </c>
      <c r="V172">
        <v>94</v>
      </c>
      <c r="W172" t="s">
        <v>259</v>
      </c>
      <c r="X172" t="s">
        <v>160</v>
      </c>
      <c r="Y172" t="s">
        <v>260</v>
      </c>
      <c r="Z172" t="s">
        <v>261</v>
      </c>
      <c r="AA172" t="s">
        <v>163</v>
      </c>
      <c r="AB172" t="s">
        <v>192</v>
      </c>
      <c r="AC172">
        <v>91</v>
      </c>
      <c r="AD172">
        <v>85.299999999999997</v>
      </c>
      <c r="AE172">
        <v>88.599999999999994</v>
      </c>
      <c r="AF172">
        <v>94.299999999999997</v>
      </c>
      <c r="AG172">
        <v>92.799999999999997</v>
      </c>
      <c r="AH172"/>
      <c r="AI172"/>
      <c r="AJ172"/>
      <c r="AK172"/>
      <c r="AL172"/>
      <c r="AM172"/>
      <c r="AN172"/>
      <c r="AO172"/>
      <c r="AP172"/>
      <c r="AQ172"/>
      <c r="AR172"/>
      <c r="AS172"/>
      <c r="AT172"/>
      <c r="AU172"/>
      <c r="AV172"/>
      <c r="AW172"/>
      <c r="AX172"/>
      <c r="AY172"/>
      <c r="AZ172"/>
      <c r="BA172"/>
      <c r="BB172"/>
      <c r="BC172"/>
    </row>
    <row r="173">
      <c r="A173" t="s">
        <v>636</v>
      </c>
      <c r="B173">
        <v>2014</v>
      </c>
      <c r="C173" t="s">
        <v>642</v>
      </c>
      <c r="D173">
        <v>29</v>
      </c>
      <c r="E173" t="s">
        <v>57</v>
      </c>
      <c r="F173" t="s">
        <v>49</v>
      </c>
      <c r="G173" t="s">
        <v>653</v>
      </c>
      <c r="H173">
        <v>6.5</v>
      </c>
      <c r="I173">
        <v>19.399999999999999</v>
      </c>
      <c r="J173">
        <v>30.399999999999999</v>
      </c>
      <c r="K173">
        <v>90.5</v>
      </c>
      <c r="L173">
        <v>99.700000000000003</v>
      </c>
      <c r="M173">
        <v>16.5</v>
      </c>
      <c r="N173">
        <v>29.199999999999999</v>
      </c>
      <c r="O173">
        <v>53.299999999999997</v>
      </c>
      <c r="P173">
        <v>99.200000000000003</v>
      </c>
      <c r="Q173">
        <v>99.599999999999994</v>
      </c>
      <c r="R173">
        <v>0</v>
      </c>
      <c r="S173">
        <v>0.80000000000000004</v>
      </c>
      <c r="T173">
        <v>1.1000000000000001</v>
      </c>
      <c r="U173">
        <v>4.5</v>
      </c>
      <c r="V173">
        <v>50.399999999999999</v>
      </c>
      <c r="W173" t="s">
        <v>259</v>
      </c>
      <c r="X173" t="s">
        <v>160</v>
      </c>
      <c r="Y173" t="s">
        <v>260</v>
      </c>
      <c r="Z173" t="s">
        <v>261</v>
      </c>
      <c r="AA173" t="s">
        <v>163</v>
      </c>
      <c r="AB173" t="s">
        <v>192</v>
      </c>
      <c r="AC173">
        <v>46.600000000000001</v>
      </c>
      <c r="AD173">
        <v>34.5</v>
      </c>
      <c r="AE173">
        <v>26.800000000000001</v>
      </c>
      <c r="AF173">
        <v>65.099999999999994</v>
      </c>
      <c r="AG173">
        <v>11.800000000000001</v>
      </c>
      <c r="AH173"/>
      <c r="AI173"/>
      <c r="AJ173"/>
      <c r="AK173"/>
      <c r="AL173"/>
      <c r="AM173"/>
      <c r="AN173"/>
      <c r="AO173"/>
      <c r="AP173"/>
      <c r="AQ173"/>
      <c r="AR173"/>
      <c r="AS173"/>
      <c r="AT173"/>
      <c r="AU173"/>
      <c r="AV173"/>
      <c r="AW173"/>
      <c r="AX173"/>
      <c r="AY173"/>
      <c r="AZ173"/>
      <c r="BA173"/>
      <c r="BB173"/>
      <c r="BC173"/>
    </row>
    <row r="174">
      <c r="A174" t="s">
        <v>636</v>
      </c>
      <c r="B174">
        <v>2014</v>
      </c>
      <c r="C174" t="s">
        <v>642</v>
      </c>
      <c r="D174">
        <v>30</v>
      </c>
      <c r="E174" t="s">
        <v>57</v>
      </c>
      <c r="F174" t="s">
        <v>48</v>
      </c>
      <c r="G174" t="s">
        <v>192</v>
      </c>
      <c r="H174">
        <v>93.5</v>
      </c>
      <c r="I174">
        <v>80.599999999999994</v>
      </c>
      <c r="J174">
        <v>69.599999999999994</v>
      </c>
      <c r="K174">
        <v>9.5</v>
      </c>
      <c r="L174">
        <v>0.29999999999999999</v>
      </c>
      <c r="M174">
        <v>83.5</v>
      </c>
      <c r="N174">
        <v>70.799999999999997</v>
      </c>
      <c r="O174">
        <v>46.700000000000003</v>
      </c>
      <c r="P174">
        <v>0.80000000000000004</v>
      </c>
      <c r="Q174">
        <v>0.40000000000000002</v>
      </c>
      <c r="R174">
        <v>100</v>
      </c>
      <c r="S174">
        <v>99.200000000000003</v>
      </c>
      <c r="T174">
        <v>98.900000000000006</v>
      </c>
      <c r="U174">
        <v>95.5</v>
      </c>
      <c r="V174">
        <v>49.600000000000001</v>
      </c>
      <c r="W174" t="s">
        <v>259</v>
      </c>
      <c r="X174" t="s">
        <v>160</v>
      </c>
      <c r="Y174" t="s">
        <v>260</v>
      </c>
      <c r="Z174" t="s">
        <v>261</v>
      </c>
      <c r="AA174" t="s">
        <v>163</v>
      </c>
      <c r="AB174" t="s">
        <v>192</v>
      </c>
      <c r="AC174">
        <v>53.399999999999999</v>
      </c>
      <c r="AD174">
        <v>65.5</v>
      </c>
      <c r="AE174">
        <v>73.200000000000003</v>
      </c>
      <c r="AF174">
        <v>34.899999999999999</v>
      </c>
      <c r="AG174">
        <v>88.200000000000003</v>
      </c>
      <c r="AH174"/>
      <c r="AI174"/>
      <c r="AJ174"/>
      <c r="AK174"/>
      <c r="AL174"/>
      <c r="AM174"/>
      <c r="AN174"/>
      <c r="AO174"/>
      <c r="AP174"/>
      <c r="AQ174"/>
      <c r="AR174"/>
      <c r="AS174"/>
      <c r="AT174"/>
      <c r="AU174"/>
      <c r="AV174"/>
      <c r="AW174"/>
      <c r="AX174"/>
      <c r="AY174"/>
      <c r="AZ174"/>
      <c r="BA174"/>
      <c r="BB174"/>
      <c r="BC174"/>
    </row>
    <row r="175">
      <c r="A175" t="s">
        <v>636</v>
      </c>
      <c r="B175">
        <v>2014</v>
      </c>
      <c r="C175" t="s">
        <v>642</v>
      </c>
      <c r="D175">
        <v>31</v>
      </c>
      <c r="E175" t="s">
        <v>104</v>
      </c>
      <c r="F175" t="s">
        <v>49</v>
      </c>
      <c r="G175" t="s">
        <v>654</v>
      </c>
      <c r="H175">
        <v>0.59999999999999998</v>
      </c>
      <c r="I175">
        <v>2</v>
      </c>
      <c r="J175">
        <v>8.5999999999999996</v>
      </c>
      <c r="K175">
        <v>86.900000000000006</v>
      </c>
      <c r="L175">
        <v>99.700000000000003</v>
      </c>
      <c r="M175">
        <v>2.1000000000000001</v>
      </c>
      <c r="N175">
        <v>2.7000000000000002</v>
      </c>
      <c r="O175">
        <v>35.100000000000001</v>
      </c>
      <c r="P175">
        <v>98.799999999999997</v>
      </c>
      <c r="Q175">
        <v>99.599999999999994</v>
      </c>
      <c r="R175">
        <v>0</v>
      </c>
      <c r="S175">
        <v>0</v>
      </c>
      <c r="T175">
        <v>0.5</v>
      </c>
      <c r="U175">
        <v>0.80000000000000004</v>
      </c>
      <c r="V175">
        <v>47.299999999999997</v>
      </c>
      <c r="W175" t="s">
        <v>259</v>
      </c>
      <c r="X175" t="s">
        <v>160</v>
      </c>
      <c r="Y175" t="s">
        <v>260</v>
      </c>
      <c r="Z175" t="s">
        <v>261</v>
      </c>
      <c r="AA175" t="s">
        <v>163</v>
      </c>
      <c r="AB175" t="s">
        <v>192</v>
      </c>
      <c r="AC175">
        <v>39.100000000000001</v>
      </c>
      <c r="AD175">
        <v>27.600000000000001</v>
      </c>
      <c r="AE175">
        <v>23.800000000000001</v>
      </c>
      <c r="AF175">
        <v>50.899999999999999</v>
      </c>
      <c r="AG175">
        <v>11.1</v>
      </c>
      <c r="AH175"/>
      <c r="AI175"/>
      <c r="AJ175"/>
      <c r="AK175"/>
      <c r="AL175"/>
      <c r="AM175"/>
      <c r="AN175"/>
      <c r="AO175"/>
      <c r="AP175"/>
      <c r="AQ175"/>
      <c r="AR175"/>
      <c r="AS175"/>
      <c r="AT175"/>
      <c r="AU175"/>
      <c r="AV175"/>
      <c r="AW175"/>
      <c r="AX175"/>
      <c r="AY175"/>
      <c r="AZ175"/>
      <c r="BA175"/>
      <c r="BB175"/>
      <c r="BC175"/>
    </row>
    <row r="176">
      <c r="A176" t="s">
        <v>636</v>
      </c>
      <c r="B176">
        <v>2014</v>
      </c>
      <c r="C176" t="s">
        <v>642</v>
      </c>
      <c r="D176">
        <v>32</v>
      </c>
      <c r="E176" t="s">
        <v>104</v>
      </c>
      <c r="F176" t="s">
        <v>48</v>
      </c>
      <c r="G176" t="s">
        <v>192</v>
      </c>
      <c r="H176">
        <v>99.400000000000006</v>
      </c>
      <c r="I176">
        <v>98</v>
      </c>
      <c r="J176">
        <v>91.400000000000006</v>
      </c>
      <c r="K176">
        <v>13.1</v>
      </c>
      <c r="L176">
        <v>0.29999999999999999</v>
      </c>
      <c r="M176">
        <v>97.900000000000006</v>
      </c>
      <c r="N176">
        <v>97.299999999999997</v>
      </c>
      <c r="O176">
        <v>64.900000000000006</v>
      </c>
      <c r="P176">
        <v>1.2</v>
      </c>
      <c r="Q176">
        <v>0.40000000000000002</v>
      </c>
      <c r="R176">
        <v>100</v>
      </c>
      <c r="S176">
        <v>100</v>
      </c>
      <c r="T176">
        <v>99.5</v>
      </c>
      <c r="U176">
        <v>99.200000000000003</v>
      </c>
      <c r="V176">
        <v>52.700000000000003</v>
      </c>
      <c r="W176" t="s">
        <v>259</v>
      </c>
      <c r="X176" t="s">
        <v>160</v>
      </c>
      <c r="Y176" t="s">
        <v>260</v>
      </c>
      <c r="Z176" t="s">
        <v>261</v>
      </c>
      <c r="AA176" t="s">
        <v>163</v>
      </c>
      <c r="AB176" t="s">
        <v>192</v>
      </c>
      <c r="AC176">
        <v>60.899999999999999</v>
      </c>
      <c r="AD176">
        <v>72.400000000000006</v>
      </c>
      <c r="AE176">
        <v>76.200000000000003</v>
      </c>
      <c r="AF176">
        <v>49.100000000000001</v>
      </c>
      <c r="AG176">
        <v>88.900000000000006</v>
      </c>
      <c r="AH176"/>
      <c r="AI176"/>
      <c r="AJ176"/>
      <c r="AK176"/>
      <c r="AL176"/>
      <c r="AM176"/>
      <c r="AN176"/>
      <c r="AO176"/>
      <c r="AP176"/>
      <c r="AQ176"/>
      <c r="AR176"/>
      <c r="AS176"/>
      <c r="AT176"/>
      <c r="AU176"/>
      <c r="AV176"/>
      <c r="AW176"/>
      <c r="AX176"/>
      <c r="AY176"/>
      <c r="AZ176"/>
      <c r="BA176"/>
      <c r="BB176"/>
      <c r="BC176"/>
    </row>
    <row r="177">
      <c r="A177" t="s">
        <v>636</v>
      </c>
      <c r="B177">
        <v>2014</v>
      </c>
      <c r="C177" t="s">
        <v>642</v>
      </c>
      <c r="D177">
        <v>35</v>
      </c>
      <c r="E177" t="s">
        <v>55</v>
      </c>
      <c r="F177" t="s">
        <v>49</v>
      </c>
      <c r="G177" t="s">
        <v>192</v>
      </c>
      <c r="H177">
        <v>13.699999999999999</v>
      </c>
      <c r="I177">
        <v>11.699999999999999</v>
      </c>
      <c r="J177">
        <v>15</v>
      </c>
      <c r="K177">
        <v>87.799999999999997</v>
      </c>
      <c r="L177">
        <v>99.700000000000003</v>
      </c>
      <c r="M177">
        <v>10.199999999999999</v>
      </c>
      <c r="N177">
        <v>6.7999999999999998</v>
      </c>
      <c r="O177">
        <v>37.700000000000003</v>
      </c>
      <c r="P177">
        <v>99</v>
      </c>
      <c r="Q177">
        <v>99.599999999999994</v>
      </c>
      <c r="R177">
        <v>14.6</v>
      </c>
      <c r="S177">
        <v>16.899999999999999</v>
      </c>
      <c r="T177">
        <v>22.5</v>
      </c>
      <c r="U177">
        <v>22.100000000000001</v>
      </c>
      <c r="V177">
        <v>57.5</v>
      </c>
      <c r="W177" t="s">
        <v>259</v>
      </c>
      <c r="X177" t="s">
        <v>160</v>
      </c>
      <c r="Y177" t="s">
        <v>260</v>
      </c>
      <c r="Z177" t="s">
        <v>261</v>
      </c>
      <c r="AA177" t="s">
        <v>163</v>
      </c>
      <c r="AB177" t="s">
        <v>192</v>
      </c>
      <c r="AC177">
        <v>53.299999999999997</v>
      </c>
      <c r="AD177">
        <v>33.399999999999999</v>
      </c>
      <c r="AE177">
        <v>26.399999999999999</v>
      </c>
      <c r="AF177">
        <v>51.600000000000001</v>
      </c>
      <c r="AG177">
        <v>36.600000000000001</v>
      </c>
      <c r="AH177"/>
      <c r="AI177"/>
      <c r="AJ177"/>
      <c r="AK177"/>
      <c r="AL177"/>
      <c r="AM177"/>
      <c r="AN177"/>
      <c r="AO177"/>
      <c r="AP177"/>
      <c r="AQ177"/>
      <c r="AR177"/>
      <c r="AS177"/>
      <c r="AT177"/>
      <c r="AU177"/>
      <c r="AV177"/>
      <c r="AW177"/>
      <c r="AX177"/>
      <c r="AY177"/>
      <c r="AZ177"/>
      <c r="BA177"/>
      <c r="BB177"/>
      <c r="BC177"/>
    </row>
    <row r="178">
      <c r="A178" t="s">
        <v>636</v>
      </c>
      <c r="B178">
        <v>2014</v>
      </c>
      <c r="C178" t="s">
        <v>642</v>
      </c>
      <c r="D178">
        <v>36</v>
      </c>
      <c r="E178" t="s">
        <v>55</v>
      </c>
      <c r="F178" t="s">
        <v>48</v>
      </c>
      <c r="G178" t="s">
        <v>192</v>
      </c>
      <c r="H178">
        <v>86.299999999999997</v>
      </c>
      <c r="I178">
        <v>88.299999999999997</v>
      </c>
      <c r="J178">
        <v>85</v>
      </c>
      <c r="K178">
        <v>12.199999999999999</v>
      </c>
      <c r="L178">
        <v>0.29999999999999999</v>
      </c>
      <c r="M178">
        <v>89.799999999999997</v>
      </c>
      <c r="N178">
        <v>93.200000000000003</v>
      </c>
      <c r="O178">
        <v>62.299999999999997</v>
      </c>
      <c r="P178">
        <v>1</v>
      </c>
      <c r="Q178">
        <v>0.40000000000000002</v>
      </c>
      <c r="R178">
        <v>85.400000000000006</v>
      </c>
      <c r="S178">
        <v>83.099999999999994</v>
      </c>
      <c r="T178">
        <v>77.5</v>
      </c>
      <c r="U178">
        <v>77.900000000000006</v>
      </c>
      <c r="V178">
        <v>42.5</v>
      </c>
      <c r="W178" t="s">
        <v>259</v>
      </c>
      <c r="X178" t="s">
        <v>160</v>
      </c>
      <c r="Y178" t="s">
        <v>260</v>
      </c>
      <c r="Z178" t="s">
        <v>261</v>
      </c>
      <c r="AA178" t="s">
        <v>163</v>
      </c>
      <c r="AB178" t="s">
        <v>192</v>
      </c>
      <c r="AC178">
        <v>46.700000000000003</v>
      </c>
      <c r="AD178">
        <v>66.599999999999994</v>
      </c>
      <c r="AE178">
        <v>73.599999999999994</v>
      </c>
      <c r="AF178">
        <v>48.399999999999999</v>
      </c>
      <c r="AG178">
        <v>63.399999999999999</v>
      </c>
      <c r="AH178"/>
      <c r="AI178"/>
      <c r="AJ178"/>
      <c r="AK178"/>
      <c r="AL178"/>
      <c r="AM178"/>
      <c r="AN178"/>
      <c r="AO178"/>
      <c r="AP178"/>
      <c r="AQ178"/>
      <c r="AR178"/>
      <c r="AS178"/>
      <c r="AT178"/>
      <c r="AU178"/>
      <c r="AV178"/>
      <c r="AW178"/>
      <c r="AX178"/>
      <c r="AY178"/>
      <c r="AZ178"/>
      <c r="BA178"/>
      <c r="BB178"/>
      <c r="BC178"/>
    </row>
    <row r="179">
      <c r="A179" t="s">
        <v>636</v>
      </c>
      <c r="B179">
        <v>2014</v>
      </c>
      <c r="C179" t="s">
        <v>642</v>
      </c>
      <c r="D179">
        <v>37</v>
      </c>
      <c r="E179" t="s">
        <v>164</v>
      </c>
      <c r="F179" t="s">
        <v>49</v>
      </c>
      <c r="G179" t="s">
        <v>655</v>
      </c>
      <c r="H179">
        <v>12.9</v>
      </c>
      <c r="I179">
        <v>10.699999999999999</v>
      </c>
      <c r="J179">
        <v>14</v>
      </c>
      <c r="K179">
        <v>87.799999999999997</v>
      </c>
      <c r="L179">
        <v>99.700000000000003</v>
      </c>
      <c r="M179">
        <v>10</v>
      </c>
      <c r="N179">
        <v>6.5</v>
      </c>
      <c r="O179">
        <v>37.600000000000001</v>
      </c>
      <c r="P179">
        <v>99</v>
      </c>
      <c r="Q179">
        <v>99.599999999999994</v>
      </c>
      <c r="R179">
        <v>13.300000000000001</v>
      </c>
      <c r="S179">
        <v>16.199999999999999</v>
      </c>
      <c r="T179">
        <v>20.100000000000001</v>
      </c>
      <c r="U179">
        <v>17.600000000000001</v>
      </c>
      <c r="V179">
        <v>56</v>
      </c>
      <c r="W179" t="s">
        <v>259</v>
      </c>
      <c r="X179" t="s">
        <v>160</v>
      </c>
      <c r="Y179" t="s">
        <v>260</v>
      </c>
      <c r="Z179" t="s">
        <v>261</v>
      </c>
      <c r="AA179" t="s">
        <v>163</v>
      </c>
      <c r="AB179" t="s">
        <v>192</v>
      </c>
      <c r="AC179">
        <v>50.700000000000003</v>
      </c>
      <c r="AD179">
        <v>33.100000000000001</v>
      </c>
      <c r="AE179">
        <v>26.300000000000001</v>
      </c>
      <c r="AF179">
        <v>51.5</v>
      </c>
      <c r="AG179">
        <v>36</v>
      </c>
      <c r="AH179"/>
      <c r="AI179"/>
      <c r="AJ179"/>
      <c r="AK179"/>
      <c r="AL179"/>
      <c r="AM179"/>
      <c r="AN179"/>
      <c r="AO179"/>
      <c r="AP179"/>
      <c r="AQ179"/>
      <c r="AR179"/>
      <c r="AS179"/>
      <c r="AT179"/>
      <c r="AU179"/>
      <c r="AV179"/>
      <c r="AW179"/>
      <c r="AX179"/>
      <c r="AY179"/>
      <c r="AZ179"/>
      <c r="BA179"/>
      <c r="BB179"/>
      <c r="BC179"/>
    </row>
    <row r="180">
      <c r="A180" t="s">
        <v>636</v>
      </c>
      <c r="B180">
        <v>2014</v>
      </c>
      <c r="C180" t="s">
        <v>642</v>
      </c>
      <c r="D180">
        <v>38</v>
      </c>
      <c r="E180" t="s">
        <v>164</v>
      </c>
      <c r="F180" t="s">
        <v>48</v>
      </c>
      <c r="G180" t="s">
        <v>192</v>
      </c>
      <c r="H180">
        <v>87.099999999999994</v>
      </c>
      <c r="I180">
        <v>89.299999999999997</v>
      </c>
      <c r="J180">
        <v>86</v>
      </c>
      <c r="K180">
        <v>12.199999999999999</v>
      </c>
      <c r="L180">
        <v>0.29999999999999999</v>
      </c>
      <c r="M180">
        <v>90</v>
      </c>
      <c r="N180">
        <v>93.5</v>
      </c>
      <c r="O180">
        <v>62.399999999999999</v>
      </c>
      <c r="P180">
        <v>1</v>
      </c>
      <c r="Q180">
        <v>0.40000000000000002</v>
      </c>
      <c r="R180">
        <v>86.700000000000003</v>
      </c>
      <c r="S180">
        <v>83.799999999999997</v>
      </c>
      <c r="T180">
        <v>79.900000000000006</v>
      </c>
      <c r="U180">
        <v>82.400000000000006</v>
      </c>
      <c r="V180">
        <v>44</v>
      </c>
      <c r="W180" t="s">
        <v>259</v>
      </c>
      <c r="X180" t="s">
        <v>160</v>
      </c>
      <c r="Y180" t="s">
        <v>260</v>
      </c>
      <c r="Z180" t="s">
        <v>261</v>
      </c>
      <c r="AA180" t="s">
        <v>163</v>
      </c>
      <c r="AB180" t="s">
        <v>192</v>
      </c>
      <c r="AC180">
        <v>49.299999999999997</v>
      </c>
      <c r="AD180">
        <v>66.900000000000006</v>
      </c>
      <c r="AE180">
        <v>73.700000000000003</v>
      </c>
      <c r="AF180">
        <v>48.5</v>
      </c>
      <c r="AG180">
        <v>64</v>
      </c>
      <c r="AH180"/>
      <c r="AI180"/>
      <c r="AJ180"/>
      <c r="AK180"/>
      <c r="AL180"/>
      <c r="AM180"/>
      <c r="AN180"/>
      <c r="AO180"/>
      <c r="AP180"/>
      <c r="AQ180"/>
      <c r="AR180"/>
      <c r="AS180"/>
      <c r="AT180"/>
      <c r="AU180"/>
      <c r="AV180"/>
      <c r="AW180"/>
      <c r="AX180"/>
      <c r="AY180"/>
      <c r="AZ180"/>
      <c r="BA180"/>
      <c r="BB180"/>
      <c r="BC180"/>
    </row>
    <row r="181">
      <c r="A181" t="s">
        <v>636</v>
      </c>
      <c r="B181">
        <v>2014</v>
      </c>
      <c r="C181" t="s">
        <v>642</v>
      </c>
      <c r="D181">
        <v>41</v>
      </c>
      <c r="E181" t="s">
        <v>56</v>
      </c>
      <c r="F181" t="s">
        <v>49</v>
      </c>
      <c r="G181" t="s">
        <v>192</v>
      </c>
      <c r="H181">
        <v>19.899999999999999</v>
      </c>
      <c r="I181">
        <v>12.6</v>
      </c>
      <c r="J181">
        <v>9.8000000000000007</v>
      </c>
      <c r="K181">
        <v>1.5</v>
      </c>
      <c r="L181">
        <v>0.20000000000000001</v>
      </c>
      <c r="M181">
        <v>15.199999999999999</v>
      </c>
      <c r="N181">
        <v>10.699999999999999</v>
      </c>
      <c r="O181">
        <v>6.5</v>
      </c>
      <c r="P181">
        <v>0</v>
      </c>
      <c r="Q181">
        <v>0.20000000000000001</v>
      </c>
      <c r="R181">
        <v>31.600000000000001</v>
      </c>
      <c r="S181">
        <v>18.100000000000001</v>
      </c>
      <c r="T181">
        <v>13.9</v>
      </c>
      <c r="U181">
        <v>16.199999999999999</v>
      </c>
      <c r="V181">
        <v>5.9000000000000004</v>
      </c>
      <c r="W181" t="s">
        <v>259</v>
      </c>
      <c r="X181" t="s">
        <v>160</v>
      </c>
      <c r="Y181" t="s">
        <v>260</v>
      </c>
      <c r="Z181" t="s">
        <v>261</v>
      </c>
      <c r="AA181" t="s">
        <v>163</v>
      </c>
      <c r="AB181" t="s">
        <v>192</v>
      </c>
      <c r="AC181">
        <v>9.1999999999999993</v>
      </c>
      <c r="AD181">
        <v>15.1</v>
      </c>
      <c r="AE181">
        <v>13.9</v>
      </c>
      <c r="AF181">
        <v>5.7999999999999998</v>
      </c>
      <c r="AG181">
        <v>12.699999999999999</v>
      </c>
      <c r="AH181"/>
      <c r="AI181"/>
      <c r="AJ181"/>
      <c r="AK181"/>
      <c r="AL181"/>
      <c r="AM181"/>
      <c r="AN181"/>
      <c r="AO181"/>
      <c r="AP181"/>
      <c r="AQ181"/>
      <c r="AR181"/>
      <c r="AS181"/>
      <c r="AT181"/>
      <c r="AU181"/>
      <c r="AV181"/>
      <c r="AW181"/>
      <c r="AX181"/>
      <c r="AY181"/>
      <c r="AZ181"/>
      <c r="BA181"/>
      <c r="BB181"/>
      <c r="BC181"/>
    </row>
    <row r="182">
      <c r="A182" t="s">
        <v>636</v>
      </c>
      <c r="B182">
        <v>2014</v>
      </c>
      <c r="C182" t="s">
        <v>642</v>
      </c>
      <c r="D182">
        <v>42</v>
      </c>
      <c r="E182" t="s">
        <v>56</v>
      </c>
      <c r="F182" t="s">
        <v>48</v>
      </c>
      <c r="G182" t="s">
        <v>656</v>
      </c>
      <c r="H182">
        <v>80.099999999999994</v>
      </c>
      <c r="I182">
        <v>87.400000000000006</v>
      </c>
      <c r="J182">
        <v>90.200000000000003</v>
      </c>
      <c r="K182">
        <v>98.5</v>
      </c>
      <c r="L182">
        <v>99.799999999999997</v>
      </c>
      <c r="M182">
        <v>84.799999999999997</v>
      </c>
      <c r="N182">
        <v>89.299999999999997</v>
      </c>
      <c r="O182">
        <v>93.5</v>
      </c>
      <c r="P182">
        <v>100</v>
      </c>
      <c r="Q182">
        <v>99.799999999999997</v>
      </c>
      <c r="R182">
        <v>68.400000000000006</v>
      </c>
      <c r="S182">
        <v>81.900000000000006</v>
      </c>
      <c r="T182">
        <v>86.099999999999994</v>
      </c>
      <c r="U182">
        <v>83.799999999999997</v>
      </c>
      <c r="V182">
        <v>94.099999999999994</v>
      </c>
      <c r="W182" t="s">
        <v>259</v>
      </c>
      <c r="X182" t="s">
        <v>160</v>
      </c>
      <c r="Y182" t="s">
        <v>260</v>
      </c>
      <c r="Z182" t="s">
        <v>261</v>
      </c>
      <c r="AA182" t="s">
        <v>163</v>
      </c>
      <c r="AB182" t="s">
        <v>192</v>
      </c>
      <c r="AC182">
        <v>90.799999999999997</v>
      </c>
      <c r="AD182">
        <v>84.900000000000006</v>
      </c>
      <c r="AE182">
        <v>86.099999999999994</v>
      </c>
      <c r="AF182">
        <v>94.200000000000003</v>
      </c>
      <c r="AG182">
        <v>87.299999999999997</v>
      </c>
      <c r="AH182"/>
      <c r="AI182"/>
      <c r="AJ182"/>
      <c r="AK182"/>
      <c r="AL182"/>
      <c r="AM182"/>
      <c r="AN182"/>
      <c r="AO182"/>
      <c r="AP182"/>
      <c r="AQ182"/>
      <c r="AR182"/>
      <c r="AS182"/>
      <c r="AT182"/>
      <c r="AU182"/>
      <c r="AV182"/>
      <c r="AW182"/>
      <c r="AX182"/>
      <c r="AY182"/>
      <c r="AZ182"/>
      <c r="BA182"/>
      <c r="BB182"/>
      <c r="BC182"/>
    </row>
    <row r="183">
      <c r="A183" t="s">
        <v>636</v>
      </c>
      <c r="B183">
        <v>2014</v>
      </c>
      <c r="C183" t="s">
        <v>642</v>
      </c>
      <c r="D183">
        <v>58</v>
      </c>
      <c r="E183" t="s">
        <v>165</v>
      </c>
      <c r="F183" t="s">
        <v>393</v>
      </c>
      <c r="G183" t="s">
        <v>192</v>
      </c>
      <c r="H183">
        <v>0.40000000000000002</v>
      </c>
      <c r="I183">
        <v>1.5</v>
      </c>
      <c r="J183">
        <v>7.5999999999999996</v>
      </c>
      <c r="K183">
        <v>84.900000000000006</v>
      </c>
      <c r="L183">
        <v>97.400000000000006</v>
      </c>
      <c r="M183">
        <v>1.5</v>
      </c>
      <c r="N183">
        <v>2</v>
      </c>
      <c r="O183">
        <v>33.299999999999997</v>
      </c>
      <c r="P183">
        <v>96.5</v>
      </c>
      <c r="Q183">
        <v>97.400000000000006</v>
      </c>
      <c r="R183">
        <v>0</v>
      </c>
      <c r="S183">
        <v>0</v>
      </c>
      <c r="T183">
        <v>0</v>
      </c>
      <c r="U183">
        <v>0.80000000000000004</v>
      </c>
      <c r="V183">
        <v>46.600000000000001</v>
      </c>
      <c r="W183" t="s">
        <v>259</v>
      </c>
      <c r="X183" t="s">
        <v>160</v>
      </c>
      <c r="Y183" t="s">
        <v>260</v>
      </c>
      <c r="Z183" t="s">
        <v>261</v>
      </c>
      <c r="AA183" t="s">
        <v>163</v>
      </c>
      <c r="AB183" t="s">
        <v>192</v>
      </c>
      <c r="AC183">
        <v>36.100000000000001</v>
      </c>
      <c r="AD183">
        <v>27.100000000000001</v>
      </c>
      <c r="AE183">
        <v>23.600000000000001</v>
      </c>
      <c r="AF183">
        <v>49.600000000000001</v>
      </c>
      <c r="AG183">
        <v>11.1</v>
      </c>
      <c r="AH183"/>
      <c r="AI183"/>
      <c r="AJ183"/>
      <c r="AK183"/>
      <c r="AL183"/>
      <c r="AM183"/>
      <c r="AN183"/>
      <c r="AO183"/>
      <c r="AP183"/>
      <c r="AQ183"/>
      <c r="AR183"/>
      <c r="AS183"/>
      <c r="AT183"/>
      <c r="AU183"/>
      <c r="AV183"/>
      <c r="AW183"/>
      <c r="AX183"/>
      <c r="AY183"/>
      <c r="AZ183"/>
      <c r="BA183"/>
      <c r="BB183"/>
      <c r="BC183"/>
    </row>
    <row r="184">
      <c r="A184" t="s">
        <v>636</v>
      </c>
      <c r="B184">
        <v>2014</v>
      </c>
      <c r="C184" t="s">
        <v>642</v>
      </c>
      <c r="D184">
        <v>59</v>
      </c>
      <c r="E184" t="s">
        <v>165</v>
      </c>
      <c r="F184" t="s">
        <v>394</v>
      </c>
      <c r="G184" t="s">
        <v>192</v>
      </c>
      <c r="H184">
        <v>0.29999999999999999</v>
      </c>
      <c r="I184">
        <v>0.59999999999999998</v>
      </c>
      <c r="J184">
        <v>0.90000000000000002</v>
      </c>
      <c r="K184">
        <v>0.20000000000000001</v>
      </c>
      <c r="L184">
        <v>0.20000000000000001</v>
      </c>
      <c r="M184">
        <v>0.59999999999999998</v>
      </c>
      <c r="N184">
        <v>0.59999999999999998</v>
      </c>
      <c r="O184">
        <v>1</v>
      </c>
      <c r="P184">
        <v>0</v>
      </c>
      <c r="Q184">
        <v>0.20000000000000001</v>
      </c>
      <c r="R184">
        <v>0</v>
      </c>
      <c r="S184">
        <v>0</v>
      </c>
      <c r="T184">
        <v>0.40000000000000002</v>
      </c>
      <c r="U184">
        <v>0</v>
      </c>
      <c r="V184">
        <v>0.69999999999999996</v>
      </c>
      <c r="W184" t="s">
        <v>259</v>
      </c>
      <c r="X184" t="s">
        <v>160</v>
      </c>
      <c r="Y184" t="s">
        <v>260</v>
      </c>
      <c r="Z184" t="s">
        <v>261</v>
      </c>
      <c r="AA184" t="s">
        <v>163</v>
      </c>
      <c r="AB184" t="s">
        <v>192</v>
      </c>
      <c r="AC184">
        <v>0.29999999999999999</v>
      </c>
      <c r="AD184">
        <v>0</v>
      </c>
      <c r="AE184">
        <v>0</v>
      </c>
      <c r="AF184">
        <v>0.69999999999999996</v>
      </c>
      <c r="AG184">
        <v>0</v>
      </c>
      <c r="AH184"/>
      <c r="AI184"/>
      <c r="AJ184"/>
      <c r="AK184"/>
      <c r="AL184"/>
      <c r="AM184"/>
      <c r="AN184"/>
      <c r="AO184"/>
      <c r="AP184"/>
      <c r="AQ184"/>
      <c r="AR184"/>
      <c r="AS184"/>
      <c r="AT184"/>
      <c r="AU184"/>
      <c r="AV184"/>
      <c r="AW184"/>
      <c r="AX184"/>
      <c r="AY184"/>
      <c r="AZ184"/>
      <c r="BA184"/>
      <c r="BB184"/>
      <c r="BC184"/>
    </row>
    <row r="185">
      <c r="A185" t="s">
        <v>636</v>
      </c>
      <c r="B185">
        <v>2014</v>
      </c>
      <c r="C185" t="s">
        <v>642</v>
      </c>
      <c r="D185">
        <v>60</v>
      </c>
      <c r="E185" t="s">
        <v>165</v>
      </c>
      <c r="F185" t="s">
        <v>395</v>
      </c>
      <c r="G185" t="s">
        <v>192</v>
      </c>
      <c r="H185">
        <v>5.7999999999999998</v>
      </c>
      <c r="I185">
        <v>17.399999999999999</v>
      </c>
      <c r="J185">
        <v>21.600000000000001</v>
      </c>
      <c r="K185">
        <v>3.5</v>
      </c>
      <c r="L185">
        <v>0</v>
      </c>
      <c r="M185">
        <v>14.4</v>
      </c>
      <c r="N185">
        <v>26.399999999999999</v>
      </c>
      <c r="O185">
        <v>18.100000000000001</v>
      </c>
      <c r="P185">
        <v>0.40000000000000002</v>
      </c>
      <c r="Q185">
        <v>0</v>
      </c>
      <c r="R185">
        <v>0</v>
      </c>
      <c r="S185">
        <v>0.80000000000000004</v>
      </c>
      <c r="T185">
        <v>0.59999999999999998</v>
      </c>
      <c r="U185">
        <v>3.7000000000000002</v>
      </c>
      <c r="V185">
        <v>3</v>
      </c>
      <c r="W185" t="s">
        <v>259</v>
      </c>
      <c r="X185" t="s">
        <v>160</v>
      </c>
      <c r="Y185" t="s">
        <v>260</v>
      </c>
      <c r="Z185" t="s">
        <v>261</v>
      </c>
      <c r="AA185" t="s">
        <v>163</v>
      </c>
      <c r="AB185" t="s">
        <v>192</v>
      </c>
      <c r="AC185">
        <v>7.4000000000000004</v>
      </c>
      <c r="AD185">
        <v>6.9000000000000004</v>
      </c>
      <c r="AE185">
        <v>3</v>
      </c>
      <c r="AF185">
        <v>14.199999999999999</v>
      </c>
      <c r="AG185">
        <v>0.59999999999999998</v>
      </c>
      <c r="AH185"/>
      <c r="AI185"/>
      <c r="AJ185"/>
      <c r="AK185"/>
      <c r="AL185"/>
      <c r="AM185"/>
      <c r="AN185"/>
      <c r="AO185"/>
      <c r="AP185"/>
      <c r="AQ185"/>
      <c r="AR185"/>
      <c r="AS185"/>
      <c r="AT185"/>
      <c r="AU185"/>
      <c r="AV185"/>
      <c r="AW185"/>
      <c r="AX185"/>
      <c r="AY185"/>
      <c r="AZ185"/>
      <c r="BA185"/>
      <c r="BB185"/>
      <c r="BC185"/>
    </row>
    <row r="186">
      <c r="A186" t="s">
        <v>636</v>
      </c>
      <c r="B186">
        <v>2014</v>
      </c>
      <c r="C186" t="s">
        <v>642</v>
      </c>
      <c r="D186">
        <v>61</v>
      </c>
      <c r="E186" t="s">
        <v>165</v>
      </c>
      <c r="F186" t="s">
        <v>396</v>
      </c>
      <c r="G186" t="s">
        <v>192</v>
      </c>
      <c r="H186">
        <v>40.700000000000003</v>
      </c>
      <c r="I186">
        <v>42.399999999999999</v>
      </c>
      <c r="J186">
        <v>35.700000000000003</v>
      </c>
      <c r="K186">
        <v>5.0999999999999996</v>
      </c>
      <c r="L186">
        <v>0</v>
      </c>
      <c r="M186">
        <v>37.399999999999999</v>
      </c>
      <c r="N186">
        <v>32.899999999999999</v>
      </c>
      <c r="O186">
        <v>22.800000000000001</v>
      </c>
      <c r="P186">
        <v>0.40000000000000002</v>
      </c>
      <c r="Q186">
        <v>0</v>
      </c>
      <c r="R186">
        <v>12</v>
      </c>
      <c r="S186">
        <v>59.100000000000001</v>
      </c>
      <c r="T186">
        <v>66.900000000000006</v>
      </c>
      <c r="U186">
        <v>62.600000000000001</v>
      </c>
      <c r="V186">
        <v>36.200000000000003</v>
      </c>
      <c r="W186" t="s">
        <v>259</v>
      </c>
      <c r="X186" t="s">
        <v>160</v>
      </c>
      <c r="Y186" t="s">
        <v>260</v>
      </c>
      <c r="Z186" t="s">
        <v>261</v>
      </c>
      <c r="AA186" t="s">
        <v>163</v>
      </c>
      <c r="AB186" t="s">
        <v>192</v>
      </c>
      <c r="AC186">
        <v>31.699999999999999</v>
      </c>
      <c r="AD186">
        <v>36.799999999999997</v>
      </c>
      <c r="AE186">
        <v>35.799999999999997</v>
      </c>
      <c r="AF186">
        <v>16.199999999999999</v>
      </c>
      <c r="AG186">
        <v>35.399999999999999</v>
      </c>
      <c r="AH186"/>
      <c r="AI186"/>
      <c r="AJ186"/>
      <c r="AK186"/>
      <c r="AL186"/>
      <c r="AM186"/>
      <c r="AN186"/>
      <c r="AO186"/>
      <c r="AP186"/>
      <c r="AQ186"/>
      <c r="AR186"/>
      <c r="AS186"/>
      <c r="AT186"/>
      <c r="AU186"/>
      <c r="AV186"/>
      <c r="AW186"/>
      <c r="AX186"/>
      <c r="AY186"/>
      <c r="AZ186"/>
      <c r="BA186"/>
      <c r="BB186"/>
      <c r="BC186"/>
    </row>
    <row r="187">
      <c r="A187" t="s">
        <v>636</v>
      </c>
      <c r="B187">
        <v>2014</v>
      </c>
      <c r="C187" t="s">
        <v>642</v>
      </c>
      <c r="D187">
        <v>62</v>
      </c>
      <c r="E187" t="s">
        <v>165</v>
      </c>
      <c r="F187" t="s">
        <v>265</v>
      </c>
      <c r="G187" t="s">
        <v>192</v>
      </c>
      <c r="H187">
        <v>12.699999999999999</v>
      </c>
      <c r="I187">
        <v>6.5</v>
      </c>
      <c r="J187">
        <v>3.6000000000000001</v>
      </c>
      <c r="K187">
        <v>0.20000000000000001</v>
      </c>
      <c r="L187">
        <v>0</v>
      </c>
      <c r="M187">
        <v>6.2000000000000002</v>
      </c>
      <c r="N187">
        <v>2.3999999999999999</v>
      </c>
      <c r="O187">
        <v>1.2</v>
      </c>
      <c r="P187">
        <v>0</v>
      </c>
      <c r="Q187">
        <v>0</v>
      </c>
      <c r="R187">
        <v>21.899999999999999</v>
      </c>
      <c r="S187">
        <v>15.300000000000001</v>
      </c>
      <c r="T187">
        <v>13</v>
      </c>
      <c r="U187">
        <v>14.5</v>
      </c>
      <c r="V187">
        <v>7</v>
      </c>
      <c r="W187" t="s">
        <v>259</v>
      </c>
      <c r="X187" t="s">
        <v>160</v>
      </c>
      <c r="Y187" t="s">
        <v>260</v>
      </c>
      <c r="Z187" t="s">
        <v>261</v>
      </c>
      <c r="AA187" t="s">
        <v>163</v>
      </c>
      <c r="AB187" t="s">
        <v>192</v>
      </c>
      <c r="AC187">
        <v>7.9000000000000004</v>
      </c>
      <c r="AD187">
        <v>6.9000000000000004</v>
      </c>
      <c r="AE187">
        <v>1.2</v>
      </c>
      <c r="AF187">
        <v>0.10000000000000001</v>
      </c>
      <c r="AG187">
        <v>25.800000000000001</v>
      </c>
      <c r="AH187"/>
      <c r="AI187"/>
      <c r="AJ187"/>
      <c r="AK187"/>
      <c r="AL187"/>
      <c r="AM187"/>
      <c r="AN187"/>
      <c r="AO187"/>
      <c r="AP187"/>
      <c r="AQ187"/>
      <c r="AR187"/>
      <c r="AS187"/>
      <c r="AT187"/>
      <c r="AU187"/>
      <c r="AV187"/>
      <c r="AW187"/>
      <c r="AX187"/>
      <c r="AY187"/>
      <c r="AZ187"/>
      <c r="BA187"/>
      <c r="BB187"/>
      <c r="BC187"/>
    </row>
    <row r="188">
      <c r="A188" t="s">
        <v>636</v>
      </c>
      <c r="B188">
        <v>2014</v>
      </c>
      <c r="C188" t="s">
        <v>642</v>
      </c>
      <c r="D188">
        <v>63</v>
      </c>
      <c r="E188" t="s">
        <v>165</v>
      </c>
      <c r="F188" t="s">
        <v>266</v>
      </c>
      <c r="G188" t="s">
        <v>192</v>
      </c>
      <c r="H188">
        <v>1.7</v>
      </c>
      <c r="I188">
        <v>1.3999999999999999</v>
      </c>
      <c r="J188">
        <v>0.80000000000000004</v>
      </c>
      <c r="K188">
        <v>0</v>
      </c>
      <c r="L188">
        <v>0</v>
      </c>
      <c r="M188">
        <v>0.40000000000000002</v>
      </c>
      <c r="N188">
        <v>0.20000000000000001</v>
      </c>
      <c r="O188">
        <v>0.20000000000000001</v>
      </c>
      <c r="P188">
        <v>0</v>
      </c>
      <c r="Q188">
        <v>0</v>
      </c>
      <c r="R188">
        <v>3.8999999999999999</v>
      </c>
      <c r="S188">
        <v>1.6000000000000001</v>
      </c>
      <c r="T188">
        <v>3</v>
      </c>
      <c r="U188">
        <v>5.2000000000000002</v>
      </c>
      <c r="V188">
        <v>1.5</v>
      </c>
      <c r="W188" t="s">
        <v>259</v>
      </c>
      <c r="X188" t="s">
        <v>160</v>
      </c>
      <c r="Y188" t="s">
        <v>260</v>
      </c>
      <c r="Z188" t="s">
        <v>261</v>
      </c>
      <c r="AA188" t="s">
        <v>163</v>
      </c>
      <c r="AB188" t="s">
        <v>192</v>
      </c>
      <c r="AC188">
        <v>3</v>
      </c>
      <c r="AD188">
        <v>1.2</v>
      </c>
      <c r="AE188">
        <v>0.69999999999999996</v>
      </c>
      <c r="AF188">
        <v>0.10000000000000001</v>
      </c>
      <c r="AG188">
        <v>0.80000000000000004</v>
      </c>
      <c r="AH188"/>
      <c r="AI188"/>
      <c r="AJ188"/>
      <c r="AK188"/>
      <c r="AL188"/>
      <c r="AM188"/>
      <c r="AN188"/>
      <c r="AO188"/>
      <c r="AP188"/>
      <c r="AQ188"/>
      <c r="AR188"/>
      <c r="AS188"/>
      <c r="AT188"/>
      <c r="AU188"/>
      <c r="AV188"/>
      <c r="AW188"/>
      <c r="AX188"/>
      <c r="AY188"/>
      <c r="AZ188"/>
      <c r="BA188"/>
      <c r="BB188"/>
      <c r="BC188"/>
    </row>
    <row r="189">
      <c r="A189" t="s">
        <v>636</v>
      </c>
      <c r="B189">
        <v>2014</v>
      </c>
      <c r="C189" t="s">
        <v>642</v>
      </c>
      <c r="D189">
        <v>64</v>
      </c>
      <c r="E189" t="s">
        <v>165</v>
      </c>
      <c r="F189" t="s">
        <v>171</v>
      </c>
      <c r="G189" t="s">
        <v>192</v>
      </c>
      <c r="H189">
        <v>0.90000000000000002</v>
      </c>
      <c r="I189">
        <v>0.5</v>
      </c>
      <c r="J189">
        <v>0</v>
      </c>
      <c r="K189">
        <v>0</v>
      </c>
      <c r="L189">
        <v>0</v>
      </c>
      <c r="M189">
        <v>0</v>
      </c>
      <c r="N189">
        <v>0.10000000000000001</v>
      </c>
      <c r="O189">
        <v>0</v>
      </c>
      <c r="P189">
        <v>0</v>
      </c>
      <c r="Q189">
        <v>0</v>
      </c>
      <c r="R189">
        <v>0.29999999999999999</v>
      </c>
      <c r="S189">
        <v>3.1000000000000001</v>
      </c>
      <c r="T189">
        <v>1</v>
      </c>
      <c r="U189">
        <v>1.8999999999999999</v>
      </c>
      <c r="V189">
        <v>0</v>
      </c>
      <c r="W189" t="s">
        <v>259</v>
      </c>
      <c r="X189" t="s">
        <v>160</v>
      </c>
      <c r="Y189" t="s">
        <v>260</v>
      </c>
      <c r="Z189" t="s">
        <v>261</v>
      </c>
      <c r="AA189" t="s">
        <v>163</v>
      </c>
      <c r="AB189" t="s">
        <v>192</v>
      </c>
      <c r="AC189">
        <v>0</v>
      </c>
      <c r="AD189">
        <v>2.1000000000000001</v>
      </c>
      <c r="AE189">
        <v>0.69999999999999996</v>
      </c>
      <c r="AF189">
        <v>0</v>
      </c>
      <c r="AG189">
        <v>0.40000000000000002</v>
      </c>
      <c r="AH189"/>
      <c r="AI189"/>
      <c r="AJ189"/>
      <c r="AK189"/>
      <c r="AL189"/>
      <c r="AM189"/>
      <c r="AN189"/>
      <c r="AO189"/>
      <c r="AP189"/>
      <c r="AQ189"/>
      <c r="AR189"/>
      <c r="AS189"/>
      <c r="AT189"/>
      <c r="AU189"/>
      <c r="AV189"/>
      <c r="AW189"/>
      <c r="AX189"/>
      <c r="AY189"/>
      <c r="AZ189"/>
      <c r="BA189"/>
      <c r="BB189"/>
      <c r="BC189"/>
    </row>
    <row r="190">
      <c r="A190" t="s">
        <v>636</v>
      </c>
      <c r="B190">
        <v>2014</v>
      </c>
      <c r="C190" t="s">
        <v>642</v>
      </c>
      <c r="D190">
        <v>65</v>
      </c>
      <c r="E190" t="s">
        <v>165</v>
      </c>
      <c r="F190" t="s">
        <v>174</v>
      </c>
      <c r="G190" t="s">
        <v>192</v>
      </c>
      <c r="H190">
        <v>1.8999999999999999</v>
      </c>
      <c r="I190">
        <v>0.29999999999999999</v>
      </c>
      <c r="J190">
        <v>0</v>
      </c>
      <c r="K190">
        <v>0</v>
      </c>
      <c r="L190">
        <v>0</v>
      </c>
      <c r="M190">
        <v>0.29999999999999999</v>
      </c>
      <c r="N190">
        <v>0</v>
      </c>
      <c r="O190">
        <v>0</v>
      </c>
      <c r="P190">
        <v>0</v>
      </c>
      <c r="Q190">
        <v>0</v>
      </c>
      <c r="R190">
        <v>7.5999999999999996</v>
      </c>
      <c r="S190">
        <v>0.59999999999999998</v>
      </c>
      <c r="T190">
        <v>0.5</v>
      </c>
      <c r="U190">
        <v>0.59999999999999998</v>
      </c>
      <c r="V190">
        <v>0</v>
      </c>
      <c r="W190" t="s">
        <v>259</v>
      </c>
      <c r="X190" t="s">
        <v>160</v>
      </c>
      <c r="Y190" t="s">
        <v>260</v>
      </c>
      <c r="Z190" t="s">
        <v>261</v>
      </c>
      <c r="AA190" t="s">
        <v>163</v>
      </c>
      <c r="AB190" t="s">
        <v>192</v>
      </c>
      <c r="AC190">
        <v>0.29999999999999999</v>
      </c>
      <c r="AD190">
        <v>0.40000000000000002</v>
      </c>
      <c r="AE190">
        <v>1.1000000000000001</v>
      </c>
      <c r="AF190">
        <v>0.10000000000000001</v>
      </c>
      <c r="AG190">
        <v>1.8999999999999999</v>
      </c>
      <c r="AH190"/>
      <c r="AI190"/>
      <c r="AJ190"/>
      <c r="AK190"/>
      <c r="AL190"/>
      <c r="AM190"/>
      <c r="AN190"/>
      <c r="AO190"/>
      <c r="AP190"/>
      <c r="AQ190"/>
      <c r="AR190"/>
      <c r="AS190"/>
      <c r="AT190"/>
      <c r="AU190"/>
      <c r="AV190"/>
      <c r="AW190"/>
      <c r="AX190"/>
      <c r="AY190"/>
      <c r="AZ190"/>
      <c r="BA190"/>
      <c r="BB190"/>
      <c r="BC190"/>
    </row>
    <row r="191">
      <c r="A191" t="s">
        <v>636</v>
      </c>
      <c r="B191">
        <v>2014</v>
      </c>
      <c r="C191" t="s">
        <v>642</v>
      </c>
      <c r="D191">
        <v>66</v>
      </c>
      <c r="E191" t="s">
        <v>165</v>
      </c>
      <c r="F191" t="s">
        <v>397</v>
      </c>
      <c r="G191" t="s">
        <v>192</v>
      </c>
      <c r="H191">
        <v>1</v>
      </c>
      <c r="I191">
        <v>0</v>
      </c>
      <c r="J191">
        <v>0</v>
      </c>
      <c r="K191">
        <v>0</v>
      </c>
      <c r="L191">
        <v>0</v>
      </c>
      <c r="M191">
        <v>0</v>
      </c>
      <c r="N191">
        <v>0</v>
      </c>
      <c r="O191">
        <v>0</v>
      </c>
      <c r="P191">
        <v>0</v>
      </c>
      <c r="Q191">
        <v>0</v>
      </c>
      <c r="R191">
        <v>4.5</v>
      </c>
      <c r="S191">
        <v>0.40000000000000002</v>
      </c>
      <c r="T191">
        <v>0</v>
      </c>
      <c r="U191">
        <v>0</v>
      </c>
      <c r="V191">
        <v>0</v>
      </c>
      <c r="W191" t="s">
        <v>259</v>
      </c>
      <c r="X191" t="s">
        <v>160</v>
      </c>
      <c r="Y191" t="s">
        <v>260</v>
      </c>
      <c r="Z191" t="s">
        <v>261</v>
      </c>
      <c r="AA191" t="s">
        <v>163</v>
      </c>
      <c r="AB191" t="s">
        <v>192</v>
      </c>
      <c r="AC191">
        <v>0</v>
      </c>
      <c r="AD191">
        <v>0</v>
      </c>
      <c r="AE191">
        <v>0</v>
      </c>
      <c r="AF191">
        <v>0</v>
      </c>
      <c r="AG191">
        <v>2.1000000000000001</v>
      </c>
      <c r="AH191"/>
      <c r="AI191"/>
      <c r="AJ191"/>
      <c r="AK191"/>
      <c r="AL191"/>
      <c r="AM191"/>
      <c r="AN191"/>
      <c r="AO191"/>
      <c r="AP191"/>
      <c r="AQ191"/>
      <c r="AR191"/>
      <c r="AS191"/>
      <c r="AT191"/>
      <c r="AU191"/>
      <c r="AV191"/>
      <c r="AW191"/>
      <c r="AX191"/>
      <c r="AY191"/>
      <c r="AZ191"/>
      <c r="BA191"/>
      <c r="BB191"/>
      <c r="BC191"/>
    </row>
    <row r="192">
      <c r="A192" t="s">
        <v>636</v>
      </c>
      <c r="B192">
        <v>2014</v>
      </c>
      <c r="C192" t="s">
        <v>642</v>
      </c>
      <c r="D192">
        <v>67</v>
      </c>
      <c r="E192" t="s">
        <v>165</v>
      </c>
      <c r="F192" t="s">
        <v>398</v>
      </c>
      <c r="G192" t="s">
        <v>192</v>
      </c>
      <c r="H192">
        <v>4.5</v>
      </c>
      <c r="I192"/>
      <c r="J192">
        <v>10</v>
      </c>
      <c r="K192">
        <v>1.8999999999999999</v>
      </c>
      <c r="L192">
        <v>0</v>
      </c>
      <c r="M192">
        <v>8.9000000000000004</v>
      </c>
      <c r="N192">
        <v>12.9</v>
      </c>
      <c r="O192">
        <v>7.4000000000000004</v>
      </c>
      <c r="P192">
        <v>0.10000000000000001</v>
      </c>
      <c r="Q192">
        <v>0</v>
      </c>
      <c r="R192">
        <v>0.20000000000000001</v>
      </c>
      <c r="S192">
        <v>3.2999999999999998</v>
      </c>
      <c r="T192">
        <v>1.6000000000000001</v>
      </c>
      <c r="U192">
        <v>4.2000000000000002</v>
      </c>
      <c r="V192">
        <v>1</v>
      </c>
      <c r="W192" t="s">
        <v>259</v>
      </c>
      <c r="X192" t="s">
        <v>160</v>
      </c>
      <c r="Y192" t="s">
        <v>260</v>
      </c>
      <c r="Z192" t="s">
        <v>261</v>
      </c>
      <c r="AA192" t="s">
        <v>163</v>
      </c>
      <c r="AB192" t="s">
        <v>192</v>
      </c>
      <c r="AC192">
        <v>3.7999999999999998</v>
      </c>
      <c r="AD192">
        <v>4.2999999999999998</v>
      </c>
      <c r="AE192">
        <v>2.2000000000000002</v>
      </c>
      <c r="AF192">
        <v>6.7999999999999998</v>
      </c>
      <c r="AG192">
        <v>2.6000000000000001</v>
      </c>
      <c r="AH192"/>
      <c r="AI192"/>
      <c r="AJ192"/>
      <c r="AK192"/>
      <c r="AL192"/>
      <c r="AM192"/>
      <c r="AN192"/>
      <c r="AO192"/>
      <c r="AP192"/>
      <c r="AQ192"/>
      <c r="AR192"/>
      <c r="AS192"/>
      <c r="AT192"/>
      <c r="AU192"/>
      <c r="AV192"/>
      <c r="AW192"/>
      <c r="AX192"/>
      <c r="AY192"/>
      <c r="AZ192"/>
      <c r="BA192"/>
      <c r="BB192"/>
      <c r="BC192"/>
    </row>
    <row r="193">
      <c r="A193" t="s">
        <v>636</v>
      </c>
      <c r="B193">
        <v>2014</v>
      </c>
      <c r="C193" t="s">
        <v>642</v>
      </c>
      <c r="D193">
        <v>68</v>
      </c>
      <c r="E193" t="s">
        <v>165</v>
      </c>
      <c r="F193" t="s">
        <v>399</v>
      </c>
      <c r="G193" t="s">
        <v>192</v>
      </c>
      <c r="H193">
        <v>14.300000000000001</v>
      </c>
      <c r="I193">
        <v>17.699999999999999</v>
      </c>
      <c r="J193">
        <v>17.800000000000001</v>
      </c>
      <c r="K193">
        <v>1.8</v>
      </c>
      <c r="L193">
        <v>0</v>
      </c>
      <c r="M193">
        <v>27.899999999999999</v>
      </c>
      <c r="N193">
        <v>21.300000000000001</v>
      </c>
      <c r="O193">
        <v>13.800000000000001</v>
      </c>
      <c r="P193">
        <v>0</v>
      </c>
      <c r="Q193">
        <v>0</v>
      </c>
      <c r="R193">
        <v>0.5</v>
      </c>
      <c r="S193">
        <v>1.3999999999999999</v>
      </c>
      <c r="T193">
        <v>3.6000000000000001</v>
      </c>
      <c r="U193">
        <v>1.3999999999999999</v>
      </c>
      <c r="V193">
        <v>2.2999999999999998</v>
      </c>
      <c r="W193" t="s">
        <v>259</v>
      </c>
      <c r="X193" t="s">
        <v>160</v>
      </c>
      <c r="Y193" t="s">
        <v>260</v>
      </c>
      <c r="Z193" t="s">
        <v>261</v>
      </c>
      <c r="AA193" t="s">
        <v>163</v>
      </c>
      <c r="AB193" t="s">
        <v>192</v>
      </c>
      <c r="AC193">
        <v>3</v>
      </c>
      <c r="AD193">
        <v>9.5999999999999996</v>
      </c>
      <c r="AE193">
        <v>21.100000000000001</v>
      </c>
      <c r="AF193">
        <v>11.4</v>
      </c>
      <c r="AG193">
        <v>1.3999999999999999</v>
      </c>
      <c r="AH193"/>
      <c r="AI193"/>
      <c r="AJ193"/>
      <c r="AK193"/>
      <c r="AL193"/>
      <c r="AM193"/>
      <c r="AN193"/>
      <c r="AO193"/>
      <c r="AP193"/>
      <c r="AQ193"/>
      <c r="AR193"/>
      <c r="AS193"/>
      <c r="AT193"/>
      <c r="AU193"/>
      <c r="AV193"/>
      <c r="AW193"/>
      <c r="AX193"/>
      <c r="AY193"/>
      <c r="AZ193"/>
      <c r="BA193"/>
      <c r="BB193"/>
      <c r="BC193"/>
    </row>
    <row r="194">
      <c r="A194" t="s">
        <v>636</v>
      </c>
      <c r="B194">
        <v>2014</v>
      </c>
      <c r="C194" t="s">
        <v>642</v>
      </c>
      <c r="D194">
        <v>69</v>
      </c>
      <c r="E194" t="s">
        <v>165</v>
      </c>
      <c r="F194" t="s">
        <v>400</v>
      </c>
      <c r="G194" t="s">
        <v>192</v>
      </c>
      <c r="H194">
        <v>0.20000000000000001</v>
      </c>
      <c r="I194">
        <v>0.29999999999999999</v>
      </c>
      <c r="J194">
        <v>0.20000000000000001</v>
      </c>
      <c r="K194">
        <v>0</v>
      </c>
      <c r="L194">
        <v>0</v>
      </c>
      <c r="M194">
        <v>0.29999999999999999</v>
      </c>
      <c r="N194">
        <v>0.20000000000000001</v>
      </c>
      <c r="O194">
        <v>0.20000000000000001</v>
      </c>
      <c r="P194">
        <v>0</v>
      </c>
      <c r="Q194">
        <v>0</v>
      </c>
      <c r="R194">
        <v>0</v>
      </c>
      <c r="S194">
        <v>0</v>
      </c>
      <c r="T194">
        <v>0.5</v>
      </c>
      <c r="U194">
        <v>0.40000000000000002</v>
      </c>
      <c r="V194">
        <v>0</v>
      </c>
      <c r="W194" t="s">
        <v>259</v>
      </c>
      <c r="X194" t="s">
        <v>160</v>
      </c>
      <c r="Y194" t="s">
        <v>260</v>
      </c>
      <c r="Z194" t="s">
        <v>261</v>
      </c>
      <c r="AA194" t="s">
        <v>163</v>
      </c>
      <c r="AB194" t="s">
        <v>192</v>
      </c>
      <c r="AC194">
        <v>0.20000000000000001</v>
      </c>
      <c r="AD194">
        <v>0</v>
      </c>
      <c r="AE194">
        <v>0.90000000000000002</v>
      </c>
      <c r="AF194">
        <v>0</v>
      </c>
      <c r="AG194">
        <v>0</v>
      </c>
      <c r="AH194"/>
      <c r="AI194"/>
      <c r="AJ194"/>
      <c r="AK194"/>
      <c r="AL194"/>
      <c r="AM194"/>
      <c r="AN194"/>
      <c r="AO194"/>
      <c r="AP194"/>
      <c r="AQ194"/>
      <c r="AR194"/>
      <c r="AS194"/>
      <c r="AT194"/>
      <c r="AU194"/>
      <c r="AV194"/>
      <c r="AW194"/>
      <c r="AX194"/>
      <c r="AY194"/>
      <c r="AZ194"/>
      <c r="BA194"/>
      <c r="BB194"/>
      <c r="BC194"/>
    </row>
    <row r="195">
      <c r="A195" t="s">
        <v>636</v>
      </c>
      <c r="B195">
        <v>2014</v>
      </c>
      <c r="C195" t="s">
        <v>642</v>
      </c>
      <c r="D195">
        <v>70</v>
      </c>
      <c r="E195" t="s">
        <v>165</v>
      </c>
      <c r="F195" t="s">
        <v>401</v>
      </c>
      <c r="G195" t="s">
        <v>192</v>
      </c>
      <c r="H195">
        <v>14.199999999999999</v>
      </c>
      <c r="I195">
        <v>2.1000000000000001</v>
      </c>
      <c r="J195">
        <v>0.59999999999999998</v>
      </c>
      <c r="K195">
        <v>0</v>
      </c>
      <c r="L195">
        <v>0</v>
      </c>
      <c r="M195">
        <v>1.8</v>
      </c>
      <c r="N195">
        <v>0.20000000000000001</v>
      </c>
      <c r="O195">
        <v>0.29999999999999999</v>
      </c>
      <c r="P195">
        <v>0</v>
      </c>
      <c r="Q195">
        <v>0</v>
      </c>
      <c r="R195">
        <v>43.899999999999999</v>
      </c>
      <c r="S195">
        <v>14.4</v>
      </c>
      <c r="T195">
        <v>8.0999999999999996</v>
      </c>
      <c r="U195">
        <v>4.4000000000000004</v>
      </c>
      <c r="V195">
        <v>0.5</v>
      </c>
      <c r="W195" t="s">
        <v>259</v>
      </c>
      <c r="X195" t="s">
        <v>160</v>
      </c>
      <c r="Y195" t="s">
        <v>260</v>
      </c>
      <c r="Z195" t="s">
        <v>261</v>
      </c>
      <c r="AA195" t="s">
        <v>163</v>
      </c>
      <c r="AB195" t="s">
        <v>192</v>
      </c>
      <c r="AC195">
        <v>1.3</v>
      </c>
      <c r="AD195">
        <v>3.7999999999999998</v>
      </c>
      <c r="AE195">
        <v>9.5</v>
      </c>
      <c r="AF195">
        <v>0</v>
      </c>
      <c r="AG195">
        <v>15.6</v>
      </c>
      <c r="AH195"/>
      <c r="AI195"/>
      <c r="AJ195"/>
      <c r="AK195"/>
      <c r="AL195"/>
      <c r="AM195"/>
      <c r="AN195"/>
      <c r="AO195"/>
      <c r="AP195"/>
      <c r="AQ195"/>
      <c r="AR195"/>
      <c r="AS195"/>
      <c r="AT195"/>
      <c r="AU195"/>
      <c r="AV195"/>
      <c r="AW195"/>
      <c r="AX195"/>
      <c r="AY195"/>
      <c r="AZ195"/>
      <c r="BA195"/>
      <c r="BB195"/>
      <c r="BC195"/>
    </row>
    <row r="196">
      <c r="A196" t="s">
        <v>636</v>
      </c>
      <c r="B196">
        <v>2014</v>
      </c>
      <c r="C196" t="s">
        <v>642</v>
      </c>
      <c r="D196">
        <v>71</v>
      </c>
      <c r="E196" t="s">
        <v>165</v>
      </c>
      <c r="F196" t="s">
        <v>327</v>
      </c>
      <c r="G196" t="s">
        <v>192</v>
      </c>
      <c r="H196">
        <v>0.10000000000000001</v>
      </c>
      <c r="I196">
        <v>0.20000000000000001</v>
      </c>
      <c r="J196">
        <v>0.69999999999999996</v>
      </c>
      <c r="K196">
        <v>2.3999999999999999</v>
      </c>
      <c r="L196">
        <v>2.2999999999999998</v>
      </c>
      <c r="M196">
        <v>0.20000000000000001</v>
      </c>
      <c r="N196">
        <v>0.20000000000000001</v>
      </c>
      <c r="O196">
        <v>1.8999999999999999</v>
      </c>
      <c r="P196">
        <v>2.6000000000000001</v>
      </c>
      <c r="Q196">
        <v>2.2000000000000002</v>
      </c>
      <c r="R196">
        <v>0</v>
      </c>
      <c r="S196">
        <v>0</v>
      </c>
      <c r="T196">
        <v>0.10000000000000001</v>
      </c>
      <c r="U196">
        <v>0.10000000000000001</v>
      </c>
      <c r="V196">
        <v>0.40000000000000002</v>
      </c>
      <c r="W196" t="s">
        <v>259</v>
      </c>
      <c r="X196" t="s">
        <v>160</v>
      </c>
      <c r="Y196" t="s">
        <v>260</v>
      </c>
      <c r="Z196" t="s">
        <v>261</v>
      </c>
      <c r="AA196" t="s">
        <v>163</v>
      </c>
      <c r="AB196" t="s">
        <v>192</v>
      </c>
      <c r="AC196">
        <v>3.8999999999999999</v>
      </c>
      <c r="AD196">
        <v>0.69999999999999996</v>
      </c>
      <c r="AE196">
        <v>0.20000000000000001</v>
      </c>
      <c r="AF196">
        <v>0.80000000000000004</v>
      </c>
      <c r="AG196">
        <v>0</v>
      </c>
      <c r="AH196"/>
      <c r="AI196"/>
      <c r="AJ196"/>
      <c r="AK196"/>
      <c r="AL196"/>
      <c r="AM196"/>
      <c r="AN196"/>
      <c r="AO196"/>
      <c r="AP196"/>
      <c r="AQ196"/>
      <c r="AR196"/>
      <c r="AS196"/>
      <c r="AT196"/>
      <c r="AU196"/>
      <c r="AV196"/>
      <c r="AW196"/>
      <c r="AX196"/>
      <c r="AY196"/>
      <c r="AZ196"/>
      <c r="BA196"/>
      <c r="BB196"/>
      <c r="BC196"/>
    </row>
    <row r="197">
      <c r="A197" t="s">
        <v>636</v>
      </c>
      <c r="B197">
        <v>2014</v>
      </c>
      <c r="C197" t="s">
        <v>642</v>
      </c>
      <c r="D197">
        <v>72</v>
      </c>
      <c r="E197" t="s">
        <v>165</v>
      </c>
      <c r="F197" t="s">
        <v>46</v>
      </c>
      <c r="G197" t="s">
        <v>192</v>
      </c>
      <c r="H197">
        <v>1.3</v>
      </c>
      <c r="I197">
        <v>0.29999999999999999</v>
      </c>
      <c r="J197">
        <v>0.5</v>
      </c>
      <c r="K197">
        <v>0</v>
      </c>
      <c r="L197">
        <v>0</v>
      </c>
      <c r="M197">
        <v>0.20000000000000001</v>
      </c>
      <c r="N197">
        <v>0.59999999999999998</v>
      </c>
      <c r="O197">
        <v>0</v>
      </c>
      <c r="P197">
        <v>0</v>
      </c>
      <c r="Q197">
        <v>0.10000000000000001</v>
      </c>
      <c r="R197">
        <v>5</v>
      </c>
      <c r="S197">
        <v>0</v>
      </c>
      <c r="T197">
        <v>0.80000000000000004</v>
      </c>
      <c r="U197">
        <v>0.20000000000000001</v>
      </c>
      <c r="V197">
        <v>0.80000000000000004</v>
      </c>
      <c r="W197" t="s">
        <v>259</v>
      </c>
      <c r="X197" t="s">
        <v>160</v>
      </c>
      <c r="Y197" t="s">
        <v>260</v>
      </c>
      <c r="Z197" t="s">
        <v>261</v>
      </c>
      <c r="AA197" t="s">
        <v>163</v>
      </c>
      <c r="AB197" t="s">
        <v>192</v>
      </c>
      <c r="AC197">
        <v>1.1000000000000001</v>
      </c>
      <c r="AD197">
        <v>0.20000000000000001</v>
      </c>
      <c r="AE197">
        <v>0.10000000000000001</v>
      </c>
      <c r="AF197">
        <v>0</v>
      </c>
      <c r="AG197">
        <v>2.2000000000000002</v>
      </c>
      <c r="AH197"/>
      <c r="AI197"/>
      <c r="AJ197"/>
      <c r="AK197"/>
      <c r="AL197"/>
      <c r="AM197"/>
      <c r="AN197"/>
      <c r="AO197"/>
      <c r="AP197"/>
      <c r="AQ197"/>
      <c r="AR197"/>
      <c r="AS197"/>
      <c r="AT197"/>
      <c r="AU197"/>
      <c r="AV197"/>
      <c r="AW197"/>
      <c r="AX197"/>
      <c r="AY197"/>
      <c r="AZ197"/>
      <c r="BA197"/>
      <c r="BB197"/>
      <c r="BC197"/>
    </row>
    <row r="198">
      <c r="A198" t="s">
        <v>636</v>
      </c>
      <c r="B198">
        <v>2014</v>
      </c>
      <c r="C198" t="s">
        <v>642</v>
      </c>
      <c r="D198">
        <v>122</v>
      </c>
      <c r="E198" t="s">
        <v>18</v>
      </c>
      <c r="F198" t="s">
        <v>14</v>
      </c>
      <c r="G198" t="s">
        <v>657</v>
      </c>
      <c r="H198">
        <v>78.140211160028613</v>
      </c>
      <c r="I198">
        <v>97.089316908115663</v>
      </c>
      <c r="J198">
        <v>98.472295524819415</v>
      </c>
      <c r="K198">
        <v>99.817546792213633</v>
      </c>
      <c r="L198">
        <v>100</v>
      </c>
      <c r="M198">
        <v>95.774245739297086</v>
      </c>
      <c r="N198">
        <v>99.054355346514896</v>
      </c>
      <c r="O198">
        <v>98.862376093305912</v>
      </c>
      <c r="P198">
        <v>99.959415829052631</v>
      </c>
      <c r="Q198">
        <v>100</v>
      </c>
      <c r="R198">
        <v>29.273129215356981</v>
      </c>
      <c r="S198">
        <v>84.009018805838281</v>
      </c>
      <c r="T198">
        <v>91.5340192881809</v>
      </c>
      <c r="U198">
        <v>95.881021777523586</v>
      </c>
      <c r="V198">
        <v>98.420473050905386</v>
      </c>
      <c r="W198" t="s">
        <v>259</v>
      </c>
      <c r="X198" t="s">
        <v>160</v>
      </c>
      <c r="Y198" t="s">
        <v>260</v>
      </c>
      <c r="Z198" t="s">
        <v>261</v>
      </c>
      <c r="AA198" t="s">
        <v>163</v>
      </c>
      <c r="AB198" t="s">
        <v>192</v>
      </c>
      <c r="AC198">
        <v>98.526372417587581</v>
      </c>
      <c r="AD198">
        <v>98.844600055191464</v>
      </c>
      <c r="AE198">
        <v>94.387461871896818</v>
      </c>
      <c r="AF198">
        <v>99.37780812452543</v>
      </c>
      <c r="AG198">
        <v>61.813462123678107</v>
      </c>
      <c r="AH198"/>
      <c r="AI198">
        <v>4744.18478828957</v>
      </c>
      <c r="AJ198">
        <v>5893.3630054760451</v>
      </c>
      <c r="AK198">
        <v>5977.1659121516341</v>
      </c>
      <c r="AL198">
        <v>6061.4037649048514</v>
      </c>
      <c r="AM198">
        <v>6068.3001234086269</v>
      </c>
      <c r="AN198">
        <v>4575.5721070889886</v>
      </c>
      <c r="AO198">
        <v>4734.118286285785</v>
      </c>
      <c r="AP198">
        <v>4725.4604032103844</v>
      </c>
      <c r="AQ198">
        <v>4774.1377738190522</v>
      </c>
      <c r="AR198">
        <v>4779.9651924868367</v>
      </c>
      <c r="AS198">
        <v>378.68269579266757</v>
      </c>
      <c r="AT198">
        <v>1083.546421965385</v>
      </c>
      <c r="AU198">
        <v>1183.611059718191</v>
      </c>
      <c r="AV198">
        <v>1239.4408730773171</v>
      </c>
      <c r="AW198">
        <v>1269.8827807861139</v>
      </c>
      <c r="AX198">
        <v>4822.8171350316616</v>
      </c>
      <c r="AY198">
        <v>1993.402138235597</v>
      </c>
      <c r="AZ198">
        <v>4059.3320666347381</v>
      </c>
      <c r="BA198">
        <v>15973.572098183349</v>
      </c>
      <c r="BB198">
        <v>1895.294156145331</v>
      </c>
      <c r="BC198"/>
    </row>
    <row r="199">
      <c r="A199" t="s">
        <v>636</v>
      </c>
      <c r="B199">
        <v>2014</v>
      </c>
      <c r="C199" t="s">
        <v>642</v>
      </c>
      <c r="D199">
        <v>123</v>
      </c>
      <c r="E199" t="s">
        <v>18</v>
      </c>
      <c r="F199" t="s">
        <v>51</v>
      </c>
      <c r="G199" t="s">
        <v>192</v>
      </c>
      <c r="H199">
        <v>21.859788839971319</v>
      </c>
      <c r="I199">
        <v>2.910683091884342</v>
      </c>
      <c r="J199">
        <v>1.5277044751806219</v>
      </c>
      <c r="K199">
        <v>0.1824532077863712</v>
      </c>
      <c r="L199">
        <v>0</v>
      </c>
      <c r="M199">
        <v>4.225754260702951</v>
      </c>
      <c r="N199">
        <v>0.94564465348510018</v>
      </c>
      <c r="O199">
        <v>1.137623906694101</v>
      </c>
      <c r="P199">
        <v>0.040584170947387303</v>
      </c>
      <c r="Q199">
        <v>0</v>
      </c>
      <c r="R199">
        <v>70.726870784642998</v>
      </c>
      <c r="S199">
        <v>15.990981194161771</v>
      </c>
      <c r="T199">
        <v>8.4659807118191175</v>
      </c>
      <c r="U199">
        <v>4.1189782224764091</v>
      </c>
      <c r="V199">
        <v>1.5795269490946271</v>
      </c>
      <c r="W199" t="s">
        <v>259</v>
      </c>
      <c r="X199" t="s">
        <v>160</v>
      </c>
      <c r="Y199" t="s">
        <v>260</v>
      </c>
      <c r="Z199" t="s">
        <v>261</v>
      </c>
      <c r="AA199" t="s">
        <v>163</v>
      </c>
      <c r="AB199" t="s">
        <v>192</v>
      </c>
      <c r="AC199">
        <v>1.47362758241249</v>
      </c>
      <c r="AD199">
        <v>1.155399944808527</v>
      </c>
      <c r="AE199">
        <v>5.612538128103135</v>
      </c>
      <c r="AF199">
        <v>0.62219187547461785</v>
      </c>
      <c r="AG199">
        <v>38.186537876321793</v>
      </c>
      <c r="AH199"/>
      <c r="AI199">
        <v>1327.189626828954</v>
      </c>
      <c r="AJ199">
        <v>176.67970689926591</v>
      </c>
      <c r="AK199">
        <v>92.730072597826364</v>
      </c>
      <c r="AL199">
        <v>11.07944040036802</v>
      </c>
      <c r="AM199">
        <v>0</v>
      </c>
      <c r="AN199">
        <v>201.8835353641573</v>
      </c>
      <c r="AO199">
        <v>45.195323625410957</v>
      </c>
      <c r="AP199">
        <v>54.376568086476333</v>
      </c>
      <c r="AQ199">
        <v>1.938330890912809</v>
      </c>
      <c r="AR199">
        <v>0</v>
      </c>
      <c r="AS199">
        <v>914.93608000259928</v>
      </c>
      <c r="AT199">
        <v>206.25131328692041</v>
      </c>
      <c r="AU199">
        <v>109.4721774460947</v>
      </c>
      <c r="AV199">
        <v>53.245468911444</v>
      </c>
      <c r="AW199">
        <v>20.380049112397959</v>
      </c>
      <c r="AX199">
        <v>72.133340350665222</v>
      </c>
      <c r="AY199">
        <v>23.30098679353846</v>
      </c>
      <c r="AZ199">
        <v>241.37905127209149</v>
      </c>
      <c r="BA199">
        <v>100.0085126585215</v>
      </c>
      <c r="BB199">
        <v>1170.856955651597</v>
      </c>
      <c r="BC199"/>
    </row>
    <row r="200">
      <c r="A200" t="s">
        <v>636</v>
      </c>
      <c r="B200">
        <v>2014</v>
      </c>
      <c r="C200" t="s">
        <v>642</v>
      </c>
      <c r="D200">
        <v>124</v>
      </c>
      <c r="E200" t="s">
        <v>50</v>
      </c>
      <c r="F200" t="s">
        <v>15</v>
      </c>
      <c r="G200" t="s">
        <v>658</v>
      </c>
      <c r="H200">
        <v>53.083712135259773</v>
      </c>
      <c r="I200">
        <v>63.168508712694162</v>
      </c>
      <c r="J200">
        <v>65.221831419788671</v>
      </c>
      <c r="K200">
        <v>89.238509203660129</v>
      </c>
      <c r="L200">
        <v>99.230861611685015</v>
      </c>
      <c r="M200">
        <v>60.516801851467413</v>
      </c>
      <c r="N200">
        <v>61.241563508238613</v>
      </c>
      <c r="O200">
        <v>71.308005845394987</v>
      </c>
      <c r="P200">
        <v>96.123599409680935</v>
      </c>
      <c r="Q200">
        <v>99.224855648870246</v>
      </c>
      <c r="R200">
        <v>23.2200013200485</v>
      </c>
      <c r="S200">
        <v>65.4456409527197</v>
      </c>
      <c r="T200">
        <v>66.838042003295911</v>
      </c>
      <c r="U200">
        <v>68.653510218076832</v>
      </c>
      <c r="V200">
        <v>77.518851754843382</v>
      </c>
      <c r="W200" t="s">
        <v>259</v>
      </c>
      <c r="X200" t="s">
        <v>160</v>
      </c>
      <c r="Y200" t="s">
        <v>260</v>
      </c>
      <c r="Z200" t="s">
        <v>261</v>
      </c>
      <c r="AA200" t="s">
        <v>163</v>
      </c>
      <c r="AB200" t="s">
        <v>192</v>
      </c>
      <c r="AC200">
        <v>79.959029027812392</v>
      </c>
      <c r="AD200">
        <v>73.05000920261385</v>
      </c>
      <c r="AE200">
        <v>75.251748193271354</v>
      </c>
      <c r="AF200">
        <v>77.426593944251124</v>
      </c>
      <c r="AG200">
        <v>45.269807379591477</v>
      </c>
      <c r="AH200"/>
      <c r="AI200">
        <v>3222.9109171753298</v>
      </c>
      <c r="AJ200">
        <v>3834.3554596310551</v>
      </c>
      <c r="AK200">
        <v>3958.8973265298118</v>
      </c>
      <c r="AL200">
        <v>5418.9934840570131</v>
      </c>
      <c r="AM200">
        <v>6021.6264976413258</v>
      </c>
      <c r="AN200">
        <v>2891.1633646851178</v>
      </c>
      <c r="AO200">
        <v>2926.9263796716559</v>
      </c>
      <c r="AP200">
        <v>3408.406426892715</v>
      </c>
      <c r="AQ200">
        <v>4590.9362623928992</v>
      </c>
      <c r="AR200">
        <v>4742.913562311307</v>
      </c>
      <c r="AS200">
        <v>300.37829681605632</v>
      </c>
      <c r="AT200">
        <v>844.11639482953342</v>
      </c>
      <c r="AU200">
        <v>864.27151719344386</v>
      </c>
      <c r="AV200">
        <v>887.47454988493791</v>
      </c>
      <c r="AW200">
        <v>1000.196930356875</v>
      </c>
      <c r="AX200">
        <v>3913.9548715079932</v>
      </c>
      <c r="AY200">
        <v>1473.201818423184</v>
      </c>
      <c r="AZ200">
        <v>3236.3603009672738</v>
      </c>
      <c r="BA200">
        <v>12445.22599185841</v>
      </c>
      <c r="BB200">
        <v>1388.040702277674</v>
      </c>
      <c r="BC200"/>
    </row>
    <row r="201">
      <c r="A201" t="s">
        <v>636</v>
      </c>
      <c r="B201">
        <v>2014</v>
      </c>
      <c r="C201" t="s">
        <v>642</v>
      </c>
      <c r="D201">
        <v>125</v>
      </c>
      <c r="E201" t="s">
        <v>50</v>
      </c>
      <c r="F201" t="s">
        <v>16</v>
      </c>
      <c r="G201" t="s">
        <v>659</v>
      </c>
      <c r="H201">
        <v>25.056499024768609</v>
      </c>
      <c r="I201">
        <v>33.920808195421351</v>
      </c>
      <c r="J201">
        <v>33.250464105030957</v>
      </c>
      <c r="K201">
        <v>10.579037588553501</v>
      </c>
      <c r="L201">
        <v>0.76913838831498926</v>
      </c>
      <c r="M201">
        <v>35.257443887829488</v>
      </c>
      <c r="N201">
        <v>37.812791838276333</v>
      </c>
      <c r="O201">
        <v>27.55437024791107</v>
      </c>
      <c r="P201">
        <v>3.8358164193716631</v>
      </c>
      <c r="Q201">
        <v>0.77514435112972324</v>
      </c>
      <c r="R201">
        <v>6.0531278953084886</v>
      </c>
      <c r="S201">
        <v>18.56337785311851</v>
      </c>
      <c r="T201">
        <v>24.695977284884989</v>
      </c>
      <c r="U201">
        <v>27.227511559446739</v>
      </c>
      <c r="V201">
        <v>20.901621296062171</v>
      </c>
      <c r="W201" t="s">
        <v>259</v>
      </c>
      <c r="X201" t="s">
        <v>160</v>
      </c>
      <c r="Y201" t="s">
        <v>260</v>
      </c>
      <c r="Z201" t="s">
        <v>261</v>
      </c>
      <c r="AA201" t="s">
        <v>163</v>
      </c>
      <c r="AB201" t="s">
        <v>192</v>
      </c>
      <c r="AC201">
        <v>18.567343389775608</v>
      </c>
      <c r="AD201">
        <v>25.794590852577649</v>
      </c>
      <c r="AE201">
        <v>19.135713678625439</v>
      </c>
      <c r="AF201">
        <v>21.95121418027443</v>
      </c>
      <c r="AG201">
        <v>16.54365474408656</v>
      </c>
      <c r="AH201"/>
      <c r="AI201">
        <v>1521.2738711142249</v>
      </c>
      <c r="AJ201">
        <v>2059.007545844981</v>
      </c>
      <c r="AK201">
        <v>2018.2685856218341</v>
      </c>
      <c r="AL201">
        <v>642.41028084783727</v>
      </c>
      <c r="AM201">
        <v>46.673625767301623</v>
      </c>
      <c r="AN201">
        <v>1684.408742403861</v>
      </c>
      <c r="AO201">
        <v>1807.1919066141311</v>
      </c>
      <c r="AP201">
        <v>1317.053976317676</v>
      </c>
      <c r="AQ201">
        <v>183.2015114261514</v>
      </c>
      <c r="AR201">
        <v>37.051630175528707</v>
      </c>
      <c r="AS201">
        <v>78.304398976611481</v>
      </c>
      <c r="AT201">
        <v>239.43002713585039</v>
      </c>
      <c r="AU201">
        <v>319.33954252474763</v>
      </c>
      <c r="AV201">
        <v>351.96632319237921</v>
      </c>
      <c r="AW201">
        <v>269.68585042924178</v>
      </c>
      <c r="AX201">
        <v>908.86226352368988</v>
      </c>
      <c r="AY201">
        <v>520.200319812413</v>
      </c>
      <c r="AZ201">
        <v>822.97176566746259</v>
      </c>
      <c r="BA201">
        <v>3528.3461063249611</v>
      </c>
      <c r="BB201">
        <v>507.25345386765588</v>
      </c>
      <c r="BC201"/>
    </row>
    <row r="202">
      <c r="A202" t="s">
        <v>636</v>
      </c>
      <c r="B202">
        <v>2014</v>
      </c>
      <c r="C202" t="s">
        <v>642</v>
      </c>
      <c r="D202">
        <v>126</v>
      </c>
      <c r="E202" t="s">
        <v>50</v>
      </c>
      <c r="F202" t="s">
        <v>22</v>
      </c>
      <c r="G202" t="s">
        <v>660</v>
      </c>
      <c r="H202">
        <v>16.309970765789359</v>
      </c>
      <c r="I202">
        <v>2.7352522192484381</v>
      </c>
      <c r="J202">
        <v>1.4712865524846199</v>
      </c>
      <c r="K202">
        <v>0.18245320778637539</v>
      </c>
      <c r="L202">
        <v>-3.8857805861900003e-15</v>
      </c>
      <c r="M202">
        <v>3.6041196113302409</v>
      </c>
      <c r="N202">
        <v>0.94564465348506133</v>
      </c>
      <c r="O202">
        <v>1.065979010749734</v>
      </c>
      <c r="P202">
        <v>0.040584170947402</v>
      </c>
      <c r="Q202">
        <v>3.0531133177200003e-14</v>
      </c>
      <c r="R202">
        <v>46.415876298209653</v>
      </c>
      <c r="S202">
        <v>15.90677562156724</v>
      </c>
      <c r="T202">
        <v>8.2863346522909502</v>
      </c>
      <c r="U202">
        <v>4.1189782224764322</v>
      </c>
      <c r="V202">
        <v>1.579526949094447</v>
      </c>
      <c r="W202" t="s">
        <v>259</v>
      </c>
      <c r="X202" t="s">
        <v>160</v>
      </c>
      <c r="Y202" t="s">
        <v>260</v>
      </c>
      <c r="Z202" t="s">
        <v>261</v>
      </c>
      <c r="AA202" t="s">
        <v>163</v>
      </c>
      <c r="AB202" t="s">
        <v>192</v>
      </c>
      <c r="AC202">
        <v>1.133738692652317</v>
      </c>
      <c r="AD202">
        <v>0.99240187216153375</v>
      </c>
      <c r="AE202">
        <v>5.1323278840888946</v>
      </c>
      <c r="AF202">
        <v>0.48839430214206597</v>
      </c>
      <c r="AG202">
        <v>28.76298482815444</v>
      </c>
      <c r="AH202"/>
      <c r="AI202">
        <v>990.23939218742771</v>
      </c>
      <c r="AJ202">
        <v>166.03097799956461</v>
      </c>
      <c r="AK202">
        <v>89.305563373437892</v>
      </c>
      <c r="AL202">
        <v>11.07944040036802</v>
      </c>
      <c r="AM202">
        <v>0</v>
      </c>
      <c r="AN202">
        <v>172.1852157322495</v>
      </c>
      <c r="AO202">
        <v>45.195323625410957</v>
      </c>
      <c r="AP202">
        <v>50.952058862087867</v>
      </c>
      <c r="AQ202">
        <v>1.938330890912809</v>
      </c>
      <c r="AR202">
        <v>0</v>
      </c>
      <c r="AS202">
        <v>600.44449074354497</v>
      </c>
      <c r="AT202">
        <v>205.16523171863949</v>
      </c>
      <c r="AU202">
        <v>107.1492043641101</v>
      </c>
      <c r="AV202">
        <v>53.245468911444</v>
      </c>
      <c r="AW202">
        <v>20.380049112397959</v>
      </c>
      <c r="AX202">
        <v>55.495947525602062</v>
      </c>
      <c r="AY202">
        <v>20.01379956872989</v>
      </c>
      <c r="AZ202">
        <v>220.72659591844041</v>
      </c>
      <c r="BA202">
        <v>78.502451853590614</v>
      </c>
      <c r="BB202">
        <v>881.91657909443552</v>
      </c>
      <c r="BC202"/>
    </row>
    <row r="203">
      <c r="A203" t="s">
        <v>636</v>
      </c>
      <c r="B203">
        <v>2014</v>
      </c>
      <c r="C203" t="s">
        <v>642</v>
      </c>
      <c r="D203">
        <v>127</v>
      </c>
      <c r="E203" t="s">
        <v>50</v>
      </c>
      <c r="F203" t="s">
        <v>19</v>
      </c>
      <c r="G203" t="s">
        <v>661</v>
      </c>
      <c r="H203">
        <v>5.5498180741822667</v>
      </c>
      <c r="I203">
        <v>0.17543087263605531</v>
      </c>
      <c r="J203">
        <v>0.056417922695751403</v>
      </c>
      <c r="K203">
        <v>0</v>
      </c>
      <c r="L203">
        <v>0</v>
      </c>
      <c r="M203">
        <v>0.6216346493728645</v>
      </c>
      <c r="N203">
        <v>0</v>
      </c>
      <c r="O203">
        <v>0.071644895944209003</v>
      </c>
      <c r="P203">
        <v>0</v>
      </c>
      <c r="Q203">
        <v>0</v>
      </c>
      <c r="R203">
        <v>24.310994486433358</v>
      </c>
      <c r="S203">
        <v>0.084205572594557507</v>
      </c>
      <c r="T203">
        <v>0.17964605952814669</v>
      </c>
      <c r="U203">
        <v>0</v>
      </c>
      <c r="V203">
        <v>0</v>
      </c>
      <c r="W203" t="s">
        <v>259</v>
      </c>
      <c r="X203" t="s">
        <v>160</v>
      </c>
      <c r="Y203" t="s">
        <v>260</v>
      </c>
      <c r="Z203" t="s">
        <v>261</v>
      </c>
      <c r="AA203" t="s">
        <v>163</v>
      </c>
      <c r="AB203" t="s">
        <v>192</v>
      </c>
      <c r="AC203">
        <v>0.33988888975967979</v>
      </c>
      <c r="AD203">
        <v>0.16299807264696359</v>
      </c>
      <c r="AE203">
        <v>0.48021024401431261</v>
      </c>
      <c r="AF203">
        <v>0.13379757333238329</v>
      </c>
      <c r="AG203">
        <v>9.4235530481675234</v>
      </c>
      <c r="AH203"/>
      <c r="AI203">
        <v>336.95023464152592</v>
      </c>
      <c r="AJ203">
        <v>10.64872889970129</v>
      </c>
      <c r="AK203">
        <v>3.4245092243884661</v>
      </c>
      <c r="AL203">
        <v>0</v>
      </c>
      <c r="AM203">
        <v>0</v>
      </c>
      <c r="AN203">
        <v>29.698319631907729</v>
      </c>
      <c r="AO203">
        <v>0</v>
      </c>
      <c r="AP203">
        <v>3.4245092243884661</v>
      </c>
      <c r="AQ203">
        <v>0</v>
      </c>
      <c r="AR203">
        <v>0</v>
      </c>
      <c r="AS203">
        <v>314.49158925905408</v>
      </c>
      <c r="AT203">
        <v>1.086081568280838</v>
      </c>
      <c r="AU203">
        <v>2.3229730819846401</v>
      </c>
      <c r="AV203">
        <v>0</v>
      </c>
      <c r="AW203">
        <v>0</v>
      </c>
      <c r="AX203">
        <v>16.637392825063149</v>
      </c>
      <c r="AY203">
        <v>3.2871872248085738</v>
      </c>
      <c r="AZ203">
        <v>20.652455353651071</v>
      </c>
      <c r="BA203">
        <v>21.50606080493089</v>
      </c>
      <c r="BB203">
        <v>288.94037655716221</v>
      </c>
      <c r="BC203"/>
    </row>
    <row r="204">
      <c r="A204" t="s">
        <v>636</v>
      </c>
      <c r="B204">
        <v>2014</v>
      </c>
      <c r="C204" t="s">
        <v>642</v>
      </c>
      <c r="D204">
        <v>128</v>
      </c>
      <c r="E204" t="s">
        <v>179</v>
      </c>
      <c r="F204" t="s">
        <v>49</v>
      </c>
      <c r="G204" t="s">
        <v>662</v>
      </c>
      <c r="H204">
        <v>32.06607539548839</v>
      </c>
      <c r="I204">
        <v>34.937734938977528</v>
      </c>
      <c r="J204">
        <v>33.766313588831039</v>
      </c>
      <c r="K204">
        <v>10.598374663099539</v>
      </c>
      <c r="L204">
        <v>0.76913838831498926</v>
      </c>
      <c r="M204">
        <v>36.813073927830487</v>
      </c>
      <c r="N204">
        <v>38.173780149291261</v>
      </c>
      <c r="O204">
        <v>27.871442440251862</v>
      </c>
      <c r="P204">
        <v>3.8373737857087451</v>
      </c>
      <c r="Q204">
        <v>0.77514435112972324</v>
      </c>
      <c r="R204">
        <v>20.6781032898012</v>
      </c>
      <c r="S204">
        <v>22.096886878326959</v>
      </c>
      <c r="T204">
        <v>26.98010802643056</v>
      </c>
      <c r="U204">
        <v>28.397185443667649</v>
      </c>
      <c r="V204">
        <v>21.23706648438009</v>
      </c>
      <c r="W204" t="s">
        <v>259</v>
      </c>
      <c r="X204" t="s">
        <v>160</v>
      </c>
      <c r="Y204" t="s">
        <v>260</v>
      </c>
      <c r="Z204" t="s">
        <v>261</v>
      </c>
      <c r="AA204" t="s">
        <v>163</v>
      </c>
      <c r="AB204" t="s">
        <v>192</v>
      </c>
      <c r="AC204">
        <v>18.84504923319518</v>
      </c>
      <c r="AD204">
        <v>26.096105238095792</v>
      </c>
      <c r="AE204">
        <v>20.27357585332312</v>
      </c>
      <c r="AF204">
        <v>22.088647953241679</v>
      </c>
      <c r="AG204">
        <v>26.763837804434171</v>
      </c>
      <c r="AH204"/>
      <c r="AI204"/>
      <c r="AJ204"/>
      <c r="AK204"/>
      <c r="AL204"/>
      <c r="AM204"/>
      <c r="AN204"/>
      <c r="AO204"/>
      <c r="AP204"/>
      <c r="AQ204"/>
      <c r="AR204"/>
      <c r="AS204"/>
      <c r="AT204"/>
      <c r="AU204"/>
      <c r="AV204"/>
      <c r="AW204"/>
      <c r="AX204"/>
      <c r="AY204"/>
      <c r="AZ204"/>
      <c r="BA204"/>
      <c r="BB204"/>
      <c r="BC204"/>
    </row>
    <row r="205">
      <c r="A205" t="s">
        <v>636</v>
      </c>
      <c r="B205">
        <v>2014</v>
      </c>
      <c r="C205" t="s">
        <v>642</v>
      </c>
      <c r="D205">
        <v>129</v>
      </c>
      <c r="E205" t="s">
        <v>179</v>
      </c>
      <c r="F205" t="s">
        <v>48</v>
      </c>
      <c r="G205" t="s">
        <v>192</v>
      </c>
      <c r="H205">
        <v>67.933924604511304</v>
      </c>
      <c r="I205">
        <v>65.062265061022302</v>
      </c>
      <c r="J205">
        <v>66.233686411169174</v>
      </c>
      <c r="K205">
        <v>89.401625336900452</v>
      </c>
      <c r="L205">
        <v>99.230861611685015</v>
      </c>
      <c r="M205">
        <v>63.1869260721693</v>
      </c>
      <c r="N205">
        <v>61.826219850708767</v>
      </c>
      <c r="O205">
        <v>72.128557559748288</v>
      </c>
      <c r="P205">
        <v>96.162626214291222</v>
      </c>
      <c r="Q205">
        <v>99.22485564887026</v>
      </c>
      <c r="R205">
        <v>79.321896710198828</v>
      </c>
      <c r="S205">
        <v>77.903113121672945</v>
      </c>
      <c r="T205">
        <v>73.019891973569443</v>
      </c>
      <c r="U205">
        <v>71.602814556332333</v>
      </c>
      <c r="V205">
        <v>78.762933515620077</v>
      </c>
      <c r="W205" t="s">
        <v>259</v>
      </c>
      <c r="X205" t="s">
        <v>160</v>
      </c>
      <c r="Y205" t="s">
        <v>260</v>
      </c>
      <c r="Z205" t="s">
        <v>261</v>
      </c>
      <c r="AA205" t="s">
        <v>163</v>
      </c>
      <c r="AB205" t="s">
        <v>192</v>
      </c>
      <c r="AC205">
        <v>81.154950766805243</v>
      </c>
      <c r="AD205">
        <v>73.903894761904255</v>
      </c>
      <c r="AE205">
        <v>79.726424146676848</v>
      </c>
      <c r="AF205">
        <v>77.911352046758438</v>
      </c>
      <c r="AG205">
        <v>73.236162195565711</v>
      </c>
      <c r="AH205"/>
      <c r="AI205"/>
      <c r="AJ205"/>
      <c r="AK205"/>
      <c r="AL205"/>
      <c r="AM205"/>
      <c r="AN205"/>
      <c r="AO205"/>
      <c r="AP205"/>
      <c r="AQ205"/>
      <c r="AR205"/>
      <c r="AS205"/>
      <c r="AT205"/>
      <c r="AU205"/>
      <c r="AV205"/>
      <c r="AW205"/>
      <c r="AX205"/>
      <c r="AY205"/>
      <c r="AZ205"/>
      <c r="BA205"/>
      <c r="BB205"/>
      <c r="BC205"/>
    </row>
    <row r="206">
      <c r="A206" t="s">
        <v>636</v>
      </c>
      <c r="B206">
        <v>2014</v>
      </c>
      <c r="C206" t="s">
        <v>642</v>
      </c>
      <c r="D206">
        <v>135</v>
      </c>
      <c r="E206" t="s">
        <v>45</v>
      </c>
      <c r="F206" t="s">
        <v>44</v>
      </c>
      <c r="G206" t="s">
        <v>663</v>
      </c>
      <c r="H206">
        <v>0.1162883283127543</v>
      </c>
      <c r="I206">
        <v>0.31630777157641249</v>
      </c>
      <c r="J206">
        <v>5.7689526975483911</v>
      </c>
      <c r="K206">
        <v>85.646301564131448</v>
      </c>
      <c r="L206">
        <v>100</v>
      </c>
      <c r="M206">
        <v>0.22428728729664779</v>
      </c>
      <c r="N206">
        <v>1.02967456826134</v>
      </c>
      <c r="O206">
        <v>31.158206340811741</v>
      </c>
      <c r="P206">
        <v>98.872100389169432</v>
      </c>
      <c r="Q206">
        <v>100</v>
      </c>
      <c r="R206">
        <v>0</v>
      </c>
      <c r="S206">
        <v>0.20345829513491581</v>
      </c>
      <c r="T206">
        <v>0</v>
      </c>
      <c r="U206">
        <v>0.54440518486918454</v>
      </c>
      <c r="V206">
        <v>45.30204692006636</v>
      </c>
      <c r="W206" t="s">
        <v>259</v>
      </c>
      <c r="X206" t="s">
        <v>160</v>
      </c>
      <c r="Y206" t="s">
        <v>260</v>
      </c>
      <c r="Z206" t="s">
        <v>261</v>
      </c>
      <c r="AA206" t="s">
        <v>163</v>
      </c>
      <c r="AB206" t="s">
        <v>192</v>
      </c>
      <c r="AC206">
        <v>37.153011092649891</v>
      </c>
      <c r="AD206">
        <v>27.004596708462</v>
      </c>
      <c r="AE206">
        <v>23.473244031205251</v>
      </c>
      <c r="AF206">
        <v>49.48825913048627</v>
      </c>
      <c r="AG206">
        <v>10.381467064281781</v>
      </c>
      <c r="AH206"/>
      <c r="AI206"/>
      <c r="AJ206"/>
      <c r="AK206"/>
      <c r="AL206"/>
      <c r="AM206"/>
      <c r="AN206"/>
      <c r="AO206"/>
      <c r="AP206"/>
      <c r="AQ206"/>
      <c r="AR206"/>
      <c r="AS206"/>
      <c r="AT206"/>
      <c r="AU206"/>
      <c r="AV206"/>
      <c r="AW206"/>
      <c r="AX206"/>
      <c r="AY206"/>
      <c r="AZ206"/>
      <c r="BA206"/>
      <c r="BB206"/>
      <c r="BC206"/>
    </row>
    <row r="207">
      <c r="A207" t="s">
        <v>636</v>
      </c>
      <c r="B207">
        <v>2014</v>
      </c>
      <c r="C207" t="s">
        <v>642</v>
      </c>
      <c r="D207">
        <v>136</v>
      </c>
      <c r="E207" t="s">
        <v>45</v>
      </c>
      <c r="F207" t="s">
        <v>43</v>
      </c>
      <c r="G207" t="s">
        <v>664</v>
      </c>
      <c r="H207">
        <v>0</v>
      </c>
      <c r="I207">
        <v>0</v>
      </c>
      <c r="J207">
        <v>1.2646065129763659</v>
      </c>
      <c r="K207">
        <v>0.73050853541934557</v>
      </c>
      <c r="L207">
        <v>0</v>
      </c>
      <c r="M207">
        <v>0</v>
      </c>
      <c r="N207">
        <v>0.47390236444502631</v>
      </c>
      <c r="O207">
        <v>1.6481132767803599</v>
      </c>
      <c r="P207">
        <v>0.099341452246859002</v>
      </c>
      <c r="Q207">
        <v>0</v>
      </c>
      <c r="R207">
        <v>0</v>
      </c>
      <c r="S207">
        <v>0</v>
      </c>
      <c r="T207">
        <v>0</v>
      </c>
      <c r="U207">
        <v>0</v>
      </c>
      <c r="V207">
        <v>1.158622602886523</v>
      </c>
      <c r="W207" t="s">
        <v>259</v>
      </c>
      <c r="X207" t="s">
        <v>160</v>
      </c>
      <c r="Y207" t="s">
        <v>260</v>
      </c>
      <c r="Z207" t="s">
        <v>261</v>
      </c>
      <c r="AA207" t="s">
        <v>163</v>
      </c>
      <c r="AB207" t="s">
        <v>192</v>
      </c>
      <c r="AC207">
        <v>0.2298402723351548</v>
      </c>
      <c r="AD207">
        <v>0.42074891878492399</v>
      </c>
      <c r="AE207">
        <v>0.1045454893935449</v>
      </c>
      <c r="AF207">
        <v>0.58891659361487259</v>
      </c>
      <c r="AG207">
        <v>0.072674209833942696</v>
      </c>
      <c r="AH207"/>
      <c r="AI207"/>
      <c r="AJ207"/>
      <c r="AK207"/>
      <c r="AL207"/>
      <c r="AM207"/>
      <c r="AN207"/>
      <c r="AO207"/>
      <c r="AP207"/>
      <c r="AQ207"/>
      <c r="AR207"/>
      <c r="AS207"/>
      <c r="AT207"/>
      <c r="AU207"/>
      <c r="AV207"/>
      <c r="AW207"/>
      <c r="AX207"/>
      <c r="AY207"/>
      <c r="AZ207"/>
      <c r="BA207"/>
      <c r="BB207"/>
      <c r="BC207"/>
    </row>
    <row r="208">
      <c r="A208" t="s">
        <v>636</v>
      </c>
      <c r="B208">
        <v>2014</v>
      </c>
      <c r="C208" t="s">
        <v>642</v>
      </c>
      <c r="D208">
        <v>137</v>
      </c>
      <c r="E208" t="s">
        <v>45</v>
      </c>
      <c r="F208" t="s">
        <v>42</v>
      </c>
      <c r="G208" t="s">
        <v>665</v>
      </c>
      <c r="H208">
        <v>78.023922831715865</v>
      </c>
      <c r="I208">
        <v>96.773009136539258</v>
      </c>
      <c r="J208">
        <v>91.438736314294715</v>
      </c>
      <c r="K208">
        <v>13.44073669266281</v>
      </c>
      <c r="L208">
        <v>0</v>
      </c>
      <c r="M208">
        <v>95.549958452000425</v>
      </c>
      <c r="N208">
        <v>97.55077841380853</v>
      </c>
      <c r="O208">
        <v>66.056056475714016</v>
      </c>
      <c r="P208">
        <v>0.98797398763633637</v>
      </c>
      <c r="Q208">
        <v>0</v>
      </c>
      <c r="R208">
        <v>29.273129215356981</v>
      </c>
      <c r="S208">
        <v>83.805560510703344</v>
      </c>
      <c r="T208">
        <v>91.5340192881809</v>
      </c>
      <c r="U208">
        <v>95.336616592654394</v>
      </c>
      <c r="V208">
        <v>51.959803527952673</v>
      </c>
      <c r="W208" t="s">
        <v>259</v>
      </c>
      <c r="X208" t="s">
        <v>160</v>
      </c>
      <c r="Y208" t="s">
        <v>260</v>
      </c>
      <c r="Z208" t="s">
        <v>261</v>
      </c>
      <c r="AA208" t="s">
        <v>163</v>
      </c>
      <c r="AB208" t="s">
        <v>192</v>
      </c>
      <c r="AC208">
        <v>61.143521052602722</v>
      </c>
      <c r="AD208">
        <v>71.419254427944495</v>
      </c>
      <c r="AE208">
        <v>70.809672351298047</v>
      </c>
      <c r="AF208">
        <v>49.300632400424441</v>
      </c>
      <c r="AG208">
        <v>51.359320849562387</v>
      </c>
      <c r="AH208"/>
      <c r="AI208"/>
      <c r="AJ208"/>
      <c r="AK208"/>
      <c r="AL208"/>
      <c r="AM208"/>
      <c r="AN208"/>
      <c r="AO208"/>
      <c r="AP208"/>
      <c r="AQ208"/>
      <c r="AR208"/>
      <c r="AS208"/>
      <c r="AT208"/>
      <c r="AU208"/>
      <c r="AV208"/>
      <c r="AW208"/>
      <c r="AX208"/>
      <c r="AY208"/>
      <c r="AZ208"/>
      <c r="BA208"/>
      <c r="BB208"/>
      <c r="BC208"/>
    </row>
    <row r="209">
      <c r="A209" t="s">
        <v>636</v>
      </c>
      <c r="B209">
        <v>2014</v>
      </c>
      <c r="C209" t="s">
        <v>642</v>
      </c>
      <c r="D209">
        <v>138</v>
      </c>
      <c r="E209" t="s">
        <v>45</v>
      </c>
      <c r="F209" t="s">
        <v>41</v>
      </c>
      <c r="G209" t="s">
        <v>192</v>
      </c>
      <c r="H209">
        <v>16.30997076578905</v>
      </c>
      <c r="I209">
        <v>2.7352522192482871</v>
      </c>
      <c r="J209">
        <v>1.4712865524848699</v>
      </c>
      <c r="K209">
        <v>0.1824532077863712</v>
      </c>
      <c r="L209">
        <v>0</v>
      </c>
      <c r="M209">
        <v>3.604119611330086</v>
      </c>
      <c r="N209">
        <v>0.94564465348510018</v>
      </c>
      <c r="O209">
        <v>1.0659790107498921</v>
      </c>
      <c r="P209">
        <v>0.040584170947387303</v>
      </c>
      <c r="Q209">
        <v>0</v>
      </c>
      <c r="R209">
        <v>46.415876298209632</v>
      </c>
      <c r="S209">
        <v>15.90677562156721</v>
      </c>
      <c r="T209">
        <v>8.2863346522909698</v>
      </c>
      <c r="U209">
        <v>4.1189782224764091</v>
      </c>
      <c r="V209">
        <v>1.5795269490946271</v>
      </c>
      <c r="W209" t="s">
        <v>259</v>
      </c>
      <c r="X209" t="s">
        <v>160</v>
      </c>
      <c r="Y209" t="s">
        <v>260</v>
      </c>
      <c r="Z209" t="s">
        <v>261</v>
      </c>
      <c r="AA209" t="s">
        <v>163</v>
      </c>
      <c r="AB209" t="s">
        <v>192</v>
      </c>
      <c r="AC209">
        <v>1.1337386926528099</v>
      </c>
      <c r="AD209">
        <v>0.99240187216156328</v>
      </c>
      <c r="AE209">
        <v>5.1323278840888227</v>
      </c>
      <c r="AF209">
        <v>0.48839430214223439</v>
      </c>
      <c r="AG209">
        <v>28.762984828154291</v>
      </c>
      <c r="AH209"/>
      <c r="AI209"/>
      <c r="AJ209"/>
      <c r="AK209"/>
      <c r="AL209"/>
      <c r="AM209"/>
      <c r="AN209"/>
      <c r="AO209"/>
      <c r="AP209"/>
      <c r="AQ209"/>
      <c r="AR209"/>
      <c r="AS209"/>
      <c r="AT209"/>
      <c r="AU209"/>
      <c r="AV209"/>
      <c r="AW209"/>
      <c r="AX209"/>
      <c r="AY209"/>
      <c r="AZ209"/>
      <c r="BA209"/>
      <c r="BB209"/>
      <c r="BC209"/>
    </row>
    <row r="210">
      <c r="A210" t="s">
        <v>636</v>
      </c>
      <c r="B210">
        <v>2014</v>
      </c>
      <c r="C210" t="s">
        <v>642</v>
      </c>
      <c r="D210">
        <v>139</v>
      </c>
      <c r="E210" t="s">
        <v>45</v>
      </c>
      <c r="F210" t="s">
        <v>19</v>
      </c>
      <c r="G210" t="s">
        <v>192</v>
      </c>
      <c r="H210">
        <v>5.5498180741822667</v>
      </c>
      <c r="I210">
        <v>0.17543087263605531</v>
      </c>
      <c r="J210">
        <v>0.056417922695751403</v>
      </c>
      <c r="K210">
        <v>0</v>
      </c>
      <c r="L210">
        <v>0</v>
      </c>
      <c r="M210">
        <v>0.6216346493728645</v>
      </c>
      <c r="N210">
        <v>0</v>
      </c>
      <c r="O210">
        <v>0.071644895944209003</v>
      </c>
      <c r="P210">
        <v>0</v>
      </c>
      <c r="Q210">
        <v>0</v>
      </c>
      <c r="R210">
        <v>24.310994486433358</v>
      </c>
      <c r="S210">
        <v>0.084205572594557507</v>
      </c>
      <c r="T210">
        <v>0.17964605952814669</v>
      </c>
      <c r="U210">
        <v>0</v>
      </c>
      <c r="V210">
        <v>0</v>
      </c>
      <c r="W210" t="s">
        <v>259</v>
      </c>
      <c r="X210" t="s">
        <v>160</v>
      </c>
      <c r="Y210" t="s">
        <v>260</v>
      </c>
      <c r="Z210" t="s">
        <v>261</v>
      </c>
      <c r="AA210" t="s">
        <v>163</v>
      </c>
      <c r="AB210" t="s">
        <v>192</v>
      </c>
      <c r="AC210">
        <v>0.33988888975967979</v>
      </c>
      <c r="AD210">
        <v>0.16299807264696359</v>
      </c>
      <c r="AE210">
        <v>0.48021024401431261</v>
      </c>
      <c r="AF210">
        <v>0.13379757333238329</v>
      </c>
      <c r="AG210">
        <v>9.4235530481675234</v>
      </c>
      <c r="AH210"/>
      <c r="AI210"/>
      <c r="AJ210"/>
      <c r="AK210"/>
      <c r="AL210"/>
      <c r="AM210"/>
      <c r="AN210"/>
      <c r="AO210"/>
      <c r="AP210"/>
      <c r="AQ210"/>
      <c r="AR210"/>
      <c r="AS210"/>
      <c r="AT210"/>
      <c r="AU210"/>
      <c r="AV210"/>
      <c r="AW210"/>
      <c r="AX210"/>
      <c r="AY210"/>
      <c r="AZ210"/>
      <c r="BA210"/>
      <c r="BB210"/>
      <c r="BC210"/>
    </row>
    <row r="211">
      <c r="A211" t="s">
        <v>636</v>
      </c>
      <c r="B211">
        <v>2014</v>
      </c>
      <c r="C211" t="s">
        <v>642</v>
      </c>
      <c r="D211">
        <v>148</v>
      </c>
      <c r="E211" t="s">
        <v>109</v>
      </c>
      <c r="F211" t="s">
        <v>49</v>
      </c>
      <c r="G211" t="s">
        <v>192</v>
      </c>
      <c r="H211">
        <v>25.056499024768609</v>
      </c>
      <c r="I211">
        <v>33.920808195421351</v>
      </c>
      <c r="J211">
        <v>33.250464105030957</v>
      </c>
      <c r="K211">
        <v>10.57903758855349</v>
      </c>
      <c r="L211">
        <v>0.76913838831498926</v>
      </c>
      <c r="M211">
        <v>35.257443887829481</v>
      </c>
      <c r="N211">
        <v>37.812791838276333</v>
      </c>
      <c r="O211">
        <v>27.55437024791107</v>
      </c>
      <c r="P211">
        <v>3.835816419371664</v>
      </c>
      <c r="Q211">
        <v>0.77514435112972324</v>
      </c>
      <c r="R211">
        <v>6.0531278953084886</v>
      </c>
      <c r="S211">
        <v>18.563377853118499</v>
      </c>
      <c r="T211">
        <v>24.695977284884989</v>
      </c>
      <c r="U211">
        <v>27.227511559446739</v>
      </c>
      <c r="V211">
        <v>20.901621296062171</v>
      </c>
      <c r="W211" t="s">
        <v>259</v>
      </c>
      <c r="X211" t="s">
        <v>160</v>
      </c>
      <c r="Y211" t="s">
        <v>260</v>
      </c>
      <c r="Z211" t="s">
        <v>261</v>
      </c>
      <c r="AA211" t="s">
        <v>163</v>
      </c>
      <c r="AB211" t="s">
        <v>192</v>
      </c>
      <c r="AC211">
        <v>18.567343389775608</v>
      </c>
      <c r="AD211">
        <v>25.794590852577649</v>
      </c>
      <c r="AE211">
        <v>19.135713678625439</v>
      </c>
      <c r="AF211">
        <v>21.95121418027443</v>
      </c>
      <c r="AG211">
        <v>16.54365474408656</v>
      </c>
      <c r="AH211"/>
      <c r="AI211"/>
      <c r="AJ211"/>
      <c r="AK211"/>
      <c r="AL211"/>
      <c r="AM211"/>
      <c r="AN211"/>
      <c r="AO211"/>
      <c r="AP211"/>
      <c r="AQ211"/>
      <c r="AR211"/>
      <c r="AS211"/>
      <c r="AT211"/>
      <c r="AU211"/>
      <c r="AV211"/>
      <c r="AW211"/>
      <c r="AX211"/>
      <c r="AY211"/>
      <c r="AZ211"/>
      <c r="BA211"/>
      <c r="BB211"/>
      <c r="BC211"/>
    </row>
    <row r="212">
      <c r="A212" t="s">
        <v>636</v>
      </c>
      <c r="B212">
        <v>2014</v>
      </c>
      <c r="C212" t="s">
        <v>642</v>
      </c>
      <c r="D212">
        <v>149</v>
      </c>
      <c r="E212" t="s">
        <v>109</v>
      </c>
      <c r="F212" t="s">
        <v>48</v>
      </c>
      <c r="G212" t="s">
        <v>192</v>
      </c>
      <c r="H212">
        <v>53.083712135259773</v>
      </c>
      <c r="I212">
        <v>63.168508712694148</v>
      </c>
      <c r="J212">
        <v>65.221831419788643</v>
      </c>
      <c r="K212">
        <v>89.238509203660115</v>
      </c>
      <c r="L212">
        <v>99.230861611685015</v>
      </c>
      <c r="M212">
        <v>60.516801851467413</v>
      </c>
      <c r="N212">
        <v>61.241563508238592</v>
      </c>
      <c r="O212">
        <v>71.308005845394987</v>
      </c>
      <c r="P212">
        <v>96.123599409680935</v>
      </c>
      <c r="Q212">
        <v>99.22485564887026</v>
      </c>
      <c r="R212">
        <v>23.2200013200485</v>
      </c>
      <c r="S212">
        <v>65.4456409527197</v>
      </c>
      <c r="T212">
        <v>66.838042003295911</v>
      </c>
      <c r="U212">
        <v>68.653510218076832</v>
      </c>
      <c r="V212">
        <v>77.518851754843396</v>
      </c>
      <c r="W212" t="s">
        <v>259</v>
      </c>
      <c r="X212" t="s">
        <v>160</v>
      </c>
      <c r="Y212" t="s">
        <v>260</v>
      </c>
      <c r="Z212" t="s">
        <v>261</v>
      </c>
      <c r="AA212" t="s">
        <v>163</v>
      </c>
      <c r="AB212" t="s">
        <v>192</v>
      </c>
      <c r="AC212">
        <v>79.959029027812392</v>
      </c>
      <c r="AD212">
        <v>73.05000920261385</v>
      </c>
      <c r="AE212">
        <v>75.251748193271339</v>
      </c>
      <c r="AF212">
        <v>77.42659394425111</v>
      </c>
      <c r="AG212">
        <v>45.269807379591477</v>
      </c>
      <c r="AH212"/>
      <c r="AI212"/>
      <c r="AJ212"/>
      <c r="AK212"/>
      <c r="AL212"/>
      <c r="AM212"/>
      <c r="AN212"/>
      <c r="AO212"/>
      <c r="AP212"/>
      <c r="AQ212"/>
      <c r="AR212"/>
      <c r="AS212"/>
      <c r="AT212"/>
      <c r="AU212"/>
      <c r="AV212"/>
      <c r="AW212"/>
      <c r="AX212"/>
      <c r="AY212"/>
      <c r="AZ212"/>
      <c r="BA212"/>
      <c r="BB212"/>
      <c r="BC212"/>
    </row>
    <row r="213">
      <c r="A213" t="s">
        <v>636</v>
      </c>
      <c r="B213">
        <v>2014</v>
      </c>
      <c r="C213" t="s">
        <v>642</v>
      </c>
      <c r="D213">
        <v>150</v>
      </c>
      <c r="E213" t="s">
        <v>109</v>
      </c>
      <c r="F213" t="s">
        <v>111</v>
      </c>
      <c r="G213" t="s">
        <v>192</v>
      </c>
      <c r="H213">
        <v>21.859788839971319</v>
      </c>
      <c r="I213">
        <v>2.910683091884342</v>
      </c>
      <c r="J213">
        <v>1.5277044751806219</v>
      </c>
      <c r="K213">
        <v>0.1824532077863712</v>
      </c>
      <c r="L213">
        <v>0</v>
      </c>
      <c r="M213">
        <v>4.225754260702951</v>
      </c>
      <c r="N213">
        <v>0.94564465348510018</v>
      </c>
      <c r="O213">
        <v>1.137623906694101</v>
      </c>
      <c r="P213">
        <v>0.040584170947387303</v>
      </c>
      <c r="Q213">
        <v>0</v>
      </c>
      <c r="R213">
        <v>70.726870784642998</v>
      </c>
      <c r="S213">
        <v>15.990981194161771</v>
      </c>
      <c r="T213">
        <v>8.4659807118191175</v>
      </c>
      <c r="U213">
        <v>4.1189782224764091</v>
      </c>
      <c r="V213">
        <v>1.5795269490946271</v>
      </c>
      <c r="W213" t="s">
        <v>259</v>
      </c>
      <c r="X213" t="s">
        <v>160</v>
      </c>
      <c r="Y213" t="s">
        <v>260</v>
      </c>
      <c r="Z213" t="s">
        <v>261</v>
      </c>
      <c r="AA213" t="s">
        <v>163</v>
      </c>
      <c r="AB213" t="s">
        <v>192</v>
      </c>
      <c r="AC213">
        <v>1.47362758241249</v>
      </c>
      <c r="AD213">
        <v>1.155399944808527</v>
      </c>
      <c r="AE213">
        <v>5.612538128103135</v>
      </c>
      <c r="AF213">
        <v>0.62219187547461785</v>
      </c>
      <c r="AG213">
        <v>38.186537876321793</v>
      </c>
      <c r="AH213"/>
      <c r="AI213"/>
      <c r="AJ213"/>
      <c r="AK213"/>
      <c r="AL213"/>
      <c r="AM213"/>
      <c r="AN213"/>
      <c r="AO213"/>
      <c r="AP213"/>
      <c r="AQ213"/>
      <c r="AR213"/>
      <c r="AS213"/>
      <c r="AT213"/>
      <c r="AU213"/>
      <c r="AV213"/>
      <c r="AW213"/>
      <c r="AX213"/>
      <c r="AY213"/>
      <c r="AZ213"/>
      <c r="BA213"/>
      <c r="BB213"/>
      <c r="BC213"/>
    </row>
    <row r="214">
      <c r="A214" t="s">
        <v>636</v>
      </c>
      <c r="B214">
        <v>2014</v>
      </c>
      <c r="C214" t="s">
        <v>642</v>
      </c>
      <c r="D214">
        <v>151</v>
      </c>
      <c r="E214" t="s">
        <v>110</v>
      </c>
      <c r="F214" t="s">
        <v>49</v>
      </c>
      <c r="G214" t="s">
        <v>192</v>
      </c>
      <c r="H214">
        <v>31.029376655371159</v>
      </c>
      <c r="I214">
        <v>34.609888330055419</v>
      </c>
      <c r="J214">
        <v>33.720626334174888</v>
      </c>
      <c r="K214">
        <v>10.6816627078057</v>
      </c>
      <c r="L214">
        <v>0.76913838831498926</v>
      </c>
      <c r="M214">
        <v>36.796414861508687</v>
      </c>
      <c r="N214">
        <v>38.086860230418218</v>
      </c>
      <c r="O214">
        <v>27.750494299874209</v>
      </c>
      <c r="P214">
        <v>3.8764005903190499</v>
      </c>
      <c r="Q214">
        <v>0.77514435112972324</v>
      </c>
      <c r="R214">
        <v>25.969477070775731</v>
      </c>
      <c r="S214">
        <v>21.33043421226796</v>
      </c>
      <c r="T214">
        <v>24.740422478979092</v>
      </c>
      <c r="U214">
        <v>28.400223415813599</v>
      </c>
      <c r="V214">
        <v>22.234359585683791</v>
      </c>
      <c r="W214" t="s">
        <v>259</v>
      </c>
      <c r="X214" t="s">
        <v>160</v>
      </c>
      <c r="Y214" t="s">
        <v>260</v>
      </c>
      <c r="Z214" t="s">
        <v>261</v>
      </c>
      <c r="AA214" t="s">
        <v>163</v>
      </c>
      <c r="AB214" t="s">
        <v>192</v>
      </c>
      <c r="AC214">
        <v>19.128773866810601</v>
      </c>
      <c r="AD214">
        <v>26.4959660213216</v>
      </c>
      <c r="AE214">
        <v>20.56269808777774</v>
      </c>
      <c r="AF214">
        <v>22.205496699988849</v>
      </c>
      <c r="AG214">
        <v>25.431978631519801</v>
      </c>
      <c r="AH214"/>
      <c r="AI214"/>
      <c r="AJ214"/>
      <c r="AK214"/>
      <c r="AL214"/>
      <c r="AM214"/>
      <c r="AN214"/>
      <c r="AO214"/>
      <c r="AP214"/>
      <c r="AQ214"/>
      <c r="AR214"/>
      <c r="AS214"/>
      <c r="AT214"/>
      <c r="AU214"/>
      <c r="AV214"/>
      <c r="AW214"/>
      <c r="AX214"/>
      <c r="AY214"/>
      <c r="AZ214"/>
      <c r="BA214"/>
      <c r="BB214"/>
      <c r="BC214"/>
    </row>
    <row r="215">
      <c r="A215" t="s">
        <v>636</v>
      </c>
      <c r="B215">
        <v>2014</v>
      </c>
      <c r="C215" t="s">
        <v>642</v>
      </c>
      <c r="D215">
        <v>152</v>
      </c>
      <c r="E215" t="s">
        <v>110</v>
      </c>
      <c r="F215" t="s">
        <v>48</v>
      </c>
      <c r="G215" t="s">
        <v>192</v>
      </c>
      <c r="H215">
        <v>68.970623344628621</v>
      </c>
      <c r="I215">
        <v>65.390111669944417</v>
      </c>
      <c r="J215">
        <v>66.279373665825318</v>
      </c>
      <c r="K215">
        <v>89.3183372921943</v>
      </c>
      <c r="L215">
        <v>99.230861611685015</v>
      </c>
      <c r="M215">
        <v>63.20358513849115</v>
      </c>
      <c r="N215">
        <v>61.913139769581832</v>
      </c>
      <c r="O215">
        <v>72.249505700125951</v>
      </c>
      <c r="P215">
        <v>96.123599409680935</v>
      </c>
      <c r="Q215">
        <v>99.22485564887026</v>
      </c>
      <c r="R215">
        <v>74.03052292922419</v>
      </c>
      <c r="S215">
        <v>78.669565787732026</v>
      </c>
      <c r="T215">
        <v>75.259577521020915</v>
      </c>
      <c r="U215">
        <v>71.599776584186372</v>
      </c>
      <c r="V215">
        <v>77.765640414316408</v>
      </c>
      <c r="W215" t="s">
        <v>259</v>
      </c>
      <c r="X215" t="s">
        <v>160</v>
      </c>
      <c r="Y215" t="s">
        <v>260</v>
      </c>
      <c r="Z215" t="s">
        <v>261</v>
      </c>
      <c r="AA215" t="s">
        <v>163</v>
      </c>
      <c r="AB215" t="s">
        <v>192</v>
      </c>
      <c r="AC215">
        <v>80.871226133189879</v>
      </c>
      <c r="AD215">
        <v>73.50403397867845</v>
      </c>
      <c r="AE215">
        <v>79.437301912222196</v>
      </c>
      <c r="AF215">
        <v>77.7945033000113</v>
      </c>
      <c r="AG215">
        <v>74.568021368480132</v>
      </c>
      <c r="AH215"/>
      <c r="AI215"/>
      <c r="AJ215"/>
      <c r="AK215"/>
      <c r="AL215"/>
      <c r="AM215"/>
      <c r="AN215"/>
      <c r="AO215"/>
      <c r="AP215"/>
      <c r="AQ215"/>
      <c r="AR215"/>
      <c r="AS215"/>
      <c r="AT215"/>
      <c r="AU215"/>
      <c r="AV215"/>
      <c r="AW215"/>
      <c r="AX215"/>
      <c r="AY215"/>
      <c r="AZ215"/>
      <c r="BA215"/>
      <c r="BB215"/>
      <c r="BC215"/>
    </row>
    <row r="216">
      <c r="A216" t="s">
        <v>636</v>
      </c>
      <c r="B216">
        <v>2014</v>
      </c>
      <c r="C216" t="s">
        <v>642</v>
      </c>
      <c r="D216">
        <v>153</v>
      </c>
      <c r="E216" t="s">
        <v>62</v>
      </c>
      <c r="F216" t="s">
        <v>402</v>
      </c>
      <c r="G216" t="s">
        <v>192</v>
      </c>
      <c r="H216">
        <v>0.1162883283127543</v>
      </c>
      <c r="I216">
        <v>0.31630777157641249</v>
      </c>
      <c r="J216">
        <v>5.7689526975483911</v>
      </c>
      <c r="K216">
        <v>85.646301564131448</v>
      </c>
      <c r="L216">
        <v>100</v>
      </c>
      <c r="M216">
        <v>0.22428728729664779</v>
      </c>
      <c r="N216">
        <v>1.02967456826134</v>
      </c>
      <c r="O216">
        <v>31.158206340811741</v>
      </c>
      <c r="P216">
        <v>98.872100389169432</v>
      </c>
      <c r="Q216">
        <v>100</v>
      </c>
      <c r="R216">
        <v>0</v>
      </c>
      <c r="S216">
        <v>0.20345829513491581</v>
      </c>
      <c r="T216">
        <v>0</v>
      </c>
      <c r="U216">
        <v>0.54440518486918454</v>
      </c>
      <c r="V216">
        <v>45.30204692006636</v>
      </c>
      <c r="W216" t="s">
        <v>259</v>
      </c>
      <c r="X216" t="s">
        <v>160</v>
      </c>
      <c r="Y216" t="s">
        <v>260</v>
      </c>
      <c r="Z216" t="s">
        <v>261</v>
      </c>
      <c r="AA216" t="s">
        <v>163</v>
      </c>
      <c r="AB216" t="s">
        <v>192</v>
      </c>
      <c r="AC216">
        <v>37.153011092649891</v>
      </c>
      <c r="AD216">
        <v>27.004596708462</v>
      </c>
      <c r="AE216">
        <v>23.473244031205251</v>
      </c>
      <c r="AF216">
        <v>49.48825913048627</v>
      </c>
      <c r="AG216">
        <v>10.381467064281781</v>
      </c>
      <c r="AH216"/>
      <c r="AI216">
        <v>7.0602998129496024</v>
      </c>
      <c r="AJ216">
        <v>19.200016837250772</v>
      </c>
      <c r="AK216">
        <v>350.16942815058542</v>
      </c>
      <c r="AL216">
        <v>5200.8572784469443</v>
      </c>
      <c r="AM216">
        <v>6068.3001234086269</v>
      </c>
      <c r="AN216">
        <v>10.715225662258799</v>
      </c>
      <c r="AO216">
        <v>49.211376778708583</v>
      </c>
      <c r="AP216">
        <v>1489.3114662710821</v>
      </c>
      <c r="AQ216">
        <v>4722.2067609119686</v>
      </c>
      <c r="AR216">
        <v>4779.9651924868367</v>
      </c>
      <c r="AS216">
        <v>0</v>
      </c>
      <c r="AT216">
        <v>2.624200482833094</v>
      </c>
      <c r="AU216">
        <v>0</v>
      </c>
      <c r="AV216">
        <v>7.0374514698826136</v>
      </c>
      <c r="AW216">
        <v>584.51547259279994</v>
      </c>
      <c r="AX216">
        <v>1818.6214930985129</v>
      </c>
      <c r="AY216">
        <v>544.60254572106817</v>
      </c>
      <c r="AZ216">
        <v>1009.516415783446</v>
      </c>
      <c r="BA216">
        <v>7954.5352242410199</v>
      </c>
      <c r="BB216">
        <v>318.31146781230802</v>
      </c>
      <c r="BC216"/>
    </row>
    <row r="217">
      <c r="A217" t="s">
        <v>636</v>
      </c>
      <c r="B217">
        <v>2014</v>
      </c>
      <c r="C217" t="s">
        <v>642</v>
      </c>
      <c r="D217">
        <v>154</v>
      </c>
      <c r="E217" t="s">
        <v>62</v>
      </c>
      <c r="F217" t="s">
        <v>403</v>
      </c>
      <c r="G217" t="s">
        <v>192</v>
      </c>
      <c r="H217">
        <v>0</v>
      </c>
      <c r="I217">
        <v>0</v>
      </c>
      <c r="J217">
        <v>1.2646065129763659</v>
      </c>
      <c r="K217">
        <v>0.73050853541934557</v>
      </c>
      <c r="L217">
        <v>0</v>
      </c>
      <c r="M217">
        <v>0</v>
      </c>
      <c r="N217">
        <v>0.47390236444502631</v>
      </c>
      <c r="O217">
        <v>1.6481132767803599</v>
      </c>
      <c r="P217">
        <v>0.099341452246859002</v>
      </c>
      <c r="Q217">
        <v>0</v>
      </c>
      <c r="R217">
        <v>0</v>
      </c>
      <c r="S217">
        <v>0</v>
      </c>
      <c r="T217">
        <v>0</v>
      </c>
      <c r="U217">
        <v>0</v>
      </c>
      <c r="V217">
        <v>1.158622602886523</v>
      </c>
      <c r="W217" t="s">
        <v>259</v>
      </c>
      <c r="X217" t="s">
        <v>160</v>
      </c>
      <c r="Y217" t="s">
        <v>260</v>
      </c>
      <c r="Z217" t="s">
        <v>261</v>
      </c>
      <c r="AA217" t="s">
        <v>163</v>
      </c>
      <c r="AB217" t="s">
        <v>192</v>
      </c>
      <c r="AC217">
        <v>0.2298402723351548</v>
      </c>
      <c r="AD217">
        <v>0.42074891878492399</v>
      </c>
      <c r="AE217">
        <v>0.1045454893935449</v>
      </c>
      <c r="AF217">
        <v>0.58891659361487259</v>
      </c>
      <c r="AG217">
        <v>0.072674209833942696</v>
      </c>
      <c r="AH217"/>
      <c r="AI217">
        <v>0</v>
      </c>
      <c r="AJ217">
        <v>0</v>
      </c>
      <c r="AK217">
        <v>76.760299954032561</v>
      </c>
      <c r="AL217">
        <v>44.360008126660887</v>
      </c>
      <c r="AM217">
        <v>0</v>
      </c>
      <c r="AN217">
        <v>0</v>
      </c>
      <c r="AO217">
        <v>22.6492802016121</v>
      </c>
      <c r="AP217">
        <v>78.777127732399819</v>
      </c>
      <c r="AQ217">
        <v>4.7446233628340906</v>
      </c>
      <c r="AR217">
        <v>0</v>
      </c>
      <c r="AS217">
        <v>0</v>
      </c>
      <c r="AT217">
        <v>0</v>
      </c>
      <c r="AU217">
        <v>0</v>
      </c>
      <c r="AV217">
        <v>0</v>
      </c>
      <c r="AW217">
        <v>14.94927678384744</v>
      </c>
      <c r="AX217">
        <v>11.250567503289689</v>
      </c>
      <c r="AY217">
        <v>8.4852565936618589</v>
      </c>
      <c r="AZ217">
        <v>4.4961994856182947</v>
      </c>
      <c r="BA217">
        <v>94.659983405310541</v>
      </c>
      <c r="BB217">
        <v>2.2283010928130689</v>
      </c>
      <c r="BC217"/>
    </row>
    <row r="218">
      <c r="A218" t="s">
        <v>636</v>
      </c>
      <c r="B218">
        <v>2014</v>
      </c>
      <c r="C218" t="s">
        <v>642</v>
      </c>
      <c r="D218">
        <v>155</v>
      </c>
      <c r="E218" t="s">
        <v>62</v>
      </c>
      <c r="F218" t="s">
        <v>404</v>
      </c>
      <c r="G218" t="s">
        <v>192</v>
      </c>
      <c r="H218">
        <v>0</v>
      </c>
      <c r="I218">
        <v>0.057367637341665702</v>
      </c>
      <c r="J218">
        <v>0.2280374267821749</v>
      </c>
      <c r="K218">
        <v>0.24136724109947111</v>
      </c>
      <c r="L218">
        <v>0</v>
      </c>
      <c r="M218">
        <v>0</v>
      </c>
      <c r="N218">
        <v>0.072860673601713694</v>
      </c>
      <c r="O218">
        <v>0.29800055898476602</v>
      </c>
      <c r="P218">
        <v>0.0380418472509595</v>
      </c>
      <c r="Q218">
        <v>0</v>
      </c>
      <c r="R218">
        <v>0</v>
      </c>
      <c r="S218">
        <v>0</v>
      </c>
      <c r="T218">
        <v>0</v>
      </c>
      <c r="U218">
        <v>0</v>
      </c>
      <c r="V218">
        <v>0.96397191589724285</v>
      </c>
      <c r="W218" t="s">
        <v>259</v>
      </c>
      <c r="X218" t="s">
        <v>160</v>
      </c>
      <c r="Y218" t="s">
        <v>260</v>
      </c>
      <c r="Z218" t="s">
        <v>261</v>
      </c>
      <c r="AA218" t="s">
        <v>163</v>
      </c>
      <c r="AB218" t="s">
        <v>192</v>
      </c>
      <c r="AC218">
        <v>0.23059043926179851</v>
      </c>
      <c r="AD218">
        <v>0.057047738180821997</v>
      </c>
      <c r="AE218">
        <v>0.042246677968634003</v>
      </c>
      <c r="AF218">
        <v>0.1102814700216096</v>
      </c>
      <c r="AG218">
        <v>0</v>
      </c>
      <c r="AH218"/>
      <c r="AI218">
        <v>0</v>
      </c>
      <c r="AJ218">
        <v>3.4822400897196748</v>
      </c>
      <c r="AK218">
        <v>13.84163461197722</v>
      </c>
      <c r="AL218">
        <v>14.65698517887394</v>
      </c>
      <c r="AM218">
        <v>0</v>
      </c>
      <c r="AN218">
        <v>0</v>
      </c>
      <c r="AO218">
        <v>3.4822400897196748</v>
      </c>
      <c r="AP218">
        <v>14.243940893025149</v>
      </c>
      <c r="AQ218">
        <v>1.81690757634334</v>
      </c>
      <c r="AR218">
        <v>0</v>
      </c>
      <c r="AS218">
        <v>0</v>
      </c>
      <c r="AT218">
        <v>0</v>
      </c>
      <c r="AU218">
        <v>0</v>
      </c>
      <c r="AV218">
        <v>0</v>
      </c>
      <c r="AW218">
        <v>12.43777132148267</v>
      </c>
      <c r="AX218">
        <v>11.287287802831591</v>
      </c>
      <c r="AY218">
        <v>1.1504835186510769</v>
      </c>
      <c r="AZ218">
        <v>1.81690757634334</v>
      </c>
      <c r="BA218">
        <v>17.726180982744829</v>
      </c>
      <c r="BB218">
        <v>0</v>
      </c>
      <c r="BC218"/>
    </row>
    <row r="219">
      <c r="A219" t="s">
        <v>636</v>
      </c>
      <c r="B219">
        <v>2014</v>
      </c>
      <c r="C219" t="s">
        <v>642</v>
      </c>
      <c r="D219">
        <v>156</v>
      </c>
      <c r="E219" t="s">
        <v>62</v>
      </c>
      <c r="F219" t="s">
        <v>405</v>
      </c>
      <c r="G219" t="s">
        <v>192</v>
      </c>
      <c r="H219">
        <v>0</v>
      </c>
      <c r="I219">
        <v>0</v>
      </c>
      <c r="J219">
        <v>0.17225242857348649</v>
      </c>
      <c r="K219">
        <v>0.0798280885341692</v>
      </c>
      <c r="L219">
        <v>0</v>
      </c>
      <c r="M219">
        <v>0</v>
      </c>
      <c r="N219">
        <v>0</v>
      </c>
      <c r="O219">
        <v>0.25354145436671538</v>
      </c>
      <c r="P219">
        <v>0</v>
      </c>
      <c r="Q219">
        <v>0</v>
      </c>
      <c r="R219">
        <v>0</v>
      </c>
      <c r="S219">
        <v>0</v>
      </c>
      <c r="T219">
        <v>0</v>
      </c>
      <c r="U219">
        <v>0</v>
      </c>
      <c r="V219">
        <v>0.2467886594730114</v>
      </c>
      <c r="W219" t="s">
        <v>259</v>
      </c>
      <c r="X219" t="s">
        <v>160</v>
      </c>
      <c r="Y219" t="s">
        <v>260</v>
      </c>
      <c r="Z219" t="s">
        <v>261</v>
      </c>
      <c r="AA219" t="s">
        <v>163</v>
      </c>
      <c r="AB219" t="s">
        <v>192</v>
      </c>
      <c r="AC219">
        <v>0.065051165636897904</v>
      </c>
      <c r="AD219">
        <v>0</v>
      </c>
      <c r="AE219">
        <v>0</v>
      </c>
      <c r="AF219">
        <v>0.075396194953659901</v>
      </c>
      <c r="AG219">
        <v>0</v>
      </c>
      <c r="AH219"/>
      <c r="AI219">
        <v>0</v>
      </c>
      <c r="AJ219">
        <v>0</v>
      </c>
      <c r="AK219">
        <v>10.455543245615489</v>
      </c>
      <c r="AL219">
        <v>4.8475472693536066</v>
      </c>
      <c r="AM219">
        <v>0</v>
      </c>
      <c r="AN219">
        <v>0</v>
      </c>
      <c r="AO219">
        <v>0</v>
      </c>
      <c r="AP219">
        <v>12.118868173384019</v>
      </c>
      <c r="AQ219">
        <v>0</v>
      </c>
      <c r="AR219">
        <v>0</v>
      </c>
      <c r="AS219">
        <v>0</v>
      </c>
      <c r="AT219">
        <v>0</v>
      </c>
      <c r="AU219">
        <v>0</v>
      </c>
      <c r="AV219">
        <v>0</v>
      </c>
      <c r="AW219">
        <v>3.184222341585079</v>
      </c>
      <c r="AX219">
        <v>3.184222341585079</v>
      </c>
      <c r="AY219">
        <v>0</v>
      </c>
      <c r="AZ219">
        <v>0</v>
      </c>
      <c r="BA219">
        <v>12.118868173384019</v>
      </c>
      <c r="BB219">
        <v>0</v>
      </c>
      <c r="BC219"/>
    </row>
    <row r="220">
      <c r="A220" t="s">
        <v>636</v>
      </c>
      <c r="B220">
        <v>2014</v>
      </c>
      <c r="C220" t="s">
        <v>642</v>
      </c>
      <c r="D220">
        <v>157</v>
      </c>
      <c r="E220" t="s">
        <v>62</v>
      </c>
      <c r="F220" t="s">
        <v>406</v>
      </c>
      <c r="G220" t="s">
        <v>192</v>
      </c>
      <c r="H220">
        <v>4.2274049370498403</v>
      </c>
      <c r="I220">
        <v>8.4710448016839699</v>
      </c>
      <c r="J220">
        <v>8.5794315961135315</v>
      </c>
      <c r="K220">
        <v>2.2632480464700691</v>
      </c>
      <c r="L220">
        <v>0</v>
      </c>
      <c r="M220">
        <v>5.9969274263207941</v>
      </c>
      <c r="N220">
        <v>8.0685959554686324</v>
      </c>
      <c r="O220">
        <v>7.6750983418434853</v>
      </c>
      <c r="P220">
        <v>0.25094170475697453</v>
      </c>
      <c r="Q220">
        <v>0</v>
      </c>
      <c r="R220">
        <v>1.517006373804739</v>
      </c>
      <c r="S220">
        <v>6.7188266359645681</v>
      </c>
      <c r="T220">
        <v>7.5860895388344796</v>
      </c>
      <c r="U220">
        <v>7.6219127978587524</v>
      </c>
      <c r="V220">
        <v>5.8270075613024499</v>
      </c>
      <c r="W220" t="s">
        <v>259</v>
      </c>
      <c r="X220" t="s">
        <v>160</v>
      </c>
      <c r="Y220" t="s">
        <v>260</v>
      </c>
      <c r="Z220" t="s">
        <v>261</v>
      </c>
      <c r="AA220" t="s">
        <v>163</v>
      </c>
      <c r="AB220" t="s">
        <v>192</v>
      </c>
      <c r="AC220">
        <v>5.6923482619449768</v>
      </c>
      <c r="AD220">
        <v>4.8745389308251497</v>
      </c>
      <c r="AE220">
        <v>7.3544004435990589</v>
      </c>
      <c r="AF220">
        <v>3.6474797727301929</v>
      </c>
      <c r="AG220">
        <v>4.8771511619740036</v>
      </c>
      <c r="AH220"/>
      <c r="AI220">
        <v>256.66158177150152</v>
      </c>
      <c r="AJ220">
        <v>514.19603764666533</v>
      </c>
      <c r="AK220">
        <v>520.76257396682172</v>
      </c>
      <c r="AL220">
        <v>137.43535751629341</v>
      </c>
      <c r="AM220">
        <v>0</v>
      </c>
      <c r="AN220">
        <v>286.50054770258288</v>
      </c>
      <c r="AO220">
        <v>385.62350462845671</v>
      </c>
      <c r="AP220">
        <v>366.85718812682711</v>
      </c>
      <c r="AQ220">
        <v>11.985166797649679</v>
      </c>
      <c r="AR220">
        <v>0</v>
      </c>
      <c r="AS220">
        <v>19.62427928154904</v>
      </c>
      <c r="AT220">
        <v>86.659273786199606</v>
      </c>
      <c r="AU220">
        <v>98.094452182942135</v>
      </c>
      <c r="AV220">
        <v>98.527425736213544</v>
      </c>
      <c r="AW220">
        <v>75.183712658861253</v>
      </c>
      <c r="AX220">
        <v>278.63762830849311</v>
      </c>
      <c r="AY220">
        <v>98.304978948712588</v>
      </c>
      <c r="AZ220">
        <v>316.29151753325408</v>
      </c>
      <c r="BA220">
        <v>586.28060153393915</v>
      </c>
      <c r="BB220">
        <v>149.5408245768829</v>
      </c>
      <c r="BC220"/>
    </row>
    <row r="221">
      <c r="A221" t="s">
        <v>636</v>
      </c>
      <c r="B221">
        <v>2014</v>
      </c>
      <c r="C221" t="s">
        <v>642</v>
      </c>
      <c r="D221">
        <v>158</v>
      </c>
      <c r="E221" t="s">
        <v>62</v>
      </c>
      <c r="F221" t="s">
        <v>407</v>
      </c>
      <c r="G221" t="s">
        <v>192</v>
      </c>
      <c r="H221">
        <v>73.796517894665953</v>
      </c>
      <c r="I221">
        <v>88.244596697513586</v>
      </c>
      <c r="J221">
        <v>82.410517656799016</v>
      </c>
      <c r="K221">
        <v>10.915518868772899</v>
      </c>
      <c r="L221">
        <v>0</v>
      </c>
      <c r="M221">
        <v>89.553031025679559</v>
      </c>
      <c r="N221">
        <v>89.349469696494793</v>
      </c>
      <c r="O221">
        <v>57.836299794789468</v>
      </c>
      <c r="P221">
        <v>0.69899043562840235</v>
      </c>
      <c r="Q221">
        <v>0</v>
      </c>
      <c r="R221">
        <v>27.756122841552241</v>
      </c>
      <c r="S221">
        <v>77.086733874738727</v>
      </c>
      <c r="T221">
        <v>83.947929749346414</v>
      </c>
      <c r="U221">
        <v>87.714703794795639</v>
      </c>
      <c r="V221">
        <v>45.168824050752981</v>
      </c>
      <c r="W221" t="s">
        <v>259</v>
      </c>
      <c r="X221" t="s">
        <v>160</v>
      </c>
      <c r="Y221" t="s">
        <v>260</v>
      </c>
      <c r="Z221" t="s">
        <v>261</v>
      </c>
      <c r="AA221" t="s">
        <v>163</v>
      </c>
      <c r="AB221" t="s">
        <v>192</v>
      </c>
      <c r="AC221">
        <v>55.220582351395983</v>
      </c>
      <c r="AD221">
        <v>66.487667758938557</v>
      </c>
      <c r="AE221">
        <v>63.413025229730323</v>
      </c>
      <c r="AF221">
        <v>45.451725574622017</v>
      </c>
      <c r="AG221">
        <v>46.482169687588332</v>
      </c>
      <c r="AH221"/>
      <c r="AI221">
        <v>4480.4629067051146</v>
      </c>
      <c r="AJ221">
        <v>5356.4847109024076</v>
      </c>
      <c r="AK221">
        <v>5002.2327022612872</v>
      </c>
      <c r="AL221">
        <v>662.84305007815658</v>
      </c>
      <c r="AM221">
        <v>0</v>
      </c>
      <c r="AN221">
        <v>4278.356333724143</v>
      </c>
      <c r="AO221">
        <v>4270.2913655880557</v>
      </c>
      <c r="AP221">
        <v>2764.4808404214368</v>
      </c>
      <c r="AQ221">
        <v>33.384315170256208</v>
      </c>
      <c r="AR221">
        <v>0</v>
      </c>
      <c r="AS221">
        <v>359.05841651111871</v>
      </c>
      <c r="AT221">
        <v>994.26294769635115</v>
      </c>
      <c r="AU221">
        <v>1085.516607535249</v>
      </c>
      <c r="AV221">
        <v>1133.875995871221</v>
      </c>
      <c r="AW221">
        <v>582.7965474291251</v>
      </c>
      <c r="AX221">
        <v>2703.0201583185449</v>
      </c>
      <c r="AY221">
        <v>1340.8588734535031</v>
      </c>
      <c r="AZ221">
        <v>2727.2110262560759</v>
      </c>
      <c r="BA221">
        <v>7305.7197492554988</v>
      </c>
      <c r="BB221">
        <v>1425.213562663326</v>
      </c>
      <c r="BC221"/>
    </row>
    <row r="222">
      <c r="A222" t="s">
        <v>636</v>
      </c>
      <c r="B222">
        <v>2014</v>
      </c>
      <c r="C222" t="s">
        <v>642</v>
      </c>
      <c r="D222">
        <v>159</v>
      </c>
      <c r="E222" t="s">
        <v>62</v>
      </c>
      <c r="F222" t="s">
        <v>408</v>
      </c>
      <c r="G222" t="s">
        <v>192</v>
      </c>
      <c r="H222">
        <v>16.223955341075499</v>
      </c>
      <c r="I222">
        <v>2.6322575499378722</v>
      </c>
      <c r="J222">
        <v>1.019111489073337</v>
      </c>
      <c r="K222">
        <v>0.070705213912334003</v>
      </c>
      <c r="L222">
        <v>0</v>
      </c>
      <c r="M222">
        <v>3.4948079006632651</v>
      </c>
      <c r="N222">
        <v>0.90868662384543997</v>
      </c>
      <c r="O222">
        <v>0.72602185867363245</v>
      </c>
      <c r="P222">
        <v>0</v>
      </c>
      <c r="Q222">
        <v>0</v>
      </c>
      <c r="R222">
        <v>46.415876298209632</v>
      </c>
      <c r="S222">
        <v>15.90677562156721</v>
      </c>
      <c r="T222">
        <v>8.1956579254221786</v>
      </c>
      <c r="U222">
        <v>3.4591848300529691</v>
      </c>
      <c r="V222">
        <v>0.74027148511383145</v>
      </c>
      <c r="W222" t="s">
        <v>259</v>
      </c>
      <c r="X222" t="s">
        <v>160</v>
      </c>
      <c r="Y222" t="s">
        <v>260</v>
      </c>
      <c r="Z222" t="s">
        <v>261</v>
      </c>
      <c r="AA222" t="s">
        <v>163</v>
      </c>
      <c r="AB222" t="s">
        <v>192</v>
      </c>
      <c r="AC222">
        <v>0.77171858604071586</v>
      </c>
      <c r="AD222">
        <v>0.65295503345610706</v>
      </c>
      <c r="AE222">
        <v>5.0505466689352927</v>
      </c>
      <c r="AF222">
        <v>0.37875439198979882</v>
      </c>
      <c r="AG222">
        <v>28.762984828154291</v>
      </c>
      <c r="AH222"/>
      <c r="AI222">
        <v>985.01707369831365</v>
      </c>
      <c r="AJ222">
        <v>159.7791575809527</v>
      </c>
      <c r="AK222">
        <v>61.859007355382879</v>
      </c>
      <c r="AL222">
        <v>4.2935622401016103</v>
      </c>
      <c r="AM222">
        <v>0</v>
      </c>
      <c r="AN222">
        <v>166.96289724313539</v>
      </c>
      <c r="AO222">
        <v>43.428983484887667</v>
      </c>
      <c r="AP222">
        <v>34.702661220578918</v>
      </c>
      <c r="AQ222">
        <v>0</v>
      </c>
      <c r="AR222">
        <v>0</v>
      </c>
      <c r="AS222">
        <v>600.44449074354497</v>
      </c>
      <c r="AT222">
        <v>205.16523171863949</v>
      </c>
      <c r="AU222">
        <v>105.9766788089605</v>
      </c>
      <c r="AV222">
        <v>44.71640984224188</v>
      </c>
      <c r="AW222">
        <v>9.551447812761463</v>
      </c>
      <c r="AX222">
        <v>37.775242596013769</v>
      </c>
      <c r="AY222">
        <v>13.16816456474435</v>
      </c>
      <c r="AZ222">
        <v>217.20942210597329</v>
      </c>
      <c r="BA222">
        <v>60.879392513584293</v>
      </c>
      <c r="BB222">
        <v>881.91657909443552</v>
      </c>
      <c r="BC222"/>
    </row>
    <row r="223">
      <c r="A223" t="s">
        <v>636</v>
      </c>
      <c r="B223">
        <v>2014</v>
      </c>
      <c r="C223" t="s">
        <v>642</v>
      </c>
      <c r="D223">
        <v>160</v>
      </c>
      <c r="E223" t="s">
        <v>62</v>
      </c>
      <c r="F223" t="s">
        <v>409</v>
      </c>
      <c r="G223" t="s">
        <v>192</v>
      </c>
      <c r="H223">
        <v>0</v>
      </c>
      <c r="I223">
        <v>0</v>
      </c>
      <c r="J223">
        <v>0.22074963459998309</v>
      </c>
      <c r="K223">
        <v>0.0206025363203758</v>
      </c>
      <c r="L223">
        <v>0</v>
      </c>
      <c r="M223">
        <v>0</v>
      </c>
      <c r="N223">
        <v>0.0598520882434024</v>
      </c>
      <c r="O223">
        <v>0.24665778009628239</v>
      </c>
      <c r="P223">
        <v>0</v>
      </c>
      <c r="Q223">
        <v>0</v>
      </c>
      <c r="R223">
        <v>0</v>
      </c>
      <c r="S223">
        <v>0</v>
      </c>
      <c r="T223">
        <v>0</v>
      </c>
      <c r="U223">
        <v>0</v>
      </c>
      <c r="V223">
        <v>0</v>
      </c>
      <c r="W223" t="s">
        <v>259</v>
      </c>
      <c r="X223" t="s">
        <v>160</v>
      </c>
      <c r="Y223" t="s">
        <v>260</v>
      </c>
      <c r="Z223" t="s">
        <v>261</v>
      </c>
      <c r="AA223" t="s">
        <v>163</v>
      </c>
      <c r="AB223" t="s">
        <v>192</v>
      </c>
      <c r="AC223">
        <v>0</v>
      </c>
      <c r="AD223">
        <v>0</v>
      </c>
      <c r="AE223">
        <v>0</v>
      </c>
      <c r="AF223">
        <v>0.091145583050570106</v>
      </c>
      <c r="AG223">
        <v>0</v>
      </c>
      <c r="AH223"/>
      <c r="AI223">
        <v>0</v>
      </c>
      <c r="AJ223">
        <v>0</v>
      </c>
      <c r="AK223">
        <v>13.399273206933479</v>
      </c>
      <c r="AL223">
        <v>1.2510855579217299</v>
      </c>
      <c r="AM223">
        <v>0</v>
      </c>
      <c r="AN223">
        <v>0</v>
      </c>
      <c r="AO223">
        <v>2.8605189992329891</v>
      </c>
      <c r="AP223">
        <v>11.78983976562222</v>
      </c>
      <c r="AQ223">
        <v>0</v>
      </c>
      <c r="AR223">
        <v>0</v>
      </c>
      <c r="AS223">
        <v>0</v>
      </c>
      <c r="AT223">
        <v>0</v>
      </c>
      <c r="AU223">
        <v>0</v>
      </c>
      <c r="AV223">
        <v>0</v>
      </c>
      <c r="AW223">
        <v>0</v>
      </c>
      <c r="AX223">
        <v>0</v>
      </c>
      <c r="AY223">
        <v>0</v>
      </c>
      <c r="AZ223">
        <v>0</v>
      </c>
      <c r="BA223">
        <v>14.650358764855209</v>
      </c>
      <c r="BB223">
        <v>0</v>
      </c>
      <c r="BC223"/>
    </row>
    <row r="224">
      <c r="A224" t="s">
        <v>636</v>
      </c>
      <c r="B224">
        <v>2014</v>
      </c>
      <c r="C224" t="s">
        <v>642</v>
      </c>
      <c r="D224">
        <v>161</v>
      </c>
      <c r="E224" t="s">
        <v>62</v>
      </c>
      <c r="F224" t="s">
        <v>410</v>
      </c>
      <c r="G224" t="s">
        <v>192</v>
      </c>
      <c r="H224">
        <v>5.5498180741822667</v>
      </c>
      <c r="I224">
        <v>0.17543087263605531</v>
      </c>
      <c r="J224">
        <v>0.056417922695751403</v>
      </c>
      <c r="K224">
        <v>0</v>
      </c>
      <c r="L224">
        <v>0</v>
      </c>
      <c r="M224">
        <v>0.6216346493728645</v>
      </c>
      <c r="N224">
        <v>0</v>
      </c>
      <c r="O224">
        <v>0.071644895944209003</v>
      </c>
      <c r="P224">
        <v>0</v>
      </c>
      <c r="Q224">
        <v>0</v>
      </c>
      <c r="R224">
        <v>24.310994486433358</v>
      </c>
      <c r="S224">
        <v>0.084205572594557507</v>
      </c>
      <c r="T224">
        <v>0.17964605952814669</v>
      </c>
      <c r="U224">
        <v>0</v>
      </c>
      <c r="V224">
        <v>0</v>
      </c>
      <c r="W224" t="s">
        <v>259</v>
      </c>
      <c r="X224" t="s">
        <v>160</v>
      </c>
      <c r="Y224" t="s">
        <v>260</v>
      </c>
      <c r="Z224" t="s">
        <v>261</v>
      </c>
      <c r="AA224" t="s">
        <v>163</v>
      </c>
      <c r="AB224" t="s">
        <v>192</v>
      </c>
      <c r="AC224">
        <v>0.33988888975967979</v>
      </c>
      <c r="AD224">
        <v>0.16299807264696359</v>
      </c>
      <c r="AE224">
        <v>0.48021024401431261</v>
      </c>
      <c r="AF224">
        <v>0.13379757333238329</v>
      </c>
      <c r="AG224">
        <v>9.4235530481675234</v>
      </c>
      <c r="AH224"/>
      <c r="AI224">
        <v>336.95023464152592</v>
      </c>
      <c r="AJ224">
        <v>10.64872889970129</v>
      </c>
      <c r="AK224">
        <v>3.4245092243884661</v>
      </c>
      <c r="AL224">
        <v>0</v>
      </c>
      <c r="AM224">
        <v>0</v>
      </c>
      <c r="AN224">
        <v>29.698319631907729</v>
      </c>
      <c r="AO224">
        <v>0</v>
      </c>
      <c r="AP224">
        <v>3.4245092243884661</v>
      </c>
      <c r="AQ224">
        <v>0</v>
      </c>
      <c r="AR224">
        <v>0</v>
      </c>
      <c r="AS224">
        <v>314.49158925905408</v>
      </c>
      <c r="AT224">
        <v>1.086081568280838</v>
      </c>
      <c r="AU224">
        <v>2.3229730819846401</v>
      </c>
      <c r="AV224">
        <v>0</v>
      </c>
      <c r="AW224">
        <v>0</v>
      </c>
      <c r="AX224">
        <v>16.637392825063149</v>
      </c>
      <c r="AY224">
        <v>3.2871872248085738</v>
      </c>
      <c r="AZ224">
        <v>20.652455353651071</v>
      </c>
      <c r="BA224">
        <v>21.50606080493089</v>
      </c>
      <c r="BB224">
        <v>288.94037655716221</v>
      </c>
      <c r="BC224"/>
    </row>
    <row r="225">
      <c r="A225" t="s">
        <v>636</v>
      </c>
      <c r="B225">
        <v>2014</v>
      </c>
      <c r="C225" t="s">
        <v>642</v>
      </c>
      <c r="D225">
        <v>162</v>
      </c>
      <c r="E225" t="s">
        <v>62</v>
      </c>
      <c r="F225" t="s">
        <v>46</v>
      </c>
      <c r="G225" t="s">
        <v>192</v>
      </c>
      <c r="H225">
        <v>0.0860154247135511</v>
      </c>
      <c r="I225">
        <v>0.1029946693104143</v>
      </c>
      <c r="J225">
        <v>0.27992263483804719</v>
      </c>
      <c r="K225">
        <v>0.031919905339868</v>
      </c>
      <c r="L225">
        <v>0</v>
      </c>
      <c r="M225">
        <v>0.1093117106668207</v>
      </c>
      <c r="N225">
        <v>0.0369580296396603</v>
      </c>
      <c r="O225">
        <v>0.086415697709544395</v>
      </c>
      <c r="P225">
        <v>0.040584170947387303</v>
      </c>
      <c r="Q225">
        <v>0</v>
      </c>
      <c r="R225">
        <v>0</v>
      </c>
      <c r="S225">
        <v>0</v>
      </c>
      <c r="T225">
        <v>0.090676726868792995</v>
      </c>
      <c r="U225">
        <v>0.65979339242343982</v>
      </c>
      <c r="V225">
        <v>0.59246680450778422</v>
      </c>
      <c r="W225" t="s">
        <v>259</v>
      </c>
      <c r="X225" t="s">
        <v>160</v>
      </c>
      <c r="Y225" t="s">
        <v>260</v>
      </c>
      <c r="Z225" t="s">
        <v>261</v>
      </c>
      <c r="AA225" t="s">
        <v>163</v>
      </c>
      <c r="AB225" t="s">
        <v>192</v>
      </c>
      <c r="AC225">
        <v>0.29696894097519638</v>
      </c>
      <c r="AD225">
        <v>0.33944683870545628</v>
      </c>
      <c r="AE225">
        <v>0.081781215153530096</v>
      </c>
      <c r="AF225">
        <v>0.034243715198775698</v>
      </c>
      <c r="AG225">
        <v>0</v>
      </c>
      <c r="AH225"/>
      <c r="AI225">
        <v>5.2223184891140786</v>
      </c>
      <c r="AJ225">
        <v>6.2518204186118531</v>
      </c>
      <c r="AK225">
        <v>16.991012772439522</v>
      </c>
      <c r="AL225">
        <v>1.938330890912809</v>
      </c>
      <c r="AM225">
        <v>0</v>
      </c>
      <c r="AN225">
        <v>5.2223184891140786</v>
      </c>
      <c r="AO225">
        <v>1.766340140523299</v>
      </c>
      <c r="AP225">
        <v>4.1305294681249336</v>
      </c>
      <c r="AQ225">
        <v>1.938330890912809</v>
      </c>
      <c r="AR225">
        <v>0</v>
      </c>
      <c r="AS225">
        <v>0</v>
      </c>
      <c r="AT225">
        <v>0</v>
      </c>
      <c r="AU225">
        <v>1.1725255551496061</v>
      </c>
      <c r="AV225">
        <v>8.5290590692021162</v>
      </c>
      <c r="AW225">
        <v>7.644378958051421</v>
      </c>
      <c r="AX225">
        <v>14.53648258800323</v>
      </c>
      <c r="AY225">
        <v>6.8456350039855458</v>
      </c>
      <c r="AZ225">
        <v>3.5171738124671732</v>
      </c>
      <c r="BA225">
        <v>5.5041911666223156</v>
      </c>
      <c r="BB225">
        <v>0</v>
      </c>
      <c r="BC225"/>
    </row>
    <row r="226">
      <c r="A226" t="s">
        <v>636</v>
      </c>
      <c r="B226">
        <v>2014</v>
      </c>
      <c r="C226" t="s">
        <v>642</v>
      </c>
      <c r="D226">
        <v>222</v>
      </c>
      <c r="E226" t="s">
        <v>36</v>
      </c>
      <c r="F226" t="s">
        <v>15</v>
      </c>
      <c r="G226" t="s">
        <v>666</v>
      </c>
      <c r="H226">
        <v>70.061952140210991</v>
      </c>
      <c r="I226">
        <v>81.207657556576223</v>
      </c>
      <c r="J226">
        <v>87.284296596776954</v>
      </c>
      <c r="K226">
        <v>96.631056999194158</v>
      </c>
      <c r="L226">
        <v>99.117810427313231</v>
      </c>
      <c r="M226">
        <v>77.411772364761887</v>
      </c>
      <c r="N226">
        <v>86.814651311391771</v>
      </c>
      <c r="O226">
        <v>90.517800866053008</v>
      </c>
      <c r="P226">
        <v>97.813077137770449</v>
      </c>
      <c r="Q226">
        <v>99.235685271519031</v>
      </c>
      <c r="R226">
        <v>55.32505962926615</v>
      </c>
      <c r="S226">
        <v>74.164237357928585</v>
      </c>
      <c r="T226">
        <v>74.83500821742382</v>
      </c>
      <c r="U226">
        <v>75.337263876856937</v>
      </c>
      <c r="V226">
        <v>89.942037398262158</v>
      </c>
      <c r="W226" t="s">
        <v>259</v>
      </c>
      <c r="X226" t="s">
        <v>160</v>
      </c>
      <c r="Y226" t="s">
        <v>260</v>
      </c>
      <c r="Z226" t="s">
        <v>261</v>
      </c>
      <c r="AA226" t="s">
        <v>163</v>
      </c>
      <c r="AB226" t="s">
        <v>192</v>
      </c>
      <c r="AC226">
        <v>78.536441246393736</v>
      </c>
      <c r="AD226">
        <v>82.099459289175002</v>
      </c>
      <c r="AE226">
        <v>83.501568614534705</v>
      </c>
      <c r="AF226">
        <v>93.150238752456346</v>
      </c>
      <c r="AG226">
        <v>74.950937770877317</v>
      </c>
      <c r="AH226"/>
      <c r="AI226">
        <v>4246.2537690277704</v>
      </c>
      <c r="AJ226">
        <v>4922.6161394386918</v>
      </c>
      <c r="AK226">
        <v>5286.6289412340557</v>
      </c>
      <c r="AL226">
        <v>5845.6907077325504</v>
      </c>
      <c r="AM226">
        <v>5997.6735743321478</v>
      </c>
      <c r="AN226">
        <v>3691.4131190286162</v>
      </c>
      <c r="AO226">
        <v>4136.6366014612331</v>
      </c>
      <c r="AP226">
        <v>4314.4909868480818</v>
      </c>
      <c r="AQ226">
        <v>4662.22979304606</v>
      </c>
      <c r="AR226">
        <v>4726.3182491105363</v>
      </c>
      <c r="AS226">
        <v>715.69535908411433</v>
      </c>
      <c r="AT226">
        <v>955.69377742189022</v>
      </c>
      <c r="AU226">
        <v>963.78278368204235</v>
      </c>
      <c r="AV226">
        <v>972.1137850794496</v>
      </c>
      <c r="AW226">
        <v>1160.4886770031951</v>
      </c>
      <c r="AX226">
        <v>3836.1830167152439</v>
      </c>
      <c r="AY226">
        <v>1644.4899103834639</v>
      </c>
      <c r="AZ226">
        <v>3589.6451268384958</v>
      </c>
      <c r="BA226">
        <v>14935.04778650064</v>
      </c>
      <c r="BB226">
        <v>2293.4972913273732</v>
      </c>
      <c r="BC226"/>
    </row>
    <row r="227">
      <c r="A227" t="s">
        <v>636</v>
      </c>
      <c r="B227">
        <v>2014</v>
      </c>
      <c r="C227" t="s">
        <v>642</v>
      </c>
      <c r="D227">
        <v>223</v>
      </c>
      <c r="E227" t="s">
        <v>36</v>
      </c>
      <c r="F227" t="s">
        <v>16</v>
      </c>
      <c r="G227" t="s">
        <v>667</v>
      </c>
      <c r="H227">
        <v>14.481879131342479</v>
      </c>
      <c r="I227">
        <v>10.447477251506889</v>
      </c>
      <c r="J227">
        <v>6.2372045724184728</v>
      </c>
      <c r="K227">
        <v>1.28662317280105</v>
      </c>
      <c r="L227">
        <v>0.29336143455970087</v>
      </c>
      <c r="M227">
        <v>13.255647218410211</v>
      </c>
      <c r="N227">
        <v>6.8814193901876708</v>
      </c>
      <c r="O227">
        <v>4.0864376767666428</v>
      </c>
      <c r="P227">
        <v>0.5140464345696576</v>
      </c>
      <c r="Q227">
        <v>0.37271687640361362</v>
      </c>
      <c r="R227">
        <v>18.124981676121749</v>
      </c>
      <c r="S227">
        <v>12.498739771503001</v>
      </c>
      <c r="T227">
        <v>12.47060806352038</v>
      </c>
      <c r="U227">
        <v>12.70495838360549</v>
      </c>
      <c r="V227">
        <v>5.2134501182230304</v>
      </c>
      <c r="W227" t="s">
        <v>259</v>
      </c>
      <c r="X227" t="s">
        <v>160</v>
      </c>
      <c r="Y227" t="s">
        <v>260</v>
      </c>
      <c r="Z227" t="s">
        <v>261</v>
      </c>
      <c r="AA227" t="s">
        <v>163</v>
      </c>
      <c r="AB227" t="s">
        <v>192</v>
      </c>
      <c r="AC227">
        <v>10.6313332853081</v>
      </c>
      <c r="AD227">
        <v>10.148984480100889</v>
      </c>
      <c r="AE227">
        <v>9.1505202811574069</v>
      </c>
      <c r="AF227">
        <v>3.334028140591017</v>
      </c>
      <c r="AG227">
        <v>10.910305782822681</v>
      </c>
      <c r="AH227"/>
      <c r="AI227">
        <v>877.70511619493118</v>
      </c>
      <c r="AJ227">
        <v>633.30136199109813</v>
      </c>
      <c r="AK227">
        <v>377.77455384984421</v>
      </c>
      <c r="AL227">
        <v>77.834201127068212</v>
      </c>
      <c r="AM227">
        <v>17.751462791615889</v>
      </c>
      <c r="AN227">
        <v>632.10114622732328</v>
      </c>
      <c r="AO227">
        <v>327.89317113481371</v>
      </c>
      <c r="AP227">
        <v>194.77824644476351</v>
      </c>
      <c r="AQ227">
        <v>24.501862863225611</v>
      </c>
      <c r="AR227">
        <v>17.751462791615889</v>
      </c>
      <c r="AS227">
        <v>234.4681660717626</v>
      </c>
      <c r="AT227">
        <v>161.0610214676997</v>
      </c>
      <c r="AU227">
        <v>160.60608049574611</v>
      </c>
      <c r="AV227">
        <v>163.9383294268755</v>
      </c>
      <c r="AW227">
        <v>67.267209030731777</v>
      </c>
      <c r="AX227">
        <v>519.29702373687735</v>
      </c>
      <c r="AY227">
        <v>203.28882458748279</v>
      </c>
      <c r="AZ227">
        <v>393.37129924977211</v>
      </c>
      <c r="BA227">
        <v>534.55439586784382</v>
      </c>
      <c r="BB227">
        <v>333.85515251258079</v>
      </c>
      <c r="BC227"/>
    </row>
    <row r="228">
      <c r="A228" t="s">
        <v>636</v>
      </c>
      <c r="B228">
        <v>2014</v>
      </c>
      <c r="C228" t="s">
        <v>642</v>
      </c>
      <c r="D228">
        <v>224</v>
      </c>
      <c r="E228" t="s">
        <v>36</v>
      </c>
      <c r="F228" t="s">
        <v>20</v>
      </c>
      <c r="G228" t="s">
        <v>668</v>
      </c>
      <c r="H228">
        <v>15.456168728446331</v>
      </c>
      <c r="I228">
        <v>8.344865191916762</v>
      </c>
      <c r="J228">
        <v>6.4784988308046101</v>
      </c>
      <c r="K228">
        <v>2.0823198280047581</v>
      </c>
      <c r="L228">
        <v>0.58882813812705526</v>
      </c>
      <c r="M228">
        <v>9.3325804168277315</v>
      </c>
      <c r="N228">
        <v>6.3039292984205533</v>
      </c>
      <c r="O228">
        <v>5.3957614571805337</v>
      </c>
      <c r="P228">
        <v>1.6728764276599351</v>
      </c>
      <c r="Q228">
        <v>0.39159785207733172</v>
      </c>
      <c r="R228">
        <v>26.549958694612069</v>
      </c>
      <c r="S228">
        <v>13.33702287056839</v>
      </c>
      <c r="T228">
        <v>12.694383719055789</v>
      </c>
      <c r="U228">
        <v>11.957777739537519</v>
      </c>
      <c r="V228">
        <v>4.844512483514908</v>
      </c>
      <c r="W228" t="s">
        <v>259</v>
      </c>
      <c r="X228" t="s">
        <v>160</v>
      </c>
      <c r="Y228" t="s">
        <v>260</v>
      </c>
      <c r="Z228" t="s">
        <v>261</v>
      </c>
      <c r="AA228" t="s">
        <v>163</v>
      </c>
      <c r="AB228" t="s">
        <v>192</v>
      </c>
      <c r="AC228">
        <v>10.832225468298651</v>
      </c>
      <c r="AD228">
        <v>7.7515562307241259</v>
      </c>
      <c r="AE228">
        <v>7.3479111043077792</v>
      </c>
      <c r="AF228">
        <v>3.5157331069528048</v>
      </c>
      <c r="AG228">
        <v>14.13875644629986</v>
      </c>
      <c r="AH228"/>
      <c r="AI228">
        <v>936.75401145761941</v>
      </c>
      <c r="AJ228">
        <v>505.84599175946857</v>
      </c>
      <c r="AK228">
        <v>392.38924697878969</v>
      </c>
      <c r="AL228">
        <v>125.9698284082328</v>
      </c>
      <c r="AM228">
        <v>35.630316576229177</v>
      </c>
      <c r="AN228">
        <v>445.02804589899017</v>
      </c>
      <c r="AO228">
        <v>300.37631062221948</v>
      </c>
      <c r="AP228">
        <v>257.18658596928418</v>
      </c>
      <c r="AQ228">
        <v>79.737132798053054</v>
      </c>
      <c r="AR228">
        <v>18.650710876047849</v>
      </c>
      <c r="AS228">
        <v>343.4552506393897</v>
      </c>
      <c r="AT228">
        <v>171.86328911090749</v>
      </c>
      <c r="AU228">
        <v>163.488035470423</v>
      </c>
      <c r="AV228">
        <v>154.29708993043889</v>
      </c>
      <c r="AW228">
        <v>62.506943864586127</v>
      </c>
      <c r="AX228">
        <v>529.10978286306988</v>
      </c>
      <c r="AY228">
        <v>155.26723466346459</v>
      </c>
      <c r="AZ228">
        <v>315.87901551623878</v>
      </c>
      <c r="BA228">
        <v>563.6876798186189</v>
      </c>
      <c r="BB228">
        <v>432.64568231894731</v>
      </c>
      <c r="BC228"/>
    </row>
    <row r="229">
      <c r="A229" t="s">
        <v>636</v>
      </c>
      <c r="B229">
        <v>2014</v>
      </c>
      <c r="C229" t="s">
        <v>642</v>
      </c>
      <c r="D229">
        <v>225</v>
      </c>
      <c r="E229" t="s">
        <v>411</v>
      </c>
      <c r="F229" t="s">
        <v>333</v>
      </c>
      <c r="G229" t="s">
        <v>192</v>
      </c>
      <c r="H229">
        <v>84.395369728201359</v>
      </c>
      <c r="I229">
        <v>91.530122022084896</v>
      </c>
      <c r="J229">
        <v>93.3196138667886</v>
      </c>
      <c r="K229">
        <v>97.54699533272543</v>
      </c>
      <c r="L229">
        <v>99.128667250967112</v>
      </c>
      <c r="M229">
        <v>90.498260765345265</v>
      </c>
      <c r="N229">
        <v>93.413618293171723</v>
      </c>
      <c r="O229">
        <v>94.33939400802177</v>
      </c>
      <c r="P229">
        <v>98.129333644567154</v>
      </c>
      <c r="Q229">
        <v>99.249043054934688</v>
      </c>
      <c r="R229">
        <v>73.450041305387941</v>
      </c>
      <c r="S229">
        <v>86.583715288594163</v>
      </c>
      <c r="T229">
        <v>86.954097915889633</v>
      </c>
      <c r="U229">
        <v>87.88304460295771</v>
      </c>
      <c r="V229">
        <v>95.155487516485167</v>
      </c>
      <c r="W229" t="s">
        <v>259</v>
      </c>
      <c r="X229" t="s">
        <v>160</v>
      </c>
      <c r="Y229" t="s">
        <v>260</v>
      </c>
      <c r="Z229" t="s">
        <v>261</v>
      </c>
      <c r="AA229" t="s">
        <v>163</v>
      </c>
      <c r="AB229" t="s">
        <v>192</v>
      </c>
      <c r="AC229">
        <v>88.979042022114086</v>
      </c>
      <c r="AD229">
        <v>91.623735394581274</v>
      </c>
      <c r="AE229">
        <v>92.61297299193663</v>
      </c>
      <c r="AF229">
        <v>96.242415158785548</v>
      </c>
      <c r="AG229">
        <v>85.688941870193162</v>
      </c>
      <c r="AH229"/>
      <c r="AI229"/>
      <c r="AJ229"/>
      <c r="AK229"/>
      <c r="AL229"/>
      <c r="AM229"/>
      <c r="AN229"/>
      <c r="AO229"/>
      <c r="AP229"/>
      <c r="AQ229"/>
      <c r="AR229"/>
      <c r="AS229"/>
      <c r="AT229"/>
      <c r="AU229"/>
      <c r="AV229"/>
      <c r="AW229"/>
      <c r="AX229"/>
      <c r="AY229"/>
      <c r="AZ229"/>
      <c r="BA229"/>
      <c r="BB229"/>
      <c r="BC229"/>
    </row>
    <row r="230">
      <c r="A230" t="s">
        <v>636</v>
      </c>
      <c r="B230">
        <v>2014</v>
      </c>
      <c r="C230" t="s">
        <v>642</v>
      </c>
      <c r="D230">
        <v>226</v>
      </c>
      <c r="E230" t="s">
        <v>411</v>
      </c>
      <c r="F230" t="s">
        <v>412</v>
      </c>
      <c r="G230" t="s">
        <v>192</v>
      </c>
      <c r="H230">
        <v>12.9424766437653</v>
      </c>
      <c r="I230">
        <v>5.9795497036643299</v>
      </c>
      <c r="J230">
        <v>4.2700898937104386</v>
      </c>
      <c r="K230">
        <v>0.83727493922735174</v>
      </c>
      <c r="L230">
        <v>0.41590957825080832</v>
      </c>
      <c r="M230">
        <v>8.2375393680597675</v>
      </c>
      <c r="N230">
        <v>4.9667662568445801</v>
      </c>
      <c r="O230">
        <v>3.530302013686125</v>
      </c>
      <c r="P230">
        <v>0.73640094965424796</v>
      </c>
      <c r="Q230">
        <v>0.2936885776773675</v>
      </c>
      <c r="R230">
        <v>23.949077845333129</v>
      </c>
      <c r="S230">
        <v>9.9880752443958229</v>
      </c>
      <c r="T230">
        <v>6.8475799263756079</v>
      </c>
      <c r="U230">
        <v>6.1754667402742722</v>
      </c>
      <c r="V230">
        <v>2.180588780035793</v>
      </c>
      <c r="W230" t="s">
        <v>259</v>
      </c>
      <c r="X230" t="s">
        <v>160</v>
      </c>
      <c r="Y230" t="s">
        <v>260</v>
      </c>
      <c r="Z230" t="s">
        <v>261</v>
      </c>
      <c r="AA230" t="s">
        <v>163</v>
      </c>
      <c r="AB230" t="s">
        <v>192</v>
      </c>
      <c r="AC230">
        <v>6.944290919210486</v>
      </c>
      <c r="AD230">
        <v>5.5588519098741198</v>
      </c>
      <c r="AE230">
        <v>5.6144842570504139</v>
      </c>
      <c r="AF230">
        <v>2.6778088333760359</v>
      </c>
      <c r="AG230">
        <v>11.74475126651237</v>
      </c>
      <c r="AH230"/>
      <c r="AI230"/>
      <c r="AJ230"/>
      <c r="AK230"/>
      <c r="AL230"/>
      <c r="AM230"/>
      <c r="AN230"/>
      <c r="AO230"/>
      <c r="AP230"/>
      <c r="AQ230"/>
      <c r="AR230"/>
      <c r="AS230"/>
      <c r="AT230"/>
      <c r="AU230"/>
      <c r="AV230"/>
      <c r="AW230"/>
      <c r="AX230"/>
      <c r="AY230"/>
      <c r="AZ230"/>
      <c r="BA230"/>
      <c r="BB230"/>
      <c r="BC230"/>
    </row>
    <row r="231">
      <c r="A231" t="s">
        <v>636</v>
      </c>
      <c r="B231">
        <v>2014</v>
      </c>
      <c r="C231" t="s">
        <v>642</v>
      </c>
      <c r="D231">
        <v>227</v>
      </c>
      <c r="E231" t="s">
        <v>411</v>
      </c>
      <c r="F231" t="s">
        <v>413</v>
      </c>
      <c r="G231" t="s">
        <v>192</v>
      </c>
      <c r="H231">
        <v>0.17560304651359029</v>
      </c>
      <c r="I231">
        <v>0.13639474346970079</v>
      </c>
      <c r="J231">
        <v>0.2158726067084582</v>
      </c>
      <c r="K231">
        <v>0.37856783230430208</v>
      </c>
      <c r="L231">
        <v>0.28417793052310902</v>
      </c>
      <c r="M231">
        <v>0.18657067621935611</v>
      </c>
      <c r="N231">
        <v>0.30145598026985387</v>
      </c>
      <c r="O231">
        <v>0.27994996722885818</v>
      </c>
      <c r="P231">
        <v>0.20115500239106399</v>
      </c>
      <c r="Q231">
        <v>0.36077186787341642</v>
      </c>
      <c r="R231">
        <v>0</v>
      </c>
      <c r="S231">
        <v>0.091459863788347501</v>
      </c>
      <c r="T231">
        <v>0.40262972764938693</v>
      </c>
      <c r="U231">
        <v>0.18079695561733261</v>
      </c>
      <c r="V231">
        <v>0</v>
      </c>
      <c r="W231" t="s">
        <v>259</v>
      </c>
      <c r="X231" t="s">
        <v>160</v>
      </c>
      <c r="Y231" t="s">
        <v>260</v>
      </c>
      <c r="Z231" t="s">
        <v>261</v>
      </c>
      <c r="AA231" t="s">
        <v>163</v>
      </c>
      <c r="AB231" t="s">
        <v>192</v>
      </c>
      <c r="AC231">
        <v>0.21165999777243999</v>
      </c>
      <c r="AD231">
        <v>0.67720207427791612</v>
      </c>
      <c r="AE231">
        <v>0.042218048423663897</v>
      </c>
      <c r="AF231">
        <v>0.25066442649130471</v>
      </c>
      <c r="AG231">
        <v>0.20067457257253449</v>
      </c>
      <c r="AH231"/>
      <c r="AI231"/>
      <c r="AJ231"/>
      <c r="AK231"/>
      <c r="AL231"/>
      <c r="AM231"/>
      <c r="AN231"/>
      <c r="AO231"/>
      <c r="AP231"/>
      <c r="AQ231"/>
      <c r="AR231"/>
      <c r="AS231"/>
      <c r="AT231"/>
      <c r="AU231"/>
      <c r="AV231"/>
      <c r="AW231"/>
      <c r="AX231"/>
      <c r="AY231"/>
      <c r="AZ231"/>
      <c r="BA231"/>
      <c r="BB231"/>
      <c r="BC231"/>
    </row>
    <row r="232">
      <c r="A232" t="s">
        <v>636</v>
      </c>
      <c r="B232">
        <v>2014</v>
      </c>
      <c r="C232" t="s">
        <v>642</v>
      </c>
      <c r="D232">
        <v>228</v>
      </c>
      <c r="E232" t="s">
        <v>411</v>
      </c>
      <c r="F232" t="s">
        <v>336</v>
      </c>
      <c r="G232" t="s">
        <v>192</v>
      </c>
      <c r="H232">
        <v>2.486550581519595</v>
      </c>
      <c r="I232">
        <v>2.3539335307810232</v>
      </c>
      <c r="J232">
        <v>2.194423632792537</v>
      </c>
      <c r="K232">
        <v>1.237161895742886</v>
      </c>
      <c r="L232">
        <v>0.17124524025898</v>
      </c>
      <c r="M232">
        <v>1.0776291903755719</v>
      </c>
      <c r="N232">
        <v>1.318159469713901</v>
      </c>
      <c r="O232">
        <v>1.8503540110632839</v>
      </c>
      <c r="P232">
        <v>0.93311040338762785</v>
      </c>
      <c r="Q232">
        <v>0.096496499514472506</v>
      </c>
      <c r="R232">
        <v>2.600880849278941</v>
      </c>
      <c r="S232">
        <v>3.336749603221723</v>
      </c>
      <c r="T232">
        <v>5.7956924300853743</v>
      </c>
      <c r="U232">
        <v>5.7606917011506757</v>
      </c>
      <c r="V232">
        <v>2.6639237034791128</v>
      </c>
      <c r="W232" t="s">
        <v>259</v>
      </c>
      <c r="X232" t="s">
        <v>160</v>
      </c>
      <c r="Y232" t="s">
        <v>260</v>
      </c>
      <c r="Z232" t="s">
        <v>261</v>
      </c>
      <c r="AA232" t="s">
        <v>163</v>
      </c>
      <c r="AB232" t="s">
        <v>192</v>
      </c>
      <c r="AC232">
        <v>3.865007060903265</v>
      </c>
      <c r="AD232">
        <v>2.1402106212667249</v>
      </c>
      <c r="AE232">
        <v>1.730324702589223</v>
      </c>
      <c r="AF232">
        <v>0.82911158134726015</v>
      </c>
      <c r="AG232">
        <v>2.365632290721817</v>
      </c>
      <c r="AH232"/>
      <c r="AI232"/>
      <c r="AJ232"/>
      <c r="AK232"/>
      <c r="AL232"/>
      <c r="AM232"/>
      <c r="AN232"/>
      <c r="AO232"/>
      <c r="AP232"/>
      <c r="AQ232"/>
      <c r="AR232"/>
      <c r="AS232"/>
      <c r="AT232"/>
      <c r="AU232"/>
      <c r="AV232"/>
      <c r="AW232"/>
      <c r="AX232"/>
      <c r="AY232"/>
      <c r="AZ232"/>
      <c r="BA232"/>
      <c r="BB232"/>
      <c r="BC232"/>
    </row>
    <row r="233">
      <c r="A233" t="s">
        <v>636</v>
      </c>
      <c r="B233">
        <v>2018</v>
      </c>
      <c r="C233" t="s">
        <v>643</v>
      </c>
      <c r="D233">
        <v>16</v>
      </c>
      <c r="E233" t="s">
        <v>13</v>
      </c>
      <c r="F233" t="s">
        <v>14</v>
      </c>
      <c r="G233" t="s">
        <v>648</v>
      </c>
      <c r="H233">
        <v>48.978418951930337</v>
      </c>
      <c r="I233">
        <v>92.242724238613604</v>
      </c>
      <c r="J233">
        <v>94.624072715892609</v>
      </c>
      <c r="K233">
        <v>97.700015267006577</v>
      </c>
      <c r="L233">
        <v>99.240052716039926</v>
      </c>
      <c r="M233">
        <v>94.526257901940482</v>
      </c>
      <c r="N233">
        <v>97.493266351880365</v>
      </c>
      <c r="O233">
        <v>98.615669493009534</v>
      </c>
      <c r="P233">
        <v>98.334219637191154</v>
      </c>
      <c r="Q233">
        <v>99.697006140394748</v>
      </c>
      <c r="R233">
        <v>33.178134530590299</v>
      </c>
      <c r="S233">
        <v>38.730718331360379</v>
      </c>
      <c r="T233">
        <v>71.221541505292464</v>
      </c>
      <c r="U233">
        <v>86.310896186389456</v>
      </c>
      <c r="V233">
        <v>87.394229028078712</v>
      </c>
      <c r="W233" t="s">
        <v>259</v>
      </c>
      <c r="X233" t="s">
        <v>160</v>
      </c>
      <c r="Y233" t="s">
        <v>260</v>
      </c>
      <c r="Z233" t="s">
        <v>261</v>
      </c>
      <c r="AA233" t="s">
        <v>163</v>
      </c>
      <c r="AB233" t="s">
        <v>192</v>
      </c>
      <c r="AC233">
        <v>87.773091756299067</v>
      </c>
      <c r="AD233">
        <v>85.720270883279042</v>
      </c>
      <c r="AE233">
        <v>68.583760868966209</v>
      </c>
      <c r="AF233">
        <v>98.538392533576243</v>
      </c>
      <c r="AG233">
        <v>64.497120374760016</v>
      </c>
      <c r="AH233"/>
      <c r="AI233">
        <v>4903.1882487736957</v>
      </c>
      <c r="AJ233">
        <v>9231.2878451197321</v>
      </c>
      <c r="AK233">
        <v>9473.9372937135668</v>
      </c>
      <c r="AL233">
        <v>9787.3703062743116</v>
      </c>
      <c r="AM233">
        <v>9932.8926797932581</v>
      </c>
      <c r="AN233">
        <v>6385.76366041244</v>
      </c>
      <c r="AO233">
        <v>6590.1351364765414</v>
      </c>
      <c r="AP233">
        <v>6659.4823781307741</v>
      </c>
      <c r="AQ233">
        <v>6645.6759429147296</v>
      </c>
      <c r="AR233">
        <v>6733.9058462362482</v>
      </c>
      <c r="AS233">
        <v>1079.8382864143091</v>
      </c>
      <c r="AT233">
        <v>1260.9412482340711</v>
      </c>
      <c r="AU233">
        <v>2321.223865549639</v>
      </c>
      <c r="AV233">
        <v>2807.3899681208632</v>
      </c>
      <c r="AW233">
        <v>2844.3200411849211</v>
      </c>
      <c r="AX233">
        <v>6842.4190518293108</v>
      </c>
      <c r="AY233">
        <v>3043.998248281765</v>
      </c>
      <c r="AZ233">
        <v>6071.3597227662121</v>
      </c>
      <c r="BA233">
        <v>23484.933625125232</v>
      </c>
      <c r="BB233">
        <v>3885.965725672173</v>
      </c>
      <c r="BC233"/>
    </row>
    <row r="234">
      <c r="A234" t="s">
        <v>636</v>
      </c>
      <c r="B234">
        <v>2018</v>
      </c>
      <c r="C234" t="s">
        <v>643</v>
      </c>
      <c r="D234">
        <v>17</v>
      </c>
      <c r="E234" t="s">
        <v>13</v>
      </c>
      <c r="F234" t="s">
        <v>51</v>
      </c>
      <c r="G234" t="s">
        <v>192</v>
      </c>
      <c r="H234">
        <v>51.021581048069308</v>
      </c>
      <c r="I234">
        <v>7.7572757613864711</v>
      </c>
      <c r="J234">
        <v>5.3759272841074406</v>
      </c>
      <c r="K234">
        <v>2.2999847329934551</v>
      </c>
      <c r="L234">
        <v>0.75994728396007405</v>
      </c>
      <c r="M234">
        <v>5.4737420980595566</v>
      </c>
      <c r="N234">
        <v>2.5067336481196589</v>
      </c>
      <c r="O234">
        <v>1.3843305069904031</v>
      </c>
      <c r="P234">
        <v>1.6657803628088379</v>
      </c>
      <c r="Q234">
        <v>0.30299385960523489</v>
      </c>
      <c r="R234">
        <v>66.821865469409587</v>
      </c>
      <c r="S234">
        <v>61.269281668639699</v>
      </c>
      <c r="T234">
        <v>28.7784584947076</v>
      </c>
      <c r="U234">
        <v>13.68910381361054</v>
      </c>
      <c r="V234">
        <v>12.605770971921251</v>
      </c>
      <c r="W234" t="s">
        <v>259</v>
      </c>
      <c r="X234" t="s">
        <v>160</v>
      </c>
      <c r="Y234" t="s">
        <v>260</v>
      </c>
      <c r="Z234" t="s">
        <v>261</v>
      </c>
      <c r="AA234" t="s">
        <v>163</v>
      </c>
      <c r="AB234" t="s">
        <v>192</v>
      </c>
      <c r="AC234">
        <v>12.22690824370097</v>
      </c>
      <c r="AD234">
        <v>14.27972911672113</v>
      </c>
      <c r="AE234">
        <v>31.41623913103378</v>
      </c>
      <c r="AF234">
        <v>1.46160746642363</v>
      </c>
      <c r="AG234">
        <v>35.502879625240503</v>
      </c>
      <c r="AH234"/>
      <c r="AI234">
        <v>5107.7274845126158</v>
      </c>
      <c r="AJ234">
        <v>776.31754740990652</v>
      </c>
      <c r="AK234">
        <v>538.24778963084736</v>
      </c>
      <c r="AL234">
        <v>230.40735683678361</v>
      </c>
      <c r="AM234">
        <v>76.062785209058504</v>
      </c>
      <c r="AN234">
        <v>369.78109735941331</v>
      </c>
      <c r="AO234">
        <v>169.44466126139559</v>
      </c>
      <c r="AP234">
        <v>93.483364907489886</v>
      </c>
      <c r="AQ234">
        <v>112.5776614096561</v>
      </c>
      <c r="AR234">
        <v>20.465329918695371</v>
      </c>
      <c r="AS234">
        <v>2174.830192365579</v>
      </c>
      <c r="AT234">
        <v>1994.720672224254</v>
      </c>
      <c r="AU234">
        <v>937.93595673130744</v>
      </c>
      <c r="AV234">
        <v>445.2584136758793</v>
      </c>
      <c r="AW234">
        <v>410.26561374553711</v>
      </c>
      <c r="AX234">
        <v>953.15806060419834</v>
      </c>
      <c r="AY234">
        <v>507.08507998562771</v>
      </c>
      <c r="AZ234">
        <v>2781.114457478795</v>
      </c>
      <c r="BA234">
        <v>348.34903891140851</v>
      </c>
      <c r="BB234">
        <v>2139.0563266191839</v>
      </c>
      <c r="BC234"/>
    </row>
    <row r="235">
      <c r="A235" t="s">
        <v>636</v>
      </c>
      <c r="B235">
        <v>2018</v>
      </c>
      <c r="C235" t="s">
        <v>643</v>
      </c>
      <c r="D235">
        <v>18</v>
      </c>
      <c r="E235" t="s">
        <v>60</v>
      </c>
      <c r="F235" t="s">
        <v>15</v>
      </c>
      <c r="G235" t="s">
        <v>649</v>
      </c>
      <c r="H235">
        <v>41.621435397755</v>
      </c>
      <c r="I235">
        <v>85.338537735052284</v>
      </c>
      <c r="J235">
        <v>89.929910848181464</v>
      </c>
      <c r="K235">
        <v>95.87585355269232</v>
      </c>
      <c r="L235">
        <v>98.629719501283503</v>
      </c>
      <c r="M235">
        <v>86.027191469255342</v>
      </c>
      <c r="N235">
        <v>92.424414966641379</v>
      </c>
      <c r="O235">
        <v>96.102617159876417</v>
      </c>
      <c r="P235">
        <v>97.309698300386074</v>
      </c>
      <c r="Q235">
        <v>99.105921061471619</v>
      </c>
      <c r="R235">
        <v>25.08732974282076</v>
      </c>
      <c r="S235">
        <v>30.914980869044729</v>
      </c>
      <c r="T235">
        <v>64.904269523983032</v>
      </c>
      <c r="U235">
        <v>81.999325309338332</v>
      </c>
      <c r="V235">
        <v>85.015100051281252</v>
      </c>
      <c r="W235" t="s">
        <v>259</v>
      </c>
      <c r="X235" t="s">
        <v>160</v>
      </c>
      <c r="Y235" t="s">
        <v>260</v>
      </c>
      <c r="Z235" t="s">
        <v>261</v>
      </c>
      <c r="AA235" t="s">
        <v>163</v>
      </c>
      <c r="AB235" t="s">
        <v>192</v>
      </c>
      <c r="AC235">
        <v>80.972552463204778</v>
      </c>
      <c r="AD235">
        <v>79.076793709930797</v>
      </c>
      <c r="AE235">
        <v>65.885916414229868</v>
      </c>
      <c r="AF235">
        <v>94.656084092665566</v>
      </c>
      <c r="AG235">
        <v>61.07393320754133</v>
      </c>
      <c r="AH235"/>
      <c r="AI235">
        <v>4161.0197175041176</v>
      </c>
      <c r="AJ235">
        <v>8513.0014148589034</v>
      </c>
      <c r="AK235">
        <v>8993.3545847304231</v>
      </c>
      <c r="AL235">
        <v>9581.9205346208018</v>
      </c>
      <c r="AM235">
        <v>9871.8047001401701</v>
      </c>
      <c r="AN235">
        <v>5783.3502440486081</v>
      </c>
      <c r="AO235">
        <v>6244.1112320289831</v>
      </c>
      <c r="AP235">
        <v>6461.7585352791948</v>
      </c>
      <c r="AQ235">
        <v>6574.1833131931153</v>
      </c>
      <c r="AR235">
        <v>6693.9817660389117</v>
      </c>
      <c r="AS235">
        <v>816.50941330715966</v>
      </c>
      <c r="AT235">
        <v>1006.379495974769</v>
      </c>
      <c r="AU235">
        <v>2107.9188910653779</v>
      </c>
      <c r="AV235">
        <v>2666.2981257715628</v>
      </c>
      <c r="AW235">
        <v>2766.6099351467151</v>
      </c>
      <c r="AX235">
        <v>6311.7274145124838</v>
      </c>
      <c r="AY235">
        <v>2802.9097230013972</v>
      </c>
      <c r="AZ235">
        <v>5824.0238306143656</v>
      </c>
      <c r="BA235">
        <v>22504.170393358261</v>
      </c>
      <c r="BB235">
        <v>3678.269590368016</v>
      </c>
      <c r="BC235"/>
    </row>
    <row r="236">
      <c r="A236" t="s">
        <v>636</v>
      </c>
      <c r="B236">
        <v>2018</v>
      </c>
      <c r="C236" t="s">
        <v>643</v>
      </c>
      <c r="D236">
        <v>19</v>
      </c>
      <c r="E236" t="s">
        <v>60</v>
      </c>
      <c r="F236" t="s">
        <v>16</v>
      </c>
      <c r="G236" t="s">
        <v>650</v>
      </c>
      <c r="H236">
        <v>7.2874946340646076</v>
      </c>
      <c r="I236">
        <v>6.8792711098530521</v>
      </c>
      <c r="J236">
        <v>4.6878288083958566</v>
      </c>
      <c r="K236">
        <v>1.8187107132364839</v>
      </c>
      <c r="L236">
        <v>0.61033321475644997</v>
      </c>
      <c r="M236">
        <v>8.4723238770641771</v>
      </c>
      <c r="N236">
        <v>5.067490109300623</v>
      </c>
      <c r="O236">
        <v>2.507049855770803</v>
      </c>
      <c r="P236">
        <v>1.023950497457409</v>
      </c>
      <c r="Q236">
        <v>0.59108507892312934</v>
      </c>
      <c r="R236">
        <v>8.0908047877695477</v>
      </c>
      <c r="S236">
        <v>7.8091767001921806</v>
      </c>
      <c r="T236">
        <v>6.2160385723328861</v>
      </c>
      <c r="U236">
        <v>4.3071986472942756</v>
      </c>
      <c r="V236">
        <v>2.3778563040470231</v>
      </c>
      <c r="W236" t="s">
        <v>259</v>
      </c>
      <c r="X236" t="s">
        <v>160</v>
      </c>
      <c r="Y236" t="s">
        <v>260</v>
      </c>
      <c r="Z236" t="s">
        <v>261</v>
      </c>
      <c r="AA236" t="s">
        <v>163</v>
      </c>
      <c r="AB236" t="s">
        <v>192</v>
      </c>
      <c r="AC236">
        <v>6.7994731647490578</v>
      </c>
      <c r="AD236">
        <v>6.617122175284031</v>
      </c>
      <c r="AE236">
        <v>2.6519398835654191</v>
      </c>
      <c r="AF236">
        <v>3.878705000002677</v>
      </c>
      <c r="AG236">
        <v>3.4092075711538841</v>
      </c>
      <c r="AH236"/>
      <c r="AI236">
        <v>728.5526934321897</v>
      </c>
      <c r="AJ236">
        <v>686.24617020268579</v>
      </c>
      <c r="AK236">
        <v>468.80182921109582</v>
      </c>
      <c r="AL236">
        <v>181.7636128800456</v>
      </c>
      <c r="AM236">
        <v>61.087979653090017</v>
      </c>
      <c r="AN236">
        <v>569.56894122934568</v>
      </c>
      <c r="AO236">
        <v>342.3551225193072</v>
      </c>
      <c r="AP236">
        <v>168.56929897077831</v>
      </c>
      <c r="AQ236">
        <v>69.177465262921103</v>
      </c>
      <c r="AR236">
        <v>39.924080197336558</v>
      </c>
      <c r="AS236">
        <v>263.32887310714978</v>
      </c>
      <c r="AT236">
        <v>254.21317078628891</v>
      </c>
      <c r="AU236">
        <v>201.8804807497271</v>
      </c>
      <c r="AV236">
        <v>140.05329479581309</v>
      </c>
      <c r="AW236">
        <v>77.381557760439236</v>
      </c>
      <c r="AX236">
        <v>530.01195927089611</v>
      </c>
      <c r="AY236">
        <v>234.5466376826875</v>
      </c>
      <c r="AZ236">
        <v>234.4197655556313</v>
      </c>
      <c r="BA236">
        <v>922.14926343434433</v>
      </c>
      <c r="BB236">
        <v>205.32465943554641</v>
      </c>
      <c r="BC236"/>
    </row>
    <row r="237">
      <c r="A237" t="s">
        <v>636</v>
      </c>
      <c r="B237">
        <v>2018</v>
      </c>
      <c r="C237" t="s">
        <v>643</v>
      </c>
      <c r="D237">
        <v>20</v>
      </c>
      <c r="E237" t="s">
        <v>60</v>
      </c>
      <c r="F237" t="s">
        <v>22</v>
      </c>
      <c r="G237" t="s">
        <v>651</v>
      </c>
      <c r="H237">
        <v>22.146766971672101</v>
      </c>
      <c r="I237">
        <v>4.5780997851465752</v>
      </c>
      <c r="J237">
        <v>3.7855242609738511</v>
      </c>
      <c r="K237">
        <v>1.802370852970222</v>
      </c>
      <c r="L237">
        <v>0.70202332259620481</v>
      </c>
      <c r="M237">
        <v>4.0814045493896192</v>
      </c>
      <c r="N237">
        <v>2.459780917092167</v>
      </c>
      <c r="O237">
        <v>1.121998340499712</v>
      </c>
      <c r="P237">
        <v>1.4970136532104941</v>
      </c>
      <c r="Q237">
        <v>0.30299385960523489</v>
      </c>
      <c r="R237">
        <v>30.81961221311311</v>
      </c>
      <c r="S237">
        <v>25.14509689881298</v>
      </c>
      <c r="T237">
        <v>11.105136859577341</v>
      </c>
      <c r="U237">
        <v>7.2735609593756996</v>
      </c>
      <c r="V237">
        <v>7.4772051082121722</v>
      </c>
      <c r="W237" t="s">
        <v>259</v>
      </c>
      <c r="X237" t="s">
        <v>160</v>
      </c>
      <c r="Y237" t="s">
        <v>260</v>
      </c>
      <c r="Z237" t="s">
        <v>261</v>
      </c>
      <c r="AA237" t="s">
        <v>163</v>
      </c>
      <c r="AB237" t="s">
        <v>192</v>
      </c>
      <c r="AC237">
        <v>8.9071553296893207</v>
      </c>
      <c r="AD237">
        <v>10.97074544277382</v>
      </c>
      <c r="AE237">
        <v>11.1341362130019</v>
      </c>
      <c r="AF237">
        <v>1.370960618892668</v>
      </c>
      <c r="AG237">
        <v>15.05014323470551</v>
      </c>
      <c r="AH237"/>
      <c r="AI237">
        <v>2214.0787113043002</v>
      </c>
      <c r="AJ237">
        <v>456.69132589683397</v>
      </c>
      <c r="AK237">
        <v>378.56772732168082</v>
      </c>
      <c r="AL237">
        <v>180.1305922933544</v>
      </c>
      <c r="AM237">
        <v>70.265201712583689</v>
      </c>
      <c r="AN237">
        <v>274.38059517738992</v>
      </c>
      <c r="AO237">
        <v>166.1806099426143</v>
      </c>
      <c r="AP237">
        <v>75.441050072880543</v>
      </c>
      <c r="AQ237">
        <v>101.13732084728549</v>
      </c>
      <c r="AR237">
        <v>20.465329918695371</v>
      </c>
      <c r="AS237">
        <v>1003.07620398239</v>
      </c>
      <c r="AT237">
        <v>818.55169344784031</v>
      </c>
      <c r="AU237">
        <v>360.66545307192251</v>
      </c>
      <c r="AV237">
        <v>236.50782345473829</v>
      </c>
      <c r="AW237">
        <v>243.32747861299251</v>
      </c>
      <c r="AX237">
        <v>694.30362227086914</v>
      </c>
      <c r="AY237">
        <v>388.86261856950188</v>
      </c>
      <c r="AZ237">
        <v>984.20843432063566</v>
      </c>
      <c r="BA237">
        <v>325.94134509030567</v>
      </c>
      <c r="BB237">
        <v>906.41753827743651</v>
      </c>
      <c r="BC237"/>
    </row>
    <row r="238">
      <c r="A238" t="s">
        <v>636</v>
      </c>
      <c r="B238">
        <v>2018</v>
      </c>
      <c r="C238" t="s">
        <v>643</v>
      </c>
      <c r="D238">
        <v>21</v>
      </c>
      <c r="E238" t="s">
        <v>60</v>
      </c>
      <c r="F238" t="s">
        <v>17</v>
      </c>
      <c r="G238" t="s">
        <v>652</v>
      </c>
      <c r="H238">
        <v>28.944302996507879</v>
      </c>
      <c r="I238">
        <v>3.2040913699481099</v>
      </c>
      <c r="J238">
        <v>1.5967360824487999</v>
      </c>
      <c r="K238">
        <v>0.50306488110108072</v>
      </c>
      <c r="L238">
        <v>0.057923961363869299</v>
      </c>
      <c r="M238">
        <v>1.4190801042910299</v>
      </c>
      <c r="N238">
        <v>0.048314006965796602</v>
      </c>
      <c r="O238">
        <v>0.26833464385302991</v>
      </c>
      <c r="P238">
        <v>0.16933754894602149</v>
      </c>
      <c r="Q238">
        <v>0</v>
      </c>
      <c r="R238">
        <v>36.002253256296569</v>
      </c>
      <c r="S238">
        <v>36.130745531950097</v>
      </c>
      <c r="T238">
        <v>17.774555044106801</v>
      </c>
      <c r="U238">
        <v>6.4199150839917234</v>
      </c>
      <c r="V238">
        <v>5.1298385364595891</v>
      </c>
      <c r="W238" t="s">
        <v>259</v>
      </c>
      <c r="X238" t="s">
        <v>160</v>
      </c>
      <c r="Y238" t="s">
        <v>260</v>
      </c>
      <c r="Z238" t="s">
        <v>261</v>
      </c>
      <c r="AA238" t="s">
        <v>163</v>
      </c>
      <c r="AB238" t="s">
        <v>192</v>
      </c>
      <c r="AC238">
        <v>3.3208190423568542</v>
      </c>
      <c r="AD238">
        <v>3.33533867201136</v>
      </c>
      <c r="AE238">
        <v>20.32800748920279</v>
      </c>
      <c r="AF238">
        <v>0.094250288438937194</v>
      </c>
      <c r="AG238">
        <v>20.466715986599642</v>
      </c>
      <c r="AH238"/>
      <c r="AI238">
        <v>2893.6487732083128</v>
      </c>
      <c r="AJ238">
        <v>319.62622151307193</v>
      </c>
      <c r="AK238">
        <v>159.68006230916649</v>
      </c>
      <c r="AL238">
        <v>50.276764543429259</v>
      </c>
      <c r="AM238">
        <v>5.7975834964748234</v>
      </c>
      <c r="AN238">
        <v>95.400502182023573</v>
      </c>
      <c r="AO238">
        <v>3.264051318781314</v>
      </c>
      <c r="AP238">
        <v>18.042314834609321</v>
      </c>
      <c r="AQ238">
        <v>11.44034056237065</v>
      </c>
      <c r="AR238">
        <v>0</v>
      </c>
      <c r="AS238">
        <v>1171.753988383191</v>
      </c>
      <c r="AT238">
        <v>1176.1689787764101</v>
      </c>
      <c r="AU238">
        <v>577.27050365938464</v>
      </c>
      <c r="AV238">
        <v>208.75059022114101</v>
      </c>
      <c r="AW238">
        <v>166.93813513254449</v>
      </c>
      <c r="AX238">
        <v>258.85443833332852</v>
      </c>
      <c r="AY238">
        <v>118.2224614161255</v>
      </c>
      <c r="AZ238">
        <v>1796.9060231581541</v>
      </c>
      <c r="BA238">
        <v>22.407693821102779</v>
      </c>
      <c r="BB238">
        <v>1232.638788341744</v>
      </c>
      <c r="BC238"/>
    </row>
    <row r="239">
      <c r="A239" t="s">
        <v>636</v>
      </c>
      <c r="B239">
        <v>2018</v>
      </c>
      <c r="C239" t="s">
        <v>643</v>
      </c>
      <c r="D239">
        <v>22</v>
      </c>
      <c r="E239" t="s">
        <v>54</v>
      </c>
      <c r="F239" t="s">
        <v>49</v>
      </c>
      <c r="G239" t="s">
        <v>192</v>
      </c>
      <c r="H239">
        <v>14.900130976742791</v>
      </c>
      <c r="I239">
        <v>7.4598075968415278</v>
      </c>
      <c r="J239">
        <v>4.9544924930681127</v>
      </c>
      <c r="K239">
        <v>1.8616293822508649</v>
      </c>
      <c r="L239">
        <v>0.61500694331836381</v>
      </c>
      <c r="M239">
        <v>8.9654680725239935</v>
      </c>
      <c r="N239">
        <v>5.1978573045149377</v>
      </c>
      <c r="O239">
        <v>2.542397648876543</v>
      </c>
      <c r="P239">
        <v>1.041302250018679</v>
      </c>
      <c r="Q239">
        <v>0.59288147338221464</v>
      </c>
      <c r="R239">
        <v>24.38595449153361</v>
      </c>
      <c r="S239">
        <v>20.166162908075549</v>
      </c>
      <c r="T239">
        <v>8.7401738528954418</v>
      </c>
      <c r="U239">
        <v>4.9905829244827</v>
      </c>
      <c r="V239">
        <v>2.7208786648422478</v>
      </c>
      <c r="W239" t="s">
        <v>259</v>
      </c>
      <c r="X239" t="s">
        <v>160</v>
      </c>
      <c r="Y239" t="s">
        <v>260</v>
      </c>
      <c r="Z239" t="s">
        <v>261</v>
      </c>
      <c r="AA239" t="s">
        <v>163</v>
      </c>
      <c r="AB239" t="s">
        <v>192</v>
      </c>
      <c r="AC239">
        <v>7.7467429014006317</v>
      </c>
      <c r="AD239">
        <v>7.721810944136938</v>
      </c>
      <c r="AE239">
        <v>3.8693067259687961</v>
      </c>
      <c r="AF239">
        <v>3.9363812879884481</v>
      </c>
      <c r="AG239">
        <v>5.2869750604335612</v>
      </c>
      <c r="AH239"/>
      <c r="AI239">
        <v>728.5526934321897</v>
      </c>
      <c r="AJ239">
        <v>686.24617020268579</v>
      </c>
      <c r="AK239">
        <v>468.80182921109582</v>
      </c>
      <c r="AL239">
        <v>181.7636128800456</v>
      </c>
      <c r="AM239">
        <v>61.087979653090017</v>
      </c>
      <c r="AN239">
        <v>569.56894122934568</v>
      </c>
      <c r="AO239">
        <v>342.3551225193072</v>
      </c>
      <c r="AP239">
        <v>168.56929897077831</v>
      </c>
      <c r="AQ239">
        <v>69.177465262921103</v>
      </c>
      <c r="AR239">
        <v>39.924080197336558</v>
      </c>
      <c r="AS239">
        <v>263.32887310714978</v>
      </c>
      <c r="AT239">
        <v>254.21317078628891</v>
      </c>
      <c r="AU239">
        <v>201.8804807497271</v>
      </c>
      <c r="AV239">
        <v>140.05329479581309</v>
      </c>
      <c r="AW239">
        <v>77.381557760439236</v>
      </c>
      <c r="AX239">
        <v>530.01195927089611</v>
      </c>
      <c r="AY239">
        <v>234.5466376826875</v>
      </c>
      <c r="AZ239">
        <v>234.4197655556313</v>
      </c>
      <c r="BA239">
        <v>922.14926343434433</v>
      </c>
      <c r="BB239">
        <v>205.32465943554641</v>
      </c>
      <c r="BC239"/>
    </row>
    <row r="240">
      <c r="A240" t="s">
        <v>636</v>
      </c>
      <c r="B240">
        <v>2018</v>
      </c>
      <c r="C240" t="s">
        <v>643</v>
      </c>
      <c r="D240">
        <v>23</v>
      </c>
      <c r="E240" t="s">
        <v>54</v>
      </c>
      <c r="F240" t="s">
        <v>48</v>
      </c>
      <c r="G240" t="s">
        <v>192</v>
      </c>
      <c r="H240">
        <v>85.09986902325727</v>
      </c>
      <c r="I240">
        <v>92.540192403158386</v>
      </c>
      <c r="J240">
        <v>95.045507506931813</v>
      </c>
      <c r="K240">
        <v>98.138370617749175</v>
      </c>
      <c r="L240">
        <v>99.384993056681665</v>
      </c>
      <c r="M240">
        <v>91.034531927476138</v>
      </c>
      <c r="N240">
        <v>94.802142695485017</v>
      </c>
      <c r="O240">
        <v>97.457602351123455</v>
      </c>
      <c r="P240">
        <v>98.95869774998134</v>
      </c>
      <c r="Q240">
        <v>99.407118526617793</v>
      </c>
      <c r="R240">
        <v>75.614045508466418</v>
      </c>
      <c r="S240">
        <v>79.83383709192448</v>
      </c>
      <c r="T240">
        <v>91.259826147104533</v>
      </c>
      <c r="U240">
        <v>95.009417075517348</v>
      </c>
      <c r="V240">
        <v>97.279121335157839</v>
      </c>
      <c r="W240" t="s">
        <v>259</v>
      </c>
      <c r="X240" t="s">
        <v>160</v>
      </c>
      <c r="Y240" t="s">
        <v>260</v>
      </c>
      <c r="Z240" t="s">
        <v>261</v>
      </c>
      <c r="AA240" t="s">
        <v>163</v>
      </c>
      <c r="AB240" t="s">
        <v>192</v>
      </c>
      <c r="AC240">
        <v>92.253257098599335</v>
      </c>
      <c r="AD240">
        <v>92.278189055862924</v>
      </c>
      <c r="AE240">
        <v>96.130693274031259</v>
      </c>
      <c r="AF240">
        <v>96.063618712011504</v>
      </c>
      <c r="AG240">
        <v>94.71302493956631</v>
      </c>
      <c r="AH240"/>
      <c r="AI240">
        <v>4161.0197175041176</v>
      </c>
      <c r="AJ240">
        <v>8513.0014148589034</v>
      </c>
      <c r="AK240">
        <v>8993.3545847304231</v>
      </c>
      <c r="AL240">
        <v>9581.9205346208018</v>
      </c>
      <c r="AM240">
        <v>9871.8047001401701</v>
      </c>
      <c r="AN240">
        <v>5783.3502440486081</v>
      </c>
      <c r="AO240">
        <v>6244.1112320289831</v>
      </c>
      <c r="AP240">
        <v>6461.7585352791948</v>
      </c>
      <c r="AQ240">
        <v>6574.1833131931153</v>
      </c>
      <c r="AR240">
        <v>6693.9817660389117</v>
      </c>
      <c r="AS240">
        <v>816.50941330715966</v>
      </c>
      <c r="AT240">
        <v>1006.379495974769</v>
      </c>
      <c r="AU240">
        <v>2107.9188910653779</v>
      </c>
      <c r="AV240">
        <v>2666.2981257715628</v>
      </c>
      <c r="AW240">
        <v>2766.6099351467151</v>
      </c>
      <c r="AX240">
        <v>6311.7274145124838</v>
      </c>
      <c r="AY240">
        <v>2802.9097230013972</v>
      </c>
      <c r="AZ240">
        <v>5824.0238306143656</v>
      </c>
      <c r="BA240">
        <v>22504.170393358261</v>
      </c>
      <c r="BB240">
        <v>3678.269590368016</v>
      </c>
      <c r="BC240"/>
    </row>
    <row r="241">
      <c r="A241" t="s">
        <v>636</v>
      </c>
      <c r="B241">
        <v>2018</v>
      </c>
      <c r="C241" t="s">
        <v>643</v>
      </c>
      <c r="D241">
        <v>29</v>
      </c>
      <c r="E241" t="s">
        <v>57</v>
      </c>
      <c r="F241" t="s">
        <v>49</v>
      </c>
      <c r="G241" t="s">
        <v>653</v>
      </c>
      <c r="H241">
        <v>1.7543893593718189</v>
      </c>
      <c r="I241">
        <v>14.226950526808009</v>
      </c>
      <c r="J241">
        <v>26.34434566967807</v>
      </c>
      <c r="K241">
        <v>62.746413258392337</v>
      </c>
      <c r="L241">
        <v>93.748919492939677</v>
      </c>
      <c r="M241">
        <v>19.576259894408761</v>
      </c>
      <c r="N241">
        <v>30.695026857547361</v>
      </c>
      <c r="O241">
        <v>53.507238383434633</v>
      </c>
      <c r="P241">
        <v>85.279104727907082</v>
      </c>
      <c r="Q241">
        <v>96.160976852205309</v>
      </c>
      <c r="R241">
        <v>0</v>
      </c>
      <c r="S241">
        <v>0.0089931824052589</v>
      </c>
      <c r="T241">
        <v>2.1434096010975159</v>
      </c>
      <c r="U241">
        <v>1.4706007540348409</v>
      </c>
      <c r="V241">
        <v>15.94801293410017</v>
      </c>
      <c r="W241" t="s">
        <v>259</v>
      </c>
      <c r="X241" t="s">
        <v>160</v>
      </c>
      <c r="Y241" t="s">
        <v>260</v>
      </c>
      <c r="Z241" t="s">
        <v>261</v>
      </c>
      <c r="AA241" t="s">
        <v>163</v>
      </c>
      <c r="AB241" t="s">
        <v>192</v>
      </c>
      <c r="AC241">
        <v>30.87582844976686</v>
      </c>
      <c r="AD241">
        <v>20.377828246413419</v>
      </c>
      <c r="AE241">
        <v>20.619061681435511</v>
      </c>
      <c r="AF241">
        <v>60.704097184100092</v>
      </c>
      <c r="AG241">
        <v>8.0078888512079374</v>
      </c>
      <c r="AH241"/>
      <c r="AI241">
        <v>175.630440400455</v>
      </c>
      <c r="AJ241">
        <v>1423.777068113362</v>
      </c>
      <c r="AK241">
        <v>2637.6446474441959</v>
      </c>
      <c r="AL241">
        <v>6285.7961718026036</v>
      </c>
      <c r="AM241">
        <v>9383.2876009692081</v>
      </c>
      <c r="AN241">
        <v>1322.4829990645251</v>
      </c>
      <c r="AO241">
        <v>2074.854834373004</v>
      </c>
      <c r="AP241">
        <v>3613.325478079164</v>
      </c>
      <c r="AQ241">
        <v>5763.3781690093483</v>
      </c>
      <c r="AR241">
        <v>6495.0693032143836</v>
      </c>
      <c r="AS241">
        <v>0</v>
      </c>
      <c r="AT241">
        <v>0.29278761500537293</v>
      </c>
      <c r="AU241">
        <v>69.857144545882491</v>
      </c>
      <c r="AV241">
        <v>47.833471628804944</v>
      </c>
      <c r="AW241">
        <v>519.04174119967843</v>
      </c>
      <c r="AX241">
        <v>2406.949015904258</v>
      </c>
      <c r="AY241">
        <v>723.63366152134927</v>
      </c>
      <c r="AZ241">
        <v>1825.2971115578709</v>
      </c>
      <c r="BA241">
        <v>14467.779070538099</v>
      </c>
      <c r="BB241">
        <v>482.47706920825692</v>
      </c>
      <c r="BC241"/>
    </row>
    <row r="242">
      <c r="A242" t="s">
        <v>636</v>
      </c>
      <c r="B242">
        <v>2018</v>
      </c>
      <c r="C242" t="s">
        <v>643</v>
      </c>
      <c r="D242">
        <v>30</v>
      </c>
      <c r="E242" t="s">
        <v>57</v>
      </c>
      <c r="F242" t="s">
        <v>48</v>
      </c>
      <c r="G242" t="s">
        <v>192</v>
      </c>
      <c r="H242">
        <v>98.245610640628172</v>
      </c>
      <c r="I242">
        <v>85.773049473191918</v>
      </c>
      <c r="J242">
        <v>73.655654330322022</v>
      </c>
      <c r="K242">
        <v>37.253586741607577</v>
      </c>
      <c r="L242">
        <v>6.2510805070603341</v>
      </c>
      <c r="M242">
        <v>80.423740105591278</v>
      </c>
      <c r="N242">
        <v>69.304973142452766</v>
      </c>
      <c r="O242">
        <v>46.49276161656514</v>
      </c>
      <c r="P242">
        <v>14.720895272092999</v>
      </c>
      <c r="Q242">
        <v>3.8390231477947272</v>
      </c>
      <c r="R242">
        <v>100</v>
      </c>
      <c r="S242">
        <v>99.991006817594752</v>
      </c>
      <c r="T242">
        <v>97.856590398902455</v>
      </c>
      <c r="U242">
        <v>98.52939924596518</v>
      </c>
      <c r="V242">
        <v>84.051987065899823</v>
      </c>
      <c r="W242" t="s">
        <v>259</v>
      </c>
      <c r="X242" t="s">
        <v>160</v>
      </c>
      <c r="Y242" t="s">
        <v>260</v>
      </c>
      <c r="Z242" t="s">
        <v>261</v>
      </c>
      <c r="AA242" t="s">
        <v>163</v>
      </c>
      <c r="AB242" t="s">
        <v>192</v>
      </c>
      <c r="AC242">
        <v>69.124171550233157</v>
      </c>
      <c r="AD242">
        <v>79.622171753586571</v>
      </c>
      <c r="AE242">
        <v>79.380938318564461</v>
      </c>
      <c r="AF242">
        <v>39.295902815899268</v>
      </c>
      <c r="AG242">
        <v>91.992111148792048</v>
      </c>
      <c r="AH242"/>
      <c r="AI242">
        <v>9835.285292885892</v>
      </c>
      <c r="AJ242">
        <v>8583.8283244162631</v>
      </c>
      <c r="AK242">
        <v>7374.5404359002223</v>
      </c>
      <c r="AL242">
        <v>3731.9814913084801</v>
      </c>
      <c r="AM242">
        <v>625.66786403310994</v>
      </c>
      <c r="AN242">
        <v>5433.0617587073293</v>
      </c>
      <c r="AO242">
        <v>4684.724963364939</v>
      </c>
      <c r="AP242">
        <v>3139.6402649590891</v>
      </c>
      <c r="AQ242">
        <v>994.87543531504321</v>
      </c>
      <c r="AR242">
        <v>259.30187294056333</v>
      </c>
      <c r="AS242">
        <v>3254.6684787798908</v>
      </c>
      <c r="AT242">
        <v>3255.369132843316</v>
      </c>
      <c r="AU242">
        <v>3189.302677735061</v>
      </c>
      <c r="AV242">
        <v>3204.8149101679378</v>
      </c>
      <c r="AW242">
        <v>2735.5439137307799</v>
      </c>
      <c r="AX242">
        <v>5388.628096529249</v>
      </c>
      <c r="AY242">
        <v>2827.4496667460371</v>
      </c>
      <c r="AZ242">
        <v>7027.177068687135</v>
      </c>
      <c r="BA242">
        <v>9365.5035934984171</v>
      </c>
      <c r="BB242">
        <v>5542.5449830830694</v>
      </c>
      <c r="BC242"/>
    </row>
    <row r="243">
      <c r="A243" t="s">
        <v>636</v>
      </c>
      <c r="B243">
        <v>2018</v>
      </c>
      <c r="C243" t="s">
        <v>643</v>
      </c>
      <c r="D243">
        <v>31</v>
      </c>
      <c r="E243" t="s">
        <v>104</v>
      </c>
      <c r="F243" t="s">
        <v>49</v>
      </c>
      <c r="G243" t="s">
        <v>654</v>
      </c>
      <c r="H243">
        <v>0.076641003133827906</v>
      </c>
      <c r="I243">
        <v>0.62634426848651947</v>
      </c>
      <c r="J243">
        <v>6.6894215821646883</v>
      </c>
      <c r="K243">
        <v>47.299357885699919</v>
      </c>
      <c r="L243">
        <v>90.244820969452348</v>
      </c>
      <c r="M243">
        <v>0.83479626889814296</v>
      </c>
      <c r="N243">
        <v>4.1289720455005741</v>
      </c>
      <c r="O243">
        <v>30.862690963746299</v>
      </c>
      <c r="P243">
        <v>77.652051068539308</v>
      </c>
      <c r="Q243">
        <v>93.678597413121565</v>
      </c>
      <c r="R243">
        <v>0</v>
      </c>
      <c r="S243">
        <v>0</v>
      </c>
      <c r="T243">
        <v>0.23545553325229929</v>
      </c>
      <c r="U243">
        <v>0.18962438465730311</v>
      </c>
      <c r="V243">
        <v>15.427453596869899</v>
      </c>
      <c r="W243" t="s">
        <v>259</v>
      </c>
      <c r="X243" t="s">
        <v>160</v>
      </c>
      <c r="Y243" t="s">
        <v>260</v>
      </c>
      <c r="Z243" t="s">
        <v>261</v>
      </c>
      <c r="AA243" t="s">
        <v>163</v>
      </c>
      <c r="AB243" t="s">
        <v>192</v>
      </c>
      <c r="AC243">
        <v>26.198230284337129</v>
      </c>
      <c r="AD243">
        <v>17.259148983565559</v>
      </c>
      <c r="AE243">
        <v>15.817676523208</v>
      </c>
      <c r="AF243">
        <v>42.440880935755487</v>
      </c>
      <c r="AG243">
        <v>5.81713906097412</v>
      </c>
      <c r="AH243"/>
      <c r="AI243">
        <v>7.670011747380503</v>
      </c>
      <c r="AJ243">
        <v>62.565758418403519</v>
      </c>
      <c r="AK243">
        <v>669.32314787237124</v>
      </c>
      <c r="AL243">
        <v>4738.3445090686218</v>
      </c>
      <c r="AM243">
        <v>9032.5639403035566</v>
      </c>
      <c r="AN243">
        <v>56.226976028001353</v>
      </c>
      <c r="AO243">
        <v>278.83320324008452</v>
      </c>
      <c r="AP243">
        <v>2084.146948161555</v>
      </c>
      <c r="AQ243">
        <v>5247.9225401713711</v>
      </c>
      <c r="AR243">
        <v>6327.4001818981151</v>
      </c>
      <c r="AS243">
        <v>0</v>
      </c>
      <c r="AT243">
        <v>0</v>
      </c>
      <c r="AU243">
        <v>7.670011747380503</v>
      </c>
      <c r="AV243">
        <v>6.1678144790478013</v>
      </c>
      <c r="AW243">
        <v>502.09969168478091</v>
      </c>
      <c r="AX243">
        <v>2042.3032439084091</v>
      </c>
      <c r="AY243">
        <v>612.8867621562265</v>
      </c>
      <c r="AZ243">
        <v>1399.378299788063</v>
      </c>
      <c r="BA243">
        <v>10105.41515032148</v>
      </c>
      <c r="BB243">
        <v>350.48391123614329</v>
      </c>
      <c r="BC243"/>
    </row>
    <row r="244">
      <c r="A244" t="s">
        <v>636</v>
      </c>
      <c r="B244">
        <v>2018</v>
      </c>
      <c r="C244" t="s">
        <v>643</v>
      </c>
      <c r="D244">
        <v>32</v>
      </c>
      <c r="E244" t="s">
        <v>104</v>
      </c>
      <c r="F244" t="s">
        <v>48</v>
      </c>
      <c r="G244" t="s">
        <v>192</v>
      </c>
      <c r="H244">
        <v>99.923358996866156</v>
      </c>
      <c r="I244">
        <v>99.373655731513452</v>
      </c>
      <c r="J244">
        <v>93.310578417835373</v>
      </c>
      <c r="K244">
        <v>52.700642114299932</v>
      </c>
      <c r="L244">
        <v>9.7551790305476125</v>
      </c>
      <c r="M244">
        <v>99.165203731101855</v>
      </c>
      <c r="N244">
        <v>95.871027954499453</v>
      </c>
      <c r="O244">
        <v>69.137309036253598</v>
      </c>
      <c r="P244">
        <v>22.347948931460941</v>
      </c>
      <c r="Q244">
        <v>6.321402586878559</v>
      </c>
      <c r="R244">
        <v>100</v>
      </c>
      <c r="S244">
        <v>100</v>
      </c>
      <c r="T244">
        <v>99.76454446674768</v>
      </c>
      <c r="U244">
        <v>99.810375615342707</v>
      </c>
      <c r="V244">
        <v>84.572546403130119</v>
      </c>
      <c r="W244" t="s">
        <v>259</v>
      </c>
      <c r="X244" t="s">
        <v>160</v>
      </c>
      <c r="Y244" t="s">
        <v>260</v>
      </c>
      <c r="Z244" t="s">
        <v>261</v>
      </c>
      <c r="AA244" t="s">
        <v>163</v>
      </c>
      <c r="AB244" t="s">
        <v>192</v>
      </c>
      <c r="AC244">
        <v>73.801769715662815</v>
      </c>
      <c r="AD244">
        <v>82.740851016434519</v>
      </c>
      <c r="AE244">
        <v>84.182323476791993</v>
      </c>
      <c r="AF244">
        <v>57.559119064243667</v>
      </c>
      <c r="AG244">
        <v>94.182860939025886</v>
      </c>
      <c r="AH244"/>
      <c r="AI244">
        <v>10000.04313624912</v>
      </c>
      <c r="AJ244">
        <v>9926.4708730791008</v>
      </c>
      <c r="AK244">
        <v>9336.3722571970102</v>
      </c>
      <c r="AL244">
        <v>5279.4331540424546</v>
      </c>
      <c r="AM244">
        <v>976.39152469875523</v>
      </c>
      <c r="AN244">
        <v>6679.1859771487016</v>
      </c>
      <c r="AO244">
        <v>6474.2569162228174</v>
      </c>
      <c r="AP244">
        <v>4668.8187948767054</v>
      </c>
      <c r="AQ244">
        <v>1510.331064153032</v>
      </c>
      <c r="AR244">
        <v>426.97099425683848</v>
      </c>
      <c r="AS244">
        <v>3254.6684787798908</v>
      </c>
      <c r="AT244">
        <v>3255.6619204583221</v>
      </c>
      <c r="AU244">
        <v>3249.850268806741</v>
      </c>
      <c r="AV244">
        <v>3246.4805673176952</v>
      </c>
      <c r="AW244">
        <v>2752.4859632456792</v>
      </c>
      <c r="AX244">
        <v>5753.2738685250924</v>
      </c>
      <c r="AY244">
        <v>2938.1965661111622</v>
      </c>
      <c r="AZ244">
        <v>7447.5487298225644</v>
      </c>
      <c r="BA244">
        <v>13705.15363975236</v>
      </c>
      <c r="BB244">
        <v>5674.5381410551836</v>
      </c>
      <c r="BC244"/>
    </row>
    <row r="245">
      <c r="A245" t="s">
        <v>636</v>
      </c>
      <c r="B245">
        <v>2018</v>
      </c>
      <c r="C245" t="s">
        <v>643</v>
      </c>
      <c r="D245">
        <v>33</v>
      </c>
      <c r="E245" t="s">
        <v>105</v>
      </c>
      <c r="F245" t="s">
        <v>49</v>
      </c>
      <c r="G245" t="s">
        <v>192</v>
      </c>
      <c r="H245">
        <v>0</v>
      </c>
      <c r="I245">
        <v>0.2263057646190117</v>
      </c>
      <c r="J245">
        <v>5.92738741500151</v>
      </c>
      <c r="K245">
        <v>46.777516633097207</v>
      </c>
      <c r="L245">
        <v>89.371212621715841</v>
      </c>
      <c r="M245">
        <v>0.2415142686820598</v>
      </c>
      <c r="N245">
        <v>3.4984621124703872</v>
      </c>
      <c r="O245">
        <v>29.659601614575209</v>
      </c>
      <c r="P245">
        <v>77.497090436404648</v>
      </c>
      <c r="Q245">
        <v>92.469498382008879</v>
      </c>
      <c r="R245">
        <v>0</v>
      </c>
      <c r="S245">
        <v>0</v>
      </c>
      <c r="T245">
        <v>0</v>
      </c>
      <c r="U245">
        <v>0.18962438465730311</v>
      </c>
      <c r="V245">
        <v>15.427453596869899</v>
      </c>
      <c r="W245" t="s">
        <v>259</v>
      </c>
      <c r="X245" t="s">
        <v>160</v>
      </c>
      <c r="Y245" t="s">
        <v>260</v>
      </c>
      <c r="Z245" t="s">
        <v>261</v>
      </c>
      <c r="AA245" t="s">
        <v>163</v>
      </c>
      <c r="AB245" t="s">
        <v>192</v>
      </c>
      <c r="AC245">
        <v>26.06245794937055</v>
      </c>
      <c r="AD245">
        <v>17.099790350515139</v>
      </c>
      <c r="AE245">
        <v>15.51356297526819</v>
      </c>
      <c r="AF245">
        <v>41.566863296246296</v>
      </c>
      <c r="AG245">
        <v>5.6123876260737386</v>
      </c>
      <c r="AH245"/>
      <c r="AI245">
        <v>0</v>
      </c>
      <c r="AJ245">
        <v>22.605765726983609</v>
      </c>
      <c r="AK245">
        <v>593.07633022346647</v>
      </c>
      <c r="AL245">
        <v>4686.0676126284889</v>
      </c>
      <c r="AM245">
        <v>8945.1248698400686</v>
      </c>
      <c r="AN245">
        <v>16.26698333658144</v>
      </c>
      <c r="AO245">
        <v>236.25429925039069</v>
      </c>
      <c r="AP245">
        <v>2002.9027365538891</v>
      </c>
      <c r="AQ245">
        <v>5237.4499076648463</v>
      </c>
      <c r="AR245">
        <v>6245.7331454494724</v>
      </c>
      <c r="AS245">
        <v>0</v>
      </c>
      <c r="AT245">
        <v>0</v>
      </c>
      <c r="AU245">
        <v>0</v>
      </c>
      <c r="AV245">
        <v>6.1678144790478013</v>
      </c>
      <c r="AW245">
        <v>502.09969168478091</v>
      </c>
      <c r="AX245">
        <v>2031.7190068387381</v>
      </c>
      <c r="AY245">
        <v>607.22780430581838</v>
      </c>
      <c r="AZ245">
        <v>1372.473596114668</v>
      </c>
      <c r="BA245">
        <v>9897.3065790287637</v>
      </c>
      <c r="BB245">
        <v>338.14759213101252</v>
      </c>
      <c r="BC245"/>
    </row>
    <row r="246">
      <c r="A246" t="s">
        <v>636</v>
      </c>
      <c r="B246">
        <v>2018</v>
      </c>
      <c r="C246" t="s">
        <v>643</v>
      </c>
      <c r="D246">
        <v>34</v>
      </c>
      <c r="E246" t="s">
        <v>105</v>
      </c>
      <c r="F246" t="s">
        <v>48</v>
      </c>
      <c r="G246" t="s">
        <v>192</v>
      </c>
      <c r="H246">
        <v>100</v>
      </c>
      <c r="I246">
        <v>99.773694235381001</v>
      </c>
      <c r="J246">
        <v>94.072612584998581</v>
      </c>
      <c r="K246">
        <v>53.222483366902622</v>
      </c>
      <c r="L246">
        <v>10.62878737828412</v>
      </c>
      <c r="M246">
        <v>99.758485731317919</v>
      </c>
      <c r="N246">
        <v>96.501537887529636</v>
      </c>
      <c r="O246">
        <v>70.340398385424692</v>
      </c>
      <c r="P246">
        <v>22.502909563595619</v>
      </c>
      <c r="Q246">
        <v>7.530501617991205</v>
      </c>
      <c r="R246">
        <v>100</v>
      </c>
      <c r="S246">
        <v>100</v>
      </c>
      <c r="T246">
        <v>100</v>
      </c>
      <c r="U246">
        <v>99.810375615342707</v>
      </c>
      <c r="V246">
        <v>84.572546403130119</v>
      </c>
      <c r="W246" t="s">
        <v>259</v>
      </c>
      <c r="X246" t="s">
        <v>160</v>
      </c>
      <c r="Y246" t="s">
        <v>260</v>
      </c>
      <c r="Z246" t="s">
        <v>261</v>
      </c>
      <c r="AA246" t="s">
        <v>163</v>
      </c>
      <c r="AB246" t="s">
        <v>192</v>
      </c>
      <c r="AC246">
        <v>73.937542050629389</v>
      </c>
      <c r="AD246">
        <v>82.900209649484935</v>
      </c>
      <c r="AE246">
        <v>84.486437024731799</v>
      </c>
      <c r="AF246">
        <v>58.433136703752893</v>
      </c>
      <c r="AG246">
        <v>94.387612373926274</v>
      </c>
      <c r="AH246"/>
      <c r="AI246">
        <v>10007.713147996499</v>
      </c>
      <c r="AJ246">
        <v>9966.4308657705242</v>
      </c>
      <c r="AK246">
        <v>9412.6190748459176</v>
      </c>
      <c r="AL246">
        <v>5331.7100504825867</v>
      </c>
      <c r="AM246">
        <v>1063.8305951622449</v>
      </c>
      <c r="AN246">
        <v>6719.1459698401222</v>
      </c>
      <c r="AO246">
        <v>6516.835820212511</v>
      </c>
      <c r="AP246">
        <v>4750.0630064843717</v>
      </c>
      <c r="AQ246">
        <v>1520.803696659558</v>
      </c>
      <c r="AR246">
        <v>508.63803070547971</v>
      </c>
      <c r="AS246">
        <v>3254.6684787798908</v>
      </c>
      <c r="AT246">
        <v>3255.6619204583221</v>
      </c>
      <c r="AU246">
        <v>3257.5202805541221</v>
      </c>
      <c r="AV246">
        <v>3246.4805673176952</v>
      </c>
      <c r="AW246">
        <v>2752.4859632456792</v>
      </c>
      <c r="AX246">
        <v>5763.8581055947643</v>
      </c>
      <c r="AY246">
        <v>2943.8555239615698</v>
      </c>
      <c r="AZ246">
        <v>7474.4534334959581</v>
      </c>
      <c r="BA246">
        <v>13913.262211045079</v>
      </c>
      <c r="BB246">
        <v>5686.8744601603157</v>
      </c>
      <c r="BC246"/>
    </row>
    <row r="247">
      <c r="A247" t="s">
        <v>636</v>
      </c>
      <c r="B247">
        <v>2018</v>
      </c>
      <c r="C247" t="s">
        <v>643</v>
      </c>
      <c r="D247">
        <v>35</v>
      </c>
      <c r="E247" t="s">
        <v>55</v>
      </c>
      <c r="F247" t="s">
        <v>49</v>
      </c>
      <c r="G247" t="s">
        <v>192</v>
      </c>
      <c r="H247">
        <v>5.6628813209928017</v>
      </c>
      <c r="I247">
        <v>9.1737922214600633</v>
      </c>
      <c r="J247">
        <v>13.86485186356648</v>
      </c>
      <c r="K247">
        <v>51.393182430018001</v>
      </c>
      <c r="L247">
        <v>92.054634935830421</v>
      </c>
      <c r="M247">
        <v>6.7348714963077487</v>
      </c>
      <c r="N247">
        <v>8.8524880402923465</v>
      </c>
      <c r="O247">
        <v>33.973480644638137</v>
      </c>
      <c r="P247">
        <v>79.688718414800931</v>
      </c>
      <c r="Q247">
        <v>95.126812071105164</v>
      </c>
      <c r="R247">
        <v>4.2427123215938511</v>
      </c>
      <c r="S247">
        <v>4.6650705585976597</v>
      </c>
      <c r="T247">
        <v>8.1289327956347801</v>
      </c>
      <c r="U247">
        <v>14.788919199915631</v>
      </c>
      <c r="V247">
        <v>31.986221495427149</v>
      </c>
      <c r="W247" t="s">
        <v>259</v>
      </c>
      <c r="X247" t="s">
        <v>160</v>
      </c>
      <c r="Y247" t="s">
        <v>260</v>
      </c>
      <c r="Z247" t="s">
        <v>261</v>
      </c>
      <c r="AA247" t="s">
        <v>163</v>
      </c>
      <c r="AB247" t="s">
        <v>192</v>
      </c>
      <c r="AC247">
        <v>35.225933997011907</v>
      </c>
      <c r="AD247">
        <v>22.578830871447721</v>
      </c>
      <c r="AE247">
        <v>19.485107040782719</v>
      </c>
      <c r="AF247">
        <v>44.03133253918044</v>
      </c>
      <c r="AG247">
        <v>24.37229311174659</v>
      </c>
      <c r="AH247"/>
      <c r="AI247">
        <v>566.90627712060211</v>
      </c>
      <c r="AJ247">
        <v>918.07692505430111</v>
      </c>
      <c r="AK247">
        <v>1388.1746301118019</v>
      </c>
      <c r="AL247">
        <v>5148.4547498362781</v>
      </c>
      <c r="AM247">
        <v>9213.70741419773</v>
      </c>
      <c r="AN247">
        <v>454.97725831148858</v>
      </c>
      <c r="AO247">
        <v>598.39099316876832</v>
      </c>
      <c r="AP247">
        <v>2294.2175096501501</v>
      </c>
      <c r="AQ247">
        <v>5385.5656845081949</v>
      </c>
      <c r="AR247">
        <v>6425.2179753258097</v>
      </c>
      <c r="AS247">
        <v>138.0862205762256</v>
      </c>
      <c r="AT247">
        <v>151.8789257387763</v>
      </c>
      <c r="AU247">
        <v>264.93491165554792</v>
      </c>
      <c r="AV247">
        <v>481.0315410412835</v>
      </c>
      <c r="AW247">
        <v>1041.018976344455</v>
      </c>
      <c r="AX247">
        <v>2746.064848311994</v>
      </c>
      <c r="AY247">
        <v>801.79309879366963</v>
      </c>
      <c r="AZ247">
        <v>1724.9140697783921</v>
      </c>
      <c r="BA247">
        <v>10494.11194480483</v>
      </c>
      <c r="BB247">
        <v>1468.4360346318119</v>
      </c>
      <c r="BC247"/>
    </row>
    <row r="248">
      <c r="A248" t="s">
        <v>636</v>
      </c>
      <c r="B248">
        <v>2018</v>
      </c>
      <c r="C248" t="s">
        <v>643</v>
      </c>
      <c r="D248">
        <v>36</v>
      </c>
      <c r="E248" t="s">
        <v>55</v>
      </c>
      <c r="F248" t="s">
        <v>48</v>
      </c>
      <c r="G248" t="s">
        <v>192</v>
      </c>
      <c r="H248">
        <v>94.337118679007162</v>
      </c>
      <c r="I248">
        <v>90.826207778539981</v>
      </c>
      <c r="J248">
        <v>86.135148136433557</v>
      </c>
      <c r="K248">
        <v>48.606817569981828</v>
      </c>
      <c r="L248">
        <v>7.9453650641695974</v>
      </c>
      <c r="M248">
        <v>93.265128503692196</v>
      </c>
      <c r="N248">
        <v>91.1475119597076</v>
      </c>
      <c r="O248">
        <v>66.0265193553617</v>
      </c>
      <c r="P248">
        <v>20.311281585199289</v>
      </c>
      <c r="Q248">
        <v>4.8731879288949234</v>
      </c>
      <c r="R248">
        <v>95.757287678406158</v>
      </c>
      <c r="S248">
        <v>95.33492944140238</v>
      </c>
      <c r="T248">
        <v>91.871067204365247</v>
      </c>
      <c r="U248">
        <v>85.211080800084346</v>
      </c>
      <c r="V248">
        <v>68.013778504572826</v>
      </c>
      <c r="W248" t="s">
        <v>259</v>
      </c>
      <c r="X248" t="s">
        <v>160</v>
      </c>
      <c r="Y248" t="s">
        <v>260</v>
      </c>
      <c r="Z248" t="s">
        <v>261</v>
      </c>
      <c r="AA248" t="s">
        <v>163</v>
      </c>
      <c r="AB248" t="s">
        <v>192</v>
      </c>
      <c r="AC248">
        <v>64.774066002988093</v>
      </c>
      <c r="AD248">
        <v>77.421169128552293</v>
      </c>
      <c r="AE248">
        <v>80.514892959217292</v>
      </c>
      <c r="AF248">
        <v>55.968667460818743</v>
      </c>
      <c r="AG248">
        <v>75.627706888253655</v>
      </c>
      <c r="AH248"/>
      <c r="AI248">
        <v>9444.0094561657406</v>
      </c>
      <c r="AJ248">
        <v>9089.5284674753348</v>
      </c>
      <c r="AK248">
        <v>8624.0104532326113</v>
      </c>
      <c r="AL248">
        <v>4869.3229132747974</v>
      </c>
      <c r="AM248">
        <v>795.24805080458771</v>
      </c>
      <c r="AN248">
        <v>6300.5674994603578</v>
      </c>
      <c r="AO248">
        <v>6161.1888045691639</v>
      </c>
      <c r="AP248">
        <v>4458.7482333881071</v>
      </c>
      <c r="AQ248">
        <v>1372.687919816206</v>
      </c>
      <c r="AR248">
        <v>329.15320082914081</v>
      </c>
      <c r="AS248">
        <v>3116.5822582036658</v>
      </c>
      <c r="AT248">
        <v>3103.7829947195469</v>
      </c>
      <c r="AU248">
        <v>2994.2249106253971</v>
      </c>
      <c r="AV248">
        <v>2771.6168407554592</v>
      </c>
      <c r="AW248">
        <v>2213.566678586003</v>
      </c>
      <c r="AX248">
        <v>5049.512264121513</v>
      </c>
      <c r="AY248">
        <v>2749.2902294737169</v>
      </c>
      <c r="AZ248">
        <v>7127.5601104666166</v>
      </c>
      <c r="BA248">
        <v>13339.170719231641</v>
      </c>
      <c r="BB248">
        <v>4556.5860176595297</v>
      </c>
      <c r="BC248"/>
    </row>
    <row r="249">
      <c r="A249" t="s">
        <v>636</v>
      </c>
      <c r="B249">
        <v>2018</v>
      </c>
      <c r="C249" t="s">
        <v>643</v>
      </c>
      <c r="D249">
        <v>37</v>
      </c>
      <c r="E249" t="s">
        <v>126</v>
      </c>
      <c r="F249" t="s">
        <v>49</v>
      </c>
      <c r="G249" t="s">
        <v>655</v>
      </c>
      <c r="H249">
        <v>6.921124937191883</v>
      </c>
      <c r="I249">
        <v>8.9685353915359727</v>
      </c>
      <c r="J249">
        <v>13.81020037476363</v>
      </c>
      <c r="K249">
        <v>52.144858225304091</v>
      </c>
      <c r="L249">
        <v>92.466249022297703</v>
      </c>
      <c r="M249">
        <v>6.4509711819745421</v>
      </c>
      <c r="N249">
        <v>9.0364493503990317</v>
      </c>
      <c r="O249">
        <v>34.377300230749498</v>
      </c>
      <c r="P249">
        <v>80.734162337350696</v>
      </c>
      <c r="Q249">
        <v>95.186382257375755</v>
      </c>
      <c r="R249">
        <v>4.2582691409958189</v>
      </c>
      <c r="S249">
        <v>7.1089601575190651</v>
      </c>
      <c r="T249">
        <v>8.4803206280297605</v>
      </c>
      <c r="U249">
        <v>14.98103639356224</v>
      </c>
      <c r="V249">
        <v>33.008750076349493</v>
      </c>
      <c r="W249" t="s">
        <v>259</v>
      </c>
      <c r="X249" t="s">
        <v>160</v>
      </c>
      <c r="Y249" t="s">
        <v>260</v>
      </c>
      <c r="Z249" t="s">
        <v>261</v>
      </c>
      <c r="AA249" t="s">
        <v>163</v>
      </c>
      <c r="AB249" t="s">
        <v>192</v>
      </c>
      <c r="AC249">
        <v>38.437233177847808</v>
      </c>
      <c r="AD249">
        <v>25.327447173491361</v>
      </c>
      <c r="AE249">
        <v>26.73366809294011</v>
      </c>
      <c r="AF249">
        <v>44.526992693649177</v>
      </c>
      <c r="AG249">
        <v>33.005567116293577</v>
      </c>
      <c r="AH249"/>
      <c r="AI249">
        <v>339.35578460333818</v>
      </c>
      <c r="AJ249">
        <v>827.91131748412158</v>
      </c>
      <c r="AK249">
        <v>1308.3697236413029</v>
      </c>
      <c r="AL249">
        <v>5103.6103701922511</v>
      </c>
      <c r="AM249">
        <v>9184.573280415214</v>
      </c>
      <c r="AN249">
        <v>411.94377348220922</v>
      </c>
      <c r="AO249">
        <v>595.51422373055266</v>
      </c>
      <c r="AP249">
        <v>2289.350250943874</v>
      </c>
      <c r="AQ249">
        <v>5365.3308041670398</v>
      </c>
      <c r="AR249">
        <v>6409.7613596502088</v>
      </c>
      <c r="AS249">
        <v>45.98242052303857</v>
      </c>
      <c r="AT249">
        <v>89.639810946683639</v>
      </c>
      <c r="AU249">
        <v>196.84722629295581</v>
      </c>
      <c r="AV249">
        <v>420.57611283340191</v>
      </c>
      <c r="AW249">
        <v>938.87449376625136</v>
      </c>
      <c r="AX249">
        <v>2630.0365659571148</v>
      </c>
      <c r="AY249">
        <v>770.9670482955662</v>
      </c>
      <c r="AZ249">
        <v>1623.0971570127681</v>
      </c>
      <c r="BA249">
        <v>10457.134679367869</v>
      </c>
      <c r="BB249">
        <v>1282.585025702894</v>
      </c>
      <c r="BC249"/>
    </row>
    <row r="250">
      <c r="A250" t="s">
        <v>636</v>
      </c>
      <c r="B250">
        <v>2018</v>
      </c>
      <c r="C250" t="s">
        <v>643</v>
      </c>
      <c r="D250">
        <v>38</v>
      </c>
      <c r="E250" t="s">
        <v>126</v>
      </c>
      <c r="F250" t="s">
        <v>48</v>
      </c>
      <c r="G250" t="s">
        <v>192</v>
      </c>
      <c r="H250">
        <v>93.078875062808194</v>
      </c>
      <c r="I250">
        <v>91.031464608463921</v>
      </c>
      <c r="J250">
        <v>86.189799625236418</v>
      </c>
      <c r="K250">
        <v>47.85514177469571</v>
      </c>
      <c r="L250">
        <v>7.5337509777023044</v>
      </c>
      <c r="M250">
        <v>93.54902881802542</v>
      </c>
      <c r="N250">
        <v>90.963550649600904</v>
      </c>
      <c r="O250">
        <v>65.62269976925036</v>
      </c>
      <c r="P250">
        <v>19.265837662649531</v>
      </c>
      <c r="Q250">
        <v>4.8136177426243574</v>
      </c>
      <c r="R250">
        <v>95.741730859004164</v>
      </c>
      <c r="S250">
        <v>92.891039842480964</v>
      </c>
      <c r="T250">
        <v>91.51967937197027</v>
      </c>
      <c r="U250">
        <v>85.018963606437794</v>
      </c>
      <c r="V250">
        <v>66.991249923650514</v>
      </c>
      <c r="W250" t="s">
        <v>259</v>
      </c>
      <c r="X250" t="s">
        <v>160</v>
      </c>
      <c r="Y250" t="s">
        <v>260</v>
      </c>
      <c r="Z250" t="s">
        <v>261</v>
      </c>
      <c r="AA250" t="s">
        <v>163</v>
      </c>
      <c r="AB250" t="s">
        <v>192</v>
      </c>
      <c r="AC250">
        <v>61.562766822152291</v>
      </c>
      <c r="AD250">
        <v>74.672552826508394</v>
      </c>
      <c r="AE250">
        <v>73.266331907059751</v>
      </c>
      <c r="AF250">
        <v>55.473007306350119</v>
      </c>
      <c r="AG250">
        <v>66.994432883706239</v>
      </c>
      <c r="AH250"/>
      <c r="AI250">
        <v>4563.8324641703612</v>
      </c>
      <c r="AJ250">
        <v>8403.3765276356007</v>
      </c>
      <c r="AK250">
        <v>8165.5675700722686</v>
      </c>
      <c r="AL250">
        <v>4683.7599360820413</v>
      </c>
      <c r="AM250">
        <v>748.3193993780452</v>
      </c>
      <c r="AN250">
        <v>5973.8198869302278</v>
      </c>
      <c r="AO250">
        <v>5994.6209127459842</v>
      </c>
      <c r="AP250">
        <v>4370.1321271868919</v>
      </c>
      <c r="AQ250">
        <v>1280.3451387477051</v>
      </c>
      <c r="AR250">
        <v>324.14448658604692</v>
      </c>
      <c r="AS250">
        <v>1033.85586589127</v>
      </c>
      <c r="AT250">
        <v>1171.301437287387</v>
      </c>
      <c r="AU250">
        <v>2124.376639256684</v>
      </c>
      <c r="AV250">
        <v>2386.813855287462</v>
      </c>
      <c r="AW250">
        <v>1905.4455474186691</v>
      </c>
      <c r="AX250">
        <v>4212.3824858722028</v>
      </c>
      <c r="AY250">
        <v>2273.031199986191</v>
      </c>
      <c r="AZ250">
        <v>4448.2625657534363</v>
      </c>
      <c r="BA250">
        <v>13027.798945757189</v>
      </c>
      <c r="BB250">
        <v>2603.380699969272</v>
      </c>
      <c r="BC250"/>
    </row>
    <row r="251">
      <c r="A251" t="s">
        <v>636</v>
      </c>
      <c r="B251">
        <v>2018</v>
      </c>
      <c r="C251" t="s">
        <v>643</v>
      </c>
      <c r="D251">
        <v>39</v>
      </c>
      <c r="E251" t="s">
        <v>123</v>
      </c>
      <c r="F251" t="s">
        <v>49</v>
      </c>
      <c r="G251" t="s">
        <v>192</v>
      </c>
      <c r="H251">
        <v>0</v>
      </c>
      <c r="I251">
        <v>77.725136836260845</v>
      </c>
      <c r="J251">
        <v>87.396745293980004</v>
      </c>
      <c r="K251">
        <v>72.946206470158288</v>
      </c>
      <c r="L251">
        <v>68.039594793785298</v>
      </c>
      <c r="M251">
        <v>75.21396656986397</v>
      </c>
      <c r="N251">
        <v>86.941754188835546</v>
      </c>
      <c r="O251">
        <v>74.5607592372466</v>
      </c>
      <c r="P251">
        <v>69.954094466269439</v>
      </c>
      <c r="Q251">
        <v>67.218717946140089</v>
      </c>
      <c r="R251">
        <v>0</v>
      </c>
      <c r="S251">
        <v>0</v>
      </c>
      <c r="T251">
        <v>0</v>
      </c>
      <c r="U251">
        <v>100</v>
      </c>
      <c r="V251">
        <v>92.760321301595212</v>
      </c>
      <c r="W251" t="s">
        <v>259</v>
      </c>
      <c r="X251" t="s">
        <v>160</v>
      </c>
      <c r="Y251" t="s">
        <v>260</v>
      </c>
      <c r="Z251" t="s">
        <v>261</v>
      </c>
      <c r="AA251" t="s">
        <v>163</v>
      </c>
      <c r="AB251" t="s">
        <v>192</v>
      </c>
      <c r="AC251">
        <v>92.645813454873561</v>
      </c>
      <c r="AD251">
        <v>91.322839392770589</v>
      </c>
      <c r="AE251">
        <v>90.61199319258823</v>
      </c>
      <c r="AF251">
        <v>61.669257976795052</v>
      </c>
      <c r="AG251">
        <v>80.396048526165842</v>
      </c>
      <c r="AH251"/>
      <c r="AI251">
        <v>0</v>
      </c>
      <c r="AJ251">
        <v>48.629321343348522</v>
      </c>
      <c r="AK251">
        <v>582.21027594912789</v>
      </c>
      <c r="AL251">
        <v>3433.762416039162</v>
      </c>
      <c r="AM251">
        <v>6113.3707608183158</v>
      </c>
      <c r="AN251">
        <v>42.290538952946363</v>
      </c>
      <c r="AO251">
        <v>242.42247815785041</v>
      </c>
      <c r="AP251">
        <v>1546.0976691514049</v>
      </c>
      <c r="AQ251">
        <v>3640.5738311353989</v>
      </c>
      <c r="AR251">
        <v>4234.6711550122009</v>
      </c>
      <c r="AS251">
        <v>0</v>
      </c>
      <c r="AT251">
        <v>0</v>
      </c>
      <c r="AU251">
        <v>0</v>
      </c>
      <c r="AV251">
        <v>6.1678144790478013</v>
      </c>
      <c r="AW251">
        <v>465.74928726112171</v>
      </c>
      <c r="AX251">
        <v>1884.017464918991</v>
      </c>
      <c r="AY251">
        <v>559.70559346348261</v>
      </c>
      <c r="AZ251">
        <v>1262.11178647057</v>
      </c>
      <c r="BA251">
        <v>6192.6328089833451</v>
      </c>
      <c r="BB251">
        <v>279.50512031356499</v>
      </c>
      <c r="BC251"/>
    </row>
    <row r="252">
      <c r="A252" t="s">
        <v>636</v>
      </c>
      <c r="B252">
        <v>2018</v>
      </c>
      <c r="C252" t="s">
        <v>643</v>
      </c>
      <c r="D252">
        <v>40</v>
      </c>
      <c r="E252" t="s">
        <v>123</v>
      </c>
      <c r="F252" t="s">
        <v>48</v>
      </c>
      <c r="G252" t="s">
        <v>192</v>
      </c>
      <c r="H252">
        <v>100</v>
      </c>
      <c r="I252">
        <v>22.274863163739148</v>
      </c>
      <c r="J252">
        <v>12.603254706019991</v>
      </c>
      <c r="K252">
        <v>27.05379352984146</v>
      </c>
      <c r="L252">
        <v>31.960405206214791</v>
      </c>
      <c r="M252">
        <v>24.78603343013604</v>
      </c>
      <c r="N252">
        <v>13.05824581116444</v>
      </c>
      <c r="O252">
        <v>25.439240762753428</v>
      </c>
      <c r="P252">
        <v>30.045905533730661</v>
      </c>
      <c r="Q252">
        <v>32.781282053860039</v>
      </c>
      <c r="R252">
        <v>0</v>
      </c>
      <c r="S252">
        <v>0</v>
      </c>
      <c r="T252">
        <v>100</v>
      </c>
      <c r="U252">
        <v>0</v>
      </c>
      <c r="V252">
        <v>7.2396786984047949</v>
      </c>
      <c r="W252" t="s">
        <v>259</v>
      </c>
      <c r="X252" t="s">
        <v>160</v>
      </c>
      <c r="Y252" t="s">
        <v>260</v>
      </c>
      <c r="Z252" t="s">
        <v>261</v>
      </c>
      <c r="AA252" t="s">
        <v>163</v>
      </c>
      <c r="AB252" t="s">
        <v>192</v>
      </c>
      <c r="AC252">
        <v>7.3541865451264341</v>
      </c>
      <c r="AD252">
        <v>8.6771606072293377</v>
      </c>
      <c r="AE252">
        <v>9.3880068074117506</v>
      </c>
      <c r="AF252">
        <v>38.330742023204998</v>
      </c>
      <c r="AG252">
        <v>19.60395147383425</v>
      </c>
      <c r="AH252"/>
      <c r="AI252">
        <v>7.670011747380503</v>
      </c>
      <c r="AJ252">
        <v>13.93643707505499</v>
      </c>
      <c r="AK252">
        <v>83.95901215276119</v>
      </c>
      <c r="AL252">
        <v>1273.490479207527</v>
      </c>
      <c r="AM252">
        <v>2871.648593495524</v>
      </c>
      <c r="AN252">
        <v>13.93643707505499</v>
      </c>
      <c r="AO252">
        <v>36.410725082233959</v>
      </c>
      <c r="AP252">
        <v>527.5100636130129</v>
      </c>
      <c r="AQ252">
        <v>1563.6588287424579</v>
      </c>
      <c r="AR252">
        <v>2065.1680629944481</v>
      </c>
      <c r="AS252">
        <v>0</v>
      </c>
      <c r="AT252">
        <v>0</v>
      </c>
      <c r="AU252">
        <v>7.670011747380503</v>
      </c>
      <c r="AV252">
        <v>0</v>
      </c>
      <c r="AW252">
        <v>36.350404423659228</v>
      </c>
      <c r="AX252">
        <v>149.55253102763501</v>
      </c>
      <c r="AY252">
        <v>53.181168692743448</v>
      </c>
      <c r="AZ252">
        <v>130.76319839821721</v>
      </c>
      <c r="BA252">
        <v>3849.0524847062861</v>
      </c>
      <c r="BB252">
        <v>68.155150853365583</v>
      </c>
      <c r="BC252"/>
    </row>
    <row r="253">
      <c r="A253" t="s">
        <v>636</v>
      </c>
      <c r="B253">
        <v>2018</v>
      </c>
      <c r="C253" t="s">
        <v>643</v>
      </c>
      <c r="D253">
        <v>41</v>
      </c>
      <c r="E253" t="s">
        <v>56</v>
      </c>
      <c r="F253" t="s">
        <v>49</v>
      </c>
      <c r="G253" t="s">
        <v>192</v>
      </c>
      <c r="H253">
        <v>14.72492998508941</v>
      </c>
      <c r="I253">
        <v>7.0700777504862673</v>
      </c>
      <c r="J253">
        <v>5.0477498607034006</v>
      </c>
      <c r="K253">
        <v>1.90863741904329</v>
      </c>
      <c r="L253">
        <v>0.64330428965418907</v>
      </c>
      <c r="M253">
        <v>8.782502882550542</v>
      </c>
      <c r="N253">
        <v>5.3457023231009728</v>
      </c>
      <c r="O253">
        <v>2.5956504998054331</v>
      </c>
      <c r="P253">
        <v>1.0436097957952859</v>
      </c>
      <c r="Q253">
        <v>0.63994322007026538</v>
      </c>
      <c r="R253">
        <v>18.216062664794251</v>
      </c>
      <c r="S253">
        <v>16.860358074637809</v>
      </c>
      <c r="T253">
        <v>9.5730268355261607</v>
      </c>
      <c r="U253">
        <v>4.570243660211422</v>
      </c>
      <c r="V253">
        <v>2.95915249749644</v>
      </c>
      <c r="W253" t="s">
        <v>259</v>
      </c>
      <c r="X253" t="s">
        <v>160</v>
      </c>
      <c r="Y253" t="s">
        <v>260</v>
      </c>
      <c r="Z253" t="s">
        <v>261</v>
      </c>
      <c r="AA253" t="s">
        <v>163</v>
      </c>
      <c r="AB253" t="s">
        <v>192</v>
      </c>
      <c r="AC253">
        <v>8.1853030552062389</v>
      </c>
      <c r="AD253">
        <v>9.3842091066159004</v>
      </c>
      <c r="AE253">
        <v>6.1251779714880144</v>
      </c>
      <c r="AF253">
        <v>3.883019707733228</v>
      </c>
      <c r="AG253">
        <v>8.3269832366037093</v>
      </c>
      <c r="AH253"/>
      <c r="AI253">
        <v>1470.66003642326</v>
      </c>
      <c r="AJ253">
        <v>705.14121632464423</v>
      </c>
      <c r="AK253">
        <v>504.79538925560132</v>
      </c>
      <c r="AL253">
        <v>190.70308816326599</v>
      </c>
      <c r="AM253">
        <v>64.388039855937279</v>
      </c>
      <c r="AN253">
        <v>590.42134610785934</v>
      </c>
      <c r="AO253">
        <v>361.15089211877307</v>
      </c>
      <c r="AP253">
        <v>174.46152191959271</v>
      </c>
      <c r="AQ253">
        <v>70.505635356337592</v>
      </c>
      <c r="AR253">
        <v>43.224140400183813</v>
      </c>
      <c r="AS253">
        <v>591.68311180753324</v>
      </c>
      <c r="AT253">
        <v>548.78837725288986</v>
      </c>
      <c r="AU253">
        <v>310.63767127124049</v>
      </c>
      <c r="AV253">
        <v>148.51664334183059</v>
      </c>
      <c r="AW253">
        <v>96.298430446468473</v>
      </c>
      <c r="AX253">
        <v>638.03597784711906</v>
      </c>
      <c r="AY253">
        <v>332.29101214594249</v>
      </c>
      <c r="AZ253">
        <v>541.08269823142894</v>
      </c>
      <c r="BA253">
        <v>923.17507090247057</v>
      </c>
      <c r="BB253">
        <v>501.10301089574688</v>
      </c>
      <c r="BC253"/>
    </row>
    <row r="254">
      <c r="A254" t="s">
        <v>636</v>
      </c>
      <c r="B254">
        <v>2018</v>
      </c>
      <c r="C254" t="s">
        <v>643</v>
      </c>
      <c r="D254">
        <v>42</v>
      </c>
      <c r="E254" t="s">
        <v>56</v>
      </c>
      <c r="F254" t="s">
        <v>48</v>
      </c>
      <c r="G254" t="s">
        <v>656</v>
      </c>
      <c r="H254">
        <v>85.275070014910355</v>
      </c>
      <c r="I254">
        <v>92.92992224951378</v>
      </c>
      <c r="J254">
        <v>94.952250139296552</v>
      </c>
      <c r="K254">
        <v>98.091362580956769</v>
      </c>
      <c r="L254">
        <v>99.356695710345818</v>
      </c>
      <c r="M254">
        <v>91.217497117449483</v>
      </c>
      <c r="N254">
        <v>94.654297676899034</v>
      </c>
      <c r="O254">
        <v>97.404349500194556</v>
      </c>
      <c r="P254">
        <v>98.956390204204681</v>
      </c>
      <c r="Q254">
        <v>99.360056779929735</v>
      </c>
      <c r="R254">
        <v>81.783937335205735</v>
      </c>
      <c r="S254">
        <v>83.139641925362213</v>
      </c>
      <c r="T254">
        <v>90.426973164473864</v>
      </c>
      <c r="U254">
        <v>95.429756339788597</v>
      </c>
      <c r="V254">
        <v>97.040847502503539</v>
      </c>
      <c r="W254" t="s">
        <v>259</v>
      </c>
      <c r="X254" t="s">
        <v>160</v>
      </c>
      <c r="Y254" t="s">
        <v>260</v>
      </c>
      <c r="Z254" t="s">
        <v>261</v>
      </c>
      <c r="AA254" t="s">
        <v>163</v>
      </c>
      <c r="AB254" t="s">
        <v>192</v>
      </c>
      <c r="AC254">
        <v>91.814696944793681</v>
      </c>
      <c r="AD254">
        <v>90.615790893384059</v>
      </c>
      <c r="AE254">
        <v>93.874822028512114</v>
      </c>
      <c r="AF254">
        <v>96.116980292266661</v>
      </c>
      <c r="AG254">
        <v>91.673016763396348</v>
      </c>
      <c r="AH254"/>
      <c r="AI254">
        <v>8516.8919445536249</v>
      </c>
      <c r="AJ254">
        <v>9268.4579605181607</v>
      </c>
      <c r="AK254">
        <v>9495.6088143167617</v>
      </c>
      <c r="AL254">
        <v>9800.8797164354473</v>
      </c>
      <c r="AM254">
        <v>9944.5674251463806</v>
      </c>
      <c r="AN254">
        <v>6132.2789365294993</v>
      </c>
      <c r="AO254">
        <v>6394.7601236909159</v>
      </c>
      <c r="AP254">
        <v>6546.8409774989586</v>
      </c>
      <c r="AQ254">
        <v>6685.4328045093534</v>
      </c>
      <c r="AR254">
        <v>6711.1470357547614</v>
      </c>
      <c r="AS254">
        <v>2656.4563061088588</v>
      </c>
      <c r="AT254">
        <v>2706.115076300714</v>
      </c>
      <c r="AU254">
        <v>2934.2886890983218</v>
      </c>
      <c r="AV254">
        <v>3101.1272352727328</v>
      </c>
      <c r="AW254">
        <v>3157.9586762062199</v>
      </c>
      <c r="AX254">
        <v>7156.8614565404523</v>
      </c>
      <c r="AY254">
        <v>3208.6681498965581</v>
      </c>
      <c r="AZ254">
        <v>8292.6638598295158</v>
      </c>
      <c r="BA254">
        <v>22851.493624801551</v>
      </c>
      <c r="BB254">
        <v>5516.7187699023843</v>
      </c>
      <c r="BC254"/>
    </row>
    <row r="255">
      <c r="A255" t="s">
        <v>636</v>
      </c>
      <c r="B255">
        <v>2018</v>
      </c>
      <c r="C255" t="s">
        <v>643</v>
      </c>
      <c r="D255">
        <v>43</v>
      </c>
      <c r="E255" t="s">
        <v>53</v>
      </c>
      <c r="F255" t="s">
        <v>49</v>
      </c>
      <c r="G255" t="s">
        <v>669</v>
      </c>
      <c r="H255">
        <v>95.749837660898123</v>
      </c>
      <c r="I255">
        <v>91.280229069574801</v>
      </c>
      <c r="J255">
        <v>90.101450547485612</v>
      </c>
      <c r="K255">
        <v>81.430665188632062</v>
      </c>
      <c r="L255">
        <v>70.56101910327537</v>
      </c>
      <c r="M255">
        <v>89.393502600873447</v>
      </c>
      <c r="N255">
        <v>89.348854958714014</v>
      </c>
      <c r="O255">
        <v>82.172344043047048</v>
      </c>
      <c r="P255">
        <v>75.119331395651244</v>
      </c>
      <c r="Q255">
        <v>68.996966339956529</v>
      </c>
      <c r="R255">
        <v>96.822400603948893</v>
      </c>
      <c r="S255">
        <v>96.520272104341672</v>
      </c>
      <c r="T255">
        <v>95.281561190361785</v>
      </c>
      <c r="U255">
        <v>96.00586783339962</v>
      </c>
      <c r="V255">
        <v>94.46303183709415</v>
      </c>
      <c r="W255" t="s">
        <v>259</v>
      </c>
      <c r="X255" t="s">
        <v>160</v>
      </c>
      <c r="Y255" t="s">
        <v>260</v>
      </c>
      <c r="Z255" t="s">
        <v>261</v>
      </c>
      <c r="AA255" t="s">
        <v>163</v>
      </c>
      <c r="AB255" t="s">
        <v>192</v>
      </c>
      <c r="AC255">
        <v>94.516880496411133</v>
      </c>
      <c r="AD255">
        <v>96.089998960966014</v>
      </c>
      <c r="AE255">
        <v>94.787882263520814</v>
      </c>
      <c r="AF255">
        <v>76.036312258956457</v>
      </c>
      <c r="AG255">
        <v>94.117189083835825</v>
      </c>
      <c r="AH255"/>
      <c r="AI255">
        <v>9559.1151567649849</v>
      </c>
      <c r="AJ255">
        <v>9097.7128516634039</v>
      </c>
      <c r="AK255">
        <v>8995.2990268959056</v>
      </c>
      <c r="AL255">
        <v>8123.5782108917474</v>
      </c>
      <c r="AM255">
        <v>7028.8730332958257</v>
      </c>
      <c r="AN255">
        <v>6015.6600070236709</v>
      </c>
      <c r="AO255">
        <v>6021.5038486863295</v>
      </c>
      <c r="AP255">
        <v>5536.4005673206193</v>
      </c>
      <c r="AQ255">
        <v>5041.9925768422627</v>
      </c>
      <c r="AR255">
        <v>4641.2949779081864</v>
      </c>
      <c r="AS255">
        <v>3142.895077932139</v>
      </c>
      <c r="AT255">
        <v>3132.232473942302</v>
      </c>
      <c r="AU255">
        <v>3088.1456776949899</v>
      </c>
      <c r="AV255">
        <v>3119.6278068620709</v>
      </c>
      <c r="AW255">
        <v>3064.8252652992969</v>
      </c>
      <c r="AX255">
        <v>7343.4259827235956</v>
      </c>
      <c r="AY255">
        <v>3406.1702935211888</v>
      </c>
      <c r="AZ255">
        <v>8343.6845438669825</v>
      </c>
      <c r="BA255">
        <v>18052.86154058078</v>
      </c>
      <c r="BB255">
        <v>5658.4359188193193</v>
      </c>
      <c r="BC255"/>
    </row>
    <row r="256">
      <c r="A256" t="s">
        <v>636</v>
      </c>
      <c r="B256">
        <v>2018</v>
      </c>
      <c r="C256" t="s">
        <v>643</v>
      </c>
      <c r="D256">
        <v>44</v>
      </c>
      <c r="E256" t="s">
        <v>53</v>
      </c>
      <c r="F256" t="s">
        <v>48</v>
      </c>
      <c r="G256" t="s">
        <v>192</v>
      </c>
      <c r="H256">
        <v>4.2501623391017107</v>
      </c>
      <c r="I256">
        <v>8.7197709304251774</v>
      </c>
      <c r="J256">
        <v>9.8985494525143594</v>
      </c>
      <c r="K256">
        <v>18.569334811367789</v>
      </c>
      <c r="L256">
        <v>29.438980896724651</v>
      </c>
      <c r="M256">
        <v>10.60649739912656</v>
      </c>
      <c r="N256">
        <v>10.651145041285959</v>
      </c>
      <c r="O256">
        <v>17.827655956952881</v>
      </c>
      <c r="P256">
        <v>24.880668604348958</v>
      </c>
      <c r="Q256">
        <v>31.00303366004372</v>
      </c>
      <c r="R256">
        <v>3.177599396051098</v>
      </c>
      <c r="S256">
        <v>3.4797278956583702</v>
      </c>
      <c r="T256">
        <v>4.7184388096382524</v>
      </c>
      <c r="U256">
        <v>3.9941321666003531</v>
      </c>
      <c r="V256">
        <v>5.5369681629058132</v>
      </c>
      <c r="W256" t="s">
        <v>259</v>
      </c>
      <c r="X256" t="s">
        <v>160</v>
      </c>
      <c r="Y256" t="s">
        <v>260</v>
      </c>
      <c r="Z256" t="s">
        <v>261</v>
      </c>
      <c r="AA256" t="s">
        <v>163</v>
      </c>
      <c r="AB256" t="s">
        <v>192</v>
      </c>
      <c r="AC256">
        <v>5.4831195035889042</v>
      </c>
      <c r="AD256">
        <v>3.9100010390339821</v>
      </c>
      <c r="AE256">
        <v>5.2121177364792857</v>
      </c>
      <c r="AF256">
        <v>23.963687741042911</v>
      </c>
      <c r="AG256">
        <v>5.8828109161642352</v>
      </c>
      <c r="AH256"/>
      <c r="AI256">
        <v>424.31185500599832</v>
      </c>
      <c r="AJ256">
        <v>869.08164961794637</v>
      </c>
      <c r="AK256">
        <v>988.22395995674901</v>
      </c>
      <c r="AL256">
        <v>1852.489394688623</v>
      </c>
      <c r="AM256">
        <v>2932.537845716769</v>
      </c>
      <c r="AN256">
        <v>713.75525471246976</v>
      </c>
      <c r="AO256">
        <v>717.81458070901328</v>
      </c>
      <c r="AP256">
        <v>1201.1467568987071</v>
      </c>
      <c r="AQ256">
        <v>1669.9848638064709</v>
      </c>
      <c r="AR256">
        <v>2085.5152343553018</v>
      </c>
      <c r="AS256">
        <v>103.1461876507307</v>
      </c>
      <c r="AT256">
        <v>112.9225651527539</v>
      </c>
      <c r="AU256">
        <v>152.92808213271189</v>
      </c>
      <c r="AV256">
        <v>129.78587718024789</v>
      </c>
      <c r="AW256">
        <v>179.64530238767739</v>
      </c>
      <c r="AX256">
        <v>426.00731231879939</v>
      </c>
      <c r="AY256">
        <v>138.60057790410281</v>
      </c>
      <c r="AZ256">
        <v>458.79563041375877</v>
      </c>
      <c r="BA256">
        <v>5689.559684554566</v>
      </c>
      <c r="BB256">
        <v>353.68149979484531</v>
      </c>
      <c r="BC256"/>
    </row>
    <row r="257">
      <c r="A257" t="s">
        <v>636</v>
      </c>
      <c r="B257">
        <v>2018</v>
      </c>
      <c r="C257" t="s">
        <v>643</v>
      </c>
      <c r="D257">
        <v>45</v>
      </c>
      <c r="E257" t="s">
        <v>52</v>
      </c>
      <c r="F257" t="s">
        <v>49</v>
      </c>
      <c r="G257" t="s">
        <v>192</v>
      </c>
      <c r="H257">
        <v>95.433097435016165</v>
      </c>
      <c r="I257">
        <v>91.121947114393564</v>
      </c>
      <c r="J257">
        <v>89.979601362835353</v>
      </c>
      <c r="K257">
        <v>81.473495279497016</v>
      </c>
      <c r="L257">
        <v>70.46579987409072</v>
      </c>
      <c r="M257">
        <v>89.487119098336549</v>
      </c>
      <c r="N257">
        <v>89.342296251581587</v>
      </c>
      <c r="O257">
        <v>82.332299268700893</v>
      </c>
      <c r="P257">
        <v>75.003877132559495</v>
      </c>
      <c r="Q257">
        <v>68.999125566096012</v>
      </c>
      <c r="R257">
        <v>97.351635236089635</v>
      </c>
      <c r="S257">
        <v>96.924972942944507</v>
      </c>
      <c r="T257">
        <v>95.132450815435803</v>
      </c>
      <c r="U257">
        <v>96.020434483451055</v>
      </c>
      <c r="V257">
        <v>94.752699409897318</v>
      </c>
      <c r="W257" t="s">
        <v>259</v>
      </c>
      <c r="X257" t="s">
        <v>160</v>
      </c>
      <c r="Y257" t="s">
        <v>260</v>
      </c>
      <c r="Z257" t="s">
        <v>261</v>
      </c>
      <c r="AA257" t="s">
        <v>163</v>
      </c>
      <c r="AB257" t="s">
        <v>192</v>
      </c>
      <c r="AC257">
        <v>94.589639723308565</v>
      </c>
      <c r="AD257">
        <v>95.760867067925304</v>
      </c>
      <c r="AE257">
        <v>94.333188875094891</v>
      </c>
      <c r="AF257">
        <v>75.976860836869875</v>
      </c>
      <c r="AG257">
        <v>93.513129931980203</v>
      </c>
      <c r="AH257"/>
      <c r="AI257">
        <v>4671.5277193760048</v>
      </c>
      <c r="AJ257">
        <v>8376.1275071337222</v>
      </c>
      <c r="AK257">
        <v>8498.8209700829484</v>
      </c>
      <c r="AL257">
        <v>7940.1300427159404</v>
      </c>
      <c r="AM257">
        <v>6965.7896046368378</v>
      </c>
      <c r="AN257">
        <v>5691.0533988943034</v>
      </c>
      <c r="AO257">
        <v>5869.6760852811794</v>
      </c>
      <c r="AP257">
        <v>5470.2106225845209</v>
      </c>
      <c r="AQ257">
        <v>4949.8057019068701</v>
      </c>
      <c r="AR257">
        <v>4627.3193262645254</v>
      </c>
      <c r="AS257">
        <v>1049.729048533346</v>
      </c>
      <c r="AT257">
        <v>1220.647616881012</v>
      </c>
      <c r="AU257">
        <v>2194.2350539612712</v>
      </c>
      <c r="AV257">
        <v>2694.2332889699078</v>
      </c>
      <c r="AW257">
        <v>2685.4857006685488</v>
      </c>
      <c r="AX257">
        <v>6447.4901868041989</v>
      </c>
      <c r="AY257">
        <v>2910.5809497408582</v>
      </c>
      <c r="AZ257">
        <v>5697.5826127867585</v>
      </c>
      <c r="BA257">
        <v>17774.081669004339</v>
      </c>
      <c r="BB257">
        <v>3622.6604256093419</v>
      </c>
      <c r="BC257"/>
    </row>
    <row r="258">
      <c r="A258" t="s">
        <v>636</v>
      </c>
      <c r="B258">
        <v>2018</v>
      </c>
      <c r="C258" t="s">
        <v>643</v>
      </c>
      <c r="D258">
        <v>46</v>
      </c>
      <c r="E258" t="s">
        <v>52</v>
      </c>
      <c r="F258" t="s">
        <v>48</v>
      </c>
      <c r="G258" t="s">
        <v>192</v>
      </c>
      <c r="H258">
        <v>4.5669025649838444</v>
      </c>
      <c r="I258">
        <v>8.8780528856063015</v>
      </c>
      <c r="J258">
        <v>10.020398637164661</v>
      </c>
      <c r="K258">
        <v>18.526504720502771</v>
      </c>
      <c r="L258">
        <v>29.534200125909329</v>
      </c>
      <c r="M258">
        <v>10.51288090166357</v>
      </c>
      <c r="N258">
        <v>10.657703748418401</v>
      </c>
      <c r="O258">
        <v>17.66770073129905</v>
      </c>
      <c r="P258">
        <v>24.9961228674407</v>
      </c>
      <c r="Q258">
        <v>31.000874433904251</v>
      </c>
      <c r="R258">
        <v>2.6483647639103611</v>
      </c>
      <c r="S258">
        <v>3.0750270570555172</v>
      </c>
      <c r="T258">
        <v>4.8675491845641243</v>
      </c>
      <c r="U258">
        <v>3.9795655165489778</v>
      </c>
      <c r="V258">
        <v>5.247300590102717</v>
      </c>
      <c r="W258" t="s">
        <v>259</v>
      </c>
      <c r="X258" t="s">
        <v>160</v>
      </c>
      <c r="Y258" t="s">
        <v>260</v>
      </c>
      <c r="Z258" t="s">
        <v>261</v>
      </c>
      <c r="AA258" t="s">
        <v>163</v>
      </c>
      <c r="AB258" t="s">
        <v>192</v>
      </c>
      <c r="AC258">
        <v>5.4103602766914891</v>
      </c>
      <c r="AD258">
        <v>4.2391329320746491</v>
      </c>
      <c r="AE258">
        <v>5.6668111249051334</v>
      </c>
      <c r="AF258">
        <v>24.02313916312962</v>
      </c>
      <c r="AG258">
        <v>6.4868700680196341</v>
      </c>
      <c r="AH258"/>
      <c r="AI258">
        <v>223.55359406141849</v>
      </c>
      <c r="AJ258">
        <v>816.08992498326927</v>
      </c>
      <c r="AK258">
        <v>946.45422713886614</v>
      </c>
      <c r="AL258">
        <v>1805.530206027647</v>
      </c>
      <c r="AM258">
        <v>2919.5584891666981</v>
      </c>
      <c r="AN258">
        <v>668.58076548243309</v>
      </c>
      <c r="AO258">
        <v>700.19768285276916</v>
      </c>
      <c r="AP258">
        <v>1173.8533367273139</v>
      </c>
      <c r="AQ258">
        <v>1649.594077332207</v>
      </c>
      <c r="AR258">
        <v>2079.0255560802671</v>
      </c>
      <c r="AS258">
        <v>28.55694634247142</v>
      </c>
      <c r="AT258">
        <v>38.726081989715738</v>
      </c>
      <c r="AU258">
        <v>112.2702816557546</v>
      </c>
      <c r="AV258">
        <v>111.6624596420763</v>
      </c>
      <c r="AW258">
        <v>148.71925327288949</v>
      </c>
      <c r="AX258">
        <v>368.785047634004</v>
      </c>
      <c r="AY258">
        <v>128.84531994435389</v>
      </c>
      <c r="AZ258">
        <v>342.26686196262222</v>
      </c>
      <c r="BA258">
        <v>5619.9905172196068</v>
      </c>
      <c r="BB258">
        <v>251.29869461729919</v>
      </c>
      <c r="BC258"/>
    </row>
    <row r="259">
      <c r="A259" t="s">
        <v>636</v>
      </c>
      <c r="B259">
        <v>2018</v>
      </c>
      <c r="C259" t="s">
        <v>643</v>
      </c>
      <c r="D259">
        <v>47</v>
      </c>
      <c r="E259" t="s">
        <v>102</v>
      </c>
      <c r="F259" t="s">
        <v>101</v>
      </c>
      <c r="G259" t="s">
        <v>670</v>
      </c>
      <c r="H259">
        <v>53.124955293057639</v>
      </c>
      <c r="I259">
        <v>88.517209023315189</v>
      </c>
      <c r="J259">
        <v>91.452673398581567</v>
      </c>
      <c r="K259">
        <v>91.665282708756308</v>
      </c>
      <c r="L259">
        <v>94.735471271871248</v>
      </c>
      <c r="M259">
        <v>90.041212016317374</v>
      </c>
      <c r="N259">
        <v>91.741898653981664</v>
      </c>
      <c r="O259">
        <v>91.458529704538904</v>
      </c>
      <c r="P259">
        <v>95.230722665410511</v>
      </c>
      <c r="Q259">
        <v>94.381496749821764</v>
      </c>
      <c r="R259">
        <v>36.448217682552077</v>
      </c>
      <c r="S259">
        <v>39.575704947848088</v>
      </c>
      <c r="T259">
        <v>80.683860157914566</v>
      </c>
      <c r="U259">
        <v>86.648867842286535</v>
      </c>
      <c r="V259">
        <v>86.143450596482978</v>
      </c>
      <c r="W259" t="s">
        <v>259</v>
      </c>
      <c r="X259" t="s">
        <v>160</v>
      </c>
      <c r="Y259" t="s">
        <v>260</v>
      </c>
      <c r="Z259" t="s">
        <v>261</v>
      </c>
      <c r="AA259" t="s">
        <v>163</v>
      </c>
      <c r="AB259" t="s">
        <v>192</v>
      </c>
      <c r="AC259">
        <v>78.746622484239879</v>
      </c>
      <c r="AD259">
        <v>76.378073478353528</v>
      </c>
      <c r="AE259">
        <v>74.194142009969795</v>
      </c>
      <c r="AF259">
        <v>94.342422593201277</v>
      </c>
      <c r="AG259">
        <v>72.391179624693109</v>
      </c>
      <c r="AH259"/>
      <c r="AI259">
        <v>936.23227456588666</v>
      </c>
      <c r="AJ259">
        <v>1712.2066895971529</v>
      </c>
      <c r="AK259">
        <v>1819.6573983638921</v>
      </c>
      <c r="AL259">
        <v>1558.062621915929</v>
      </c>
      <c r="AM259">
        <v>1782.0643628718999</v>
      </c>
      <c r="AN259">
        <v>1209.284297770972</v>
      </c>
      <c r="AO259">
        <v>1256.3398780051989</v>
      </c>
      <c r="AP259">
        <v>880.57038785911323</v>
      </c>
      <c r="AQ259">
        <v>1197.553559813656</v>
      </c>
      <c r="AR259">
        <v>1249.1053896416211</v>
      </c>
      <c r="AS259">
        <v>187.18051601473081</v>
      </c>
      <c r="AT259">
        <v>253.2991798691346</v>
      </c>
      <c r="AU259">
        <v>423.53830926950889</v>
      </c>
      <c r="AV259">
        <v>612.52303757037828</v>
      </c>
      <c r="AW259">
        <v>538.82879150044937</v>
      </c>
      <c r="AX259">
        <v>1214.0476588695981</v>
      </c>
      <c r="AY259">
        <v>483.89087903645139</v>
      </c>
      <c r="AZ259">
        <v>1189.654597539783</v>
      </c>
      <c r="BA259">
        <v>4071.932647537833</v>
      </c>
      <c r="BB259">
        <v>848.69756433109796</v>
      </c>
      <c r="BC259"/>
    </row>
    <row r="260">
      <c r="A260" t="s">
        <v>636</v>
      </c>
      <c r="B260">
        <v>2018</v>
      </c>
      <c r="C260" t="s">
        <v>643</v>
      </c>
      <c r="D260">
        <v>48</v>
      </c>
      <c r="E260" t="s">
        <v>102</v>
      </c>
      <c r="F260" t="s">
        <v>100</v>
      </c>
      <c r="G260" t="s">
        <v>192</v>
      </c>
      <c r="H260">
        <v>33.686630278782047</v>
      </c>
      <c r="I260">
        <v>8.6047431156380494</v>
      </c>
      <c r="J260">
        <v>5.958895618506153</v>
      </c>
      <c r="K260">
        <v>5.9836473270911092</v>
      </c>
      <c r="L260">
        <v>3.940925615262858</v>
      </c>
      <c r="M260">
        <v>7.1132422051113293</v>
      </c>
      <c r="N260">
        <v>4.4480196956909888</v>
      </c>
      <c r="O260">
        <v>5.9521819303842189</v>
      </c>
      <c r="P260">
        <v>3.9534042399918401</v>
      </c>
      <c r="Q260">
        <v>3.8607377604733499</v>
      </c>
      <c r="R260">
        <v>42.54169782124994</v>
      </c>
      <c r="S260">
        <v>48.374673027339853</v>
      </c>
      <c r="T260">
        <v>13.75741515851028</v>
      </c>
      <c r="U260">
        <v>10.02173679858077</v>
      </c>
      <c r="V260">
        <v>10.998927559545329</v>
      </c>
      <c r="W260" t="s">
        <v>259</v>
      </c>
      <c r="X260" t="s">
        <v>160</v>
      </c>
      <c r="Y260" t="s">
        <v>260</v>
      </c>
      <c r="Z260" t="s">
        <v>261</v>
      </c>
      <c r="AA260" t="s">
        <v>163</v>
      </c>
      <c r="AB260" t="s">
        <v>192</v>
      </c>
      <c r="AC260">
        <v>15.908748139057449</v>
      </c>
      <c r="AD260">
        <v>13.61773796157493</v>
      </c>
      <c r="AE260">
        <v>18.31695618997874</v>
      </c>
      <c r="AF260">
        <v>3.3091456540483599</v>
      </c>
      <c r="AG260">
        <v>24.432817246069551</v>
      </c>
      <c r="AH260"/>
      <c r="AI260">
        <v>593.66657937659727</v>
      </c>
      <c r="AJ260">
        <v>166.4433265285156</v>
      </c>
      <c r="AK260">
        <v>118.56568097287661</v>
      </c>
      <c r="AL260">
        <v>101.70586908774401</v>
      </c>
      <c r="AM260">
        <v>74.132560923610598</v>
      </c>
      <c r="AN260">
        <v>95.533277620963645</v>
      </c>
      <c r="AO260">
        <v>60.912457708401753</v>
      </c>
      <c r="AP260">
        <v>57.30810639509243</v>
      </c>
      <c r="AQ260">
        <v>49.715188423160541</v>
      </c>
      <c r="AR260">
        <v>51.09548492733866</v>
      </c>
      <c r="AS260">
        <v>218.47369930893009</v>
      </c>
      <c r="AT260">
        <v>309.6158367970902</v>
      </c>
      <c r="AU260">
        <v>72.217570462666913</v>
      </c>
      <c r="AV260">
        <v>70.843910814513734</v>
      </c>
      <c r="AW260">
        <v>68.798484431186267</v>
      </c>
      <c r="AX260">
        <v>245.2673882950879</v>
      </c>
      <c r="AY260">
        <v>86.274749972347621</v>
      </c>
      <c r="AZ260">
        <v>293.70042639504948</v>
      </c>
      <c r="BA260">
        <v>142.82671415254171</v>
      </c>
      <c r="BB260">
        <v>286.44473807431729</v>
      </c>
      <c r="BC260"/>
    </row>
    <row r="261">
      <c r="A261" t="s">
        <v>636</v>
      </c>
      <c r="B261">
        <v>2018</v>
      </c>
      <c r="C261" t="s">
        <v>643</v>
      </c>
      <c r="D261">
        <v>49</v>
      </c>
      <c r="E261" t="s">
        <v>102</v>
      </c>
      <c r="F261" t="s">
        <v>68</v>
      </c>
      <c r="G261" t="s">
        <v>192</v>
      </c>
      <c r="H261">
        <v>13.18841442816027</v>
      </c>
      <c r="I261">
        <v>2.8780478610468121</v>
      </c>
      <c r="J261">
        <v>2.588430982912306</v>
      </c>
      <c r="K261">
        <v>2.35106996415263</v>
      </c>
      <c r="L261">
        <v>1.3236031128659029</v>
      </c>
      <c r="M261">
        <v>2.845545778571327</v>
      </c>
      <c r="N261">
        <v>3.8100816503273558</v>
      </c>
      <c r="O261">
        <v>2.5892883650769072</v>
      </c>
      <c r="P261">
        <v>0.81587309459764112</v>
      </c>
      <c r="Q261">
        <v>1.7577654897048489</v>
      </c>
      <c r="R261">
        <v>21.010084496198019</v>
      </c>
      <c r="S261">
        <v>12.04962202481218</v>
      </c>
      <c r="T261">
        <v>5.558724683575158</v>
      </c>
      <c r="U261">
        <v>3.3293953591326781</v>
      </c>
      <c r="V261">
        <v>2.8576218439716969</v>
      </c>
      <c r="W261" t="s">
        <v>259</v>
      </c>
      <c r="X261" t="s">
        <v>160</v>
      </c>
      <c r="Y261" t="s">
        <v>260</v>
      </c>
      <c r="Z261" t="s">
        <v>261</v>
      </c>
      <c r="AA261" t="s">
        <v>163</v>
      </c>
      <c r="AB261" t="s">
        <v>192</v>
      </c>
      <c r="AC261">
        <v>5.3446293767027244</v>
      </c>
      <c r="AD261">
        <v>10.004188560071601</v>
      </c>
      <c r="AE261">
        <v>7.4889018000514547</v>
      </c>
      <c r="AF261">
        <v>2.348431752750475</v>
      </c>
      <c r="AG261">
        <v>3.1760031292375119</v>
      </c>
      <c r="AH261"/>
      <c r="AI261">
        <v>232.4222047789207</v>
      </c>
      <c r="AJ261">
        <v>55.670675284928564</v>
      </c>
      <c r="AK261">
        <v>51.502677977303968</v>
      </c>
      <c r="AL261">
        <v>39.961849507343707</v>
      </c>
      <c r="AM261">
        <v>24.898234065417011</v>
      </c>
      <c r="AN261">
        <v>38.216653813935622</v>
      </c>
      <c r="AO261">
        <v>52.176351111023877</v>
      </c>
      <c r="AP261">
        <v>24.92988535110582</v>
      </c>
      <c r="AQ261">
        <v>10.259837386978811</v>
      </c>
      <c r="AR261">
        <v>23.26339825629557</v>
      </c>
      <c r="AS261">
        <v>107.89768903827721</v>
      </c>
      <c r="AT261">
        <v>77.122046989183076</v>
      </c>
      <c r="AU261">
        <v>29.17972503507151</v>
      </c>
      <c r="AV261">
        <v>23.53557997273024</v>
      </c>
      <c r="AW261">
        <v>17.874474659312291</v>
      </c>
      <c r="AX261">
        <v>82.398896328667746</v>
      </c>
      <c r="AY261">
        <v>63.381221545885637</v>
      </c>
      <c r="AZ261">
        <v>120.07964800991969</v>
      </c>
      <c r="BA261">
        <v>101.3611444532513</v>
      </c>
      <c r="BB261">
        <v>37.234731276189628</v>
      </c>
      <c r="BC261"/>
    </row>
    <row r="262">
      <c r="A262" t="s">
        <v>636</v>
      </c>
      <c r="B262">
        <v>2018</v>
      </c>
      <c r="C262" t="s">
        <v>643</v>
      </c>
      <c r="D262">
        <v>50</v>
      </c>
      <c r="E262" t="s">
        <v>103</v>
      </c>
      <c r="F262" t="s">
        <v>101</v>
      </c>
      <c r="G262" t="s">
        <v>192</v>
      </c>
      <c r="H262">
        <v>64.334747282416998</v>
      </c>
      <c r="I262">
        <v>90.264241091920638</v>
      </c>
      <c r="J262">
        <v>92.194490387940661</v>
      </c>
      <c r="K262">
        <v>92.163898915068344</v>
      </c>
      <c r="L262">
        <v>94.71966191123316</v>
      </c>
      <c r="M262">
        <v>91.961418867023795</v>
      </c>
      <c r="N262">
        <v>91.644950231169631</v>
      </c>
      <c r="O262">
        <v>92.167237115923157</v>
      </c>
      <c r="P262">
        <v>95.162128394914745</v>
      </c>
      <c r="Q262">
        <v>94.381496749821764</v>
      </c>
      <c r="R262">
        <v>32.420188578315788</v>
      </c>
      <c r="S262">
        <v>43.999221954777589</v>
      </c>
      <c r="T262">
        <v>85.049820193447701</v>
      </c>
      <c r="U262">
        <v>88.824307566008059</v>
      </c>
      <c r="V262">
        <v>87.553414722032642</v>
      </c>
      <c r="W262" t="s">
        <v>259</v>
      </c>
      <c r="X262" t="s">
        <v>160</v>
      </c>
      <c r="Y262" t="s">
        <v>260</v>
      </c>
      <c r="Z262" t="s">
        <v>261</v>
      </c>
      <c r="AA262" t="s">
        <v>163</v>
      </c>
      <c r="AB262" t="s">
        <v>192</v>
      </c>
      <c r="AC262">
        <v>80.184063019665714</v>
      </c>
      <c r="AD262">
        <v>80.76521399404686</v>
      </c>
      <c r="AE262">
        <v>87.442908802104085</v>
      </c>
      <c r="AF262">
        <v>94.695332131694826</v>
      </c>
      <c r="AG262">
        <v>84.64453393136283</v>
      </c>
      <c r="AH262"/>
      <c r="AI262">
        <v>571.05701934088745</v>
      </c>
      <c r="AJ262">
        <v>1625.035516599308</v>
      </c>
      <c r="AK262">
        <v>1763.8327101309051</v>
      </c>
      <c r="AL262">
        <v>1529.975919419365</v>
      </c>
      <c r="AM262">
        <v>1776.432353851789</v>
      </c>
      <c r="AN262">
        <v>1163.5307385710271</v>
      </c>
      <c r="AO262">
        <v>1240.449613432929</v>
      </c>
      <c r="AP262">
        <v>880.57038785911323</v>
      </c>
      <c r="AQ262">
        <v>1179.7235587305929</v>
      </c>
      <c r="AR262">
        <v>1249.1053896416211</v>
      </c>
      <c r="AS262">
        <v>51.115217393857208</v>
      </c>
      <c r="AT262">
        <v>110.4292139264525</v>
      </c>
      <c r="AU262">
        <v>326.00559220037189</v>
      </c>
      <c r="AV262">
        <v>583.19358945356669</v>
      </c>
      <c r="AW262">
        <v>482.21021813272421</v>
      </c>
      <c r="AX262">
        <v>1120.7222485635659</v>
      </c>
      <c r="AY262">
        <v>440.97304969143983</v>
      </c>
      <c r="AZ262">
        <v>1016.263390347616</v>
      </c>
      <c r="BA262">
        <v>4052.463612712726</v>
      </c>
      <c r="BB262">
        <v>635.91121802690509</v>
      </c>
      <c r="BC262"/>
    </row>
    <row r="263">
      <c r="A263" t="s">
        <v>636</v>
      </c>
      <c r="B263">
        <v>2018</v>
      </c>
      <c r="C263" t="s">
        <v>643</v>
      </c>
      <c r="D263">
        <v>51</v>
      </c>
      <c r="E263" t="s">
        <v>103</v>
      </c>
      <c r="F263" t="s">
        <v>100</v>
      </c>
      <c r="G263" t="s">
        <v>192</v>
      </c>
      <c r="H263">
        <v>24.018592537440671</v>
      </c>
      <c r="I263">
        <v>6.8400006196171894</v>
      </c>
      <c r="J263">
        <v>5.8346958570662206</v>
      </c>
      <c r="K263">
        <v>5.5006414420494973</v>
      </c>
      <c r="L263">
        <v>3.9527602005632758</v>
      </c>
      <c r="M263">
        <v>5.1773291633131766</v>
      </c>
      <c r="N263">
        <v>4.5002385382633179</v>
      </c>
      <c r="O263">
        <v>5.2234102575202508</v>
      </c>
      <c r="P263">
        <v>4.0102641918864794</v>
      </c>
      <c r="Q263">
        <v>3.8607377604733499</v>
      </c>
      <c r="R263">
        <v>42.609697342230547</v>
      </c>
      <c r="S263">
        <v>42.046718105469552</v>
      </c>
      <c r="T263">
        <v>11.61581320410156</v>
      </c>
      <c r="U263">
        <v>9.1647769682672973</v>
      </c>
      <c r="V263">
        <v>10.68913734838306</v>
      </c>
      <c r="W263" t="s">
        <v>259</v>
      </c>
      <c r="X263" t="s">
        <v>160</v>
      </c>
      <c r="Y263" t="s">
        <v>260</v>
      </c>
      <c r="Z263" t="s">
        <v>261</v>
      </c>
      <c r="AA263" t="s">
        <v>163</v>
      </c>
      <c r="AB263" t="s">
        <v>192</v>
      </c>
      <c r="AC263">
        <v>14.157170529215691</v>
      </c>
      <c r="AD263">
        <v>12.868065963586099</v>
      </c>
      <c r="AE263">
        <v>9.0945421530560129</v>
      </c>
      <c r="AF263">
        <v>2.944116749982832</v>
      </c>
      <c r="AG263">
        <v>15.11976998563461</v>
      </c>
      <c r="AH263"/>
      <c r="AI263">
        <v>213.1971670454171</v>
      </c>
      <c r="AJ263">
        <v>123.1411664905042</v>
      </c>
      <c r="AK263">
        <v>111.62735824075691</v>
      </c>
      <c r="AL263">
        <v>91.313942300242587</v>
      </c>
      <c r="AM263">
        <v>74.132560923610598</v>
      </c>
      <c r="AN263">
        <v>65.505531552593553</v>
      </c>
      <c r="AO263">
        <v>60.912457708401753</v>
      </c>
      <c r="AP263">
        <v>49.904722549367129</v>
      </c>
      <c r="AQ263">
        <v>49.715188423160541</v>
      </c>
      <c r="AR263">
        <v>51.09548492733866</v>
      </c>
      <c r="AS263">
        <v>67.1804834655197</v>
      </c>
      <c r="AT263">
        <v>105.52882124475759</v>
      </c>
      <c r="AU263">
        <v>44.524727434800241</v>
      </c>
      <c r="AV263">
        <v>60.1731589373018</v>
      </c>
      <c r="AW263">
        <v>58.871618757290413</v>
      </c>
      <c r="AX263">
        <v>197.87293623309091</v>
      </c>
      <c r="AY263">
        <v>70.258840545032655</v>
      </c>
      <c r="AZ263">
        <v>105.6969669552165</v>
      </c>
      <c r="BA263">
        <v>125.9927573229363</v>
      </c>
      <c r="BB263">
        <v>113.59069394425509</v>
      </c>
      <c r="BC263"/>
    </row>
    <row r="264">
      <c r="A264" t="s">
        <v>636</v>
      </c>
      <c r="B264">
        <v>2018</v>
      </c>
      <c r="C264" t="s">
        <v>643</v>
      </c>
      <c r="D264">
        <v>52</v>
      </c>
      <c r="E264" t="s">
        <v>103</v>
      </c>
      <c r="F264" t="s">
        <v>68</v>
      </c>
      <c r="G264" t="s">
        <v>192</v>
      </c>
      <c r="H264">
        <v>11.646660180142391</v>
      </c>
      <c r="I264">
        <v>2.8957582884621602</v>
      </c>
      <c r="J264">
        <v>1.970813754993143</v>
      </c>
      <c r="K264">
        <v>2.3354596428821832</v>
      </c>
      <c r="L264">
        <v>1.327577888203566</v>
      </c>
      <c r="M264">
        <v>2.8612519696630692</v>
      </c>
      <c r="N264">
        <v>3.8548112305670541</v>
      </c>
      <c r="O264">
        <v>2.60935262655661</v>
      </c>
      <c r="P264">
        <v>0.82760741319872799</v>
      </c>
      <c r="Q264">
        <v>1.7577654897048489</v>
      </c>
      <c r="R264">
        <v>24.97011407945363</v>
      </c>
      <c r="S264">
        <v>13.95405993975289</v>
      </c>
      <c r="T264">
        <v>3.3343666024507881</v>
      </c>
      <c r="U264">
        <v>2.0109154657246568</v>
      </c>
      <c r="V264">
        <v>1.7574479295842169</v>
      </c>
      <c r="W264" t="s">
        <v>259</v>
      </c>
      <c r="X264" t="s">
        <v>160</v>
      </c>
      <c r="Y264" t="s">
        <v>260</v>
      </c>
      <c r="Z264" t="s">
        <v>261</v>
      </c>
      <c r="AA264" t="s">
        <v>163</v>
      </c>
      <c r="AB264" t="s">
        <v>192</v>
      </c>
      <c r="AC264">
        <v>5.6587664511186464</v>
      </c>
      <c r="AD264">
        <v>6.366720042367044</v>
      </c>
      <c r="AE264">
        <v>3.4625490448398319</v>
      </c>
      <c r="AF264">
        <v>2.3605511183224852</v>
      </c>
      <c r="AG264">
        <v>0.23569608300254069</v>
      </c>
      <c r="AH264"/>
      <c r="AI264">
        <v>103.3797027064104</v>
      </c>
      <c r="AJ264">
        <v>52.132605440572782</v>
      </c>
      <c r="AK264">
        <v>37.704918721341691</v>
      </c>
      <c r="AL264">
        <v>38.770028790538603</v>
      </c>
      <c r="AM264">
        <v>24.898234065417011</v>
      </c>
      <c r="AN264">
        <v>36.201644760547182</v>
      </c>
      <c r="AO264">
        <v>52.176351111023877</v>
      </c>
      <c r="AP264">
        <v>24.92988535110582</v>
      </c>
      <c r="AQ264">
        <v>10.259837386978811</v>
      </c>
      <c r="AR264">
        <v>23.26339825629557</v>
      </c>
      <c r="AS264">
        <v>39.369074193922927</v>
      </c>
      <c r="AT264">
        <v>35.021889064613148</v>
      </c>
      <c r="AU264">
        <v>12.781004784873801</v>
      </c>
      <c r="AV264">
        <v>13.203063898608439</v>
      </c>
      <c r="AW264">
        <v>9.6793409163109256</v>
      </c>
      <c r="AX264">
        <v>79.091844717800896</v>
      </c>
      <c r="AY264">
        <v>34.761895806047782</v>
      </c>
      <c r="AZ264">
        <v>40.24182040327041</v>
      </c>
      <c r="BA264">
        <v>101.01920863054259</v>
      </c>
      <c r="BB264">
        <v>1.7707201666188319</v>
      </c>
      <c r="BC264"/>
    </row>
    <row r="265">
      <c r="A265" t="s">
        <v>636</v>
      </c>
      <c r="B265">
        <v>2018</v>
      </c>
      <c r="C265" t="s">
        <v>643</v>
      </c>
      <c r="D265">
        <v>53</v>
      </c>
      <c r="E265" t="s">
        <v>106</v>
      </c>
      <c r="F265" t="s">
        <v>101</v>
      </c>
      <c r="G265" t="s">
        <v>192</v>
      </c>
      <c r="H265">
        <v>100</v>
      </c>
      <c r="I265">
        <v>100</v>
      </c>
      <c r="J265">
        <v>95.731928100402968</v>
      </c>
      <c r="K265">
        <v>95.695230309384144</v>
      </c>
      <c r="L265">
        <v>94.230348216054523</v>
      </c>
      <c r="M265">
        <v>100</v>
      </c>
      <c r="N265">
        <v>100</v>
      </c>
      <c r="O265">
        <v>97.312715150396841</v>
      </c>
      <c r="P265">
        <v>94.867368861168188</v>
      </c>
      <c r="Q265">
        <v>94.005727694162417</v>
      </c>
      <c r="R265">
        <v>0</v>
      </c>
      <c r="S265">
        <v>0</v>
      </c>
      <c r="T265">
        <v>100</v>
      </c>
      <c r="U265">
        <v>0</v>
      </c>
      <c r="V265">
        <v>91.840917701529335</v>
      </c>
      <c r="W265" t="s">
        <v>259</v>
      </c>
      <c r="X265" t="s">
        <v>160</v>
      </c>
      <c r="Y265" t="s">
        <v>260</v>
      </c>
      <c r="Z265" t="s">
        <v>261</v>
      </c>
      <c r="AA265" t="s">
        <v>163</v>
      </c>
      <c r="AB265" t="s">
        <v>192</v>
      </c>
      <c r="AC265">
        <v>93.994123662768786</v>
      </c>
      <c r="AD265">
        <v>92.012422094905816</v>
      </c>
      <c r="AE265">
        <v>87.412008779823296</v>
      </c>
      <c r="AF265">
        <v>96.259017430263114</v>
      </c>
      <c r="AG265">
        <v>97.399276499620612</v>
      </c>
      <c r="AH265"/>
      <c r="AI265">
        <v>7.670011747380503</v>
      </c>
      <c r="AJ265">
        <v>19.574581971171579</v>
      </c>
      <c r="AK265">
        <v>127.2758811992874</v>
      </c>
      <c r="AL265">
        <v>890.11625885001524</v>
      </c>
      <c r="AM265">
        <v>1617.3777283916891</v>
      </c>
      <c r="AN265">
        <v>19.574581971171579</v>
      </c>
      <c r="AO265">
        <v>67.897466245023779</v>
      </c>
      <c r="AP265">
        <v>310.34884177666999</v>
      </c>
      <c r="AQ265">
        <v>1009.0869382845721</v>
      </c>
      <c r="AR265">
        <v>1166.1400362801819</v>
      </c>
      <c r="AS265">
        <v>0</v>
      </c>
      <c r="AT265">
        <v>0</v>
      </c>
      <c r="AU265">
        <v>7.670011747380503</v>
      </c>
      <c r="AV265">
        <v>0</v>
      </c>
      <c r="AW265">
        <v>81.296585854544176</v>
      </c>
      <c r="AX265">
        <v>416.84049742630111</v>
      </c>
      <c r="AY265">
        <v>91.792112541413502</v>
      </c>
      <c r="AZ265">
        <v>259.41389883946999</v>
      </c>
      <c r="BA265">
        <v>1826.474187463373</v>
      </c>
      <c r="BB265">
        <v>67.493765888986658</v>
      </c>
      <c r="BC265"/>
    </row>
    <row r="266">
      <c r="A266" t="s">
        <v>636</v>
      </c>
      <c r="B266">
        <v>2018</v>
      </c>
      <c r="C266" t="s">
        <v>643</v>
      </c>
      <c r="D266">
        <v>54</v>
      </c>
      <c r="E266" t="s">
        <v>106</v>
      </c>
      <c r="F266" t="s">
        <v>100</v>
      </c>
      <c r="G266" t="s">
        <v>192</v>
      </c>
      <c r="H266">
        <v>0</v>
      </c>
      <c r="I266">
        <v>0</v>
      </c>
      <c r="J266">
        <v>4.2680718995970333</v>
      </c>
      <c r="K266">
        <v>3.432648702221512</v>
      </c>
      <c r="L266">
        <v>4.3190510833397466</v>
      </c>
      <c r="M266">
        <v>0</v>
      </c>
      <c r="N266">
        <v>0</v>
      </c>
      <c r="O266">
        <v>2.6872848496031652</v>
      </c>
      <c r="P266">
        <v>4.2162919067648641</v>
      </c>
      <c r="Q266">
        <v>4.1189463469604446</v>
      </c>
      <c r="R266">
        <v>0</v>
      </c>
      <c r="S266">
        <v>0</v>
      </c>
      <c r="T266">
        <v>0</v>
      </c>
      <c r="U266">
        <v>0</v>
      </c>
      <c r="V266">
        <v>8.1590822984706666</v>
      </c>
      <c r="W266" t="s">
        <v>259</v>
      </c>
      <c r="X266" t="s">
        <v>160</v>
      </c>
      <c r="Y266" t="s">
        <v>260</v>
      </c>
      <c r="Z266" t="s">
        <v>261</v>
      </c>
      <c r="AA266" t="s">
        <v>163</v>
      </c>
      <c r="AB266" t="s">
        <v>192</v>
      </c>
      <c r="AC266">
        <v>3.5167827753239909</v>
      </c>
      <c r="AD266">
        <v>7.9875779050942022</v>
      </c>
      <c r="AE266">
        <v>11.19796288325605</v>
      </c>
      <c r="AF266">
        <v>2.8004285444879491</v>
      </c>
      <c r="AG266">
        <v>2.600723500379404</v>
      </c>
      <c r="AH266"/>
      <c r="AI266">
        <v>0</v>
      </c>
      <c r="AJ266">
        <v>0</v>
      </c>
      <c r="AK266">
        <v>5.6744141982954854</v>
      </c>
      <c r="AL266">
        <v>31.92903565715277</v>
      </c>
      <c r="AM266">
        <v>74.132560923610598</v>
      </c>
      <c r="AN266">
        <v>0</v>
      </c>
      <c r="AO266">
        <v>0</v>
      </c>
      <c r="AP266">
        <v>8.5702648344504038</v>
      </c>
      <c r="AQ266">
        <v>44.847929716883968</v>
      </c>
      <c r="AR266">
        <v>51.09548492733866</v>
      </c>
      <c r="AS266">
        <v>0</v>
      </c>
      <c r="AT266">
        <v>0</v>
      </c>
      <c r="AU266">
        <v>0</v>
      </c>
      <c r="AV266">
        <v>0</v>
      </c>
      <c r="AW266">
        <v>7.2223313003858074</v>
      </c>
      <c r="AX266">
        <v>15.596054564706369</v>
      </c>
      <c r="AY266">
        <v>7.9684528817365816</v>
      </c>
      <c r="AZ266">
        <v>33.232358472874317</v>
      </c>
      <c r="BA266">
        <v>53.136948484316989</v>
      </c>
      <c r="BB266">
        <v>1.802196375424586</v>
      </c>
      <c r="BC266"/>
    </row>
    <row r="267">
      <c r="A267" t="s">
        <v>636</v>
      </c>
      <c r="B267">
        <v>2018</v>
      </c>
      <c r="C267" t="s">
        <v>643</v>
      </c>
      <c r="D267">
        <v>55</v>
      </c>
      <c r="E267" t="s">
        <v>106</v>
      </c>
      <c r="F267" t="s">
        <v>68</v>
      </c>
      <c r="G267" t="s">
        <v>192</v>
      </c>
      <c r="H267">
        <v>0</v>
      </c>
      <c r="I267">
        <v>0</v>
      </c>
      <c r="J267">
        <v>0</v>
      </c>
      <c r="K267">
        <v>0.87212098839434571</v>
      </c>
      <c r="L267">
        <v>1.450600700605722</v>
      </c>
      <c r="M267">
        <v>0</v>
      </c>
      <c r="N267">
        <v>0</v>
      </c>
      <c r="O267">
        <v>0</v>
      </c>
      <c r="P267">
        <v>0.91633923206696499</v>
      </c>
      <c r="Q267">
        <v>1.875325958877156</v>
      </c>
      <c r="R267">
        <v>0</v>
      </c>
      <c r="S267">
        <v>0</v>
      </c>
      <c r="T267">
        <v>0</v>
      </c>
      <c r="U267">
        <v>0</v>
      </c>
      <c r="V267">
        <v>0</v>
      </c>
      <c r="W267" t="s">
        <v>259</v>
      </c>
      <c r="X267" t="s">
        <v>160</v>
      </c>
      <c r="Y267" t="s">
        <v>260</v>
      </c>
      <c r="Z267" t="s">
        <v>261</v>
      </c>
      <c r="AA267" t="s">
        <v>163</v>
      </c>
      <c r="AB267" t="s">
        <v>192</v>
      </c>
      <c r="AC267">
        <v>2.4890935619072101</v>
      </c>
      <c r="AD267">
        <v>0</v>
      </c>
      <c r="AE267">
        <v>1.390028336920643</v>
      </c>
      <c r="AF267">
        <v>0.9405540252489315</v>
      </c>
      <c r="AG267">
        <v>0</v>
      </c>
      <c r="AH267"/>
      <c r="AI267">
        <v>0</v>
      </c>
      <c r="AJ267">
        <v>0</v>
      </c>
      <c r="AK267">
        <v>0</v>
      </c>
      <c r="AL267">
        <v>8.1120978437942846</v>
      </c>
      <c r="AM267">
        <v>24.898234065417011</v>
      </c>
      <c r="AN267">
        <v>0</v>
      </c>
      <c r="AO267">
        <v>0</v>
      </c>
      <c r="AP267">
        <v>0</v>
      </c>
      <c r="AQ267">
        <v>9.7469336529157289</v>
      </c>
      <c r="AR267">
        <v>23.26339825629557</v>
      </c>
      <c r="AS267">
        <v>0</v>
      </c>
      <c r="AT267">
        <v>0</v>
      </c>
      <c r="AU267">
        <v>0</v>
      </c>
      <c r="AV267">
        <v>0</v>
      </c>
      <c r="AW267">
        <v>0</v>
      </c>
      <c r="AX267">
        <v>11.03850919668696</v>
      </c>
      <c r="AY267">
        <v>0</v>
      </c>
      <c r="AZ267">
        <v>4.1252074561769074</v>
      </c>
      <c r="BA267">
        <v>17.84661525634743</v>
      </c>
      <c r="BB267">
        <v>0</v>
      </c>
      <c r="BC267"/>
    </row>
    <row r="268">
      <c r="A268" t="s">
        <v>636</v>
      </c>
      <c r="B268">
        <v>2018</v>
      </c>
      <c r="C268" t="s">
        <v>643</v>
      </c>
      <c r="D268">
        <v>58</v>
      </c>
      <c r="E268" t="s">
        <v>165</v>
      </c>
      <c r="F268" t="s">
        <v>510</v>
      </c>
      <c r="G268" t="s">
        <v>192</v>
      </c>
      <c r="H268">
        <v>0</v>
      </c>
      <c r="I268">
        <v>0.22588586220493981</v>
      </c>
      <c r="J268">
        <v>5.7433986075456867</v>
      </c>
      <c r="K268">
        <v>45.767641250866667</v>
      </c>
      <c r="L268">
        <v>88.536910487191918</v>
      </c>
      <c r="M268">
        <v>0.24079454610773249</v>
      </c>
      <c r="N268">
        <v>3.4951033395515538</v>
      </c>
      <c r="O268">
        <v>29.24502509932201</v>
      </c>
      <c r="P268">
        <v>76.07336714978166</v>
      </c>
      <c r="Q268">
        <v>92.014509283295155</v>
      </c>
      <c r="R268">
        <v>0</v>
      </c>
      <c r="S268">
        <v>0</v>
      </c>
      <c r="T268">
        <v>0</v>
      </c>
      <c r="U268">
        <v>0.18962438465730311</v>
      </c>
      <c r="V268">
        <v>13.95992613701903</v>
      </c>
      <c r="W268" t="s">
        <v>259</v>
      </c>
      <c r="X268" t="s">
        <v>160</v>
      </c>
      <c r="Y268" t="s">
        <v>260</v>
      </c>
      <c r="Z268" t="s">
        <v>261</v>
      </c>
      <c r="AA268" t="s">
        <v>163</v>
      </c>
      <c r="AB268" t="s">
        <v>192</v>
      </c>
      <c r="AC268">
        <v>25.1383494938969</v>
      </c>
      <c r="AD268">
        <v>15.97514348481964</v>
      </c>
      <c r="AE268">
        <v>15.50384184319284</v>
      </c>
      <c r="AF268">
        <v>41.2783457970122</v>
      </c>
      <c r="AG268">
        <v>5.0910592382826607</v>
      </c>
      <c r="AH268"/>
      <c r="AI268">
        <v>0</v>
      </c>
      <c r="AJ268">
        <v>22.605765726983609</v>
      </c>
      <c r="AK268">
        <v>575.03969866169973</v>
      </c>
      <c r="AL268">
        <v>4584.9005421621396</v>
      </c>
      <c r="AM268">
        <v>8861.6199407520053</v>
      </c>
      <c r="AN268">
        <v>16.26698333658144</v>
      </c>
      <c r="AO268">
        <v>236.25429925039069</v>
      </c>
      <c r="AP268">
        <v>1974.906526500158</v>
      </c>
      <c r="AQ268">
        <v>5141.2310773310428</v>
      </c>
      <c r="AR268">
        <v>6215.001492911304</v>
      </c>
      <c r="AS268">
        <v>0</v>
      </c>
      <c r="AT268">
        <v>0</v>
      </c>
      <c r="AU268">
        <v>0</v>
      </c>
      <c r="AV268">
        <v>6.1678144790478013</v>
      </c>
      <c r="AW268">
        <v>454.33775349430908</v>
      </c>
      <c r="AX268">
        <v>1959.679419589771</v>
      </c>
      <c r="AY268">
        <v>567.29065695622398</v>
      </c>
      <c r="AZ268">
        <v>1372.473596114668</v>
      </c>
      <c r="BA268">
        <v>9837.9848328404169</v>
      </c>
      <c r="BB268">
        <v>306.73744180174509</v>
      </c>
      <c r="BC268"/>
    </row>
    <row r="269">
      <c r="A269" t="s">
        <v>636</v>
      </c>
      <c r="B269">
        <v>2018</v>
      </c>
      <c r="C269" t="s">
        <v>643</v>
      </c>
      <c r="D269">
        <v>59</v>
      </c>
      <c r="E269" t="s">
        <v>165</v>
      </c>
      <c r="F269" t="s">
        <v>511</v>
      </c>
      <c r="G269" t="s">
        <v>192</v>
      </c>
      <c r="H269">
        <v>0.076616484962286499</v>
      </c>
      <c r="I269">
        <v>0.39929624644521661</v>
      </c>
      <c r="J269">
        <v>0.76154023336767307</v>
      </c>
      <c r="K269">
        <v>0.52184125260269798</v>
      </c>
      <c r="L269">
        <v>0.8736083477365153</v>
      </c>
      <c r="M269">
        <v>0.59151399515854475</v>
      </c>
      <c r="N269">
        <v>0.62990459856606063</v>
      </c>
      <c r="O269">
        <v>1.2030893491710939</v>
      </c>
      <c r="P269">
        <v>0.15496063213468311</v>
      </c>
      <c r="Q269">
        <v>1.2090990311126451</v>
      </c>
      <c r="R269">
        <v>0</v>
      </c>
      <c r="S269">
        <v>0</v>
      </c>
      <c r="T269">
        <v>0.23533708580184309</v>
      </c>
      <c r="U269">
        <v>0</v>
      </c>
      <c r="V269">
        <v>0</v>
      </c>
      <c r="W269" t="s">
        <v>259</v>
      </c>
      <c r="X269" t="s">
        <v>160</v>
      </c>
      <c r="Y269" t="s">
        <v>260</v>
      </c>
      <c r="Z269" t="s">
        <v>261</v>
      </c>
      <c r="AA269" t="s">
        <v>163</v>
      </c>
      <c r="AB269" t="s">
        <v>192</v>
      </c>
      <c r="AC269">
        <v>0.13577233496658081</v>
      </c>
      <c r="AD269">
        <v>0.15935863305041539</v>
      </c>
      <c r="AE269">
        <v>0.30392298385275512</v>
      </c>
      <c r="AF269">
        <v>0.87318467298987679</v>
      </c>
      <c r="AG269">
        <v>0.2047514349003835</v>
      </c>
      <c r="AH269"/>
      <c r="AI269">
        <v>7.670011747380503</v>
      </c>
      <c r="AJ269">
        <v>39.959992691419913</v>
      </c>
      <c r="AK269">
        <v>76.246817648904369</v>
      </c>
      <c r="AL269">
        <v>52.276896440132212</v>
      </c>
      <c r="AM269">
        <v>87.439070463490395</v>
      </c>
      <c r="AN269">
        <v>39.959992691419913</v>
      </c>
      <c r="AO269">
        <v>42.578903989693671</v>
      </c>
      <c r="AP269">
        <v>81.244211607666017</v>
      </c>
      <c r="AQ269">
        <v>10.47263250652607</v>
      </c>
      <c r="AR269">
        <v>81.667036448641213</v>
      </c>
      <c r="AS269">
        <v>0</v>
      </c>
      <c r="AT269">
        <v>0</v>
      </c>
      <c r="AU269">
        <v>7.670011747380503</v>
      </c>
      <c r="AV269">
        <v>0</v>
      </c>
      <c r="AW269">
        <v>0</v>
      </c>
      <c r="AX269">
        <v>10.584237069671319</v>
      </c>
      <c r="AY269">
        <v>5.6589578504081022</v>
      </c>
      <c r="AZ269">
        <v>26.90470367339535</v>
      </c>
      <c r="BA269">
        <v>208.10857129272159</v>
      </c>
      <c r="BB269">
        <v>12.336319105131031</v>
      </c>
      <c r="BC269"/>
    </row>
    <row r="270">
      <c r="A270" t="s">
        <v>636</v>
      </c>
      <c r="B270">
        <v>2018</v>
      </c>
      <c r="C270" t="s">
        <v>643</v>
      </c>
      <c r="D270">
        <v>60</v>
      </c>
      <c r="E270" t="s">
        <v>165</v>
      </c>
      <c r="F270" t="s">
        <v>512</v>
      </c>
      <c r="G270" t="s">
        <v>192</v>
      </c>
      <c r="H270">
        <v>25.45827456645657</v>
      </c>
      <c r="I270">
        <v>34.729576717668799</v>
      </c>
      <c r="J270">
        <v>29.79571845492238</v>
      </c>
      <c r="K270">
        <v>15.14702132824624</v>
      </c>
      <c r="L270">
        <v>2.8413916680384101</v>
      </c>
      <c r="M270">
        <v>25.893210540052198</v>
      </c>
      <c r="N270">
        <v>21.652624410011839</v>
      </c>
      <c r="O270">
        <v>18.441538849756071</v>
      </c>
      <c r="P270">
        <v>4.994253032741546</v>
      </c>
      <c r="Q270">
        <v>1.5957364552724611</v>
      </c>
      <c r="R270">
        <v>13.1217829556821</v>
      </c>
      <c r="S270">
        <v>19.342791200248179</v>
      </c>
      <c r="T270">
        <v>48.678394934162093</v>
      </c>
      <c r="U270">
        <v>52.562155348500042</v>
      </c>
      <c r="V270">
        <v>47.708387082286137</v>
      </c>
      <c r="W270" t="s">
        <v>259</v>
      </c>
      <c r="X270" t="s">
        <v>160</v>
      </c>
      <c r="Y270" t="s">
        <v>260</v>
      </c>
      <c r="Z270" t="s">
        <v>261</v>
      </c>
      <c r="AA270" t="s">
        <v>163</v>
      </c>
      <c r="AB270" t="s">
        <v>192</v>
      </c>
      <c r="AC270">
        <v>30.665384119729911</v>
      </c>
      <c r="AD270">
        <v>38.293407093697169</v>
      </c>
      <c r="AE270">
        <v>29.043606848263089</v>
      </c>
      <c r="AF270">
        <v>11.68023379129786</v>
      </c>
      <c r="AG270">
        <v>28.281407479558279</v>
      </c>
      <c r="AH270"/>
      <c r="AI270">
        <v>2548.606413996637</v>
      </c>
      <c r="AJ270">
        <v>3475.5989924001378</v>
      </c>
      <c r="AK270">
        <v>2983.202478619035</v>
      </c>
      <c r="AL270">
        <v>1517.3949192477251</v>
      </c>
      <c r="AM270">
        <v>284.39362664025089</v>
      </c>
      <c r="AN270">
        <v>1749.227427257325</v>
      </c>
      <c r="AO270">
        <v>1463.626425299233</v>
      </c>
      <c r="AP270">
        <v>1245.3508010131211</v>
      </c>
      <c r="AQ270">
        <v>337.52428559433548</v>
      </c>
      <c r="AR270">
        <v>107.7819631823197</v>
      </c>
      <c r="AS270">
        <v>427.07053371249759</v>
      </c>
      <c r="AT270">
        <v>629.73588746024325</v>
      </c>
      <c r="AU270">
        <v>1586.5066898254529</v>
      </c>
      <c r="AV270">
        <v>1709.662095380477</v>
      </c>
      <c r="AW270">
        <v>1552.7103221787811</v>
      </c>
      <c r="AX270">
        <v>2390.5436658774838</v>
      </c>
      <c r="AY270">
        <v>1359.8307951298409</v>
      </c>
      <c r="AZ270">
        <v>2571.077797254361</v>
      </c>
      <c r="BA270">
        <v>2783.7831353003439</v>
      </c>
      <c r="BB270">
        <v>1703.9610373417549</v>
      </c>
      <c r="BC270"/>
    </row>
    <row r="271">
      <c r="A271" t="s">
        <v>636</v>
      </c>
      <c r="B271">
        <v>2018</v>
      </c>
      <c r="C271" t="s">
        <v>643</v>
      </c>
      <c r="D271">
        <v>61</v>
      </c>
      <c r="E271" t="s">
        <v>165</v>
      </c>
      <c r="F271" t="s">
        <v>513</v>
      </c>
      <c r="G271" t="s">
        <v>192</v>
      </c>
      <c r="H271">
        <v>2.2423978090285419</v>
      </c>
      <c r="I271">
        <v>1.574397144983789</v>
      </c>
      <c r="J271">
        <v>1.5331297821850349</v>
      </c>
      <c r="K271">
        <v>0.74301257561517309</v>
      </c>
      <c r="L271">
        <v>0.31443723008138852</v>
      </c>
      <c r="M271">
        <v>1.148017602622905</v>
      </c>
      <c r="N271">
        <v>1.3233193899092699</v>
      </c>
      <c r="O271">
        <v>0.81023331719677505</v>
      </c>
      <c r="P271">
        <v>0.81709391432910461</v>
      </c>
      <c r="Q271">
        <v>0</v>
      </c>
      <c r="R271">
        <v>3.050517436050737</v>
      </c>
      <c r="S271">
        <v>1.8010683855035841</v>
      </c>
      <c r="T271">
        <v>2.0634595161022999</v>
      </c>
      <c r="U271">
        <v>2.244694244408965</v>
      </c>
      <c r="V271">
        <v>2.0378298587796499</v>
      </c>
      <c r="W271" t="s">
        <v>259</v>
      </c>
      <c r="X271" t="s">
        <v>160</v>
      </c>
      <c r="Y271" t="s">
        <v>260</v>
      </c>
      <c r="Z271" t="s">
        <v>261</v>
      </c>
      <c r="AA271" t="s">
        <v>163</v>
      </c>
      <c r="AB271" t="s">
        <v>192</v>
      </c>
      <c r="AC271">
        <v>1.530378874018296</v>
      </c>
      <c r="AD271">
        <v>2.4526461890958182</v>
      </c>
      <c r="AE271">
        <v>1.7151420699997451</v>
      </c>
      <c r="AF271">
        <v>0.66360065176453886</v>
      </c>
      <c r="AG271">
        <v>2.0756990750531541</v>
      </c>
      <c r="AH271"/>
      <c r="AI271">
        <v>224.48455506690669</v>
      </c>
      <c r="AJ271">
        <v>157.55945358123029</v>
      </c>
      <c r="AK271">
        <v>153.49979136024069</v>
      </c>
      <c r="AL271">
        <v>74.433347834083222</v>
      </c>
      <c r="AM271">
        <v>31.471882324233039</v>
      </c>
      <c r="AN271">
        <v>77.554842972289762</v>
      </c>
      <c r="AO271">
        <v>89.450830139855924</v>
      </c>
      <c r="AP271">
        <v>54.714778348980801</v>
      </c>
      <c r="AQ271">
        <v>55.22127891586193</v>
      </c>
      <c r="AR271">
        <v>0</v>
      </c>
      <c r="AS271">
        <v>99.284229430827878</v>
      </c>
      <c r="AT271">
        <v>58.636697588253668</v>
      </c>
      <c r="AU271">
        <v>67.251443497838949</v>
      </c>
      <c r="AV271">
        <v>73.012011017052814</v>
      </c>
      <c r="AW271">
        <v>66.322918255732134</v>
      </c>
      <c r="AX271">
        <v>119.3018652364878</v>
      </c>
      <c r="AY271">
        <v>87.095509922366986</v>
      </c>
      <c r="AZ271">
        <v>151.83250890124719</v>
      </c>
      <c r="BA271">
        <v>158.15781909543219</v>
      </c>
      <c r="BB271">
        <v>125.06132701115961</v>
      </c>
      <c r="BC271"/>
    </row>
    <row r="272">
      <c r="A272" t="s">
        <v>636</v>
      </c>
      <c r="B272">
        <v>2018</v>
      </c>
      <c r="C272" t="s">
        <v>643</v>
      </c>
      <c r="D272">
        <v>62</v>
      </c>
      <c r="E272" t="s">
        <v>165</v>
      </c>
      <c r="F272" t="s">
        <v>514</v>
      </c>
      <c r="G272" t="s">
        <v>192</v>
      </c>
      <c r="H272">
        <v>13.4092006595393</v>
      </c>
      <c r="I272">
        <v>9.8883888754409206</v>
      </c>
      <c r="J272">
        <v>5.6907554640819331</v>
      </c>
      <c r="K272">
        <v>1.593903374571366</v>
      </c>
      <c r="L272">
        <v>0.1112956231237755</v>
      </c>
      <c r="M272">
        <v>6.0006599154850422</v>
      </c>
      <c r="N272">
        <v>3.872691216801774</v>
      </c>
      <c r="O272">
        <v>1.2891114749002319</v>
      </c>
      <c r="P272">
        <v>0.54883487638144379</v>
      </c>
      <c r="Q272">
        <v>0.0110921779952038</v>
      </c>
      <c r="R272">
        <v>15.8413331851817</v>
      </c>
      <c r="S272">
        <v>14.59913751088866</v>
      </c>
      <c r="T272">
        <v>10.414900705050449</v>
      </c>
      <c r="U272">
        <v>18.004659183689501</v>
      </c>
      <c r="V272">
        <v>11.201423529958021</v>
      </c>
      <c r="W272" t="s">
        <v>259</v>
      </c>
      <c r="X272" t="s">
        <v>160</v>
      </c>
      <c r="Y272" t="s">
        <v>260</v>
      </c>
      <c r="Z272" t="s">
        <v>261</v>
      </c>
      <c r="AA272" t="s">
        <v>163</v>
      </c>
      <c r="AB272" t="s">
        <v>192</v>
      </c>
      <c r="AC272">
        <v>11.07882241076512</v>
      </c>
      <c r="AD272">
        <v>9.4679494300877263</v>
      </c>
      <c r="AE272">
        <v>6.2125171491668789</v>
      </c>
      <c r="AF272">
        <v>0.71063032926433245</v>
      </c>
      <c r="AG272">
        <v>19.142767820247109</v>
      </c>
      <c r="AH272"/>
      <c r="AI272">
        <v>1342.383778533756</v>
      </c>
      <c r="AJ272">
        <v>989.5909383329257</v>
      </c>
      <c r="AK272">
        <v>569.76896970441817</v>
      </c>
      <c r="AL272">
        <v>159.67369622938421</v>
      </c>
      <c r="AM272">
        <v>11.13952935295551</v>
      </c>
      <c r="AN272">
        <v>405.37726635226647</v>
      </c>
      <c r="AO272">
        <v>261.7776531197041</v>
      </c>
      <c r="AP272">
        <v>87.053256289588035</v>
      </c>
      <c r="AQ272">
        <v>37.09165281483822</v>
      </c>
      <c r="AR272">
        <v>0.74920687331585034</v>
      </c>
      <c r="AS272">
        <v>515.58287779660725</v>
      </c>
      <c r="AT272">
        <v>475.29856065734901</v>
      </c>
      <c r="AU272">
        <v>339.43825930945923</v>
      </c>
      <c r="AV272">
        <v>585.62825558629504</v>
      </c>
      <c r="AW272">
        <v>364.55992335401879</v>
      </c>
      <c r="AX272">
        <v>863.65814418076002</v>
      </c>
      <c r="AY272">
        <v>336.21477374063221</v>
      </c>
      <c r="AZ272">
        <v>549.96147657329118</v>
      </c>
      <c r="BA272">
        <v>169.36653506994281</v>
      </c>
      <c r="BB272">
        <v>1153.355982588816</v>
      </c>
      <c r="BC272"/>
    </row>
    <row r="273">
      <c r="A273" t="s">
        <v>636</v>
      </c>
      <c r="B273">
        <v>2018</v>
      </c>
      <c r="C273" t="s">
        <v>643</v>
      </c>
      <c r="D273">
        <v>63</v>
      </c>
      <c r="E273" t="s">
        <v>165</v>
      </c>
      <c r="F273" t="s">
        <v>515</v>
      </c>
      <c r="G273" t="s">
        <v>192</v>
      </c>
      <c r="H273">
        <v>11.885527548386881</v>
      </c>
      <c r="I273">
        <v>1.278905848533014</v>
      </c>
      <c r="J273">
        <v>0.84475105006124263</v>
      </c>
      <c r="K273">
        <v>0.35823720071509563</v>
      </c>
      <c r="L273">
        <v>0.15442785942696699</v>
      </c>
      <c r="M273">
        <v>1.1089060832639259</v>
      </c>
      <c r="N273">
        <v>0.4783757993484461</v>
      </c>
      <c r="O273">
        <v>0</v>
      </c>
      <c r="P273">
        <v>0.1297334782343218</v>
      </c>
      <c r="Q273">
        <v>0.22883870714964891</v>
      </c>
      <c r="R273">
        <v>17.867395306265148</v>
      </c>
      <c r="S273">
        <v>12.80561052269341</v>
      </c>
      <c r="T273">
        <v>4.9620565576791371</v>
      </c>
      <c r="U273">
        <v>3.287485475755775</v>
      </c>
      <c r="V273">
        <v>1.696170428708474</v>
      </c>
      <c r="W273" t="s">
        <v>259</v>
      </c>
      <c r="X273" t="s">
        <v>160</v>
      </c>
      <c r="Y273" t="s">
        <v>260</v>
      </c>
      <c r="Z273" t="s">
        <v>261</v>
      </c>
      <c r="AA273" t="s">
        <v>163</v>
      </c>
      <c r="AB273" t="s">
        <v>192</v>
      </c>
      <c r="AC273">
        <v>5.1630618368461922</v>
      </c>
      <c r="AD273">
        <v>6.4302969079286827</v>
      </c>
      <c r="AE273">
        <v>3.8093770152068731</v>
      </c>
      <c r="AF273">
        <v>0.28197655710333469</v>
      </c>
      <c r="AG273">
        <v>6.945966338750992</v>
      </c>
      <c r="AH273"/>
      <c r="AI273">
        <v>1189.8501473255451</v>
      </c>
      <c r="AJ273">
        <v>127.9878506631668</v>
      </c>
      <c r="AK273">
        <v>84.578038625627002</v>
      </c>
      <c r="AL273">
        <v>35.887406274191292</v>
      </c>
      <c r="AM273">
        <v>15.45661567560151</v>
      </c>
      <c r="AN273">
        <v>74.912646776549309</v>
      </c>
      <c r="AO273">
        <v>32.336193890024923</v>
      </c>
      <c r="AP273">
        <v>0</v>
      </c>
      <c r="AQ273">
        <v>8.7677174687864436</v>
      </c>
      <c r="AR273">
        <v>15.45661567560151</v>
      </c>
      <c r="AS273">
        <v>581.52448301200968</v>
      </c>
      <c r="AT273">
        <v>416.9073854695331</v>
      </c>
      <c r="AU273">
        <v>161.72135368673531</v>
      </c>
      <c r="AV273">
        <v>106.93034312897321</v>
      </c>
      <c r="AW273">
        <v>55.203319455918461</v>
      </c>
      <c r="AX273">
        <v>402.49046685397082</v>
      </c>
      <c r="AY273">
        <v>228.3452014555487</v>
      </c>
      <c r="AZ273">
        <v>337.2241166993764</v>
      </c>
      <c r="BA273">
        <v>67.204269900756515</v>
      </c>
      <c r="BB273">
        <v>418.49600365447981</v>
      </c>
      <c r="BC273"/>
    </row>
    <row r="274">
      <c r="A274" t="s">
        <v>636</v>
      </c>
      <c r="B274">
        <v>2018</v>
      </c>
      <c r="C274" t="s">
        <v>643</v>
      </c>
      <c r="D274">
        <v>64</v>
      </c>
      <c r="E274" t="s">
        <v>165</v>
      </c>
      <c r="F274" t="s">
        <v>516</v>
      </c>
      <c r="G274" t="s">
        <v>192</v>
      </c>
      <c r="H274">
        <v>1.646707406172861</v>
      </c>
      <c r="I274">
        <v>0.49509981923749352</v>
      </c>
      <c r="J274">
        <v>0.46501141899028031</v>
      </c>
      <c r="K274">
        <v>0.24391407456158279</v>
      </c>
      <c r="L274">
        <v>0.10319698603240519</v>
      </c>
      <c r="M274">
        <v>0.52975482258210171</v>
      </c>
      <c r="N274">
        <v>0.25557238236398722</v>
      </c>
      <c r="O274">
        <v>0.1201264474376635</v>
      </c>
      <c r="P274">
        <v>0.0058984341838704</v>
      </c>
      <c r="Q274">
        <v>0.12516388936913031</v>
      </c>
      <c r="R274">
        <v>1.3726713536652491</v>
      </c>
      <c r="S274">
        <v>2.2886141097820381</v>
      </c>
      <c r="T274">
        <v>1.062059901596381</v>
      </c>
      <c r="U274">
        <v>1.3140040616413211</v>
      </c>
      <c r="V274">
        <v>0.89571566916142664</v>
      </c>
      <c r="W274" t="s">
        <v>259</v>
      </c>
      <c r="X274" t="s">
        <v>160</v>
      </c>
      <c r="Y274" t="s">
        <v>260</v>
      </c>
      <c r="Z274" t="s">
        <v>261</v>
      </c>
      <c r="AA274" t="s">
        <v>163</v>
      </c>
      <c r="AB274" t="s">
        <v>192</v>
      </c>
      <c r="AC274">
        <v>0.25529155161428507</v>
      </c>
      <c r="AD274">
        <v>2.0037159411512069</v>
      </c>
      <c r="AE274">
        <v>1.7233940670604631</v>
      </c>
      <c r="AF274">
        <v>0.11537405354497519</v>
      </c>
      <c r="AG274">
        <v>0.40836579796775918</v>
      </c>
      <c r="AH274"/>
      <c r="AI274">
        <v>164.85049080575041</v>
      </c>
      <c r="AJ274">
        <v>49.547636208415852</v>
      </c>
      <c r="AK274">
        <v>46.557803927993021</v>
      </c>
      <c r="AL274">
        <v>24.434769678614369</v>
      </c>
      <c r="AM274">
        <v>10.32894037320809</v>
      </c>
      <c r="AN274">
        <v>35.787824145988743</v>
      </c>
      <c r="AO274">
        <v>17.275619126873629</v>
      </c>
      <c r="AP274">
        <v>8.1120978437942846</v>
      </c>
      <c r="AQ274">
        <v>0.39863114083012641</v>
      </c>
      <c r="AR274">
        <v>8.4540336665030011</v>
      </c>
      <c r="AS274">
        <v>44.675901864984091</v>
      </c>
      <c r="AT274">
        <v>74.509538078410031</v>
      </c>
      <c r="AU274">
        <v>34.614229601385773</v>
      </c>
      <c r="AV274">
        <v>42.739931847719888</v>
      </c>
      <c r="AW274">
        <v>29.15183367749216</v>
      </c>
      <c r="AX274">
        <v>19.901449767619582</v>
      </c>
      <c r="AY274">
        <v>71.153622732056476</v>
      </c>
      <c r="AZ274">
        <v>152.5630148104018</v>
      </c>
      <c r="BA274">
        <v>27.497424302330941</v>
      </c>
      <c r="BB274">
        <v>24.604129381572939</v>
      </c>
      <c r="BC274"/>
    </row>
    <row r="275">
      <c r="A275" t="s">
        <v>636</v>
      </c>
      <c r="B275">
        <v>2018</v>
      </c>
      <c r="C275" t="s">
        <v>643</v>
      </c>
      <c r="D275">
        <v>65</v>
      </c>
      <c r="E275" t="s">
        <v>165</v>
      </c>
      <c r="F275" t="s">
        <v>517</v>
      </c>
      <c r="G275" t="s">
        <v>192</v>
      </c>
      <c r="H275">
        <v>5.9572202433932953</v>
      </c>
      <c r="I275">
        <v>0.79728358223940476</v>
      </c>
      <c r="J275">
        <v>0.42915664451230717</v>
      </c>
      <c r="K275">
        <v>0.15100286164551471</v>
      </c>
      <c r="L275">
        <v>0</v>
      </c>
      <c r="M275">
        <v>0.75715074068810795</v>
      </c>
      <c r="N275">
        <v>0.14744923137608801</v>
      </c>
      <c r="O275">
        <v>0.20738030260328169</v>
      </c>
      <c r="P275">
        <v>0</v>
      </c>
      <c r="Q275">
        <v>0</v>
      </c>
      <c r="R275">
        <v>7.483886178758234</v>
      </c>
      <c r="S275">
        <v>7.8287994736443958</v>
      </c>
      <c r="T275">
        <v>2.849857011131935</v>
      </c>
      <c r="U275">
        <v>1.0353198323015329</v>
      </c>
      <c r="V275">
        <v>1.048484288324194</v>
      </c>
      <c r="W275" t="s">
        <v>259</v>
      </c>
      <c r="X275" t="s">
        <v>160</v>
      </c>
      <c r="Y275" t="s">
        <v>260</v>
      </c>
      <c r="Z275" t="s">
        <v>261</v>
      </c>
      <c r="AA275" t="s">
        <v>163</v>
      </c>
      <c r="AB275" t="s">
        <v>192</v>
      </c>
      <c r="AC275">
        <v>0.79037838682385497</v>
      </c>
      <c r="AD275">
        <v>1.6305612399503699</v>
      </c>
      <c r="AE275">
        <v>3.6578839746903258</v>
      </c>
      <c r="AF275">
        <v>0.062806346482299297</v>
      </c>
      <c r="AG275">
        <v>4.5801855331502157</v>
      </c>
      <c r="AH275"/>
      <c r="AI275">
        <v>596.37229861237859</v>
      </c>
      <c r="AJ275">
        <v>79.788994769944097</v>
      </c>
      <c r="AK275">
        <v>42.967957546042619</v>
      </c>
      <c r="AL275">
        <v>15.12713094458292</v>
      </c>
      <c r="AM275">
        <v>0</v>
      </c>
      <c r="AN275">
        <v>51.14965717098621</v>
      </c>
      <c r="AO275">
        <v>9.96694845601791</v>
      </c>
      <c r="AP275">
        <v>14.004320792608709</v>
      </c>
      <c r="AQ275">
        <v>0</v>
      </c>
      <c r="AR275">
        <v>0</v>
      </c>
      <c r="AS275">
        <v>243.57568444780921</v>
      </c>
      <c r="AT275">
        <v>254.8792432924821</v>
      </c>
      <c r="AU275">
        <v>92.881394699268611</v>
      </c>
      <c r="AV275">
        <v>33.675313771776572</v>
      </c>
      <c r="AW275">
        <v>34.123819241998923</v>
      </c>
      <c r="AX275">
        <v>61.614556624861599</v>
      </c>
      <c r="AY275">
        <v>57.902588349067578</v>
      </c>
      <c r="AZ275">
        <v>323.81323440278089</v>
      </c>
      <c r="BA275">
        <v>14.968814088080631</v>
      </c>
      <c r="BB275">
        <v>275.95718840815761</v>
      </c>
      <c r="BC275"/>
    </row>
    <row r="276">
      <c r="A276" t="s">
        <v>636</v>
      </c>
      <c r="B276">
        <v>2018</v>
      </c>
      <c r="C276" t="s">
        <v>643</v>
      </c>
      <c r="D276">
        <v>66</v>
      </c>
      <c r="E276" t="s">
        <v>165</v>
      </c>
      <c r="F276" t="s">
        <v>518</v>
      </c>
      <c r="G276" t="s">
        <v>192</v>
      </c>
      <c r="H276">
        <v>1.4462120575822239</v>
      </c>
      <c r="I276">
        <v>0.19543222868010021</v>
      </c>
      <c r="J276">
        <v>0.020169239157134099</v>
      </c>
      <c r="K276">
        <v>0</v>
      </c>
      <c r="L276">
        <v>0</v>
      </c>
      <c r="M276">
        <v>0.30400570697764001</v>
      </c>
      <c r="N276">
        <v>0.029874365193387001</v>
      </c>
      <c r="O276">
        <v>0</v>
      </c>
      <c r="P276">
        <v>0</v>
      </c>
      <c r="Q276">
        <v>0</v>
      </c>
      <c r="R276">
        <v>2.0949933629683928</v>
      </c>
      <c r="S276">
        <v>1.3934074349597461</v>
      </c>
      <c r="T276">
        <v>0.8673031988415717</v>
      </c>
      <c r="U276">
        <v>0.060977811418959402</v>
      </c>
      <c r="V276">
        <v>0</v>
      </c>
      <c r="W276" t="s">
        <v>259</v>
      </c>
      <c r="X276" t="s">
        <v>160</v>
      </c>
      <c r="Y276" t="s">
        <v>260</v>
      </c>
      <c r="Z276" t="s">
        <v>261</v>
      </c>
      <c r="AA276" t="s">
        <v>163</v>
      </c>
      <c r="AB276" t="s">
        <v>192</v>
      </c>
      <c r="AC276">
        <v>0.067314290824178294</v>
      </c>
      <c r="AD276">
        <v>0.1741022530500338</v>
      </c>
      <c r="AE276">
        <v>0.10608449276931529</v>
      </c>
      <c r="AF276">
        <v>0.070632136860471206</v>
      </c>
      <c r="AG276">
        <v>2.1361154268032232</v>
      </c>
      <c r="AH276"/>
      <c r="AI276">
        <v>144.77907040918299</v>
      </c>
      <c r="AJ276">
        <v>19.55808625613054</v>
      </c>
      <c r="AK276">
        <v>2.0193815543146441</v>
      </c>
      <c r="AL276">
        <v>0</v>
      </c>
      <c r="AM276">
        <v>0</v>
      </c>
      <c r="AN276">
        <v>20.537241601055211</v>
      </c>
      <c r="AO276">
        <v>2.0193815543146441</v>
      </c>
      <c r="AP276">
        <v>0</v>
      </c>
      <c r="AQ276">
        <v>0</v>
      </c>
      <c r="AR276">
        <v>0</v>
      </c>
      <c r="AS276">
        <v>68.185088617063101</v>
      </c>
      <c r="AT276">
        <v>45.364635256819497</v>
      </c>
      <c r="AU276">
        <v>28.266797394001909</v>
      </c>
      <c r="AV276">
        <v>1.9833937963738519</v>
      </c>
      <c r="AW276">
        <v>0</v>
      </c>
      <c r="AX276">
        <v>5.2475374488865718</v>
      </c>
      <c r="AY276">
        <v>6.1825160821976466</v>
      </c>
      <c r="AZ276">
        <v>9.391102331647522</v>
      </c>
      <c r="BA276">
        <v>16.833956829605349</v>
      </c>
      <c r="BB276">
        <v>128.70142552729121</v>
      </c>
      <c r="BC276"/>
    </row>
    <row r="277">
      <c r="A277" t="s">
        <v>636</v>
      </c>
      <c r="B277">
        <v>2018</v>
      </c>
      <c r="C277" t="s">
        <v>643</v>
      </c>
      <c r="D277">
        <v>67</v>
      </c>
      <c r="E277" t="s">
        <v>165</v>
      </c>
      <c r="F277" t="s">
        <v>519</v>
      </c>
      <c r="G277" t="s">
        <v>192</v>
      </c>
      <c r="H277">
        <v>0.81618461453826441</v>
      </c>
      <c r="I277">
        <v>5.5934482712759399</v>
      </c>
      <c r="J277">
        <v>5.6337089078835394</v>
      </c>
      <c r="K277">
        <v>3.2342705858804761</v>
      </c>
      <c r="L277">
        <v>0.80983968593629596</v>
      </c>
      <c r="M277">
        <v>6.5187221081756874</v>
      </c>
      <c r="N277">
        <v>6.8499705171274519</v>
      </c>
      <c r="O277">
        <v>4.587344686268076</v>
      </c>
      <c r="P277">
        <v>1.394674243164238</v>
      </c>
      <c r="Q277">
        <v>0.70732360439270336</v>
      </c>
      <c r="R277">
        <v>0.047179103581249202</v>
      </c>
      <c r="S277">
        <v>0.191094150022247</v>
      </c>
      <c r="T277">
        <v>1.7698275492203639</v>
      </c>
      <c r="U277">
        <v>3.7449127218276641</v>
      </c>
      <c r="V277">
        <v>2.093332866541695</v>
      </c>
      <c r="W277" t="s">
        <v>259</v>
      </c>
      <c r="X277" t="s">
        <v>160</v>
      </c>
      <c r="Y277" t="s">
        <v>260</v>
      </c>
      <c r="Z277" t="s">
        <v>261</v>
      </c>
      <c r="AA277" t="s">
        <v>163</v>
      </c>
      <c r="AB277" t="s">
        <v>192</v>
      </c>
      <c r="AC277">
        <v>1.306160793374141</v>
      </c>
      <c r="AD277">
        <v>5.1576028634465851</v>
      </c>
      <c r="AE277">
        <v>2.2419889298149882</v>
      </c>
      <c r="AF277">
        <v>3.9590747620831901</v>
      </c>
      <c r="AG277">
        <v>3.0468130839949281</v>
      </c>
      <c r="AH277"/>
      <c r="AI277">
        <v>81.707553989473638</v>
      </c>
      <c r="AJ277">
        <v>559.7702308245664</v>
      </c>
      <c r="AK277">
        <v>564.05736291416099</v>
      </c>
      <c r="AL277">
        <v>324.00203631690658</v>
      </c>
      <c r="AM277">
        <v>81.056493503278489</v>
      </c>
      <c r="AN277">
        <v>440.37518965257732</v>
      </c>
      <c r="AO277">
        <v>463.02922322675198</v>
      </c>
      <c r="AP277">
        <v>309.78181517876948</v>
      </c>
      <c r="AQ277">
        <v>94.255622307231008</v>
      </c>
      <c r="AR277">
        <v>47.775261657240982</v>
      </c>
      <c r="AS277">
        <v>1.5355234128298321</v>
      </c>
      <c r="AT277">
        <v>6.2213794744977919</v>
      </c>
      <c r="AU277">
        <v>57.681508407849613</v>
      </c>
      <c r="AV277">
        <v>121.80884304622791</v>
      </c>
      <c r="AW277">
        <v>68.129311184410554</v>
      </c>
      <c r="AX277">
        <v>101.8227718598545</v>
      </c>
      <c r="AY277">
        <v>183.15077542209301</v>
      </c>
      <c r="AZ277">
        <v>198.47149113582319</v>
      </c>
      <c r="BA277">
        <v>943.5774789278239</v>
      </c>
      <c r="BB277">
        <v>183.5711602027919</v>
      </c>
      <c r="BC277"/>
    </row>
    <row r="278">
      <c r="A278" t="s">
        <v>636</v>
      </c>
      <c r="B278">
        <v>2018</v>
      </c>
      <c r="C278" t="s">
        <v>643</v>
      </c>
      <c r="D278">
        <v>68</v>
      </c>
      <c r="E278" t="s">
        <v>165</v>
      </c>
      <c r="F278" t="s">
        <v>520</v>
      </c>
      <c r="G278" t="s">
        <v>192</v>
      </c>
      <c r="H278">
        <v>0.2487036393034274</v>
      </c>
      <c r="I278">
        <v>0.46205063158493381</v>
      </c>
      <c r="J278">
        <v>0.46985493303977538</v>
      </c>
      <c r="K278">
        <v>0.2382462376643065</v>
      </c>
      <c r="L278">
        <v>0.042047236818236397</v>
      </c>
      <c r="M278">
        <v>0.61207610334403784</v>
      </c>
      <c r="N278">
        <v>0.71498560844663073</v>
      </c>
      <c r="O278">
        <v>0.28618108085435018</v>
      </c>
      <c r="P278">
        <v>0.098752493287613805</v>
      </c>
      <c r="Q278">
        <v>0</v>
      </c>
      <c r="R278">
        <v>0</v>
      </c>
      <c r="S278">
        <v>0.059724992982992699</v>
      </c>
      <c r="T278">
        <v>0.23881331346670501</v>
      </c>
      <c r="U278">
        <v>0.56666672622746606</v>
      </c>
      <c r="V278">
        <v>0.074287463175643706</v>
      </c>
      <c r="W278" t="s">
        <v>259</v>
      </c>
      <c r="X278" t="s">
        <v>160</v>
      </c>
      <c r="Y278" t="s">
        <v>260</v>
      </c>
      <c r="Z278" t="s">
        <v>261</v>
      </c>
      <c r="AA278" t="s">
        <v>163</v>
      </c>
      <c r="AB278" t="s">
        <v>192</v>
      </c>
      <c r="AC278">
        <v>0</v>
      </c>
      <c r="AD278">
        <v>0.57644116394428313</v>
      </c>
      <c r="AE278">
        <v>0.2240831500369253</v>
      </c>
      <c r="AF278">
        <v>0.43925853632312861</v>
      </c>
      <c r="AG278">
        <v>0.020902680809672999</v>
      </c>
      <c r="AH278"/>
      <c r="AI278">
        <v>24.89751175628254</v>
      </c>
      <c r="AJ278">
        <v>46.240203922711054</v>
      </c>
      <c r="AK278">
        <v>47.042745519166253</v>
      </c>
      <c r="AL278">
        <v>23.866978379937461</v>
      </c>
      <c r="AM278">
        <v>4.2084892074013363</v>
      </c>
      <c r="AN278">
        <v>41.349075113032363</v>
      </c>
      <c r="AO278">
        <v>48.330022745292112</v>
      </c>
      <c r="AP278">
        <v>19.32571035315091</v>
      </c>
      <c r="AQ278">
        <v>6.6739439369703586</v>
      </c>
      <c r="AR278">
        <v>0</v>
      </c>
      <c r="AS278">
        <v>0</v>
      </c>
      <c r="AT278">
        <v>1.9444438535436981</v>
      </c>
      <c r="AU278">
        <v>7.7833075627646977</v>
      </c>
      <c r="AV278">
        <v>18.431676100818251</v>
      </c>
      <c r="AW278">
        <v>2.417749119926246</v>
      </c>
      <c r="AX278">
        <v>0</v>
      </c>
      <c r="AY278">
        <v>20.469906070095909</v>
      </c>
      <c r="AZ278">
        <v>19.836902999298491</v>
      </c>
      <c r="BA278">
        <v>104.6897285878014</v>
      </c>
      <c r="BB278">
        <v>1.259391128302864</v>
      </c>
      <c r="BC278"/>
    </row>
    <row r="279">
      <c r="A279" t="s">
        <v>636</v>
      </c>
      <c r="B279">
        <v>2018</v>
      </c>
      <c r="C279" t="s">
        <v>643</v>
      </c>
      <c r="D279">
        <v>69</v>
      </c>
      <c r="E279" t="s">
        <v>165</v>
      </c>
      <c r="F279" t="s">
        <v>521</v>
      </c>
      <c r="G279" t="s">
        <v>192</v>
      </c>
      <c r="H279">
        <v>1.677772874409533</v>
      </c>
      <c r="I279">
        <v>13.60176841815785</v>
      </c>
      <c r="J279">
        <v>19.659260023530621</v>
      </c>
      <c r="K279">
        <v>15.447055372692381</v>
      </c>
      <c r="L279">
        <v>3.5040985234872779</v>
      </c>
      <c r="M279">
        <v>18.743951353142489</v>
      </c>
      <c r="N279">
        <v>26.570018919429739</v>
      </c>
      <c r="O279">
        <v>22.644547419688362</v>
      </c>
      <c r="P279">
        <v>7.6270536593679257</v>
      </c>
      <c r="Q279">
        <v>2.4823794390838341</v>
      </c>
      <c r="R279">
        <v>0</v>
      </c>
      <c r="S279">
        <v>0.0089931824052589</v>
      </c>
      <c r="T279">
        <v>1.9080725152956719</v>
      </c>
      <c r="U279">
        <v>1.280976369377538</v>
      </c>
      <c r="V279">
        <v>0.52055933723027303</v>
      </c>
      <c r="W279" t="s">
        <v>259</v>
      </c>
      <c r="X279" t="s">
        <v>160</v>
      </c>
      <c r="Y279" t="s">
        <v>260</v>
      </c>
      <c r="Z279" t="s">
        <v>261</v>
      </c>
      <c r="AA279" t="s">
        <v>163</v>
      </c>
      <c r="AB279" t="s">
        <v>192</v>
      </c>
      <c r="AC279">
        <v>4.6775981654296928</v>
      </c>
      <c r="AD279">
        <v>3.1186792628478841</v>
      </c>
      <c r="AE279">
        <v>4.8112968543899033</v>
      </c>
      <c r="AF279">
        <v>18.303663753374579</v>
      </c>
      <c r="AG279">
        <v>2.19074979023382</v>
      </c>
      <c r="AH279"/>
      <c r="AI279">
        <v>167.9604286530745</v>
      </c>
      <c r="AJ279">
        <v>1361.2113096949579</v>
      </c>
      <c r="AK279">
        <v>1968.321499571824</v>
      </c>
      <c r="AL279">
        <v>1547.451662733979</v>
      </c>
      <c r="AM279">
        <v>350.72366066564553</v>
      </c>
      <c r="AN279">
        <v>1266.2560230365229</v>
      </c>
      <c r="AO279">
        <v>1796.02163113292</v>
      </c>
      <c r="AP279">
        <v>1529.1785299176111</v>
      </c>
      <c r="AQ279">
        <v>515.45562883798789</v>
      </c>
      <c r="AR279">
        <v>167.66912131627529</v>
      </c>
      <c r="AS279">
        <v>0</v>
      </c>
      <c r="AT279">
        <v>0.29278761500537293</v>
      </c>
      <c r="AU279">
        <v>62.187132798501978</v>
      </c>
      <c r="AV279">
        <v>41.665657149757152</v>
      </c>
      <c r="AW279">
        <v>16.942049514897541</v>
      </c>
      <c r="AX279">
        <v>364.6457719958467</v>
      </c>
      <c r="AY279">
        <v>110.7468993651234</v>
      </c>
      <c r="AZ279">
        <v>425.9188117698065</v>
      </c>
      <c r="BA279">
        <v>4362.3639202165868</v>
      </c>
      <c r="BB279">
        <v>131.99315797211361</v>
      </c>
      <c r="BC279"/>
    </row>
    <row r="280">
      <c r="A280" t="s">
        <v>636</v>
      </c>
      <c r="B280">
        <v>2018</v>
      </c>
      <c r="C280" t="s">
        <v>643</v>
      </c>
      <c r="D280">
        <v>70</v>
      </c>
      <c r="E280" t="s">
        <v>165</v>
      </c>
      <c r="F280" t="s">
        <v>522</v>
      </c>
      <c r="G280" t="s">
        <v>192</v>
      </c>
      <c r="H280">
        <v>4.1987466489658152</v>
      </c>
      <c r="I280">
        <v>26.651777167917341</v>
      </c>
      <c r="J280">
        <v>26.204508628139742</v>
      </c>
      <c r="K280">
        <v>14.49624640769016</v>
      </c>
      <c r="L280">
        <v>1.5833620231511381</v>
      </c>
      <c r="M280">
        <v>35.091568810914993</v>
      </c>
      <c r="N280">
        <v>33.422520994387973</v>
      </c>
      <c r="O280">
        <v>20.384128570358421</v>
      </c>
      <c r="P280">
        <v>6.0127018295254544</v>
      </c>
      <c r="Q280">
        <v>1.0967131611599941</v>
      </c>
      <c r="R280">
        <v>0.70017456951164236</v>
      </c>
      <c r="S280">
        <v>0.84695575007124979</v>
      </c>
      <c r="T280">
        <v>6.0468323018573811</v>
      </c>
      <c r="U280">
        <v>8.5869195790497432</v>
      </c>
      <c r="V280">
        <v>9.4730694828556423</v>
      </c>
      <c r="W280" t="s">
        <v>259</v>
      </c>
      <c r="X280" t="s">
        <v>160</v>
      </c>
      <c r="Y280" t="s">
        <v>260</v>
      </c>
      <c r="Z280" t="s">
        <v>261</v>
      </c>
      <c r="AA280" t="s">
        <v>163</v>
      </c>
      <c r="AB280" t="s">
        <v>192</v>
      </c>
      <c r="AC280">
        <v>13.52429014022464</v>
      </c>
      <c r="AD280">
        <v>9.6692238914884765</v>
      </c>
      <c r="AE280">
        <v>8.413024550418962</v>
      </c>
      <c r="AF280">
        <v>20.859091740101778</v>
      </c>
      <c r="AG280">
        <v>3.4528592341708571</v>
      </c>
      <c r="AH280"/>
      <c r="AI280">
        <v>420.33298888215211</v>
      </c>
      <c r="AJ280">
        <v>2667.204689061477</v>
      </c>
      <c r="AK280">
        <v>2623.6439040303062</v>
      </c>
      <c r="AL280">
        <v>1452.201734619129</v>
      </c>
      <c r="AM280">
        <v>158.47799974695701</v>
      </c>
      <c r="AN280">
        <v>2370.62663722567</v>
      </c>
      <c r="AO280">
        <v>2259.2219770313691</v>
      </c>
      <c r="AP280">
        <v>1376.5332193731799</v>
      </c>
      <c r="AQ280">
        <v>406.35363811118219</v>
      </c>
      <c r="AR280">
        <v>74.076077642488329</v>
      </c>
      <c r="AS280">
        <v>22.78836101032822</v>
      </c>
      <c r="AT280">
        <v>27.574015838201831</v>
      </c>
      <c r="AU280">
        <v>197.07592890284181</v>
      </c>
      <c r="AV280">
        <v>279.30230073414913</v>
      </c>
      <c r="AW280">
        <v>308.30916047061481</v>
      </c>
      <c r="AX280">
        <v>1054.2964667904539</v>
      </c>
      <c r="AY280">
        <v>343.36219758349432</v>
      </c>
      <c r="AZ280">
        <v>744.76082610351227</v>
      </c>
      <c r="BA280">
        <v>4971.4062955691816</v>
      </c>
      <c r="BB280">
        <v>208.03553029337161</v>
      </c>
      <c r="BC280"/>
    </row>
    <row r="281">
      <c r="A281" t="s">
        <v>636</v>
      </c>
      <c r="B281">
        <v>2018</v>
      </c>
      <c r="C281" t="s">
        <v>643</v>
      </c>
      <c r="D281">
        <v>71</v>
      </c>
      <c r="E281" t="s">
        <v>165</v>
      </c>
      <c r="F281" t="s">
        <v>523</v>
      </c>
      <c r="G281" t="s">
        <v>192</v>
      </c>
      <c r="H281">
        <v>28.904935875016061</v>
      </c>
      <c r="I281">
        <v>3.193833179630194</v>
      </c>
      <c r="J281">
        <v>1.5948572762083619</v>
      </c>
      <c r="K281">
        <v>0.50187542820565512</v>
      </c>
      <c r="L281">
        <v>0.057923961363869299</v>
      </c>
      <c r="M281">
        <v>1.4121807434148219</v>
      </c>
      <c r="N281">
        <v>0.048287784395616103</v>
      </c>
      <c r="O281">
        <v>0.26717616409070949</v>
      </c>
      <c r="P281">
        <v>0.16927953924443359</v>
      </c>
      <c r="Q281">
        <v>0</v>
      </c>
      <c r="R281">
        <v>36.002253256296569</v>
      </c>
      <c r="S281">
        <v>36.126877037982887</v>
      </c>
      <c r="T281">
        <v>17.712249019300259</v>
      </c>
      <c r="U281">
        <v>6.4178652506493323</v>
      </c>
      <c r="V281">
        <v>5.1293206826388316</v>
      </c>
      <c r="W281" t="s">
        <v>259</v>
      </c>
      <c r="X281" t="s">
        <v>160</v>
      </c>
      <c r="Y281" t="s">
        <v>260</v>
      </c>
      <c r="Z281" t="s">
        <v>261</v>
      </c>
      <c r="AA281" t="s">
        <v>163</v>
      </c>
      <c r="AB281" t="s">
        <v>192</v>
      </c>
      <c r="AC281">
        <v>3.3205295079497099</v>
      </c>
      <c r="AD281">
        <v>3.329194234194655</v>
      </c>
      <c r="AE281">
        <v>20.298348084065481</v>
      </c>
      <c r="AF281">
        <v>0.094018495634740906</v>
      </c>
      <c r="AG281">
        <v>20.458660194828159</v>
      </c>
      <c r="AH281"/>
      <c r="AI281">
        <v>2893.6487732083128</v>
      </c>
      <c r="AJ281">
        <v>319.62622151307193</v>
      </c>
      <c r="AK281">
        <v>159.68006230916649</v>
      </c>
      <c r="AL281">
        <v>50.276764543429259</v>
      </c>
      <c r="AM281">
        <v>5.7975834964748234</v>
      </c>
      <c r="AN281">
        <v>95.400502182023573</v>
      </c>
      <c r="AO281">
        <v>3.264051318781314</v>
      </c>
      <c r="AP281">
        <v>18.042314834609321</v>
      </c>
      <c r="AQ281">
        <v>11.44034056237065</v>
      </c>
      <c r="AR281">
        <v>0</v>
      </c>
      <c r="AS281">
        <v>1171.753988383191</v>
      </c>
      <c r="AT281">
        <v>1176.1689787764101</v>
      </c>
      <c r="AU281">
        <v>577.27050365938464</v>
      </c>
      <c r="AV281">
        <v>208.75059022114101</v>
      </c>
      <c r="AW281">
        <v>166.93813513254449</v>
      </c>
      <c r="AX281">
        <v>258.85443833332852</v>
      </c>
      <c r="AY281">
        <v>118.2224614161255</v>
      </c>
      <c r="AZ281">
        <v>1796.9060231581541</v>
      </c>
      <c r="BA281">
        <v>22.407693821102779</v>
      </c>
      <c r="BB281">
        <v>1232.638788341744</v>
      </c>
      <c r="BC281"/>
    </row>
    <row r="282">
      <c r="A282" t="s">
        <v>636</v>
      </c>
      <c r="B282">
        <v>2018</v>
      </c>
      <c r="C282" t="s">
        <v>643</v>
      </c>
      <c r="D282">
        <v>72</v>
      </c>
      <c r="E282" t="s">
        <v>165</v>
      </c>
      <c r="F282" t="s">
        <v>524</v>
      </c>
      <c r="G282" t="s">
        <v>192</v>
      </c>
      <c r="H282">
        <v>0.098042342557173007</v>
      </c>
      <c r="I282">
        <v>0.22814789420935699</v>
      </c>
      <c r="J282">
        <v>1.0092104101783721</v>
      </c>
      <c r="K282">
        <v>1.5007996437637019</v>
      </c>
      <c r="L282">
        <v>1.0026216509471479</v>
      </c>
      <c r="M282">
        <v>0.1976889427903345</v>
      </c>
      <c r="N282">
        <v>0.4082357806946213</v>
      </c>
      <c r="O282">
        <v>0.4719041475406871</v>
      </c>
      <c r="P282">
        <v>1.8484608507098881</v>
      </c>
      <c r="Q282">
        <v>0.52914425116930697</v>
      </c>
      <c r="R282">
        <v>0.0690757808640617</v>
      </c>
      <c r="S282">
        <v>0.0528157635145131</v>
      </c>
      <c r="T282">
        <v>0.1732940594173045</v>
      </c>
      <c r="U282">
        <v>0.43763702195683118</v>
      </c>
      <c r="V282">
        <v>3.9039639451658918</v>
      </c>
      <c r="W282" t="s">
        <v>259</v>
      </c>
      <c r="X282" t="s">
        <v>160</v>
      </c>
      <c r="Y282" t="s">
        <v>260</v>
      </c>
      <c r="Z282" t="s">
        <v>261</v>
      </c>
      <c r="AA282" t="s">
        <v>163</v>
      </c>
      <c r="AB282" t="s">
        <v>192</v>
      </c>
      <c r="AC282">
        <v>2.2373591317608499</v>
      </c>
      <c r="AD282">
        <v>1.3930245485487389</v>
      </c>
      <c r="AE282">
        <v>0.028510914595563801</v>
      </c>
      <c r="AF282">
        <v>0.37675812573813122</v>
      </c>
      <c r="AG282">
        <v>1.1317725894093369</v>
      </c>
      <c r="AH282"/>
      <c r="AI282">
        <v>9.8149362963385318</v>
      </c>
      <c r="AJ282">
        <v>22.832140963838409</v>
      </c>
      <c r="AK282">
        <v>101.04401414743781</v>
      </c>
      <c r="AL282">
        <v>150.3467714810109</v>
      </c>
      <c r="AM282">
        <v>100.35195452577101</v>
      </c>
      <c r="AN282">
        <v>13.35496501136703</v>
      </c>
      <c r="AO282">
        <v>27.59502335897136</v>
      </c>
      <c r="AP282">
        <v>31.867525423399371</v>
      </c>
      <c r="AQ282">
        <v>124.9236720676262</v>
      </c>
      <c r="AR282">
        <v>35.740366781260597</v>
      </c>
      <c r="AS282">
        <v>2.2481876662536902</v>
      </c>
      <c r="AT282">
        <v>1.7195027007413231</v>
      </c>
      <c r="AU282">
        <v>5.6479303589284564</v>
      </c>
      <c r="AV282">
        <v>14.23479351282233</v>
      </c>
      <c r="AW282">
        <v>127.0578505330263</v>
      </c>
      <c r="AX282">
        <v>174.4150563984899</v>
      </c>
      <c r="AY282">
        <v>49.467462502186287</v>
      </c>
      <c r="AZ282">
        <v>2.5239213531239901</v>
      </c>
      <c r="BA282">
        <v>89.793829066895469</v>
      </c>
      <c r="BB282">
        <v>68.18954809370112</v>
      </c>
      <c r="BC282"/>
    </row>
    <row r="283">
      <c r="A283" t="s">
        <v>636</v>
      </c>
      <c r="B283">
        <v>2018</v>
      </c>
      <c r="C283" t="s">
        <v>643</v>
      </c>
      <c r="D283">
        <v>73</v>
      </c>
      <c r="E283" t="s">
        <v>165</v>
      </c>
      <c r="F283" t="s">
        <v>525</v>
      </c>
      <c r="G283" t="s">
        <v>192</v>
      </c>
      <c r="H283">
        <v>1.901466297237469</v>
      </c>
      <c r="I283">
        <v>0.49916161686211552</v>
      </c>
      <c r="J283">
        <v>0.080151124477449098</v>
      </c>
      <c r="K283">
        <v>0.054932405278849503</v>
      </c>
      <c r="L283">
        <v>0.064838716664565796</v>
      </c>
      <c r="M283">
        <v>0.55179382252136988</v>
      </c>
      <c r="N283">
        <v>0.0050585366685536003</v>
      </c>
      <c r="O283">
        <v>0.042213090812150203</v>
      </c>
      <c r="P283">
        <v>0.1249358669140737</v>
      </c>
      <c r="Q283">
        <v>0</v>
      </c>
      <c r="R283">
        <v>2.348737511174928</v>
      </c>
      <c r="S283">
        <v>2.6541104853008228</v>
      </c>
      <c r="T283">
        <v>0.96723667513387668</v>
      </c>
      <c r="U283">
        <v>0.26610198853809769</v>
      </c>
      <c r="V283">
        <v>0.25752922815508361</v>
      </c>
      <c r="W283" t="s">
        <v>259</v>
      </c>
      <c r="X283" t="s">
        <v>160</v>
      </c>
      <c r="Y283" t="s">
        <v>260</v>
      </c>
      <c r="Z283" t="s">
        <v>261</v>
      </c>
      <c r="AA283" t="s">
        <v>163</v>
      </c>
      <c r="AB283" t="s">
        <v>192</v>
      </c>
      <c r="AC283">
        <v>0.1093089617757073</v>
      </c>
      <c r="AD283">
        <v>0.16865286269834759</v>
      </c>
      <c r="AE283">
        <v>1.8443149226469631</v>
      </c>
      <c r="AF283">
        <v>0.13604708013549449</v>
      </c>
      <c r="AG283">
        <v>0.83192428183967182</v>
      </c>
      <c r="AH283"/>
      <c r="AI283">
        <v>190.35418871328321</v>
      </c>
      <c r="AJ283">
        <v>49.954124886531169</v>
      </c>
      <c r="AK283">
        <v>8.0248789290639735</v>
      </c>
      <c r="AL283">
        <v>5.5030062258342438</v>
      </c>
      <c r="AM283">
        <v>6.4896782750354269</v>
      </c>
      <c r="AN283">
        <v>37.276678651051313</v>
      </c>
      <c r="AO283">
        <v>0.34193582270871742</v>
      </c>
      <c r="AP283">
        <v>2.850635561622139</v>
      </c>
      <c r="AQ283">
        <v>8.4434827288143026</v>
      </c>
      <c r="AR283">
        <v>0</v>
      </c>
      <c r="AS283">
        <v>76.443619425489729</v>
      </c>
      <c r="AT283">
        <v>86.408864396830467</v>
      </c>
      <c r="AU283">
        <v>31.523789102329371</v>
      </c>
      <c r="AV283">
        <v>8.6553620241133906</v>
      </c>
      <c r="AW283">
        <v>8.3815093167884847</v>
      </c>
      <c r="AX283">
        <v>8.5212644060257272</v>
      </c>
      <c r="AY283">
        <v>5.9890036899267063</v>
      </c>
      <c r="AZ283">
        <v>163.2675023297281</v>
      </c>
      <c r="BA283">
        <v>32.424485164860883</v>
      </c>
      <c r="BB283">
        <v>50.123621439206467</v>
      </c>
      <c r="BC283"/>
    </row>
    <row r="284">
      <c r="A284" t="s">
        <v>636</v>
      </c>
      <c r="B284">
        <v>2018</v>
      </c>
      <c r="C284" t="s">
        <v>643</v>
      </c>
      <c r="D284">
        <v>74</v>
      </c>
      <c r="E284" t="s">
        <v>165</v>
      </c>
      <c r="F284" t="s">
        <v>535</v>
      </c>
      <c r="G284" t="s">
        <v>192</v>
      </c>
      <c r="H284">
        <v>0.031990932449829097</v>
      </c>
      <c r="I284">
        <v>0.1855464949285893</v>
      </c>
      <c r="J284">
        <v>0.064817801718739895</v>
      </c>
      <c r="K284">
        <v>0</v>
      </c>
      <c r="L284">
        <v>0</v>
      </c>
      <c r="M284">
        <v>0.29800416275809422</v>
      </c>
      <c r="N284">
        <v>0.096007125727063297</v>
      </c>
      <c r="O284">
        <v>0</v>
      </c>
      <c r="P284">
        <v>0</v>
      </c>
      <c r="Q284">
        <v>0</v>
      </c>
      <c r="R284">
        <v>0</v>
      </c>
      <c r="S284">
        <v>0</v>
      </c>
      <c r="T284">
        <v>0.050305655942776299</v>
      </c>
      <c r="U284">
        <v>0</v>
      </c>
      <c r="V284">
        <v>0</v>
      </c>
      <c r="W284" t="s">
        <v>259</v>
      </c>
      <c r="X284" t="s">
        <v>160</v>
      </c>
      <c r="Y284" t="s">
        <v>260</v>
      </c>
      <c r="Z284" t="s">
        <v>261</v>
      </c>
      <c r="AA284" t="s">
        <v>163</v>
      </c>
      <c r="AB284" t="s">
        <v>192</v>
      </c>
      <c r="AC284">
        <v>0</v>
      </c>
      <c r="AD284">
        <v>0</v>
      </c>
      <c r="AE284">
        <v>0.062662149828784694</v>
      </c>
      <c r="AF284">
        <v>0.095303170288406</v>
      </c>
      <c r="AG284">
        <v>0</v>
      </c>
      <c r="AH284"/>
      <c r="AI284">
        <v>3.2025852898449521</v>
      </c>
      <c r="AJ284">
        <v>18.56876103212322</v>
      </c>
      <c r="AK284">
        <v>6.4896782750354287</v>
      </c>
      <c r="AL284">
        <v>0</v>
      </c>
      <c r="AM284">
        <v>0</v>
      </c>
      <c r="AN284">
        <v>20.13180459514632</v>
      </c>
      <c r="AO284">
        <v>6.4896782750354287</v>
      </c>
      <c r="AP284">
        <v>0</v>
      </c>
      <c r="AQ284">
        <v>0</v>
      </c>
      <c r="AR284">
        <v>0</v>
      </c>
      <c r="AS284">
        <v>0</v>
      </c>
      <c r="AT284">
        <v>0</v>
      </c>
      <c r="AU284">
        <v>1.6395417268218511</v>
      </c>
      <c r="AV284">
        <v>0</v>
      </c>
      <c r="AW284">
        <v>0</v>
      </c>
      <c r="AX284">
        <v>0</v>
      </c>
      <c r="AY284">
        <v>0</v>
      </c>
      <c r="AZ284">
        <v>5.5471506343796042</v>
      </c>
      <c r="BA284">
        <v>22.713873962624</v>
      </c>
      <c r="BB284">
        <v>0</v>
      </c>
      <c r="BC284"/>
    </row>
    <row r="285">
      <c r="A285" t="s">
        <v>636</v>
      </c>
      <c r="B285">
        <v>2018</v>
      </c>
      <c r="C285" t="s">
        <v>643</v>
      </c>
      <c r="D285">
        <v>122</v>
      </c>
      <c r="E285" t="s">
        <v>18</v>
      </c>
      <c r="F285" t="s">
        <v>14</v>
      </c>
      <c r="G285" t="s">
        <v>657</v>
      </c>
      <c r="H285">
        <v>49.618486954433443</v>
      </c>
      <c r="I285">
        <v>96.938059285347919</v>
      </c>
      <c r="J285">
        <v>98.259182250607864</v>
      </c>
      <c r="K285">
        <v>99.198330144162526</v>
      </c>
      <c r="L285">
        <v>99.829462918614979</v>
      </c>
      <c r="M285">
        <v>96.3327992260662</v>
      </c>
      <c r="N285">
        <v>97.991199811364979</v>
      </c>
      <c r="O285">
        <v>99.30851211502052</v>
      </c>
      <c r="P285">
        <v>99.368203486797725</v>
      </c>
      <c r="Q285">
        <v>99.865259846951432</v>
      </c>
      <c r="R285">
        <v>19.060131642006219</v>
      </c>
      <c r="S285">
        <v>40.905781031370793</v>
      </c>
      <c r="T285">
        <v>86.28102625980479</v>
      </c>
      <c r="U285">
        <v>96.978283406822655</v>
      </c>
      <c r="V285">
        <v>98.891175746886859</v>
      </c>
      <c r="W285" t="s">
        <v>259</v>
      </c>
      <c r="X285" t="s">
        <v>160</v>
      </c>
      <c r="Y285" t="s">
        <v>260</v>
      </c>
      <c r="Z285" t="s">
        <v>261</v>
      </c>
      <c r="AA285" t="s">
        <v>163</v>
      </c>
      <c r="AB285" t="s">
        <v>192</v>
      </c>
      <c r="AC285">
        <v>87.761313623116905</v>
      </c>
      <c r="AD285">
        <v>81.576605090865968</v>
      </c>
      <c r="AE285">
        <v>77.678183460543366</v>
      </c>
      <c r="AF285">
        <v>98.904841360369673</v>
      </c>
      <c r="AG285">
        <v>70.516315375832022</v>
      </c>
      <c r="AH285"/>
      <c r="AI285">
        <v>4967.2649171400099</v>
      </c>
      <c r="AJ285">
        <v>9701.1784484540494</v>
      </c>
      <c r="AK285">
        <v>9837.8911883115579</v>
      </c>
      <c r="AL285">
        <v>9937.4681593611112</v>
      </c>
      <c r="AM285">
        <v>9991.8864844751752</v>
      </c>
      <c r="AN285">
        <v>6507.8053681313968</v>
      </c>
      <c r="AO285">
        <v>6623.7933460100412</v>
      </c>
      <c r="AP285">
        <v>6706.2698030483434</v>
      </c>
      <c r="AQ285">
        <v>6715.5551936988977</v>
      </c>
      <c r="AR285">
        <v>6745.2703260947246</v>
      </c>
      <c r="AS285">
        <v>620.34409656632852</v>
      </c>
      <c r="AT285">
        <v>1331.753936304402</v>
      </c>
      <c r="AU285">
        <v>2812.0365421112292</v>
      </c>
      <c r="AV285">
        <v>3154.3625659262761</v>
      </c>
      <c r="AW285">
        <v>3218.498019850249</v>
      </c>
      <c r="AX285">
        <v>6841.5008783746898</v>
      </c>
      <c r="AY285">
        <v>2896.853223148265</v>
      </c>
      <c r="AZ285">
        <v>6876.4411345279505</v>
      </c>
      <c r="BA285">
        <v>23572.270409833949</v>
      </c>
      <c r="BB285">
        <v>4248.6235518571784</v>
      </c>
      <c r="BC285"/>
    </row>
    <row r="286">
      <c r="A286" t="s">
        <v>636</v>
      </c>
      <c r="B286">
        <v>2018</v>
      </c>
      <c r="C286" t="s">
        <v>643</v>
      </c>
      <c r="D286">
        <v>123</v>
      </c>
      <c r="E286" t="s">
        <v>18</v>
      </c>
      <c r="F286" t="s">
        <v>51</v>
      </c>
      <c r="G286" t="s">
        <v>192</v>
      </c>
      <c r="H286">
        <v>50.38151304556623</v>
      </c>
      <c r="I286">
        <v>3.0619407146520099</v>
      </c>
      <c r="J286">
        <v>1.740817749392179</v>
      </c>
      <c r="K286">
        <v>0.80166985583745243</v>
      </c>
      <c r="L286">
        <v>0.1705370813850263</v>
      </c>
      <c r="M286">
        <v>3.667200773933788</v>
      </c>
      <c r="N286">
        <v>2.008800188634992</v>
      </c>
      <c r="O286">
        <v>0.691487884979471</v>
      </c>
      <c r="P286">
        <v>0.6317965132022777</v>
      </c>
      <c r="Q286">
        <v>0.13474015304857651</v>
      </c>
      <c r="R286">
        <v>80.939868357993845</v>
      </c>
      <c r="S286">
        <v>59.094218968629278</v>
      </c>
      <c r="T286">
        <v>13.71897374019524</v>
      </c>
      <c r="U286">
        <v>3.0217165931773131</v>
      </c>
      <c r="V286">
        <v>1.1088242531131309</v>
      </c>
      <c r="W286" t="s">
        <v>259</v>
      </c>
      <c r="X286" t="s">
        <v>160</v>
      </c>
      <c r="Y286" t="s">
        <v>260</v>
      </c>
      <c r="Z286" t="s">
        <v>261</v>
      </c>
      <c r="AA286" t="s">
        <v>163</v>
      </c>
      <c r="AB286" t="s">
        <v>192</v>
      </c>
      <c r="AC286">
        <v>12.238686376883029</v>
      </c>
      <c r="AD286">
        <v>18.423394909134</v>
      </c>
      <c r="AE286">
        <v>22.321816539456609</v>
      </c>
      <c r="AF286">
        <v>1.0951586396302331</v>
      </c>
      <c r="AG286">
        <v>29.483684624168401</v>
      </c>
      <c r="AH286"/>
      <c r="AI286">
        <v>5043.6508161463034</v>
      </c>
      <c r="AJ286">
        <v>306.42694407557491</v>
      </c>
      <c r="AK286">
        <v>174.2938950328556</v>
      </c>
      <c r="AL286">
        <v>80.3095037499792</v>
      </c>
      <c r="AM286">
        <v>17.068980527142038</v>
      </c>
      <c r="AN286">
        <v>247.7393896404528</v>
      </c>
      <c r="AO286">
        <v>135.78645172789251</v>
      </c>
      <c r="AP286">
        <v>46.695939989923531</v>
      </c>
      <c r="AQ286">
        <v>42.698410625488727</v>
      </c>
      <c r="AR286">
        <v>9.1008500602201092</v>
      </c>
      <c r="AS286">
        <v>2634.3243822135651</v>
      </c>
      <c r="AT286">
        <v>1923.9079841539219</v>
      </c>
      <c r="AU286">
        <v>447.12328016971651</v>
      </c>
      <c r="AV286">
        <v>98.285815870465527</v>
      </c>
      <c r="AW286">
        <v>36.087635080209779</v>
      </c>
      <c r="AX286">
        <v>954.07623405881122</v>
      </c>
      <c r="AY286">
        <v>654.23010511911991</v>
      </c>
      <c r="AZ286">
        <v>1976.033045717056</v>
      </c>
      <c r="BA286">
        <v>261.01225420269208</v>
      </c>
      <c r="BB286">
        <v>1776.398500434173</v>
      </c>
      <c r="BC286"/>
    </row>
    <row r="287">
      <c r="A287" t="s">
        <v>636</v>
      </c>
      <c r="B287">
        <v>2018</v>
      </c>
      <c r="C287" t="s">
        <v>643</v>
      </c>
      <c r="D287">
        <v>124</v>
      </c>
      <c r="E287" t="s">
        <v>50</v>
      </c>
      <c r="F287" t="s">
        <v>15</v>
      </c>
      <c r="G287" t="s">
        <v>658</v>
      </c>
      <c r="H287">
        <v>33.103364149314487</v>
      </c>
      <c r="I287">
        <v>60.735369829768381</v>
      </c>
      <c r="J287">
        <v>67.767587539024333</v>
      </c>
      <c r="K287">
        <v>85.807622834527152</v>
      </c>
      <c r="L287">
        <v>97.127521349197366</v>
      </c>
      <c r="M287">
        <v>56.052123806507581</v>
      </c>
      <c r="N287">
        <v>65.362941885783997</v>
      </c>
      <c r="O287">
        <v>77.259155367004865</v>
      </c>
      <c r="P287">
        <v>94.580744911424873</v>
      </c>
      <c r="Q287">
        <v>97.671851872163444</v>
      </c>
      <c r="R287">
        <v>14.42269282877038</v>
      </c>
      <c r="S287">
        <v>28.170347111249932</v>
      </c>
      <c r="T287">
        <v>53.746163163952353</v>
      </c>
      <c r="U287">
        <v>71.933370907420851</v>
      </c>
      <c r="V287">
        <v>80.029559210743358</v>
      </c>
      <c r="W287" t="s">
        <v>259</v>
      </c>
      <c r="X287" t="s">
        <v>160</v>
      </c>
      <c r="Y287" t="s">
        <v>260</v>
      </c>
      <c r="Z287" t="s">
        <v>261</v>
      </c>
      <c r="AA287" t="s">
        <v>163</v>
      </c>
      <c r="AB287" t="s">
        <v>192</v>
      </c>
      <c r="AC287">
        <v>70.554544916477283</v>
      </c>
      <c r="AD287">
        <v>60.358160797624173</v>
      </c>
      <c r="AE287">
        <v>60.344152088266277</v>
      </c>
      <c r="AF287">
        <v>78.07813980612579</v>
      </c>
      <c r="AG287">
        <v>48.087323436523278</v>
      </c>
      <c r="AH287"/>
      <c r="AI287">
        <v>3312.766664100925</v>
      </c>
      <c r="AJ287">
        <v>6072.6622854841426</v>
      </c>
      <c r="AK287">
        <v>6782.8653421060499</v>
      </c>
      <c r="AL287">
        <v>8575.2488987797933</v>
      </c>
      <c r="AM287">
        <v>9721.4503561017809</v>
      </c>
      <c r="AN287">
        <v>3785.4559740265131</v>
      </c>
      <c r="AO287">
        <v>4417.101395245747</v>
      </c>
      <c r="AP287">
        <v>5205.2708041751357</v>
      </c>
      <c r="AQ287">
        <v>6392.0066019732249</v>
      </c>
      <c r="AR287">
        <v>6597.1194100701623</v>
      </c>
      <c r="AS287">
        <v>469.41083728923752</v>
      </c>
      <c r="AT287">
        <v>916.66184438843993</v>
      </c>
      <c r="AU287">
        <v>1750.647891419901</v>
      </c>
      <c r="AV287">
        <v>2334.7347700000578</v>
      </c>
      <c r="AW287">
        <v>2596.5840179842589</v>
      </c>
      <c r="AX287">
        <v>5493.7858496395593</v>
      </c>
      <c r="AY287">
        <v>2139.2985181191989</v>
      </c>
      <c r="AZ287">
        <v>5339.7534418265186</v>
      </c>
      <c r="BA287">
        <v>18598.726028554451</v>
      </c>
      <c r="BB287">
        <v>2893.4297084330351</v>
      </c>
      <c r="BC287"/>
    </row>
    <row r="288">
      <c r="A288" t="s">
        <v>636</v>
      </c>
      <c r="B288">
        <v>2018</v>
      </c>
      <c r="C288" t="s">
        <v>643</v>
      </c>
      <c r="D288">
        <v>125</v>
      </c>
      <c r="E288" t="s">
        <v>50</v>
      </c>
      <c r="F288" t="s">
        <v>16</v>
      </c>
      <c r="G288" t="s">
        <v>659</v>
      </c>
      <c r="H288">
        <v>16.497127965576851</v>
      </c>
      <c r="I288">
        <v>36.199919356537428</v>
      </c>
      <c r="J288">
        <v>30.491042672040951</v>
      </c>
      <c r="K288">
        <v>13.38876578472482</v>
      </c>
      <c r="L288">
        <v>2.7019415694176319</v>
      </c>
      <c r="M288">
        <v>40.279541642739488</v>
      </c>
      <c r="N288">
        <v>32.627730919979548</v>
      </c>
      <c r="O288">
        <v>22.047760830362421</v>
      </c>
      <c r="P288">
        <v>4.7874585753729164</v>
      </c>
      <c r="Q288">
        <v>2.1934079747880122</v>
      </c>
      <c r="R288">
        <v>4.6374388132358382</v>
      </c>
      <c r="S288">
        <v>12.70517197411221</v>
      </c>
      <c r="T288">
        <v>32.526827031173603</v>
      </c>
      <c r="U288">
        <v>25.038434995847322</v>
      </c>
      <c r="V288">
        <v>18.858180408531769</v>
      </c>
      <c r="W288" t="s">
        <v>259</v>
      </c>
      <c r="X288" t="s">
        <v>160</v>
      </c>
      <c r="Y288" t="s">
        <v>260</v>
      </c>
      <c r="Z288" t="s">
        <v>261</v>
      </c>
      <c r="AA288" t="s">
        <v>163</v>
      </c>
      <c r="AB288" t="s">
        <v>192</v>
      </c>
      <c r="AC288">
        <v>17.19262682410633</v>
      </c>
      <c r="AD288">
        <v>21.18339333847495</v>
      </c>
      <c r="AE288">
        <v>17.324847062862549</v>
      </c>
      <c r="AF288">
        <v>20.826121096289292</v>
      </c>
      <c r="AG288">
        <v>22.38984108779028</v>
      </c>
      <c r="AH288"/>
      <c r="AI288">
        <v>1650.923916109047</v>
      </c>
      <c r="AJ288">
        <v>3619.4705923444708</v>
      </c>
      <c r="AK288">
        <v>3051.8518379567031</v>
      </c>
      <c r="AL288">
        <v>1338.016312057583</v>
      </c>
      <c r="AM288">
        <v>270.43612837339538</v>
      </c>
      <c r="AN288">
        <v>2720.2614493057899</v>
      </c>
      <c r="AO288">
        <v>2204.919050647713</v>
      </c>
      <c r="AP288">
        <v>1485.4493969362529</v>
      </c>
      <c r="AQ288">
        <v>323.54859172567711</v>
      </c>
      <c r="AR288">
        <v>148.15091602456539</v>
      </c>
      <c r="AS288">
        <v>150.93325927709111</v>
      </c>
      <c r="AT288">
        <v>413.42573199642982</v>
      </c>
      <c r="AU288">
        <v>1059.4806736808271</v>
      </c>
      <c r="AV288">
        <v>812.67017009987353</v>
      </c>
      <c r="AW288">
        <v>611.85954714697493</v>
      </c>
      <c r="AX288">
        <v>1338.7175847597371</v>
      </c>
      <c r="AY288">
        <v>750.81151212810596</v>
      </c>
      <c r="AZ288">
        <v>1533.046841021513</v>
      </c>
      <c r="BA288">
        <v>4960.9189136572259</v>
      </c>
      <c r="BB288">
        <v>1347.2039352746069</v>
      </c>
      <c r="BC288"/>
    </row>
    <row r="289">
      <c r="A289" t="s">
        <v>636</v>
      </c>
      <c r="B289">
        <v>2018</v>
      </c>
      <c r="C289" t="s">
        <v>643</v>
      </c>
      <c r="D289">
        <v>126</v>
      </c>
      <c r="E289" t="s">
        <v>50</v>
      </c>
      <c r="F289" t="s">
        <v>22</v>
      </c>
      <c r="G289" t="s">
        <v>660</v>
      </c>
      <c r="H289">
        <v>12.31708587235962</v>
      </c>
      <c r="I289">
        <v>2.527245156507401</v>
      </c>
      <c r="J289">
        <v>1.710791760928382</v>
      </c>
      <c r="K289">
        <v>0.7799373270426514</v>
      </c>
      <c r="L289">
        <v>0.1705370813850263</v>
      </c>
      <c r="M289">
        <v>2.6441412369670858</v>
      </c>
      <c r="N289">
        <v>1.9844053715096279</v>
      </c>
      <c r="O289">
        <v>0.6930838026325391</v>
      </c>
      <c r="P289">
        <v>0.6317965132022777</v>
      </c>
      <c r="Q289">
        <v>0.13474015304857651</v>
      </c>
      <c r="R289">
        <v>16.461350687600842</v>
      </c>
      <c r="S289">
        <v>16.572882086779369</v>
      </c>
      <c r="T289">
        <v>5.2038784850181106</v>
      </c>
      <c r="U289">
        <v>1.9560224583651149</v>
      </c>
      <c r="V289">
        <v>0.99691940945492752</v>
      </c>
      <c r="W289" t="s">
        <v>259</v>
      </c>
      <c r="X289" t="s">
        <v>160</v>
      </c>
      <c r="Y289" t="s">
        <v>260</v>
      </c>
      <c r="Z289" t="s">
        <v>261</v>
      </c>
      <c r="AA289" t="s">
        <v>163</v>
      </c>
      <c r="AB289" t="s">
        <v>192</v>
      </c>
      <c r="AC289">
        <v>1.59110842842742</v>
      </c>
      <c r="AD289">
        <v>7.6823338043361753</v>
      </c>
      <c r="AE289">
        <v>8.1355054631828949</v>
      </c>
      <c r="AF289">
        <v>1.0799490460389909</v>
      </c>
      <c r="AG289">
        <v>6.2857840072407249</v>
      </c>
      <c r="AH289"/>
      <c r="AI289">
        <v>1232.6128333294</v>
      </c>
      <c r="AJ289">
        <v>252.68811881956881</v>
      </c>
      <c r="AK289">
        <v>171.23333682314481</v>
      </c>
      <c r="AL289">
        <v>77.943619504962911</v>
      </c>
      <c r="AM289">
        <v>17.068980527142038</v>
      </c>
      <c r="AN289">
        <v>178.57093651257591</v>
      </c>
      <c r="AO289">
        <v>134.10228307264629</v>
      </c>
      <c r="AP289">
        <v>46.695939989923531</v>
      </c>
      <c r="AQ289">
        <v>42.698410625488727</v>
      </c>
      <c r="AR289">
        <v>9.1008500602201092</v>
      </c>
      <c r="AS289">
        <v>535.76239201076135</v>
      </c>
      <c r="AT289">
        <v>539.28084735712889</v>
      </c>
      <c r="AU289">
        <v>169.50342797888399</v>
      </c>
      <c r="AV289">
        <v>63.486440115861463</v>
      </c>
      <c r="AW289">
        <v>32.345361280728788</v>
      </c>
      <c r="AX289">
        <v>123.8929253910527</v>
      </c>
      <c r="AY289">
        <v>272.2880403599097</v>
      </c>
      <c r="AZ289">
        <v>719.89731887336245</v>
      </c>
      <c r="BA289">
        <v>257.2509601528962</v>
      </c>
      <c r="BB289">
        <v>378.2176442269984</v>
      </c>
      <c r="BC289"/>
    </row>
    <row r="290">
      <c r="A290" t="s">
        <v>636</v>
      </c>
      <c r="B290">
        <v>2018</v>
      </c>
      <c r="C290" t="s">
        <v>643</v>
      </c>
      <c r="D290">
        <v>127</v>
      </c>
      <c r="E290" t="s">
        <v>50</v>
      </c>
      <c r="F290" t="s">
        <v>19</v>
      </c>
      <c r="G290" t="s">
        <v>661</v>
      </c>
      <c r="H290">
        <v>38.082422012748509</v>
      </c>
      <c r="I290">
        <v>0.53746565718673267</v>
      </c>
      <c r="J290">
        <v>0.0305780280064448</v>
      </c>
      <c r="K290">
        <v>0.023674053705356</v>
      </c>
      <c r="L290">
        <v>0</v>
      </c>
      <c r="M290">
        <v>1.0241933137857739</v>
      </c>
      <c r="N290">
        <v>0.024921822726822598</v>
      </c>
      <c r="O290">
        <v>0</v>
      </c>
      <c r="P290">
        <v>0</v>
      </c>
      <c r="Q290">
        <v>0</v>
      </c>
      <c r="R290">
        <v>64.478517670392918</v>
      </c>
      <c r="S290">
        <v>42.551598827858527</v>
      </c>
      <c r="T290">
        <v>8.5231313198559846</v>
      </c>
      <c r="U290">
        <v>1.072171638366691</v>
      </c>
      <c r="V290">
        <v>0.1153409712699669</v>
      </c>
      <c r="W290" t="s">
        <v>259</v>
      </c>
      <c r="X290" t="s">
        <v>160</v>
      </c>
      <c r="Y290" t="s">
        <v>260</v>
      </c>
      <c r="Z290" t="s">
        <v>261</v>
      </c>
      <c r="AA290" t="s">
        <v>163</v>
      </c>
      <c r="AB290" t="s">
        <v>192</v>
      </c>
      <c r="AC290">
        <v>10.66171983098905</v>
      </c>
      <c r="AD290">
        <v>10.77611205956461</v>
      </c>
      <c r="AE290">
        <v>14.195495385688149</v>
      </c>
      <c r="AF290">
        <v>0.015790051545521801</v>
      </c>
      <c r="AG290">
        <v>23.23705146844614</v>
      </c>
      <c r="AH290"/>
      <c r="AI290">
        <v>3811.0379828168911</v>
      </c>
      <c r="AJ290">
        <v>53.738825256006002</v>
      </c>
      <c r="AK290">
        <v>3.0605582097108899</v>
      </c>
      <c r="AL290">
        <v>2.365884245016288</v>
      </c>
      <c r="AM290">
        <v>0</v>
      </c>
      <c r="AN290">
        <v>69.168453127876859</v>
      </c>
      <c r="AO290">
        <v>1.684168655246185</v>
      </c>
      <c r="AP290">
        <v>0</v>
      </c>
      <c r="AQ290">
        <v>0</v>
      </c>
      <c r="AR290">
        <v>0</v>
      </c>
      <c r="AS290">
        <v>2098.5619902028011</v>
      </c>
      <c r="AT290">
        <v>1384.627136796792</v>
      </c>
      <c r="AU290">
        <v>277.6198521908322</v>
      </c>
      <c r="AV290">
        <v>34.799375754604043</v>
      </c>
      <c r="AW290">
        <v>3.7422737994809929</v>
      </c>
      <c r="AX290">
        <v>830.18330866775898</v>
      </c>
      <c r="AY290">
        <v>381.94206475921038</v>
      </c>
      <c r="AZ290">
        <v>1256.1357268436941</v>
      </c>
      <c r="BA290">
        <v>3.7612940497958909</v>
      </c>
      <c r="BB290">
        <v>1398.180856207176</v>
      </c>
      <c r="BC290"/>
    </row>
    <row r="291">
      <c r="A291" t="s">
        <v>636</v>
      </c>
      <c r="B291">
        <v>2018</v>
      </c>
      <c r="C291" t="s">
        <v>643</v>
      </c>
      <c r="D291">
        <v>128</v>
      </c>
      <c r="E291" t="s">
        <v>109</v>
      </c>
      <c r="F291" t="s">
        <v>49</v>
      </c>
      <c r="G291" t="s">
        <v>662</v>
      </c>
      <c r="H291">
        <v>33.26000864540611</v>
      </c>
      <c r="I291">
        <v>37.344417766127073</v>
      </c>
      <c r="J291">
        <v>31.03141434655096</v>
      </c>
      <c r="K291">
        <v>13.497231069686681</v>
      </c>
      <c r="L291">
        <v>2.706557253163191</v>
      </c>
      <c r="M291">
        <v>41.813396929134363</v>
      </c>
      <c r="N291">
        <v>33.296772014877398</v>
      </c>
      <c r="O291">
        <v>22.20163677879556</v>
      </c>
      <c r="P291">
        <v>4.8178978862277493</v>
      </c>
      <c r="Q291">
        <v>2.1963673635351491</v>
      </c>
      <c r="R291">
        <v>24.330570744933819</v>
      </c>
      <c r="S291">
        <v>31.082594810794781</v>
      </c>
      <c r="T291">
        <v>37.702213586902232</v>
      </c>
      <c r="U291">
        <v>25.82032453930351</v>
      </c>
      <c r="V291">
        <v>19.070291707685008</v>
      </c>
      <c r="W291" t="s">
        <v>259</v>
      </c>
      <c r="X291" t="s">
        <v>160</v>
      </c>
      <c r="Y291" t="s">
        <v>260</v>
      </c>
      <c r="Z291" t="s">
        <v>261</v>
      </c>
      <c r="AA291" t="s">
        <v>163</v>
      </c>
      <c r="AB291" t="s">
        <v>192</v>
      </c>
      <c r="AC291">
        <v>19.59336863293413</v>
      </c>
      <c r="AD291">
        <v>25.978648019288691</v>
      </c>
      <c r="AE291">
        <v>22.306000144474279</v>
      </c>
      <c r="AF291">
        <v>21.056849225977771</v>
      </c>
      <c r="AG291">
        <v>31.768930034161802</v>
      </c>
      <c r="AH291"/>
      <c r="AI291">
        <v>1650.923916109047</v>
      </c>
      <c r="AJ291">
        <v>3619.4705923444708</v>
      </c>
      <c r="AK291">
        <v>3051.8518379567031</v>
      </c>
      <c r="AL291">
        <v>1338.016312057583</v>
      </c>
      <c r="AM291">
        <v>270.43612837339538</v>
      </c>
      <c r="AN291">
        <v>2720.2614493057899</v>
      </c>
      <c r="AO291">
        <v>2204.919050647713</v>
      </c>
      <c r="AP291">
        <v>1485.4493969362529</v>
      </c>
      <c r="AQ291">
        <v>323.54859172567711</v>
      </c>
      <c r="AR291">
        <v>148.15091602456539</v>
      </c>
      <c r="AS291">
        <v>150.93325927709111</v>
      </c>
      <c r="AT291">
        <v>413.42573199642982</v>
      </c>
      <c r="AU291">
        <v>1059.4806736808271</v>
      </c>
      <c r="AV291">
        <v>812.67017009987353</v>
      </c>
      <c r="AW291">
        <v>611.85954714697493</v>
      </c>
      <c r="AX291">
        <v>1338.7175847597371</v>
      </c>
      <c r="AY291">
        <v>750.81151212810596</v>
      </c>
      <c r="AZ291">
        <v>1533.046841021513</v>
      </c>
      <c r="BA291">
        <v>4960.9189136572259</v>
      </c>
      <c r="BB291">
        <v>1347.2039352746069</v>
      </c>
      <c r="BC291"/>
    </row>
    <row r="292">
      <c r="A292" t="s">
        <v>636</v>
      </c>
      <c r="B292">
        <v>2018</v>
      </c>
      <c r="C292" t="s">
        <v>643</v>
      </c>
      <c r="D292">
        <v>129</v>
      </c>
      <c r="E292" t="s">
        <v>109</v>
      </c>
      <c r="F292" t="s">
        <v>48</v>
      </c>
      <c r="G292" t="s">
        <v>192</v>
      </c>
      <c r="H292">
        <v>66.739991354593798</v>
      </c>
      <c r="I292">
        <v>62.655582233872941</v>
      </c>
      <c r="J292">
        <v>68.968585653449111</v>
      </c>
      <c r="K292">
        <v>86.502768930313295</v>
      </c>
      <c r="L292">
        <v>97.293442746836817</v>
      </c>
      <c r="M292">
        <v>58.186603070865573</v>
      </c>
      <c r="N292">
        <v>66.703227985122624</v>
      </c>
      <c r="O292">
        <v>77.798363221204269</v>
      </c>
      <c r="P292">
        <v>95.182102113772316</v>
      </c>
      <c r="Q292">
        <v>97.803632636464897</v>
      </c>
      <c r="R292">
        <v>75.669429255066206</v>
      </c>
      <c r="S292">
        <v>68.917405189205169</v>
      </c>
      <c r="T292">
        <v>62.297786413097803</v>
      </c>
      <c r="U292">
        <v>74.179675460696487</v>
      </c>
      <c r="V292">
        <v>80.929708292315013</v>
      </c>
      <c r="W292" t="s">
        <v>259</v>
      </c>
      <c r="X292" t="s">
        <v>160</v>
      </c>
      <c r="Y292" t="s">
        <v>260</v>
      </c>
      <c r="Z292" t="s">
        <v>261</v>
      </c>
      <c r="AA292" t="s">
        <v>163</v>
      </c>
      <c r="AB292" t="s">
        <v>192</v>
      </c>
      <c r="AC292">
        <v>80.406631367066012</v>
      </c>
      <c r="AD292">
        <v>74.021351980711231</v>
      </c>
      <c r="AE292">
        <v>77.693999855525547</v>
      </c>
      <c r="AF292">
        <v>78.943150774021916</v>
      </c>
      <c r="AG292">
        <v>68.231069965838174</v>
      </c>
      <c r="AH292"/>
      <c r="AI292">
        <v>3312.766664100925</v>
      </c>
      <c r="AJ292">
        <v>6072.6622854841426</v>
      </c>
      <c r="AK292">
        <v>6782.8653421060499</v>
      </c>
      <c r="AL292">
        <v>8575.2488987797933</v>
      </c>
      <c r="AM292">
        <v>9721.4503561017809</v>
      </c>
      <c r="AN292">
        <v>3785.4559740265131</v>
      </c>
      <c r="AO292">
        <v>4417.101395245747</v>
      </c>
      <c r="AP292">
        <v>5205.2708041751357</v>
      </c>
      <c r="AQ292">
        <v>6392.0066019732249</v>
      </c>
      <c r="AR292">
        <v>6597.1194100701623</v>
      </c>
      <c r="AS292">
        <v>469.41083728923752</v>
      </c>
      <c r="AT292">
        <v>916.66184438843993</v>
      </c>
      <c r="AU292">
        <v>1750.647891419901</v>
      </c>
      <c r="AV292">
        <v>2334.7347700000578</v>
      </c>
      <c r="AW292">
        <v>2596.5840179842589</v>
      </c>
      <c r="AX292">
        <v>5493.7858496395593</v>
      </c>
      <c r="AY292">
        <v>2139.2985181191989</v>
      </c>
      <c r="AZ292">
        <v>5339.7534418265186</v>
      </c>
      <c r="BA292">
        <v>18598.726028554451</v>
      </c>
      <c r="BB292">
        <v>2893.4297084330351</v>
      </c>
      <c r="BC292"/>
    </row>
    <row r="293">
      <c r="A293" t="s">
        <v>636</v>
      </c>
      <c r="B293">
        <v>2018</v>
      </c>
      <c r="C293" t="s">
        <v>643</v>
      </c>
      <c r="D293">
        <v>135</v>
      </c>
      <c r="E293" t="s">
        <v>45</v>
      </c>
      <c r="F293" t="s">
        <v>44</v>
      </c>
      <c r="G293" t="s">
        <v>663</v>
      </c>
      <c r="H293">
        <v>0.1222452412879128</v>
      </c>
      <c r="I293">
        <v>0.35279343474998182</v>
      </c>
      <c r="J293">
        <v>5.6679624920037757</v>
      </c>
      <c r="K293">
        <v>47.940511857227833</v>
      </c>
      <c r="L293">
        <v>91.25239443864659</v>
      </c>
      <c r="M293">
        <v>0.26122169046477067</v>
      </c>
      <c r="N293">
        <v>1.6240273528563911</v>
      </c>
      <c r="O293">
        <v>29.33821684570308</v>
      </c>
      <c r="P293">
        <v>79.733047750281273</v>
      </c>
      <c r="Q293">
        <v>93.048819022746613</v>
      </c>
      <c r="R293">
        <v>0</v>
      </c>
      <c r="S293">
        <v>0.2457335872058069</v>
      </c>
      <c r="T293">
        <v>0.13002164667960661</v>
      </c>
      <c r="U293">
        <v>0.98035588373181393</v>
      </c>
      <c r="V293">
        <v>22.271426658284518</v>
      </c>
      <c r="W293" t="s">
        <v>259</v>
      </c>
      <c r="X293" t="s">
        <v>160</v>
      </c>
      <c r="Y293" t="s">
        <v>260</v>
      </c>
      <c r="Z293" t="s">
        <v>261</v>
      </c>
      <c r="AA293" t="s">
        <v>163</v>
      </c>
      <c r="AB293" t="s">
        <v>192</v>
      </c>
      <c r="AC293">
        <v>28.424084875262249</v>
      </c>
      <c r="AD293">
        <v>18.19847021367551</v>
      </c>
      <c r="AE293">
        <v>15.940231380180579</v>
      </c>
      <c r="AF293">
        <v>41.653995077842907</v>
      </c>
      <c r="AG293">
        <v>5.8146309151058029</v>
      </c>
      <c r="AH293"/>
      <c r="AI293">
        <v>12.23786809328552</v>
      </c>
      <c r="AJ293">
        <v>35.306174800529689</v>
      </c>
      <c r="AK293">
        <v>567.48689515395813</v>
      </c>
      <c r="AL293">
        <v>4802.5738884144939</v>
      </c>
      <c r="AM293">
        <v>9133.4115201123877</v>
      </c>
      <c r="AN293">
        <v>17.64694821635582</v>
      </c>
      <c r="AO293">
        <v>109.77742485341879</v>
      </c>
      <c r="AP293">
        <v>1981.199733208611</v>
      </c>
      <c r="AQ293">
        <v>5388.5615734210678</v>
      </c>
      <c r="AR293">
        <v>6284.8626118249758</v>
      </c>
      <c r="AS293">
        <v>0</v>
      </c>
      <c r="AT293">
        <v>8.0002548244356966</v>
      </c>
      <c r="AU293">
        <v>4.237613268849822</v>
      </c>
      <c r="AV293">
        <v>31.887529788051999</v>
      </c>
      <c r="AW293">
        <v>724.84265716888603</v>
      </c>
      <c r="AX293">
        <v>2215.8214549546169</v>
      </c>
      <c r="AY293">
        <v>646.24284175753724</v>
      </c>
      <c r="AZ293">
        <v>1411.104867201798</v>
      </c>
      <c r="BA293">
        <v>9927.5143877662213</v>
      </c>
      <c r="BB293">
        <v>350.33279489447358</v>
      </c>
      <c r="BC293"/>
    </row>
    <row r="294">
      <c r="A294" t="s">
        <v>636</v>
      </c>
      <c r="B294">
        <v>2018</v>
      </c>
      <c r="C294" t="s">
        <v>643</v>
      </c>
      <c r="D294">
        <v>136</v>
      </c>
      <c r="E294" t="s">
        <v>45</v>
      </c>
      <c r="F294" t="s">
        <v>43</v>
      </c>
      <c r="G294" t="s">
        <v>664</v>
      </c>
      <c r="H294">
        <v>0</v>
      </c>
      <c r="I294">
        <v>0</v>
      </c>
      <c r="J294">
        <v>0.1573550051914635</v>
      </c>
      <c r="K294">
        <v>0.78493524370175616</v>
      </c>
      <c r="L294">
        <v>1.1835816293177881</v>
      </c>
      <c r="M294">
        <v>0</v>
      </c>
      <c r="N294">
        <v>0.21262693929024951</v>
      </c>
      <c r="O294">
        <v>0.53484149966521222</v>
      </c>
      <c r="P294">
        <v>1.009056634220755</v>
      </c>
      <c r="Q294">
        <v>1.189527076747863</v>
      </c>
      <c r="R294">
        <v>0</v>
      </c>
      <c r="S294">
        <v>0</v>
      </c>
      <c r="T294">
        <v>0</v>
      </c>
      <c r="U294">
        <v>0</v>
      </c>
      <c r="V294">
        <v>0.42468904695972393</v>
      </c>
      <c r="W294" t="s">
        <v>259</v>
      </c>
      <c r="X294" t="s">
        <v>160</v>
      </c>
      <c r="Y294" t="s">
        <v>260</v>
      </c>
      <c r="Z294" t="s">
        <v>261</v>
      </c>
      <c r="AA294" t="s">
        <v>163</v>
      </c>
      <c r="AB294" t="s">
        <v>192</v>
      </c>
      <c r="AC294">
        <v>0.20261500682136571</v>
      </c>
      <c r="AD294">
        <v>0.20594948961451709</v>
      </c>
      <c r="AE294">
        <v>0.0082356917955681997</v>
      </c>
      <c r="AF294">
        <v>0.74810346383411741</v>
      </c>
      <c r="AG294">
        <v>0.1778711715109931</v>
      </c>
      <c r="AH294"/>
      <c r="AI294">
        <v>0</v>
      </c>
      <c r="AJ294">
        <v>0</v>
      </c>
      <c r="AK294">
        <v>15.75467435767553</v>
      </c>
      <c r="AL294">
        <v>78.633067513441148</v>
      </c>
      <c r="AM294">
        <v>118.4641581703662</v>
      </c>
      <c r="AN294">
        <v>0</v>
      </c>
      <c r="AO294">
        <v>14.372687632812211</v>
      </c>
      <c r="AP294">
        <v>36.11766325194391</v>
      </c>
      <c r="AQ294">
        <v>68.194606351898528</v>
      </c>
      <c r="AR294">
        <v>80.345074004416176</v>
      </c>
      <c r="AS294">
        <v>0</v>
      </c>
      <c r="AT294">
        <v>0</v>
      </c>
      <c r="AU294">
        <v>0</v>
      </c>
      <c r="AV294">
        <v>0</v>
      </c>
      <c r="AW294">
        <v>13.82186880041206</v>
      </c>
      <c r="AX294">
        <v>15.79500909812197</v>
      </c>
      <c r="AY294">
        <v>7.3134379903528881</v>
      </c>
      <c r="AZ294">
        <v>0.72906248976723154</v>
      </c>
      <c r="BA294">
        <v>178.2976131550345</v>
      </c>
      <c r="BB294">
        <v>10.716777308206259</v>
      </c>
      <c r="BC294"/>
    </row>
    <row r="295">
      <c r="A295" t="s">
        <v>636</v>
      </c>
      <c r="B295">
        <v>2018</v>
      </c>
      <c r="C295" t="s">
        <v>643</v>
      </c>
      <c r="D295">
        <v>137</v>
      </c>
      <c r="E295" t="s">
        <v>45</v>
      </c>
      <c r="F295" t="s">
        <v>42</v>
      </c>
      <c r="G295" t="s">
        <v>665</v>
      </c>
      <c r="H295">
        <v>49.49624171314553</v>
      </c>
      <c r="I295">
        <v>96.585265850597906</v>
      </c>
      <c r="J295">
        <v>92.433864753412664</v>
      </c>
      <c r="K295">
        <v>50.472883043232819</v>
      </c>
      <c r="L295">
        <v>7.3934868506505689</v>
      </c>
      <c r="M295">
        <v>96.071577535601421</v>
      </c>
      <c r="N295">
        <v>96.154545519218374</v>
      </c>
      <c r="O295">
        <v>69.435453769652128</v>
      </c>
      <c r="P295">
        <v>18.626099102295921</v>
      </c>
      <c r="Q295">
        <v>5.6269137474570741</v>
      </c>
      <c r="R295">
        <v>19.060131642006219</v>
      </c>
      <c r="S295">
        <v>40.660047444164988</v>
      </c>
      <c r="T295">
        <v>86.151004613125153</v>
      </c>
      <c r="U295">
        <v>95.997927523090866</v>
      </c>
      <c r="V295">
        <v>76.195060041642648</v>
      </c>
      <c r="W295" t="s">
        <v>259</v>
      </c>
      <c r="X295" t="s">
        <v>160</v>
      </c>
      <c r="Y295" t="s">
        <v>260</v>
      </c>
      <c r="Z295" t="s">
        <v>261</v>
      </c>
      <c r="AA295" t="s">
        <v>163</v>
      </c>
      <c r="AB295" t="s">
        <v>192</v>
      </c>
      <c r="AC295">
        <v>59.134613741033426</v>
      </c>
      <c r="AD295">
        <v>63.172185387575908</v>
      </c>
      <c r="AE295">
        <v>61.729716388567169</v>
      </c>
      <c r="AF295">
        <v>56.502742818691921</v>
      </c>
      <c r="AG295">
        <v>64.523813289215198</v>
      </c>
      <c r="AH295"/>
      <c r="AI295">
        <v>4955.0270490467256</v>
      </c>
      <c r="AJ295">
        <v>9665.8722736535165</v>
      </c>
      <c r="AK295">
        <v>9254.6496187999292</v>
      </c>
      <c r="AL295">
        <v>5056.2612034331632</v>
      </c>
      <c r="AM295">
        <v>740.0108061924177</v>
      </c>
      <c r="AN295">
        <v>6490.1584199150402</v>
      </c>
      <c r="AO295">
        <v>6499.6432335238123</v>
      </c>
      <c r="AP295">
        <v>4688.9524065877822</v>
      </c>
      <c r="AQ295">
        <v>1258.7990139259459</v>
      </c>
      <c r="AR295">
        <v>380.06264026534058</v>
      </c>
      <c r="AS295">
        <v>620.34409656632852</v>
      </c>
      <c r="AT295">
        <v>1323.7536814799671</v>
      </c>
      <c r="AU295">
        <v>2807.7989288423778</v>
      </c>
      <c r="AV295">
        <v>3122.4750361382248</v>
      </c>
      <c r="AW295">
        <v>2479.8334938809521</v>
      </c>
      <c r="AX295">
        <v>4609.8844143219612</v>
      </c>
      <c r="AY295">
        <v>2243.2969434003739</v>
      </c>
      <c r="AZ295">
        <v>5464.6072048363794</v>
      </c>
      <c r="BA295">
        <v>13466.45840891252</v>
      </c>
      <c r="BB295">
        <v>3887.5739796544972</v>
      </c>
      <c r="BC295"/>
    </row>
    <row r="296">
      <c r="A296" t="s">
        <v>636</v>
      </c>
      <c r="B296">
        <v>2018</v>
      </c>
      <c r="C296" t="s">
        <v>643</v>
      </c>
      <c r="D296">
        <v>138</v>
      </c>
      <c r="E296" t="s">
        <v>45</v>
      </c>
      <c r="F296" t="s">
        <v>41</v>
      </c>
      <c r="G296" t="s">
        <v>192</v>
      </c>
      <c r="H296">
        <v>12.312688131326039</v>
      </c>
      <c r="I296">
        <v>2.5249608563522372</v>
      </c>
      <c r="J296">
        <v>1.7102494150652181</v>
      </c>
      <c r="K296">
        <v>0.77805299864038868</v>
      </c>
      <c r="L296">
        <v>0.1705370813850263</v>
      </c>
      <c r="M296">
        <v>2.6433240088764229</v>
      </c>
      <c r="N296">
        <v>1.983884902394718</v>
      </c>
      <c r="O296">
        <v>0.691487884979471</v>
      </c>
      <c r="P296">
        <v>0.6317965132022777</v>
      </c>
      <c r="Q296">
        <v>0.13474015304857651</v>
      </c>
      <c r="R296">
        <v>16.461350687600842</v>
      </c>
      <c r="S296">
        <v>16.564399514836929</v>
      </c>
      <c r="T296">
        <v>5.2008320310065654</v>
      </c>
      <c r="U296">
        <v>1.95183839947655</v>
      </c>
      <c r="V296">
        <v>0.99383960694744455</v>
      </c>
      <c r="W296" t="s">
        <v>259</v>
      </c>
      <c r="X296" t="s">
        <v>160</v>
      </c>
      <c r="Y296" t="s">
        <v>260</v>
      </c>
      <c r="Z296" t="s">
        <v>261</v>
      </c>
      <c r="AA296" t="s">
        <v>163</v>
      </c>
      <c r="AB296" t="s">
        <v>192</v>
      </c>
      <c r="AC296">
        <v>1.589272014171349</v>
      </c>
      <c r="AD296">
        <v>7.6677457324765772</v>
      </c>
      <c r="AE296">
        <v>8.132159486890906</v>
      </c>
      <c r="AF296">
        <v>1.079376952722825</v>
      </c>
      <c r="AG296">
        <v>6.277448297191901</v>
      </c>
      <c r="AH296"/>
      <c r="AI296">
        <v>1232.6128333294</v>
      </c>
      <c r="AJ296">
        <v>252.68811881956881</v>
      </c>
      <c r="AK296">
        <v>171.23333682314481</v>
      </c>
      <c r="AL296">
        <v>77.943619504962911</v>
      </c>
      <c r="AM296">
        <v>17.068980527142038</v>
      </c>
      <c r="AN296">
        <v>178.57093651257591</v>
      </c>
      <c r="AO296">
        <v>134.10228307264629</v>
      </c>
      <c r="AP296">
        <v>46.695939989923531</v>
      </c>
      <c r="AQ296">
        <v>42.698410625488727</v>
      </c>
      <c r="AR296">
        <v>9.1008500602201092</v>
      </c>
      <c r="AS296">
        <v>535.76239201076135</v>
      </c>
      <c r="AT296">
        <v>539.28084735712889</v>
      </c>
      <c r="AU296">
        <v>169.50342797888399</v>
      </c>
      <c r="AV296">
        <v>63.486440115861463</v>
      </c>
      <c r="AW296">
        <v>32.345361280728788</v>
      </c>
      <c r="AX296">
        <v>123.8929253910527</v>
      </c>
      <c r="AY296">
        <v>272.2880403599097</v>
      </c>
      <c r="AZ296">
        <v>719.89731887336245</v>
      </c>
      <c r="BA296">
        <v>257.2509601528962</v>
      </c>
      <c r="BB296">
        <v>378.2176442269984</v>
      </c>
      <c r="BC296"/>
    </row>
    <row r="297">
      <c r="A297" t="s">
        <v>636</v>
      </c>
      <c r="B297">
        <v>2018</v>
      </c>
      <c r="C297" t="s">
        <v>643</v>
      </c>
      <c r="D297">
        <v>139</v>
      </c>
      <c r="E297" t="s">
        <v>45</v>
      </c>
      <c r="F297" t="s">
        <v>19</v>
      </c>
      <c r="G297" t="s">
        <v>192</v>
      </c>
      <c r="H297">
        <v>38.068824914240061</v>
      </c>
      <c r="I297">
        <v>0.53697985829977246</v>
      </c>
      <c r="J297">
        <v>0.030568334326961499</v>
      </c>
      <c r="K297">
        <v>0.0236168571970637</v>
      </c>
      <c r="L297">
        <v>0</v>
      </c>
      <c r="M297">
        <v>1.023876765057365</v>
      </c>
      <c r="N297">
        <v>0.024915286240274701</v>
      </c>
      <c r="O297">
        <v>0</v>
      </c>
      <c r="P297">
        <v>0</v>
      </c>
      <c r="Q297">
        <v>0</v>
      </c>
      <c r="R297">
        <v>64.478517670392918</v>
      </c>
      <c r="S297">
        <v>42.529819453792321</v>
      </c>
      <c r="T297">
        <v>8.5181417091886615</v>
      </c>
      <c r="U297">
        <v>1.069878193700762</v>
      </c>
      <c r="V297">
        <v>0.1149846461656869</v>
      </c>
      <c r="W297" t="s">
        <v>259</v>
      </c>
      <c r="X297" t="s">
        <v>160</v>
      </c>
      <c r="Y297" t="s">
        <v>260</v>
      </c>
      <c r="Z297" t="s">
        <v>261</v>
      </c>
      <c r="AA297" t="s">
        <v>163</v>
      </c>
      <c r="AB297" t="s">
        <v>192</v>
      </c>
      <c r="AC297">
        <v>10.64941436271169</v>
      </c>
      <c r="AD297">
        <v>10.75564917665743</v>
      </c>
      <c r="AE297">
        <v>14.1896570525657</v>
      </c>
      <c r="AF297">
        <v>0.015781686907408301</v>
      </c>
      <c r="AG297">
        <v>23.206236326976519</v>
      </c>
      <c r="AH297"/>
      <c r="AI297">
        <v>3811.0379828168911</v>
      </c>
      <c r="AJ297">
        <v>53.738825256006002</v>
      </c>
      <c r="AK297">
        <v>3.0605582097108899</v>
      </c>
      <c r="AL297">
        <v>2.365884245016288</v>
      </c>
      <c r="AM297">
        <v>0</v>
      </c>
      <c r="AN297">
        <v>69.168453127876859</v>
      </c>
      <c r="AO297">
        <v>1.684168655246185</v>
      </c>
      <c r="AP297">
        <v>0</v>
      </c>
      <c r="AQ297">
        <v>0</v>
      </c>
      <c r="AR297">
        <v>0</v>
      </c>
      <c r="AS297">
        <v>2098.5619902028011</v>
      </c>
      <c r="AT297">
        <v>1384.627136796792</v>
      </c>
      <c r="AU297">
        <v>277.6198521908322</v>
      </c>
      <c r="AV297">
        <v>34.799375754604043</v>
      </c>
      <c r="AW297">
        <v>3.7422737994809929</v>
      </c>
      <c r="AX297">
        <v>830.18330866775898</v>
      </c>
      <c r="AY297">
        <v>381.94206475921038</v>
      </c>
      <c r="AZ297">
        <v>1256.1357268436941</v>
      </c>
      <c r="BA297">
        <v>3.7612940497958909</v>
      </c>
      <c r="BB297">
        <v>1398.180856207176</v>
      </c>
      <c r="BC297"/>
    </row>
    <row r="298">
      <c r="A298" t="s">
        <v>636</v>
      </c>
      <c r="B298">
        <v>2018</v>
      </c>
      <c r="C298" t="s">
        <v>643</v>
      </c>
      <c r="D298">
        <v>140</v>
      </c>
      <c r="E298" t="s">
        <v>107</v>
      </c>
      <c r="F298" t="s">
        <v>64</v>
      </c>
      <c r="G298" t="s">
        <v>671</v>
      </c>
      <c r="H298">
        <v>0</v>
      </c>
      <c r="I298">
        <v>0</v>
      </c>
      <c r="J298">
        <v>73.287361503914553</v>
      </c>
      <c r="K298">
        <v>18.611778718894509</v>
      </c>
      <c r="L298">
        <v>43.180119824733772</v>
      </c>
      <c r="M298">
        <v>0</v>
      </c>
      <c r="N298">
        <v>70.718843163379248</v>
      </c>
      <c r="O298">
        <v>4.4158727125725106</v>
      </c>
      <c r="P298">
        <v>28.401050128490549</v>
      </c>
      <c r="Q298">
        <v>42.381805163475008</v>
      </c>
      <c r="R298">
        <v>0</v>
      </c>
      <c r="S298">
        <v>0</v>
      </c>
      <c r="T298">
        <v>0</v>
      </c>
      <c r="U298">
        <v>0</v>
      </c>
      <c r="V298">
        <v>87.943083379690478</v>
      </c>
      <c r="W298" t="s">
        <v>259</v>
      </c>
      <c r="X298" t="s">
        <v>160</v>
      </c>
      <c r="Y298" t="s">
        <v>260</v>
      </c>
      <c r="Z298" t="s">
        <v>261</v>
      </c>
      <c r="AA298" t="s">
        <v>163</v>
      </c>
      <c r="AB298" t="s">
        <v>192</v>
      </c>
      <c r="AC298">
        <v>58.79216610153447</v>
      </c>
      <c r="AD298">
        <v>100</v>
      </c>
      <c r="AE298">
        <v>100</v>
      </c>
      <c r="AF298">
        <v>29.379258974244369</v>
      </c>
      <c r="AG298">
        <v>71.130685329156194</v>
      </c>
      <c r="AH298"/>
      <c r="AI298">
        <v>0</v>
      </c>
      <c r="AJ298">
        <v>0</v>
      </c>
      <c r="AK298">
        <v>11.546185150274191</v>
      </c>
      <c r="AL298">
        <v>14.635012525480599</v>
      </c>
      <c r="AM298">
        <v>51.152965447326281</v>
      </c>
      <c r="AN298">
        <v>0</v>
      </c>
      <c r="AO298">
        <v>10.16419842541087</v>
      </c>
      <c r="AP298">
        <v>1.594910035961421</v>
      </c>
      <c r="AQ298">
        <v>19.367984334929499</v>
      </c>
      <c r="AR298">
        <v>34.05169272300148</v>
      </c>
      <c r="AS298">
        <v>0</v>
      </c>
      <c r="AT298">
        <v>0</v>
      </c>
      <c r="AU298">
        <v>0</v>
      </c>
      <c r="AV298">
        <v>0</v>
      </c>
      <c r="AW298">
        <v>12.155377603777801</v>
      </c>
      <c r="AX298">
        <v>9.2862279847203517</v>
      </c>
      <c r="AY298">
        <v>7.3134379903528881</v>
      </c>
      <c r="AZ298">
        <v>0.72906248976723154</v>
      </c>
      <c r="BA298">
        <v>52.382517513713992</v>
      </c>
      <c r="BB298">
        <v>7.622917144526614</v>
      </c>
      <c r="BC298"/>
    </row>
    <row r="299">
      <c r="A299" t="s">
        <v>636</v>
      </c>
      <c r="B299">
        <v>2018</v>
      </c>
      <c r="C299" t="s">
        <v>643</v>
      </c>
      <c r="D299">
        <v>142</v>
      </c>
      <c r="E299" t="s">
        <v>107</v>
      </c>
      <c r="F299" t="s">
        <v>66</v>
      </c>
      <c r="G299" t="s">
        <v>672</v>
      </c>
      <c r="H299">
        <v>0</v>
      </c>
      <c r="I299">
        <v>0</v>
      </c>
      <c r="J299">
        <v>0</v>
      </c>
      <c r="K299">
        <v>13.466798770777761</v>
      </c>
      <c r="L299">
        <v>1.3695446739473851</v>
      </c>
      <c r="M299">
        <v>0</v>
      </c>
      <c r="N299">
        <v>0</v>
      </c>
      <c r="O299">
        <v>2.3668185585782182</v>
      </c>
      <c r="P299">
        <v>16.65371733756745</v>
      </c>
      <c r="Q299">
        <v>0</v>
      </c>
      <c r="R299">
        <v>0</v>
      </c>
      <c r="S299">
        <v>0</v>
      </c>
      <c r="T299">
        <v>0</v>
      </c>
      <c r="U299">
        <v>0</v>
      </c>
      <c r="V299">
        <v>0</v>
      </c>
      <c r="W299" t="s">
        <v>259</v>
      </c>
      <c r="X299" t="s">
        <v>160</v>
      </c>
      <c r="Y299" t="s">
        <v>260</v>
      </c>
      <c r="Z299" t="s">
        <v>261</v>
      </c>
      <c r="AA299" t="s">
        <v>163</v>
      </c>
      <c r="AB299" t="s">
        <v>192</v>
      </c>
      <c r="AC299">
        <v>0</v>
      </c>
      <c r="AD299">
        <v>0</v>
      </c>
      <c r="AE299">
        <v>0</v>
      </c>
      <c r="AF299">
        <v>6.8490970361253964</v>
      </c>
      <c r="AG299">
        <v>0</v>
      </c>
      <c r="AH299"/>
      <c r="AI299">
        <v>0</v>
      </c>
      <c r="AJ299">
        <v>0</v>
      </c>
      <c r="AK299">
        <v>0</v>
      </c>
      <c r="AL299">
        <v>10.589356969324941</v>
      </c>
      <c r="AM299">
        <v>1.622419568758857</v>
      </c>
      <c r="AN299">
        <v>0</v>
      </c>
      <c r="AO299">
        <v>0</v>
      </c>
      <c r="AP299">
        <v>0.85483955677179346</v>
      </c>
      <c r="AQ299">
        <v>11.356936981312</v>
      </c>
      <c r="AR299">
        <v>0</v>
      </c>
      <c r="AS299">
        <v>0</v>
      </c>
      <c r="AT299">
        <v>0</v>
      </c>
      <c r="AU299">
        <v>0</v>
      </c>
      <c r="AV299">
        <v>0</v>
      </c>
      <c r="AW299">
        <v>0</v>
      </c>
      <c r="AX299">
        <v>0</v>
      </c>
      <c r="AY299">
        <v>0</v>
      </c>
      <c r="AZ299">
        <v>0</v>
      </c>
      <c r="BA299">
        <v>12.211776538083789</v>
      </c>
      <c r="BB299">
        <v>0</v>
      </c>
      <c r="BC299"/>
    </row>
    <row r="300">
      <c r="A300" t="s">
        <v>636</v>
      </c>
      <c r="B300">
        <v>2018</v>
      </c>
      <c r="C300" t="s">
        <v>643</v>
      </c>
      <c r="D300">
        <v>143</v>
      </c>
      <c r="E300" t="s">
        <v>107</v>
      </c>
      <c r="F300" t="s">
        <v>67</v>
      </c>
      <c r="G300" t="s">
        <v>673</v>
      </c>
      <c r="H300">
        <v>0</v>
      </c>
      <c r="I300">
        <v>0</v>
      </c>
      <c r="J300">
        <v>26.712638496085461</v>
      </c>
      <c r="K300">
        <v>67.92142251032773</v>
      </c>
      <c r="L300">
        <v>55.450335501318833</v>
      </c>
      <c r="M300">
        <v>0</v>
      </c>
      <c r="N300">
        <v>29.281156836620749</v>
      </c>
      <c r="O300">
        <v>93.217308728849275</v>
      </c>
      <c r="P300">
        <v>54.945232533941997</v>
      </c>
      <c r="Q300">
        <v>57.618194836524992</v>
      </c>
      <c r="R300">
        <v>0</v>
      </c>
      <c r="S300">
        <v>0</v>
      </c>
      <c r="T300">
        <v>0</v>
      </c>
      <c r="U300">
        <v>0</v>
      </c>
      <c r="V300">
        <v>12.056916620309529</v>
      </c>
      <c r="W300" t="s">
        <v>259</v>
      </c>
      <c r="X300" t="s">
        <v>160</v>
      </c>
      <c r="Y300" t="s">
        <v>260</v>
      </c>
      <c r="Z300" t="s">
        <v>261</v>
      </c>
      <c r="AA300" t="s">
        <v>163</v>
      </c>
      <c r="AB300" t="s">
        <v>192</v>
      </c>
      <c r="AC300">
        <v>41.207833898465537</v>
      </c>
      <c r="AD300">
        <v>0</v>
      </c>
      <c r="AE300">
        <v>0</v>
      </c>
      <c r="AF300">
        <v>63.771643989630242</v>
      </c>
      <c r="AG300">
        <v>28.869314670843789</v>
      </c>
      <c r="AH300"/>
      <c r="AI300">
        <v>0</v>
      </c>
      <c r="AJ300">
        <v>0</v>
      </c>
      <c r="AK300">
        <v>4.2084892074013371</v>
      </c>
      <c r="AL300">
        <v>53.408698018635619</v>
      </c>
      <c r="AM300">
        <v>65.68877315428108</v>
      </c>
      <c r="AN300">
        <v>0</v>
      </c>
      <c r="AO300">
        <v>4.2084892074013371</v>
      </c>
      <c r="AP300">
        <v>33.667913659210697</v>
      </c>
      <c r="AQ300">
        <v>37.469685035657029</v>
      </c>
      <c r="AR300">
        <v>46.29338128141471</v>
      </c>
      <c r="AS300">
        <v>0</v>
      </c>
      <c r="AT300">
        <v>0</v>
      </c>
      <c r="AU300">
        <v>0</v>
      </c>
      <c r="AV300">
        <v>0</v>
      </c>
      <c r="AW300">
        <v>1.6664911966342579</v>
      </c>
      <c r="AX300">
        <v>6.5087811134016214</v>
      </c>
      <c r="AY300">
        <v>0</v>
      </c>
      <c r="AZ300">
        <v>0</v>
      </c>
      <c r="BA300">
        <v>113.70331910323679</v>
      </c>
      <c r="BB300">
        <v>3.0938601636796488</v>
      </c>
      <c r="BC300"/>
    </row>
    <row r="301">
      <c r="A301" t="s">
        <v>636</v>
      </c>
      <c r="B301">
        <v>2018</v>
      </c>
      <c r="C301" t="s">
        <v>643</v>
      </c>
      <c r="D301">
        <v>144</v>
      </c>
      <c r="E301" t="s">
        <v>108</v>
      </c>
      <c r="F301" t="s">
        <v>64</v>
      </c>
      <c r="G301" t="s">
        <v>674</v>
      </c>
      <c r="H301">
        <v>96.455177308998842</v>
      </c>
      <c r="I301">
        <v>96.354743758277692</v>
      </c>
      <c r="J301">
        <v>93.2929157441813</v>
      </c>
      <c r="K301">
        <v>88.761111928865716</v>
      </c>
      <c r="L301">
        <v>70.390001090384374</v>
      </c>
      <c r="M301">
        <v>96.176770237435377</v>
      </c>
      <c r="N301">
        <v>92.351396737966056</v>
      </c>
      <c r="O301">
        <v>88.887422183291804</v>
      </c>
      <c r="P301">
        <v>85.797828236668337</v>
      </c>
      <c r="Q301">
        <v>62.363350200607449</v>
      </c>
      <c r="R301">
        <v>96.570406962539451</v>
      </c>
      <c r="S301">
        <v>97.148690402617206</v>
      </c>
      <c r="T301">
        <v>96.587468542382666</v>
      </c>
      <c r="U301">
        <v>97.086442156859903</v>
      </c>
      <c r="V301">
        <v>95.842194376674826</v>
      </c>
      <c r="W301" t="s">
        <v>259</v>
      </c>
      <c r="X301" t="s">
        <v>160</v>
      </c>
      <c r="Y301" t="s">
        <v>260</v>
      </c>
      <c r="Z301" t="s">
        <v>261</v>
      </c>
      <c r="AA301" t="s">
        <v>163</v>
      </c>
      <c r="AB301" t="s">
        <v>192</v>
      </c>
      <c r="AC301">
        <v>97.399375122044944</v>
      </c>
      <c r="AD301">
        <v>93.833136006608214</v>
      </c>
      <c r="AE301">
        <v>97.10506319399741</v>
      </c>
      <c r="AF301">
        <v>89.939656913650182</v>
      </c>
      <c r="AG301">
        <v>95.795687582822666</v>
      </c>
      <c r="AH301"/>
      <c r="AI301">
        <v>4779.0028529449564</v>
      </c>
      <c r="AJ301">
        <v>9308.8013843007284</v>
      </c>
      <c r="AK301">
        <v>8629.6579748965269</v>
      </c>
      <c r="AL301">
        <v>4454.996134919631</v>
      </c>
      <c r="AM301">
        <v>518.60957224352501</v>
      </c>
      <c r="AN301">
        <v>6237.3084021132991</v>
      </c>
      <c r="AO301">
        <v>6000.216665223682</v>
      </c>
      <c r="AP301">
        <v>4157.8749023097107</v>
      </c>
      <c r="AQ301">
        <v>1057.7922518407879</v>
      </c>
      <c r="AR301">
        <v>234.99620493557271</v>
      </c>
      <c r="AS301">
        <v>599.06881862219211</v>
      </c>
      <c r="AT301">
        <v>1286.0093657142199</v>
      </c>
      <c r="AU301">
        <v>2711.604116765694</v>
      </c>
      <c r="AV301">
        <v>3029.9670141096349</v>
      </c>
      <c r="AW301">
        <v>2376.230177670594</v>
      </c>
      <c r="AX301">
        <v>4486.9267736894553</v>
      </c>
      <c r="AY301">
        <v>2102.9880842377738</v>
      </c>
      <c r="AZ301">
        <v>5298.8558355922196</v>
      </c>
      <c r="BA301">
        <v>12078.169001684981</v>
      </c>
      <c r="BB301">
        <v>3724.128224100928</v>
      </c>
      <c r="BC301"/>
    </row>
    <row r="302">
      <c r="A302" t="s">
        <v>636</v>
      </c>
      <c r="B302">
        <v>2018</v>
      </c>
      <c r="C302" t="s">
        <v>643</v>
      </c>
      <c r="D302">
        <v>145</v>
      </c>
      <c r="E302" t="s">
        <v>108</v>
      </c>
      <c r="F302" t="s">
        <v>65</v>
      </c>
      <c r="G302" t="s">
        <v>675</v>
      </c>
      <c r="H302">
        <v>2.6388691568703999</v>
      </c>
      <c r="I302">
        <v>2.1002545010227611</v>
      </c>
      <c r="J302">
        <v>1.55909716868523</v>
      </c>
      <c r="K302">
        <v>2.1319210896229559</v>
      </c>
      <c r="L302">
        <v>0.99685899732390137</v>
      </c>
      <c r="M302">
        <v>1.7730764509215531</v>
      </c>
      <c r="N302">
        <v>1.569316893003132</v>
      </c>
      <c r="O302">
        <v>1.6280256695935611</v>
      </c>
      <c r="P302">
        <v>0.95005830548274361</v>
      </c>
      <c r="Q302">
        <v>1.7222324039925121</v>
      </c>
      <c r="R302">
        <v>3.4295930374605592</v>
      </c>
      <c r="S302">
        <v>2.811070862967382</v>
      </c>
      <c r="T302">
        <v>2.5683272244030571</v>
      </c>
      <c r="U302">
        <v>2.738178026526457</v>
      </c>
      <c r="V302">
        <v>2.6162036505303141</v>
      </c>
      <c r="W302" t="s">
        <v>259</v>
      </c>
      <c r="X302" t="s">
        <v>160</v>
      </c>
      <c r="Y302" t="s">
        <v>260</v>
      </c>
      <c r="Z302" t="s">
        <v>261</v>
      </c>
      <c r="AA302" t="s">
        <v>163</v>
      </c>
      <c r="AB302" t="s">
        <v>192</v>
      </c>
      <c r="AC302">
        <v>0.72738004619844598</v>
      </c>
      <c r="AD302">
        <v>5.871695402005658</v>
      </c>
      <c r="AE302">
        <v>1.74273767685721</v>
      </c>
      <c r="AF302">
        <v>1.3390379890097319</v>
      </c>
      <c r="AG302">
        <v>3.9148130804561712</v>
      </c>
      <c r="AH302"/>
      <c r="AI302">
        <v>130.74635888990821</v>
      </c>
      <c r="AJ302">
        <v>202.90492448977039</v>
      </c>
      <c r="AK302">
        <v>144.21754543803351</v>
      </c>
      <c r="AL302">
        <v>107.0029431564072</v>
      </c>
      <c r="AM302">
        <v>7.344517831807222</v>
      </c>
      <c r="AN302">
        <v>114.988521839732</v>
      </c>
      <c r="AO302">
        <v>101.96100662269011</v>
      </c>
      <c r="AP302">
        <v>76.153936132388196</v>
      </c>
      <c r="AQ302">
        <v>11.713167279298711</v>
      </c>
      <c r="AR302">
        <v>6.4896782750354287</v>
      </c>
      <c r="AS302">
        <v>21.275277944136409</v>
      </c>
      <c r="AT302">
        <v>37.211654037541393</v>
      </c>
      <c r="AU302">
        <v>72.103418590340226</v>
      </c>
      <c r="AV302">
        <v>85.455692008266283</v>
      </c>
      <c r="AW302">
        <v>64.863937076497791</v>
      </c>
      <c r="AX302">
        <v>33.50843883593447</v>
      </c>
      <c r="AY302">
        <v>131.59642734121141</v>
      </c>
      <c r="AZ302">
        <v>95.098189581242053</v>
      </c>
      <c r="BA302">
        <v>179.82197937961371</v>
      </c>
      <c r="BB302">
        <v>152.1912546679248</v>
      </c>
      <c r="BC302"/>
    </row>
    <row r="303">
      <c r="A303" t="s">
        <v>636</v>
      </c>
      <c r="B303">
        <v>2018</v>
      </c>
      <c r="C303" t="s">
        <v>643</v>
      </c>
      <c r="D303">
        <v>146</v>
      </c>
      <c r="E303" t="s">
        <v>108</v>
      </c>
      <c r="F303" t="s">
        <v>66</v>
      </c>
      <c r="G303" t="s">
        <v>676</v>
      </c>
      <c r="H303">
        <v>0.23721085655629859</v>
      </c>
      <c r="I303">
        <v>0.37485498972522707</v>
      </c>
      <c r="J303">
        <v>0.84719240557586706</v>
      </c>
      <c r="K303">
        <v>0.34608836314683289</v>
      </c>
      <c r="L303">
        <v>0</v>
      </c>
      <c r="M303">
        <v>0.18634970510647331</v>
      </c>
      <c r="N303">
        <v>1.50674919982671</v>
      </c>
      <c r="O303">
        <v>0.28760477403615031</v>
      </c>
      <c r="P303">
        <v>0.26318981869255259</v>
      </c>
      <c r="Q303">
        <v>0</v>
      </c>
      <c r="R303">
        <v>0</v>
      </c>
      <c r="S303">
        <v>0</v>
      </c>
      <c r="T303">
        <v>0.41060595312128573</v>
      </c>
      <c r="U303">
        <v>0.063921870666963199</v>
      </c>
      <c r="V303">
        <v>0.1412629940568525</v>
      </c>
      <c r="W303" t="s">
        <v>259</v>
      </c>
      <c r="X303" t="s">
        <v>160</v>
      </c>
      <c r="Y303" t="s">
        <v>260</v>
      </c>
      <c r="Z303" t="s">
        <v>261</v>
      </c>
      <c r="AA303" t="s">
        <v>163</v>
      </c>
      <c r="AB303" t="s">
        <v>192</v>
      </c>
      <c r="AC303">
        <v>0.40004538128503192</v>
      </c>
      <c r="AD303">
        <v>0.082092104707407396</v>
      </c>
      <c r="AE303">
        <v>0</v>
      </c>
      <c r="AF303">
        <v>0.87639668409347171</v>
      </c>
      <c r="AG303">
        <v>0.14770258636678579</v>
      </c>
      <c r="AH303"/>
      <c r="AI303">
        <v>11.752934283666541</v>
      </c>
      <c r="AJ303">
        <v>36.214622250671042</v>
      </c>
      <c r="AK303">
        <v>78.365872057177526</v>
      </c>
      <c r="AL303">
        <v>17.37047099404792</v>
      </c>
      <c r="AM303">
        <v>0</v>
      </c>
      <c r="AN303">
        <v>12.08525279568522</v>
      </c>
      <c r="AO303">
        <v>97.895884398637932</v>
      </c>
      <c r="AP303">
        <v>13.453249541689869</v>
      </c>
      <c r="AQ303">
        <v>3.2448391375177148</v>
      </c>
      <c r="AR303">
        <v>0</v>
      </c>
      <c r="AS303">
        <v>0</v>
      </c>
      <c r="AT303">
        <v>0</v>
      </c>
      <c r="AU303">
        <v>11.527383517289501</v>
      </c>
      <c r="AV303">
        <v>1.9949351866057179</v>
      </c>
      <c r="AW303">
        <v>3.5023550081370818</v>
      </c>
      <c r="AX303">
        <v>18.429012811729521</v>
      </c>
      <c r="AY303">
        <v>1.839848110773143</v>
      </c>
      <c r="AZ303">
        <v>0</v>
      </c>
      <c r="BA303">
        <v>117.6929913481885</v>
      </c>
      <c r="BB303">
        <v>5.7420473148718756</v>
      </c>
      <c r="BC303"/>
    </row>
    <row r="304">
      <c r="A304" t="s">
        <v>636</v>
      </c>
      <c r="B304">
        <v>2018</v>
      </c>
      <c r="C304" t="s">
        <v>643</v>
      </c>
      <c r="D304">
        <v>147</v>
      </c>
      <c r="E304" t="s">
        <v>108</v>
      </c>
      <c r="F304" t="s">
        <v>67</v>
      </c>
      <c r="G304" t="s">
        <v>677</v>
      </c>
      <c r="H304">
        <v>0.66874267757439987</v>
      </c>
      <c r="I304">
        <v>1.1701467509743091</v>
      </c>
      <c r="J304">
        <v>4.3007946815575977</v>
      </c>
      <c r="K304">
        <v>8.7608786183644547</v>
      </c>
      <c r="L304">
        <v>28.613139912291739</v>
      </c>
      <c r="M304">
        <v>1.8638036065366059</v>
      </c>
      <c r="N304">
        <v>4.5725371692040211</v>
      </c>
      <c r="O304">
        <v>9.1969473730784159</v>
      </c>
      <c r="P304">
        <v>12.98892363915636</v>
      </c>
      <c r="Q304">
        <v>35.914417395400051</v>
      </c>
      <c r="R304">
        <v>0</v>
      </c>
      <c r="S304">
        <v>0.040238734415421099</v>
      </c>
      <c r="T304">
        <v>0.43359828009305951</v>
      </c>
      <c r="U304">
        <v>0.1114579459466723</v>
      </c>
      <c r="V304">
        <v>1.400338978737943</v>
      </c>
      <c r="W304" t="s">
        <v>259</v>
      </c>
      <c r="X304" t="s">
        <v>160</v>
      </c>
      <c r="Y304" t="s">
        <v>260</v>
      </c>
      <c r="Z304" t="s">
        <v>261</v>
      </c>
      <c r="AA304" t="s">
        <v>163</v>
      </c>
      <c r="AB304" t="s">
        <v>192</v>
      </c>
      <c r="AC304">
        <v>1.473199450471669</v>
      </c>
      <c r="AD304">
        <v>0.21307648667873649</v>
      </c>
      <c r="AE304">
        <v>1.1521991291453819</v>
      </c>
      <c r="AF304">
        <v>7.8449084132465776</v>
      </c>
      <c r="AG304">
        <v>0.14179675035437039</v>
      </c>
      <c r="AH304"/>
      <c r="AI304">
        <v>33.133764855107898</v>
      </c>
      <c r="AJ304">
        <v>113.04750830567041</v>
      </c>
      <c r="AK304">
        <v>397.82642471875931</v>
      </c>
      <c r="AL304">
        <v>439.71599200551452</v>
      </c>
      <c r="AM304">
        <v>210.81187697956781</v>
      </c>
      <c r="AN304">
        <v>120.8724088596493</v>
      </c>
      <c r="AO304">
        <v>297.08498944373338</v>
      </c>
      <c r="AP304">
        <v>430.20436098971402</v>
      </c>
      <c r="AQ304">
        <v>160.13905092505851</v>
      </c>
      <c r="AR304">
        <v>135.33191791721481</v>
      </c>
      <c r="AS304">
        <v>0</v>
      </c>
      <c r="AT304">
        <v>0.53266172820508351</v>
      </c>
      <c r="AU304">
        <v>12.172871895974231</v>
      </c>
      <c r="AV304">
        <v>3.4784867194247031</v>
      </c>
      <c r="AW304">
        <v>34.718818385645633</v>
      </c>
      <c r="AX304">
        <v>67.86632921436285</v>
      </c>
      <c r="AY304">
        <v>4.7754698562464579</v>
      </c>
      <c r="AZ304">
        <v>62.87351944809491</v>
      </c>
      <c r="BA304">
        <v>1053.507794775142</v>
      </c>
      <c r="BB304">
        <v>5.5124535707721503</v>
      </c>
      <c r="BC304"/>
    </row>
    <row r="305">
      <c r="A305" t="s">
        <v>636</v>
      </c>
      <c r="B305">
        <v>2018</v>
      </c>
      <c r="C305" t="s">
        <v>643</v>
      </c>
      <c r="D305">
        <v>148</v>
      </c>
      <c r="E305" t="s">
        <v>109</v>
      </c>
      <c r="F305" t="s">
        <v>49</v>
      </c>
      <c r="G305" t="s">
        <v>192</v>
      </c>
      <c r="H305">
        <v>16.491237765789158</v>
      </c>
      <c r="I305">
        <v>36.167199348670309</v>
      </c>
      <c r="J305">
        <v>30.481376568173481</v>
      </c>
      <c r="K305">
        <v>13.3564185296767</v>
      </c>
      <c r="L305">
        <v>2.7019415694176319</v>
      </c>
      <c r="M305">
        <v>40.26709239364142</v>
      </c>
      <c r="N305">
        <v>32.619173330649623</v>
      </c>
      <c r="O305">
        <v>21.996992928146049</v>
      </c>
      <c r="P305">
        <v>4.7874585753729164</v>
      </c>
      <c r="Q305">
        <v>2.1934079747880122</v>
      </c>
      <c r="R305">
        <v>4.6374388132358382</v>
      </c>
      <c r="S305">
        <v>12.698669029437459</v>
      </c>
      <c r="T305">
        <v>32.507785179412977</v>
      </c>
      <c r="U305">
        <v>24.98487615962226</v>
      </c>
      <c r="V305">
        <v>18.79992146527324</v>
      </c>
      <c r="W305" t="s">
        <v>259</v>
      </c>
      <c r="X305" t="s">
        <v>160</v>
      </c>
      <c r="Y305" t="s">
        <v>260</v>
      </c>
      <c r="Z305" t="s">
        <v>261</v>
      </c>
      <c r="AA305" t="s">
        <v>163</v>
      </c>
      <c r="AB305" t="s">
        <v>192</v>
      </c>
      <c r="AC305">
        <v>17.172783559854189</v>
      </c>
      <c r="AD305">
        <v>21.143167949664409</v>
      </c>
      <c r="AE305">
        <v>17.3177216878263</v>
      </c>
      <c r="AF305">
        <v>20.8150886455227</v>
      </c>
      <c r="AG305">
        <v>22.360149449781069</v>
      </c>
      <c r="AH305"/>
      <c r="AI305">
        <v>1650.923916109047</v>
      </c>
      <c r="AJ305">
        <v>3619.4705923444708</v>
      </c>
      <c r="AK305">
        <v>3051.8518379567031</v>
      </c>
      <c r="AL305">
        <v>1338.016312057583</v>
      </c>
      <c r="AM305">
        <v>270.43612837339538</v>
      </c>
      <c r="AN305">
        <v>2720.2614493057899</v>
      </c>
      <c r="AO305">
        <v>2204.919050647713</v>
      </c>
      <c r="AP305">
        <v>1485.4493969362529</v>
      </c>
      <c r="AQ305">
        <v>323.54859172567711</v>
      </c>
      <c r="AR305">
        <v>148.15091602456539</v>
      </c>
      <c r="AS305">
        <v>150.93325927709111</v>
      </c>
      <c r="AT305">
        <v>413.42573199642982</v>
      </c>
      <c r="AU305">
        <v>1059.4806736808271</v>
      </c>
      <c r="AV305">
        <v>812.67017009987353</v>
      </c>
      <c r="AW305">
        <v>611.85954714697493</v>
      </c>
      <c r="AX305">
        <v>1338.7175847597371</v>
      </c>
      <c r="AY305">
        <v>750.81151212810596</v>
      </c>
      <c r="AZ305">
        <v>1533.046841021513</v>
      </c>
      <c r="BA305">
        <v>4960.9189136572259</v>
      </c>
      <c r="BB305">
        <v>1347.2039352746069</v>
      </c>
      <c r="BC305"/>
    </row>
    <row r="306">
      <c r="A306" t="s">
        <v>636</v>
      </c>
      <c r="B306">
        <v>2018</v>
      </c>
      <c r="C306" t="s">
        <v>643</v>
      </c>
      <c r="D306">
        <v>149</v>
      </c>
      <c r="E306" t="s">
        <v>109</v>
      </c>
      <c r="F306" t="s">
        <v>48</v>
      </c>
      <c r="G306" t="s">
        <v>192</v>
      </c>
      <c r="H306">
        <v>33.091544793309552</v>
      </c>
      <c r="I306">
        <v>60.680472973256897</v>
      </c>
      <c r="J306">
        <v>67.746104228432245</v>
      </c>
      <c r="K306">
        <v>85.600311637548259</v>
      </c>
      <c r="L306">
        <v>97.127521349197366</v>
      </c>
      <c r="M306">
        <v>56.034799705406023</v>
      </c>
      <c r="N306">
        <v>65.345798517297055</v>
      </c>
      <c r="O306">
        <v>77.081255884369412</v>
      </c>
      <c r="P306">
        <v>94.580744911424873</v>
      </c>
      <c r="Q306">
        <v>97.671851872163444</v>
      </c>
      <c r="R306">
        <v>14.42269282877038</v>
      </c>
      <c r="S306">
        <v>28.155928557207041</v>
      </c>
      <c r="T306">
        <v>53.714699090598728</v>
      </c>
      <c r="U306">
        <v>71.779500762094813</v>
      </c>
      <c r="V306">
        <v>79.782322338040927</v>
      </c>
      <c r="W306" t="s">
        <v>259</v>
      </c>
      <c r="X306" t="s">
        <v>160</v>
      </c>
      <c r="Y306" t="s">
        <v>260</v>
      </c>
      <c r="Z306" t="s">
        <v>261</v>
      </c>
      <c r="AA306" t="s">
        <v>163</v>
      </c>
      <c r="AB306" t="s">
        <v>192</v>
      </c>
      <c r="AC306">
        <v>70.4731127715648</v>
      </c>
      <c r="AD306">
        <v>60.243545993131832</v>
      </c>
      <c r="AE306">
        <v>60.31933370382032</v>
      </c>
      <c r="AF306">
        <v>78.036778612201303</v>
      </c>
      <c r="AG306">
        <v>48.023553828033847</v>
      </c>
      <c r="AH306"/>
      <c r="AI306">
        <v>3312.766664100925</v>
      </c>
      <c r="AJ306">
        <v>6072.6622854841426</v>
      </c>
      <c r="AK306">
        <v>6782.8653421060499</v>
      </c>
      <c r="AL306">
        <v>8575.2488987797933</v>
      </c>
      <c r="AM306">
        <v>9721.4503561017809</v>
      </c>
      <c r="AN306">
        <v>3785.4559740265131</v>
      </c>
      <c r="AO306">
        <v>4417.101395245747</v>
      </c>
      <c r="AP306">
        <v>5205.2708041751357</v>
      </c>
      <c r="AQ306">
        <v>6392.0066019732249</v>
      </c>
      <c r="AR306">
        <v>6597.1194100701623</v>
      </c>
      <c r="AS306">
        <v>469.41083728923752</v>
      </c>
      <c r="AT306">
        <v>916.66184438843993</v>
      </c>
      <c r="AU306">
        <v>1750.647891419901</v>
      </c>
      <c r="AV306">
        <v>2334.7347700000578</v>
      </c>
      <c r="AW306">
        <v>2596.5840179842589</v>
      </c>
      <c r="AX306">
        <v>5493.7858496395593</v>
      </c>
      <c r="AY306">
        <v>2139.2985181191989</v>
      </c>
      <c r="AZ306">
        <v>5339.7534418265186</v>
      </c>
      <c r="BA306">
        <v>18598.726028554451</v>
      </c>
      <c r="BB306">
        <v>2893.4297084330351</v>
      </c>
      <c r="BC306"/>
    </row>
    <row r="307">
      <c r="A307" t="s">
        <v>636</v>
      </c>
      <c r="B307">
        <v>2018</v>
      </c>
      <c r="C307" t="s">
        <v>643</v>
      </c>
      <c r="D307">
        <v>150</v>
      </c>
      <c r="E307" t="s">
        <v>109</v>
      </c>
      <c r="F307" t="s">
        <v>111</v>
      </c>
      <c r="G307" t="s">
        <v>192</v>
      </c>
      <c r="H307">
        <v>50.417217440900899</v>
      </c>
      <c r="I307">
        <v>3.1523276780727172</v>
      </c>
      <c r="J307">
        <v>1.772519203394384</v>
      </c>
      <c r="K307">
        <v>1.043269832775007</v>
      </c>
      <c r="L307">
        <v>0.1705370813850263</v>
      </c>
      <c r="M307">
        <v>3.698107900952488</v>
      </c>
      <c r="N307">
        <v>2.035028152053326</v>
      </c>
      <c r="O307">
        <v>0.92175118748435825</v>
      </c>
      <c r="P307">
        <v>0.6317965132022777</v>
      </c>
      <c r="Q307">
        <v>0.13474015304857651</v>
      </c>
      <c r="R307">
        <v>80.939868357993845</v>
      </c>
      <c r="S307">
        <v>59.145402413355541</v>
      </c>
      <c r="T307">
        <v>13.777515729988339</v>
      </c>
      <c r="U307">
        <v>3.2356230782828899</v>
      </c>
      <c r="V307">
        <v>1.4177561966858789</v>
      </c>
      <c r="W307" t="s">
        <v>259</v>
      </c>
      <c r="X307" t="s">
        <v>160</v>
      </c>
      <c r="Y307" t="s">
        <v>260</v>
      </c>
      <c r="Z307" t="s">
        <v>261</v>
      </c>
      <c r="AA307" t="s">
        <v>163</v>
      </c>
      <c r="AB307" t="s">
        <v>192</v>
      </c>
      <c r="AC307">
        <v>12.354103668581089</v>
      </c>
      <c r="AD307">
        <v>18.61328605720368</v>
      </c>
      <c r="AE307">
        <v>22.36294460835326</v>
      </c>
      <c r="AF307">
        <v>1.148132742275586</v>
      </c>
      <c r="AG307">
        <v>29.616296722185488</v>
      </c>
      <c r="AH307"/>
      <c r="AI307">
        <v>5047.225153076336</v>
      </c>
      <c r="AJ307">
        <v>315.47251470100929</v>
      </c>
      <c r="AK307">
        <v>177.4679032816677</v>
      </c>
      <c r="AL307">
        <v>104.51245227371111</v>
      </c>
      <c r="AM307">
        <v>17.068980527142038</v>
      </c>
      <c r="AN307">
        <v>249.8273344395424</v>
      </c>
      <c r="AO307">
        <v>137.5593518444762</v>
      </c>
      <c r="AP307">
        <v>62.245541926867148</v>
      </c>
      <c r="AQ307">
        <v>42.698410625488727</v>
      </c>
      <c r="AR307">
        <v>9.1008500602201092</v>
      </c>
      <c r="AS307">
        <v>2634.3243822135651</v>
      </c>
      <c r="AT307">
        <v>1925.5743440734529</v>
      </c>
      <c r="AU307">
        <v>449.03125718021721</v>
      </c>
      <c r="AV307">
        <v>105.24344169681039</v>
      </c>
      <c r="AW307">
        <v>46.142089799226277</v>
      </c>
      <c r="AX307">
        <v>963.07367803421573</v>
      </c>
      <c r="AY307">
        <v>660.97329802007789</v>
      </c>
      <c r="AZ307">
        <v>1979.673897396965</v>
      </c>
      <c r="BA307">
        <v>273.63772182489612</v>
      </c>
      <c r="BB307">
        <v>1784.388408583709</v>
      </c>
      <c r="BC307"/>
    </row>
    <row r="308">
      <c r="A308" t="s">
        <v>636</v>
      </c>
      <c r="B308">
        <v>2018</v>
      </c>
      <c r="C308" t="s">
        <v>643</v>
      </c>
      <c r="D308">
        <v>151</v>
      </c>
      <c r="E308" t="s">
        <v>110</v>
      </c>
      <c r="F308" t="s">
        <v>49</v>
      </c>
      <c r="G308" t="s">
        <v>192</v>
      </c>
      <c r="H308">
        <v>31.7860169089642</v>
      </c>
      <c r="I308">
        <v>37.034708225166519</v>
      </c>
      <c r="J308">
        <v>30.60578701959146</v>
      </c>
      <c r="K308">
        <v>13.57147603043359</v>
      </c>
      <c r="L308">
        <v>2.7667802860821982</v>
      </c>
      <c r="M308">
        <v>41.652006227199863</v>
      </c>
      <c r="N308">
        <v>32.682505838020923</v>
      </c>
      <c r="O308">
        <v>22.30090036987016</v>
      </c>
      <c r="P308">
        <v>4.9123944422869901</v>
      </c>
      <c r="Q308">
        <v>2.1934079747880122</v>
      </c>
      <c r="R308">
        <v>23.26598984036686</v>
      </c>
      <c r="S308">
        <v>30.891856802774921</v>
      </c>
      <c r="T308">
        <v>36.739922997061377</v>
      </c>
      <c r="U308">
        <v>25.34008078953676</v>
      </c>
      <c r="V308">
        <v>19.075163606622709</v>
      </c>
      <c r="W308" t="s">
        <v>259</v>
      </c>
      <c r="X308" t="s">
        <v>160</v>
      </c>
      <c r="Y308" t="s">
        <v>260</v>
      </c>
      <c r="Z308" t="s">
        <v>261</v>
      </c>
      <c r="AA308" t="s">
        <v>163</v>
      </c>
      <c r="AB308" t="s">
        <v>192</v>
      </c>
      <c r="AC308">
        <v>19.53463981630895</v>
      </c>
      <c r="AD308">
        <v>25.14051058278266</v>
      </c>
      <c r="AE308">
        <v>23.223947867070201</v>
      </c>
      <c r="AF308">
        <v>21.071531558002292</v>
      </c>
      <c r="AG308">
        <v>30.55838594752807</v>
      </c>
      <c r="AH308"/>
      <c r="AI308">
        <v>1969.558050758352</v>
      </c>
      <c r="AJ308">
        <v>3679.7847904168011</v>
      </c>
      <c r="AK308">
        <v>3062.3999044838051</v>
      </c>
      <c r="AL308">
        <v>1355.9545115604751</v>
      </c>
      <c r="AM308">
        <v>276.92580664843092</v>
      </c>
      <c r="AN308">
        <v>2781.546861553365</v>
      </c>
      <c r="AO308">
        <v>2208.0702053182049</v>
      </c>
      <c r="AP308">
        <v>1502.504461130557</v>
      </c>
      <c r="AQ308">
        <v>331.99207445449127</v>
      </c>
      <c r="AR308">
        <v>148.15091602456539</v>
      </c>
      <c r="AS308">
        <v>268.97961817616761</v>
      </c>
      <c r="AT308">
        <v>577.48261657866851</v>
      </c>
      <c r="AU308">
        <v>1094.7144998532549</v>
      </c>
      <c r="AV308">
        <v>812.99602092019222</v>
      </c>
      <c r="AW308">
        <v>618.18578985839338</v>
      </c>
      <c r="AX308">
        <v>1358.906973079869</v>
      </c>
      <c r="AY308">
        <v>795.04302161072337</v>
      </c>
      <c r="AZ308">
        <v>1763.3241327280689</v>
      </c>
      <c r="BA308">
        <v>5018.5847362033246</v>
      </c>
      <c r="BB308">
        <v>1408.764200245867</v>
      </c>
      <c r="BC308"/>
    </row>
    <row r="309">
      <c r="A309" t="s">
        <v>636</v>
      </c>
      <c r="B309">
        <v>2018</v>
      </c>
      <c r="C309" t="s">
        <v>643</v>
      </c>
      <c r="D309">
        <v>152</v>
      </c>
      <c r="E309" t="s">
        <v>110</v>
      </c>
      <c r="F309" t="s">
        <v>48</v>
      </c>
      <c r="G309" t="s">
        <v>192</v>
      </c>
      <c r="H309">
        <v>68.213983091035701</v>
      </c>
      <c r="I309">
        <v>62.965291774833467</v>
      </c>
      <c r="J309">
        <v>69.394212980408668</v>
      </c>
      <c r="K309">
        <v>86.428523969566356</v>
      </c>
      <c r="L309">
        <v>97.233219713917819</v>
      </c>
      <c r="M309">
        <v>58.347993772800081</v>
      </c>
      <c r="N309">
        <v>67.317494161979113</v>
      </c>
      <c r="O309">
        <v>77.69909963012968</v>
      </c>
      <c r="P309">
        <v>95.087605557713061</v>
      </c>
      <c r="Q309">
        <v>97.806592025212041</v>
      </c>
      <c r="R309">
        <v>76.734010159633144</v>
      </c>
      <c r="S309">
        <v>69.108143197225218</v>
      </c>
      <c r="T309">
        <v>63.260077002938608</v>
      </c>
      <c r="U309">
        <v>74.659919210463244</v>
      </c>
      <c r="V309">
        <v>80.924836393377305</v>
      </c>
      <c r="W309" t="s">
        <v>259</v>
      </c>
      <c r="X309" t="s">
        <v>160</v>
      </c>
      <c r="Y309" t="s">
        <v>260</v>
      </c>
      <c r="Z309" t="s">
        <v>261</v>
      </c>
      <c r="AA309" t="s">
        <v>163</v>
      </c>
      <c r="AB309" t="s">
        <v>192</v>
      </c>
      <c r="AC309">
        <v>80.465360183691246</v>
      </c>
      <c r="AD309">
        <v>74.859489417217105</v>
      </c>
      <c r="AE309">
        <v>76.776052132929735</v>
      </c>
      <c r="AF309">
        <v>78.928468441997353</v>
      </c>
      <c r="AG309">
        <v>69.441614052472005</v>
      </c>
      <c r="AH309"/>
      <c r="AI309">
        <v>4226.7453627810173</v>
      </c>
      <c r="AJ309">
        <v>6256.2589014739442</v>
      </c>
      <c r="AK309">
        <v>6943.550612402094</v>
      </c>
      <c r="AL309">
        <v>8635.254318781861</v>
      </c>
      <c r="AM309">
        <v>9732.0296583538875</v>
      </c>
      <c r="AN309">
        <v>3896.5152859955811</v>
      </c>
      <c r="AO309">
        <v>4548.0525236479016</v>
      </c>
      <c r="AP309">
        <v>5234.9116799707554</v>
      </c>
      <c r="AQ309">
        <v>6426.2615298698984</v>
      </c>
      <c r="AR309">
        <v>6606.2202601303834</v>
      </c>
      <c r="AS309">
        <v>887.12687040092169</v>
      </c>
      <c r="AT309">
        <v>1291.885807163331</v>
      </c>
      <c r="AU309">
        <v>1884.917493226357</v>
      </c>
      <c r="AV309">
        <v>2395.344266834094</v>
      </c>
      <c r="AW309">
        <v>2622.6031365535691</v>
      </c>
      <c r="AX309">
        <v>5597.489386710482</v>
      </c>
      <c r="AY309">
        <v>2367.3550489964919</v>
      </c>
      <c r="AZ309">
        <v>5829.3734689933317</v>
      </c>
      <c r="BA309">
        <v>18798.31116616126</v>
      </c>
      <c r="BB309">
        <v>3201.309782931331</v>
      </c>
      <c r="BC309"/>
    </row>
    <row r="310">
      <c r="A310" t="s">
        <v>636</v>
      </c>
      <c r="B310">
        <v>2018</v>
      </c>
      <c r="C310" t="s">
        <v>643</v>
      </c>
      <c r="D310">
        <v>153</v>
      </c>
      <c r="E310" t="s">
        <v>62</v>
      </c>
      <c r="F310" t="s">
        <v>526</v>
      </c>
      <c r="G310" t="s">
        <v>192</v>
      </c>
      <c r="H310">
        <v>0.1222452412879128</v>
      </c>
      <c r="I310">
        <v>0.35279343474998182</v>
      </c>
      <c r="J310">
        <v>5.6679624920037757</v>
      </c>
      <c r="K310">
        <v>47.940511857227833</v>
      </c>
      <c r="L310">
        <v>91.25239443864659</v>
      </c>
      <c r="M310">
        <v>0.26122169046477067</v>
      </c>
      <c r="N310">
        <v>1.6240273528563911</v>
      </c>
      <c r="O310">
        <v>29.33821684570308</v>
      </c>
      <c r="P310">
        <v>79.733047750281273</v>
      </c>
      <c r="Q310">
        <v>93.048819022746613</v>
      </c>
      <c r="R310">
        <v>0</v>
      </c>
      <c r="S310">
        <v>0.2457335872058069</v>
      </c>
      <c r="T310">
        <v>0.13002164667960661</v>
      </c>
      <c r="U310">
        <v>0.98035588373181393</v>
      </c>
      <c r="V310">
        <v>22.271426658284518</v>
      </c>
      <c r="W310" t="s">
        <v>259</v>
      </c>
      <c r="X310" t="s">
        <v>160</v>
      </c>
      <c r="Y310" t="s">
        <v>260</v>
      </c>
      <c r="Z310" t="s">
        <v>261</v>
      </c>
      <c r="AA310" t="s">
        <v>163</v>
      </c>
      <c r="AB310" t="s">
        <v>192</v>
      </c>
      <c r="AC310">
        <v>28.424084875262249</v>
      </c>
      <c r="AD310">
        <v>18.19847021367551</v>
      </c>
      <c r="AE310">
        <v>15.940231380180579</v>
      </c>
      <c r="AF310">
        <v>41.653995077842907</v>
      </c>
      <c r="AG310">
        <v>5.8146309151058029</v>
      </c>
      <c r="AH310"/>
      <c r="AI310">
        <v>12.23786809328552</v>
      </c>
      <c r="AJ310">
        <v>35.306174800529689</v>
      </c>
      <c r="AK310">
        <v>567.48689515395813</v>
      </c>
      <c r="AL310">
        <v>4802.5738884144939</v>
      </c>
      <c r="AM310">
        <v>9133.4115201123877</v>
      </c>
      <c r="AN310">
        <v>17.64694821635582</v>
      </c>
      <c r="AO310">
        <v>109.77742485341879</v>
      </c>
      <c r="AP310">
        <v>1981.199733208611</v>
      </c>
      <c r="AQ310">
        <v>5388.5615734210678</v>
      </c>
      <c r="AR310">
        <v>6284.8626118249758</v>
      </c>
      <c r="AS310">
        <v>0</v>
      </c>
      <c r="AT310">
        <v>8.0002548244356966</v>
      </c>
      <c r="AU310">
        <v>4.237613268849822</v>
      </c>
      <c r="AV310">
        <v>31.887529788051999</v>
      </c>
      <c r="AW310">
        <v>724.84265716888603</v>
      </c>
      <c r="AX310">
        <v>2215.8214549546169</v>
      </c>
      <c r="AY310">
        <v>646.24284175753724</v>
      </c>
      <c r="AZ310">
        <v>1411.104867201798</v>
      </c>
      <c r="BA310">
        <v>9927.5143877662213</v>
      </c>
      <c r="BB310">
        <v>350.33279489447358</v>
      </c>
      <c r="BC310"/>
    </row>
    <row r="311">
      <c r="A311" t="s">
        <v>636</v>
      </c>
      <c r="B311">
        <v>2018</v>
      </c>
      <c r="C311" t="s">
        <v>643</v>
      </c>
      <c r="D311">
        <v>154</v>
      </c>
      <c r="E311" t="s">
        <v>62</v>
      </c>
      <c r="F311" t="s">
        <v>527</v>
      </c>
      <c r="G311" t="s">
        <v>192</v>
      </c>
      <c r="H311">
        <v>0</v>
      </c>
      <c r="I311">
        <v>0</v>
      </c>
      <c r="J311">
        <v>0.1573550051914635</v>
      </c>
      <c r="K311">
        <v>0.78493524370175616</v>
      </c>
      <c r="L311">
        <v>1.1835816293177881</v>
      </c>
      <c r="M311">
        <v>0</v>
      </c>
      <c r="N311">
        <v>0.21262693929024951</v>
      </c>
      <c r="O311">
        <v>0.53484149966521222</v>
      </c>
      <c r="P311">
        <v>1.009056634220755</v>
      </c>
      <c r="Q311">
        <v>1.189527076747863</v>
      </c>
      <c r="R311">
        <v>0</v>
      </c>
      <c r="S311">
        <v>0</v>
      </c>
      <c r="T311">
        <v>0</v>
      </c>
      <c r="U311">
        <v>0</v>
      </c>
      <c r="V311">
        <v>0.42468904695972393</v>
      </c>
      <c r="W311" t="s">
        <v>259</v>
      </c>
      <c r="X311" t="s">
        <v>160</v>
      </c>
      <c r="Y311" t="s">
        <v>260</v>
      </c>
      <c r="Z311" t="s">
        <v>261</v>
      </c>
      <c r="AA311" t="s">
        <v>163</v>
      </c>
      <c r="AB311" t="s">
        <v>192</v>
      </c>
      <c r="AC311">
        <v>0.20261500682136571</v>
      </c>
      <c r="AD311">
        <v>0.20594948961451709</v>
      </c>
      <c r="AE311">
        <v>0.0082356917955681997</v>
      </c>
      <c r="AF311">
        <v>0.74810346383411741</v>
      </c>
      <c r="AG311">
        <v>0.1778711715109931</v>
      </c>
      <c r="AH311"/>
      <c r="AI311">
        <v>0</v>
      </c>
      <c r="AJ311">
        <v>0</v>
      </c>
      <c r="AK311">
        <v>15.75467435767553</v>
      </c>
      <c r="AL311">
        <v>78.633067513441148</v>
      </c>
      <c r="AM311">
        <v>118.4641581703662</v>
      </c>
      <c r="AN311">
        <v>0</v>
      </c>
      <c r="AO311">
        <v>14.372687632812211</v>
      </c>
      <c r="AP311">
        <v>36.11766325194391</v>
      </c>
      <c r="AQ311">
        <v>68.194606351898528</v>
      </c>
      <c r="AR311">
        <v>80.345074004416176</v>
      </c>
      <c r="AS311">
        <v>0</v>
      </c>
      <c r="AT311">
        <v>0</v>
      </c>
      <c r="AU311">
        <v>0</v>
      </c>
      <c r="AV311">
        <v>0</v>
      </c>
      <c r="AW311">
        <v>13.82186880041206</v>
      </c>
      <c r="AX311">
        <v>15.79500909812197</v>
      </c>
      <c r="AY311">
        <v>7.3134379903528881</v>
      </c>
      <c r="AZ311">
        <v>0.72906248976723154</v>
      </c>
      <c r="BA311">
        <v>178.2976131550345</v>
      </c>
      <c r="BB311">
        <v>10.716777308206259</v>
      </c>
      <c r="BC311"/>
    </row>
    <row r="312">
      <c r="A312" t="s">
        <v>636</v>
      </c>
      <c r="B312">
        <v>2018</v>
      </c>
      <c r="C312" t="s">
        <v>643</v>
      </c>
      <c r="D312">
        <v>155</v>
      </c>
      <c r="E312" t="s">
        <v>62</v>
      </c>
      <c r="F312" t="s">
        <v>528</v>
      </c>
      <c r="G312" t="s">
        <v>192</v>
      </c>
      <c r="H312">
        <v>0</v>
      </c>
      <c r="I312">
        <v>0.087892848930450906</v>
      </c>
      <c r="J312">
        <v>0.31009116676778659</v>
      </c>
      <c r="K312">
        <v>0.15355533218152909</v>
      </c>
      <c r="L312">
        <v>0.3205225095252856</v>
      </c>
      <c r="M312">
        <v>0.13020370384035251</v>
      </c>
      <c r="N312">
        <v>0.35279213649134089</v>
      </c>
      <c r="O312">
        <v>0.1595755746508645</v>
      </c>
      <c r="P312">
        <v>0.015842393728841098</v>
      </c>
      <c r="Q312">
        <v>0.47496583171131468</v>
      </c>
      <c r="R312">
        <v>0</v>
      </c>
      <c r="S312">
        <v>0</v>
      </c>
      <c r="T312">
        <v>0</v>
      </c>
      <c r="U312">
        <v>0</v>
      </c>
      <c r="V312">
        <v>0.32986424165944711</v>
      </c>
      <c r="W312" t="s">
        <v>259</v>
      </c>
      <c r="X312" t="s">
        <v>160</v>
      </c>
      <c r="Y312" t="s">
        <v>260</v>
      </c>
      <c r="Z312" t="s">
        <v>261</v>
      </c>
      <c r="AA312" t="s">
        <v>163</v>
      </c>
      <c r="AB312" t="s">
        <v>192</v>
      </c>
      <c r="AC312">
        <v>0.29304940868630258</v>
      </c>
      <c r="AD312">
        <v>0</v>
      </c>
      <c r="AE312">
        <v>0</v>
      </c>
      <c r="AF312">
        <v>0.25985894954782141</v>
      </c>
      <c r="AG312">
        <v>0.041972417817691503</v>
      </c>
      <c r="AH312"/>
      <c r="AI312">
        <v>0</v>
      </c>
      <c r="AJ312">
        <v>8.7959694892117213</v>
      </c>
      <c r="AK312">
        <v>31.046901543892972</v>
      </c>
      <c r="AL312">
        <v>15.38283176779726</v>
      </c>
      <c r="AM312">
        <v>32.080955233693643</v>
      </c>
      <c r="AN312">
        <v>8.7959694892117213</v>
      </c>
      <c r="AO312">
        <v>23.847265986276721</v>
      </c>
      <c r="AP312">
        <v>10.776083890429341</v>
      </c>
      <c r="AQ312">
        <v>1.070669145190662</v>
      </c>
      <c r="AR312">
        <v>32.080955233693643</v>
      </c>
      <c r="AS312">
        <v>0</v>
      </c>
      <c r="AT312">
        <v>0</v>
      </c>
      <c r="AU312">
        <v>0</v>
      </c>
      <c r="AV312">
        <v>0</v>
      </c>
      <c r="AW312">
        <v>10.73571428979351</v>
      </c>
      <c r="AX312">
        <v>22.84489263167114</v>
      </c>
      <c r="AY312">
        <v>0</v>
      </c>
      <c r="AZ312">
        <v>0</v>
      </c>
      <c r="BA312">
        <v>61.932917973528703</v>
      </c>
      <c r="BB312">
        <v>2.528847429395769</v>
      </c>
      <c r="BC312"/>
    </row>
    <row r="313">
      <c r="A313" t="s">
        <v>636</v>
      </c>
      <c r="B313">
        <v>2018</v>
      </c>
      <c r="C313" t="s">
        <v>643</v>
      </c>
      <c r="D313">
        <v>156</v>
      </c>
      <c r="E313" t="s">
        <v>62</v>
      </c>
      <c r="F313" t="s">
        <v>529</v>
      </c>
      <c r="G313" t="s">
        <v>192</v>
      </c>
      <c r="H313">
        <v>0.0039071158273984996</v>
      </c>
      <c r="I313">
        <v>0.049001075825157302</v>
      </c>
      <c r="J313">
        <v>0.020945616135858901</v>
      </c>
      <c r="K313">
        <v>0.3710969000086029</v>
      </c>
      <c r="L313">
        <v>0.032419358332282898</v>
      </c>
      <c r="M313">
        <v>0.072589768590229697</v>
      </c>
      <c r="N313">
        <v>0</v>
      </c>
      <c r="O313">
        <v>0.1668297758787021</v>
      </c>
      <c r="P313">
        <v>0.38337869899857668</v>
      </c>
      <c r="Q313">
        <v>0.048040580727529703</v>
      </c>
      <c r="R313">
        <v>0</v>
      </c>
      <c r="S313">
        <v>0</v>
      </c>
      <c r="T313">
        <v>0.012001193387595799</v>
      </c>
      <c r="U313">
        <v>0.048542231712765699</v>
      </c>
      <c r="V313">
        <v>0.015922326066014101</v>
      </c>
      <c r="W313" t="s">
        <v>259</v>
      </c>
      <c r="X313" t="s">
        <v>160</v>
      </c>
      <c r="Y313" t="s">
        <v>260</v>
      </c>
      <c r="Z313" t="s">
        <v>261</v>
      </c>
      <c r="AA313" t="s">
        <v>163</v>
      </c>
      <c r="AB313" t="s">
        <v>192</v>
      </c>
      <c r="AC313">
        <v>0.040457040254938403</v>
      </c>
      <c r="AD313">
        <v>0.059055608120360703</v>
      </c>
      <c r="AE313">
        <v>0.0598134744247533</v>
      </c>
      <c r="AF313">
        <v>0.15636386413873621</v>
      </c>
      <c r="AG313">
        <v>0</v>
      </c>
      <c r="AH313"/>
      <c r="AI313">
        <v>0.39113807308275972</v>
      </c>
      <c r="AJ313">
        <v>4.9038343066759777</v>
      </c>
      <c r="AK313">
        <v>2.0971138543690491</v>
      </c>
      <c r="AL313">
        <v>37.175662357559517</v>
      </c>
      <c r="AM313">
        <v>3.2448391375177148</v>
      </c>
      <c r="AN313">
        <v>4.9038343066759777</v>
      </c>
      <c r="AO313">
        <v>0</v>
      </c>
      <c r="AP313">
        <v>11.265957614276269</v>
      </c>
      <c r="AQ313">
        <v>25.90970474328325</v>
      </c>
      <c r="AR313">
        <v>3.2448391375177148</v>
      </c>
      <c r="AS313">
        <v>0</v>
      </c>
      <c r="AT313">
        <v>0</v>
      </c>
      <c r="AU313">
        <v>0.39113807308275972</v>
      </c>
      <c r="AV313">
        <v>1.578908114293299</v>
      </c>
      <c r="AW313">
        <v>0.51820574007574938</v>
      </c>
      <c r="AX313">
        <v>3.1538597704819891</v>
      </c>
      <c r="AY313">
        <v>2.0971138543690491</v>
      </c>
      <c r="AZ313">
        <v>5.2949723797587378</v>
      </c>
      <c r="BA313">
        <v>37.266641724595253</v>
      </c>
      <c r="BB313">
        <v>0</v>
      </c>
      <c r="BC313"/>
    </row>
    <row r="314">
      <c r="A314" t="s">
        <v>636</v>
      </c>
      <c r="B314">
        <v>2018</v>
      </c>
      <c r="C314" t="s">
        <v>643</v>
      </c>
      <c r="D314">
        <v>157</v>
      </c>
      <c r="E314" t="s">
        <v>62</v>
      </c>
      <c r="F314" t="s">
        <v>530</v>
      </c>
      <c r="G314" t="s">
        <v>192</v>
      </c>
      <c r="H314">
        <v>1.1471631245885401</v>
      </c>
      <c r="I314">
        <v>4.915592621688476</v>
      </c>
      <c r="J314">
        <v>4.7626075848859486</v>
      </c>
      <c r="K314">
        <v>6.1556468606873809</v>
      </c>
      <c r="L314">
        <v>0.74598881934033001</v>
      </c>
      <c r="M314">
        <v>5.0857734172610414</v>
      </c>
      <c r="N314">
        <v>4.6398830892104099</v>
      </c>
      <c r="O314">
        <v>6.0989350080832248</v>
      </c>
      <c r="P314">
        <v>2.334233991341363</v>
      </c>
      <c r="Q314">
        <v>0.55476611124083108</v>
      </c>
      <c r="R314">
        <v>0.12548983452444559</v>
      </c>
      <c r="S314">
        <v>0.57185833674012909</v>
      </c>
      <c r="T314">
        <v>3.257684384284008</v>
      </c>
      <c r="U314">
        <v>4.1464354302804667</v>
      </c>
      <c r="V314">
        <v>7.5863596546182954</v>
      </c>
      <c r="W314" t="s">
        <v>259</v>
      </c>
      <c r="X314" t="s">
        <v>160</v>
      </c>
      <c r="Y314" t="s">
        <v>260</v>
      </c>
      <c r="Z314" t="s">
        <v>261</v>
      </c>
      <c r="AA314" t="s">
        <v>163</v>
      </c>
      <c r="AB314" t="s">
        <v>192</v>
      </c>
      <c r="AC314">
        <v>2.414848322623361</v>
      </c>
      <c r="AD314">
        <v>3.9345947360501858</v>
      </c>
      <c r="AE314">
        <v>4.6790492693114141</v>
      </c>
      <c r="AF314">
        <v>3.5898508023813869</v>
      </c>
      <c r="AG314">
        <v>2.9406932846749112</v>
      </c>
      <c r="AH314"/>
      <c r="AI314">
        <v>114.8415337258934</v>
      </c>
      <c r="AJ314">
        <v>491.93311228288462</v>
      </c>
      <c r="AK314">
        <v>476.8410861921804</v>
      </c>
      <c r="AL314">
        <v>616.65901622993965</v>
      </c>
      <c r="AM314">
        <v>74.66568870167022</v>
      </c>
      <c r="AN314">
        <v>343.57169948193263</v>
      </c>
      <c r="AO314">
        <v>313.63659993692568</v>
      </c>
      <c r="AP314">
        <v>411.85899178602841</v>
      </c>
      <c r="AQ314">
        <v>157.7534528531927</v>
      </c>
      <c r="AR314">
        <v>37.470962312726371</v>
      </c>
      <c r="AS314">
        <v>4.0842780883401772</v>
      </c>
      <c r="AT314">
        <v>18.6177741082147</v>
      </c>
      <c r="AU314">
        <v>106.17314058930469</v>
      </c>
      <c r="AV314">
        <v>134.86896492526441</v>
      </c>
      <c r="AW314">
        <v>246.9045730506389</v>
      </c>
      <c r="AX314">
        <v>188.25136313841119</v>
      </c>
      <c r="AY314">
        <v>139.72073770676431</v>
      </c>
      <c r="AZ314">
        <v>414.21162844673557</v>
      </c>
      <c r="BA314">
        <v>855.57928894874419</v>
      </c>
      <c r="BB314">
        <v>177.17741889191359</v>
      </c>
      <c r="BC314"/>
    </row>
    <row r="315">
      <c r="A315" t="s">
        <v>636</v>
      </c>
      <c r="B315">
        <v>2018</v>
      </c>
      <c r="C315" t="s">
        <v>643</v>
      </c>
      <c r="D315">
        <v>158</v>
      </c>
      <c r="E315" t="s">
        <v>62</v>
      </c>
      <c r="F315" t="s">
        <v>531</v>
      </c>
      <c r="G315" t="s">
        <v>192</v>
      </c>
      <c r="H315">
        <v>48.213847332910689</v>
      </c>
      <c r="I315">
        <v>91.235293804127352</v>
      </c>
      <c r="J315">
        <v>87.309750217278321</v>
      </c>
      <c r="K315">
        <v>43.782344079770958</v>
      </c>
      <c r="L315">
        <v>5.6719329731508461</v>
      </c>
      <c r="M315">
        <v>90.346932942214323</v>
      </c>
      <c r="N315">
        <v>91.129993332331708</v>
      </c>
      <c r="O315">
        <v>63.002518174315448</v>
      </c>
      <c r="P315">
        <v>15.336582518882169</v>
      </c>
      <c r="Q315">
        <v>4.1752953899335052</v>
      </c>
      <c r="R315">
        <v>18.591110863579662</v>
      </c>
      <c r="S315">
        <v>40.08818910742486</v>
      </c>
      <c r="T315">
        <v>82.811432738256428</v>
      </c>
      <c r="U315">
        <v>91.802949861097645</v>
      </c>
      <c r="V315">
        <v>68.23538401623027</v>
      </c>
      <c r="W315" t="s">
        <v>259</v>
      </c>
      <c r="X315" t="s">
        <v>160</v>
      </c>
      <c r="Y315" t="s">
        <v>260</v>
      </c>
      <c r="Z315" t="s">
        <v>261</v>
      </c>
      <c r="AA315" t="s">
        <v>163</v>
      </c>
      <c r="AB315" t="s">
        <v>192</v>
      </c>
      <c r="AC315">
        <v>56.241687215977819</v>
      </c>
      <c r="AD315">
        <v>58.892988360081297</v>
      </c>
      <c r="AE315">
        <v>56.983746445503087</v>
      </c>
      <c r="AF315">
        <v>52.137769723082613</v>
      </c>
      <c r="AG315">
        <v>61.512340302102302</v>
      </c>
      <c r="AH315"/>
      <c r="AI315">
        <v>4826.6476282730164</v>
      </c>
      <c r="AJ315">
        <v>9130.4681826321012</v>
      </c>
      <c r="AK315">
        <v>8741.6137875596032</v>
      </c>
      <c r="AL315">
        <v>4386.0178856097364</v>
      </c>
      <c r="AM315">
        <v>567.70124528744998</v>
      </c>
      <c r="AN315">
        <v>6103.4274921854076</v>
      </c>
      <c r="AO315">
        <v>6160.0046189722216</v>
      </c>
      <c r="AP315">
        <v>4254.5384695629818</v>
      </c>
      <c r="AQ315">
        <v>1036.4851408625379</v>
      </c>
      <c r="AR315">
        <v>282.01494833699491</v>
      </c>
      <c r="AS315">
        <v>605.07902513195131</v>
      </c>
      <c r="AT315">
        <v>1305.135907371752</v>
      </c>
      <c r="AU315">
        <v>2698.9569440604619</v>
      </c>
      <c r="AV315">
        <v>2986.0271630986681</v>
      </c>
      <c r="AW315">
        <v>2220.7790197789418</v>
      </c>
      <c r="AX315">
        <v>4384.3640962552081</v>
      </c>
      <c r="AY315">
        <v>2091.339091173299</v>
      </c>
      <c r="AZ315">
        <v>5044.4714410244433</v>
      </c>
      <c r="BA315">
        <v>12426.14203282681</v>
      </c>
      <c r="BB315">
        <v>3706.1320680821491</v>
      </c>
      <c r="BC315"/>
    </row>
    <row r="316">
      <c r="A316" t="s">
        <v>636</v>
      </c>
      <c r="B316">
        <v>2018</v>
      </c>
      <c r="C316" t="s">
        <v>643</v>
      </c>
      <c r="D316">
        <v>159</v>
      </c>
      <c r="E316" t="s">
        <v>62</v>
      </c>
      <c r="F316" t="s">
        <v>532</v>
      </c>
      <c r="G316" t="s">
        <v>192</v>
      </c>
      <c r="H316">
        <v>12.08837623207722</v>
      </c>
      <c r="I316">
        <v>2.122770746087304</v>
      </c>
      <c r="J316">
        <v>1.0344816361535669</v>
      </c>
      <c r="K316">
        <v>0.41900199030719382</v>
      </c>
      <c r="L316">
        <v>0.1056983647204605</v>
      </c>
      <c r="M316">
        <v>2.2755674528429291</v>
      </c>
      <c r="N316">
        <v>1.0499904888374521</v>
      </c>
      <c r="O316">
        <v>0.45478603193672817</v>
      </c>
      <c r="P316">
        <v>0.24006491377013789</v>
      </c>
      <c r="Q316">
        <v>0.13474015304857651</v>
      </c>
      <c r="R316">
        <v>16.293781682309689</v>
      </c>
      <c r="S316">
        <v>16.39466820122016</v>
      </c>
      <c r="T316">
        <v>4.5751073999450824</v>
      </c>
      <c r="U316">
        <v>1.752362287737764</v>
      </c>
      <c r="V316">
        <v>0.8545966086765342</v>
      </c>
      <c r="W316" t="s">
        <v>259</v>
      </c>
      <c r="X316" t="s">
        <v>160</v>
      </c>
      <c r="Y316" t="s">
        <v>260</v>
      </c>
      <c r="Z316" t="s">
        <v>261</v>
      </c>
      <c r="AA316" t="s">
        <v>163</v>
      </c>
      <c r="AB316" t="s">
        <v>192</v>
      </c>
      <c r="AC316">
        <v>1.3930581342577919</v>
      </c>
      <c r="AD316">
        <v>7.6084621104252488</v>
      </c>
      <c r="AE316">
        <v>8.0036133060885248</v>
      </c>
      <c r="AF316">
        <v>0.58585520970045102</v>
      </c>
      <c r="AG316">
        <v>5.8389463253925973</v>
      </c>
      <c r="AH316"/>
      <c r="AI316">
        <v>1210.157158115866</v>
      </c>
      <c r="AJ316">
        <v>212.43851965647451</v>
      </c>
      <c r="AK316">
        <v>103.5742160649046</v>
      </c>
      <c r="AL316">
        <v>41.974687792984973</v>
      </c>
      <c r="AM316">
        <v>10.57930225210661</v>
      </c>
      <c r="AN316">
        <v>153.72697777009299</v>
      </c>
      <c r="AO316">
        <v>70.974944961626207</v>
      </c>
      <c r="AP316">
        <v>30.711544940810331</v>
      </c>
      <c r="AQ316">
        <v>16.224195687588569</v>
      </c>
      <c r="AR316">
        <v>9.1008500602201092</v>
      </c>
      <c r="AS316">
        <v>530.30857641534533</v>
      </c>
      <c r="AT316">
        <v>533.75496961261388</v>
      </c>
      <c r="AU316">
        <v>149.1100622052125</v>
      </c>
      <c r="AV316">
        <v>56.998183595318778</v>
      </c>
      <c r="AW316">
        <v>27.813578633508669</v>
      </c>
      <c r="AX316">
        <v>108.5969210770937</v>
      </c>
      <c r="AY316">
        <v>270.18282954085191</v>
      </c>
      <c r="AZ316">
        <v>708.5178014081406</v>
      </c>
      <c r="BA316">
        <v>139.62852812989331</v>
      </c>
      <c r="BB316">
        <v>351.7978037263581</v>
      </c>
      <c r="BC316"/>
    </row>
    <row r="317">
      <c r="A317" t="s">
        <v>636</v>
      </c>
      <c r="B317">
        <v>2018</v>
      </c>
      <c r="C317" t="s">
        <v>643</v>
      </c>
      <c r="D317">
        <v>160</v>
      </c>
      <c r="E317" t="s">
        <v>62</v>
      </c>
      <c r="F317" t="s">
        <v>533</v>
      </c>
      <c r="G317" t="s">
        <v>192</v>
      </c>
      <c r="H317">
        <v>0.13132413981885929</v>
      </c>
      <c r="I317">
        <v>0.29748550002653878</v>
      </c>
      <c r="J317">
        <v>0.030470168344772199</v>
      </c>
      <c r="K317">
        <v>0.0102398705843066</v>
      </c>
      <c r="L317">
        <v>0.62262319030182411</v>
      </c>
      <c r="M317">
        <v>0.43607770369544302</v>
      </c>
      <c r="N317">
        <v>0.0318769611848451</v>
      </c>
      <c r="O317">
        <v>0.0075952367238325998</v>
      </c>
      <c r="P317">
        <v>0.55606149934496407</v>
      </c>
      <c r="Q317">
        <v>0.37384583384389308</v>
      </c>
      <c r="R317">
        <v>0.34353094390211292</v>
      </c>
      <c r="S317">
        <v>0</v>
      </c>
      <c r="T317">
        <v>0.069886297197240405</v>
      </c>
      <c r="U317">
        <v>0</v>
      </c>
      <c r="V317">
        <v>0.027529803068612201</v>
      </c>
      <c r="W317" t="s">
        <v>259</v>
      </c>
      <c r="X317" t="s">
        <v>160</v>
      </c>
      <c r="Y317" t="s">
        <v>260</v>
      </c>
      <c r="Z317" t="s">
        <v>261</v>
      </c>
      <c r="AA317" t="s">
        <v>163</v>
      </c>
      <c r="AB317" t="s">
        <v>192</v>
      </c>
      <c r="AC317">
        <v>0.14457175349105669</v>
      </c>
      <c r="AD317">
        <v>0.28554668332409039</v>
      </c>
      <c r="AE317">
        <v>0.0071071993278782998</v>
      </c>
      <c r="AF317">
        <v>0.35889947954141388</v>
      </c>
      <c r="AG317">
        <v>0.028807284620324999</v>
      </c>
      <c r="AH317"/>
      <c r="AI317">
        <v>13.146748974729141</v>
      </c>
      <c r="AJ317">
        <v>29.77117494264963</v>
      </c>
      <c r="AK317">
        <v>3.050729649885215</v>
      </c>
      <c r="AL317">
        <v>1.025807468126152</v>
      </c>
      <c r="AM317">
        <v>62.318077832086203</v>
      </c>
      <c r="AN317">
        <v>29.459424451809362</v>
      </c>
      <c r="AO317">
        <v>2.154748628383556</v>
      </c>
      <c r="AP317">
        <v>0.51290373406307599</v>
      </c>
      <c r="AQ317">
        <v>37.580046321741257</v>
      </c>
      <c r="AR317">
        <v>25.250935244408019</v>
      </c>
      <c r="AS317">
        <v>11.180793346037101</v>
      </c>
      <c r="AT317">
        <v>0</v>
      </c>
      <c r="AU317">
        <v>2.2777061195323132</v>
      </c>
      <c r="AV317">
        <v>0</v>
      </c>
      <c r="AW317">
        <v>0.89598102150165926</v>
      </c>
      <c r="AX317">
        <v>11.270202526192611</v>
      </c>
      <c r="AY317">
        <v>10.140000665942241</v>
      </c>
      <c r="AZ317">
        <v>0.62916298543897764</v>
      </c>
      <c r="BA317">
        <v>85.537527438861616</v>
      </c>
      <c r="BB317">
        <v>1.7356452510409091</v>
      </c>
      <c r="BC317"/>
    </row>
    <row r="318">
      <c r="A318" t="s">
        <v>636</v>
      </c>
      <c r="B318">
        <v>2018</v>
      </c>
      <c r="C318" t="s">
        <v>643</v>
      </c>
      <c r="D318">
        <v>161</v>
      </c>
      <c r="E318" t="s">
        <v>62</v>
      </c>
      <c r="F318" t="s">
        <v>534</v>
      </c>
      <c r="G318" t="s">
        <v>192</v>
      </c>
      <c r="H318">
        <v>38.068824914240061</v>
      </c>
      <c r="I318">
        <v>0.53697985829977246</v>
      </c>
      <c r="J318">
        <v>0.030568334326961499</v>
      </c>
      <c r="K318">
        <v>0.0236168571970637</v>
      </c>
      <c r="L318">
        <v>0</v>
      </c>
      <c r="M318">
        <v>1.023876765057365</v>
      </c>
      <c r="N318">
        <v>0.024915286240274701</v>
      </c>
      <c r="O318">
        <v>0</v>
      </c>
      <c r="P318">
        <v>0</v>
      </c>
      <c r="Q318">
        <v>0</v>
      </c>
      <c r="R318">
        <v>64.478517670392918</v>
      </c>
      <c r="S318">
        <v>42.529819453792321</v>
      </c>
      <c r="T318">
        <v>8.5181417091886615</v>
      </c>
      <c r="U318">
        <v>1.069878193700762</v>
      </c>
      <c r="V318">
        <v>0.1149846461656869</v>
      </c>
      <c r="W318" t="s">
        <v>259</v>
      </c>
      <c r="X318" t="s">
        <v>160</v>
      </c>
      <c r="Y318" t="s">
        <v>260</v>
      </c>
      <c r="Z318" t="s">
        <v>261</v>
      </c>
      <c r="AA318" t="s">
        <v>163</v>
      </c>
      <c r="AB318" t="s">
        <v>192</v>
      </c>
      <c r="AC318">
        <v>10.64941436271169</v>
      </c>
      <c r="AD318">
        <v>10.75564917665743</v>
      </c>
      <c r="AE318">
        <v>14.1896570525657</v>
      </c>
      <c r="AF318">
        <v>0.015781686907408301</v>
      </c>
      <c r="AG318">
        <v>23.206236326976519</v>
      </c>
      <c r="AH318"/>
      <c r="AI318">
        <v>3811.0379828168911</v>
      </c>
      <c r="AJ318">
        <v>53.738825256006002</v>
      </c>
      <c r="AK318">
        <v>3.0605582097108899</v>
      </c>
      <c r="AL318">
        <v>2.365884245016288</v>
      </c>
      <c r="AM318">
        <v>0</v>
      </c>
      <c r="AN318">
        <v>69.168453127876859</v>
      </c>
      <c r="AO318">
        <v>1.684168655246185</v>
      </c>
      <c r="AP318">
        <v>0</v>
      </c>
      <c r="AQ318">
        <v>0</v>
      </c>
      <c r="AR318">
        <v>0</v>
      </c>
      <c r="AS318">
        <v>2098.5619902028011</v>
      </c>
      <c r="AT318">
        <v>1384.627136796792</v>
      </c>
      <c r="AU318">
        <v>277.6198521908322</v>
      </c>
      <c r="AV318">
        <v>34.799375754604043</v>
      </c>
      <c r="AW318">
        <v>3.7422737994809929</v>
      </c>
      <c r="AX318">
        <v>830.18330866775898</v>
      </c>
      <c r="AY318">
        <v>381.94206475921038</v>
      </c>
      <c r="AZ318">
        <v>1256.1357268436941</v>
      </c>
      <c r="BA318">
        <v>3.7612940497958909</v>
      </c>
      <c r="BB318">
        <v>1398.180856207176</v>
      </c>
      <c r="BC318"/>
    </row>
    <row r="319">
      <c r="A319" t="s">
        <v>636</v>
      </c>
      <c r="B319">
        <v>2018</v>
      </c>
      <c r="C319" t="s">
        <v>643</v>
      </c>
      <c r="D319">
        <v>162</v>
      </c>
      <c r="E319" t="s">
        <v>62</v>
      </c>
      <c r="F319" t="s">
        <v>525</v>
      </c>
      <c r="G319" t="s">
        <v>192</v>
      </c>
      <c r="H319">
        <v>0.22431189924882569</v>
      </c>
      <c r="I319">
        <v>0.2400714509930614</v>
      </c>
      <c r="J319">
        <v>0.67576777891165107</v>
      </c>
      <c r="K319">
        <v>0.33954763623327838</v>
      </c>
      <c r="L319">
        <v>0.064838716664565796</v>
      </c>
      <c r="M319">
        <v>0.1275953807422836</v>
      </c>
      <c r="N319">
        <v>0.93389441355726499</v>
      </c>
      <c r="O319">
        <v>0.23670185304274291</v>
      </c>
      <c r="P319">
        <v>0.36282169802612141</v>
      </c>
      <c r="Q319">
        <v>0</v>
      </c>
      <c r="R319">
        <v>0.16756900529115429</v>
      </c>
      <c r="S319">
        <v>0.1697313136167754</v>
      </c>
      <c r="T319">
        <v>0.62572463106148379</v>
      </c>
      <c r="U319">
        <v>0.19947611173878599</v>
      </c>
      <c r="V319">
        <v>0.1392429982709103</v>
      </c>
      <c r="W319" t="s">
        <v>259</v>
      </c>
      <c r="X319" t="s">
        <v>160</v>
      </c>
      <c r="Y319" t="s">
        <v>260</v>
      </c>
      <c r="Z319" t="s">
        <v>261</v>
      </c>
      <c r="AA319" t="s">
        <v>163</v>
      </c>
      <c r="AB319" t="s">
        <v>192</v>
      </c>
      <c r="AC319">
        <v>0.1962138799135574</v>
      </c>
      <c r="AD319">
        <v>0.059283622051327298</v>
      </c>
      <c r="AE319">
        <v>0.1064754645935851</v>
      </c>
      <c r="AF319">
        <v>0.42544804995922642</v>
      </c>
      <c r="AG319">
        <v>0.43850197179930389</v>
      </c>
      <c r="AH319"/>
      <c r="AI319">
        <v>22.455675213534121</v>
      </c>
      <c r="AJ319">
        <v>24.02540347550574</v>
      </c>
      <c r="AK319">
        <v>67.659120758240164</v>
      </c>
      <c r="AL319">
        <v>34.015127258199072</v>
      </c>
      <c r="AM319">
        <v>6.4896782750354287</v>
      </c>
      <c r="AN319">
        <v>8.6197630548943707</v>
      </c>
      <c r="AO319">
        <v>63.127338111020052</v>
      </c>
      <c r="AP319">
        <v>15.984395049113211</v>
      </c>
      <c r="AQ319">
        <v>24.520410484121289</v>
      </c>
      <c r="AR319">
        <v>0</v>
      </c>
      <c r="AS319">
        <v>5.4538155954162058</v>
      </c>
      <c r="AT319">
        <v>5.5258777445150464</v>
      </c>
      <c r="AU319">
        <v>20.393365773671551</v>
      </c>
      <c r="AV319">
        <v>6.4882565205426843</v>
      </c>
      <c r="AW319">
        <v>4.5317826472201137</v>
      </c>
      <c r="AX319">
        <v>15.29600431395904</v>
      </c>
      <c r="AY319">
        <v>2.1052108190577319</v>
      </c>
      <c r="AZ319">
        <v>9.4257130114430332</v>
      </c>
      <c r="BA319">
        <v>101.3982363354144</v>
      </c>
      <c r="BB319">
        <v>26.419840500640351</v>
      </c>
      <c r="BC319"/>
    </row>
    <row r="320">
      <c r="A320" t="s">
        <v>636</v>
      </c>
      <c r="B320">
        <v>2018</v>
      </c>
      <c r="C320" t="s">
        <v>643</v>
      </c>
      <c r="D320">
        <v>163</v>
      </c>
      <c r="E320" t="s">
        <v>62</v>
      </c>
      <c r="F320" t="s">
        <v>535</v>
      </c>
      <c r="G320" t="s">
        <v>192</v>
      </c>
      <c r="H320">
        <v>0</v>
      </c>
      <c r="I320">
        <v>0.16211865927187169</v>
      </c>
      <c r="J320">
        <v>0</v>
      </c>
      <c r="K320">
        <v>0.0195033720999165</v>
      </c>
      <c r="L320">
        <v>0</v>
      </c>
      <c r="M320">
        <v>0.24016117529120959</v>
      </c>
      <c r="N320">
        <v>0</v>
      </c>
      <c r="O320">
        <v>0</v>
      </c>
      <c r="P320">
        <v>0.028909901406018599</v>
      </c>
      <c r="Q320">
        <v>0</v>
      </c>
      <c r="R320">
        <v>0</v>
      </c>
      <c r="S320">
        <v>0</v>
      </c>
      <c r="T320">
        <v>0</v>
      </c>
      <c r="U320">
        <v>0</v>
      </c>
      <c r="V320">
        <v>0</v>
      </c>
      <c r="W320" t="s">
        <v>259</v>
      </c>
      <c r="X320" t="s">
        <v>160</v>
      </c>
      <c r="Y320" t="s">
        <v>260</v>
      </c>
      <c r="Z320" t="s">
        <v>261</v>
      </c>
      <c r="AA320" t="s">
        <v>163</v>
      </c>
      <c r="AB320" t="s">
        <v>192</v>
      </c>
      <c r="AC320">
        <v>0</v>
      </c>
      <c r="AD320">
        <v>0</v>
      </c>
      <c r="AE320">
        <v>0.022070716208796699</v>
      </c>
      <c r="AF320">
        <v>0.068073693063147103</v>
      </c>
      <c r="AG320">
        <v>0</v>
      </c>
      <c r="AH320"/>
      <c r="AI320">
        <v>0</v>
      </c>
      <c r="AJ320">
        <v>16.224195687588569</v>
      </c>
      <c r="AK320">
        <v>0</v>
      </c>
      <c r="AL320">
        <v>1.953804453778877</v>
      </c>
      <c r="AM320">
        <v>0</v>
      </c>
      <c r="AN320">
        <v>16.224195687588569</v>
      </c>
      <c r="AO320">
        <v>0</v>
      </c>
      <c r="AP320">
        <v>0</v>
      </c>
      <c r="AQ320">
        <v>1.953804453778877</v>
      </c>
      <c r="AR320">
        <v>0</v>
      </c>
      <c r="AS320">
        <v>0</v>
      </c>
      <c r="AT320">
        <v>0</v>
      </c>
      <c r="AU320">
        <v>0</v>
      </c>
      <c r="AV320">
        <v>0</v>
      </c>
      <c r="AW320">
        <v>0</v>
      </c>
      <c r="AX320">
        <v>0</v>
      </c>
      <c r="AY320">
        <v>0</v>
      </c>
      <c r="AZ320">
        <v>1.953804453778877</v>
      </c>
      <c r="BA320">
        <v>16.224195687588569</v>
      </c>
      <c r="BB320">
        <v>0</v>
      </c>
      <c r="BC320"/>
    </row>
    <row r="321">
      <c r="A321" t="s">
        <v>636</v>
      </c>
      <c r="B321">
        <v>2018</v>
      </c>
      <c r="C321" t="s">
        <v>643</v>
      </c>
      <c r="D321">
        <v>222</v>
      </c>
      <c r="E321" t="s">
        <v>36</v>
      </c>
      <c r="F321" t="s">
        <v>15</v>
      </c>
      <c r="G321" t="s">
        <v>666</v>
      </c>
      <c r="H321">
        <v>63.372791229730431</v>
      </c>
      <c r="I321">
        <v>73.409828066469217</v>
      </c>
      <c r="J321">
        <v>81.973361347138393</v>
      </c>
      <c r="K321">
        <v>90.059137938234429</v>
      </c>
      <c r="L321">
        <v>97.664111955818569</v>
      </c>
      <c r="M321">
        <v>70.292548146811185</v>
      </c>
      <c r="N321">
        <v>79.008791473013247</v>
      </c>
      <c r="O321">
        <v>86.490982411080083</v>
      </c>
      <c r="P321">
        <v>95.200764316331146</v>
      </c>
      <c r="Q321">
        <v>98.344591674224347</v>
      </c>
      <c r="R321">
        <v>53.777447003601488</v>
      </c>
      <c r="S321">
        <v>64.525657906095518</v>
      </c>
      <c r="T321">
        <v>71.019244910262799</v>
      </c>
      <c r="U321">
        <v>79.423921845833135</v>
      </c>
      <c r="V321">
        <v>90.133014443705875</v>
      </c>
      <c r="W321" t="s">
        <v>259</v>
      </c>
      <c r="X321" t="s">
        <v>160</v>
      </c>
      <c r="Y321" t="s">
        <v>260</v>
      </c>
      <c r="Z321" t="s">
        <v>261</v>
      </c>
      <c r="AA321" t="s">
        <v>163</v>
      </c>
      <c r="AB321" t="s">
        <v>192</v>
      </c>
      <c r="AC321">
        <v>84.211888316235132</v>
      </c>
      <c r="AD321">
        <v>79.633501898558748</v>
      </c>
      <c r="AE321">
        <v>74.643681561487725</v>
      </c>
      <c r="AF321">
        <v>85.473934456281469</v>
      </c>
      <c r="AG321">
        <v>71.801941696727013</v>
      </c>
      <c r="AH321"/>
      <c r="AI321">
        <v>6223.7284640288062</v>
      </c>
      <c r="AJ321">
        <v>7267.8371511374744</v>
      </c>
      <c r="AK321">
        <v>8142.6686796020049</v>
      </c>
      <c r="AL321">
        <v>8818.1246683513364</v>
      </c>
      <c r="AM321">
        <v>9610.8110858140899</v>
      </c>
      <c r="AN321">
        <v>4676.9565902108061</v>
      </c>
      <c r="AO321">
        <v>5303.1665412643633</v>
      </c>
      <c r="AP321">
        <v>5679.0161651075823</v>
      </c>
      <c r="AQ321">
        <v>6328.1577627121042</v>
      </c>
      <c r="AR321">
        <v>6520.764219300574</v>
      </c>
      <c r="AS321">
        <v>1707.32035519231</v>
      </c>
      <c r="AT321">
        <v>2063.7829158643822</v>
      </c>
      <c r="AU321">
        <v>2289.9343805171752</v>
      </c>
      <c r="AV321">
        <v>2568.076022867589</v>
      </c>
      <c r="AW321">
        <v>2925.9950958968052</v>
      </c>
      <c r="AX321">
        <v>6545.9267109894399</v>
      </c>
      <c r="AY321">
        <v>2794.7722855640518</v>
      </c>
      <c r="AZ321">
        <v>6507.997421444391</v>
      </c>
      <c r="BA321">
        <v>19925.184202406199</v>
      </c>
      <c r="BB321">
        <v>4289.2894285296898</v>
      </c>
      <c r="BC321"/>
    </row>
    <row r="322">
      <c r="A322" t="s">
        <v>636</v>
      </c>
      <c r="B322">
        <v>2018</v>
      </c>
      <c r="C322" t="s">
        <v>643</v>
      </c>
      <c r="D322">
        <v>223</v>
      </c>
      <c r="E322" t="s">
        <v>36</v>
      </c>
      <c r="F322" t="s">
        <v>16</v>
      </c>
      <c r="G322" t="s">
        <v>667</v>
      </c>
      <c r="H322">
        <v>26.251169837284589</v>
      </c>
      <c r="I322">
        <v>20.003982874510388</v>
      </c>
      <c r="J322">
        <v>14.53220462452405</v>
      </c>
      <c r="K322">
        <v>8.2052674939098686</v>
      </c>
      <c r="L322">
        <v>1.9543154353990839</v>
      </c>
      <c r="M322">
        <v>22.499560158124559</v>
      </c>
      <c r="N322">
        <v>16.260201261513711</v>
      </c>
      <c r="O322">
        <v>10.597234075232</v>
      </c>
      <c r="P322">
        <v>4.5307513195661464</v>
      </c>
      <c r="Q322">
        <v>1.2745798166489051</v>
      </c>
      <c r="R322">
        <v>30.192300660649551</v>
      </c>
      <c r="S322">
        <v>25.7862121417335</v>
      </c>
      <c r="T322">
        <v>23.23044493938206</v>
      </c>
      <c r="U322">
        <v>16.380752014192719</v>
      </c>
      <c r="V322">
        <v>8.1912577853819606</v>
      </c>
      <c r="W322" t="s">
        <v>259</v>
      </c>
      <c r="X322" t="s">
        <v>160</v>
      </c>
      <c r="Y322" t="s">
        <v>260</v>
      </c>
      <c r="Z322" t="s">
        <v>261</v>
      </c>
      <c r="AA322" t="s">
        <v>163</v>
      </c>
      <c r="AB322" t="s">
        <v>192</v>
      </c>
      <c r="AC322">
        <v>12.853277371006611</v>
      </c>
      <c r="AD322">
        <v>14.672635994015319</v>
      </c>
      <c r="AE322">
        <v>18.241765814088289</v>
      </c>
      <c r="AF322">
        <v>11.212581007020759</v>
      </c>
      <c r="AG322">
        <v>21.418546584689551</v>
      </c>
      <c r="AH322"/>
      <c r="AI322">
        <v>2578.0804310496451</v>
      </c>
      <c r="AJ322">
        <v>1980.466290895605</v>
      </c>
      <c r="AK322">
        <v>1443.5290379343489</v>
      </c>
      <c r="AL322">
        <v>803.4173250480311</v>
      </c>
      <c r="AM322">
        <v>192.31789523881591</v>
      </c>
      <c r="AN322">
        <v>1497.021646428376</v>
      </c>
      <c r="AO322">
        <v>1091.4045598803721</v>
      </c>
      <c r="AP322">
        <v>695.81662667022397</v>
      </c>
      <c r="AQ322">
        <v>301.16679566313343</v>
      </c>
      <c r="AR322">
        <v>84.511352597594836</v>
      </c>
      <c r="AS322">
        <v>958.54177466924045</v>
      </c>
      <c r="AT322">
        <v>824.74392063404377</v>
      </c>
      <c r="AU322">
        <v>749.03914577828709</v>
      </c>
      <c r="AV322">
        <v>529.65171583749066</v>
      </c>
      <c r="AW322">
        <v>265.91344200768413</v>
      </c>
      <c r="AX322">
        <v>999.10610424356992</v>
      </c>
      <c r="AY322">
        <v>514.94252361876534</v>
      </c>
      <c r="AZ322">
        <v>1590.454307681563</v>
      </c>
      <c r="BA322">
        <v>2613.8113726771489</v>
      </c>
      <c r="BB322">
        <v>1279.496671945396</v>
      </c>
      <c r="BC322"/>
    </row>
    <row r="323">
      <c r="A323" t="s">
        <v>636</v>
      </c>
      <c r="B323">
        <v>2018</v>
      </c>
      <c r="C323" t="s">
        <v>643</v>
      </c>
      <c r="D323">
        <v>224</v>
      </c>
      <c r="E323" t="s">
        <v>36</v>
      </c>
      <c r="F323" t="s">
        <v>20</v>
      </c>
      <c r="G323" t="s">
        <v>668</v>
      </c>
      <c r="H323">
        <v>10.376038932984519</v>
      </c>
      <c r="I323">
        <v>6.5861890590204837</v>
      </c>
      <c r="J323">
        <v>3.4944340283376061</v>
      </c>
      <c r="K323">
        <v>1.7355945678556921</v>
      </c>
      <c r="L323">
        <v>0.38157260878236682</v>
      </c>
      <c r="M323">
        <v>7.2078916950642338</v>
      </c>
      <c r="N323">
        <v>4.7310072654730462</v>
      </c>
      <c r="O323">
        <v>2.9117835136878738</v>
      </c>
      <c r="P323">
        <v>0.26848436410277071</v>
      </c>
      <c r="Q323">
        <v>0.38082850912679511</v>
      </c>
      <c r="R323">
        <v>16.030252335748909</v>
      </c>
      <c r="S323">
        <v>9.688129952171046</v>
      </c>
      <c r="T323">
        <v>5.7503101503551823</v>
      </c>
      <c r="U323">
        <v>4.1953261399741271</v>
      </c>
      <c r="V323">
        <v>1.6757277709121969</v>
      </c>
      <c r="W323" t="s">
        <v>259</v>
      </c>
      <c r="X323" t="s">
        <v>160</v>
      </c>
      <c r="Y323" t="s">
        <v>260</v>
      </c>
      <c r="Z323" t="s">
        <v>261</v>
      </c>
      <c r="AA323" t="s">
        <v>163</v>
      </c>
      <c r="AB323" t="s">
        <v>192</v>
      </c>
      <c r="AC323">
        <v>2.9348343127582339</v>
      </c>
      <c r="AD323">
        <v>5.6938621074258142</v>
      </c>
      <c r="AE323">
        <v>7.1145526244239417</v>
      </c>
      <c r="AF323">
        <v>3.3134845366975911</v>
      </c>
      <c r="AG323">
        <v>6.7795117185837466</v>
      </c>
      <c r="AH323"/>
      <c r="AI323">
        <v>1019.0122227217159</v>
      </c>
      <c r="AJ323">
        <v>652.05641789846652</v>
      </c>
      <c r="AK323">
        <v>347.11298948671691</v>
      </c>
      <c r="AL323">
        <v>169.94043717763901</v>
      </c>
      <c r="AM323">
        <v>37.549332964677511</v>
      </c>
      <c r="AN323">
        <v>479.58137033741468</v>
      </c>
      <c r="AO323">
        <v>317.55098349156418</v>
      </c>
      <c r="AP323">
        <v>191.1883202451497</v>
      </c>
      <c r="AQ323">
        <v>17.84661525634743</v>
      </c>
      <c r="AR323">
        <v>25.250935244408019</v>
      </c>
      <c r="AS323">
        <v>508.92665302353032</v>
      </c>
      <c r="AT323">
        <v>309.8642885759067</v>
      </c>
      <c r="AU323">
        <v>185.4121784675913</v>
      </c>
      <c r="AV323">
        <v>135.65077394553799</v>
      </c>
      <c r="AW323">
        <v>54.399281661765919</v>
      </c>
      <c r="AX323">
        <v>228.1294328429012</v>
      </c>
      <c r="AY323">
        <v>199.82856004408609</v>
      </c>
      <c r="AZ323">
        <v>620.30019374567678</v>
      </c>
      <c r="BA323">
        <v>772.42015551879319</v>
      </c>
      <c r="BB323">
        <v>404.99305809775831</v>
      </c>
      <c r="BC323"/>
    </row>
    <row r="324">
      <c r="A324" t="s">
        <v>636</v>
      </c>
      <c r="B324">
        <v>2018</v>
      </c>
      <c r="C324" t="s">
        <v>643</v>
      </c>
      <c r="D324">
        <v>225</v>
      </c>
      <c r="E324" t="s">
        <v>70</v>
      </c>
      <c r="F324" t="s">
        <v>71</v>
      </c>
      <c r="G324" t="s">
        <v>192</v>
      </c>
      <c r="H324">
        <v>45.16383104705529</v>
      </c>
      <c r="I324">
        <v>80.199225991350644</v>
      </c>
      <c r="J324">
        <v>90.385585985587042</v>
      </c>
      <c r="K324">
        <v>96.491792835660632</v>
      </c>
      <c r="L324">
        <v>99.372423743213005</v>
      </c>
      <c r="M324">
        <v>77.436061798336468</v>
      </c>
      <c r="N324">
        <v>89.871562121397474</v>
      </c>
      <c r="O324">
        <v>94.223637288982829</v>
      </c>
      <c r="P324">
        <v>98.926147229258959</v>
      </c>
      <c r="Q324">
        <v>99.736636144068697</v>
      </c>
      <c r="R324">
        <v>27.53744617813847</v>
      </c>
      <c r="S324">
        <v>39.914535526430313</v>
      </c>
      <c r="T324">
        <v>66.802457220235894</v>
      </c>
      <c r="U324">
        <v>83.186236900398896</v>
      </c>
      <c r="V324">
        <v>92.37786276885231</v>
      </c>
      <c r="W324" t="s">
        <v>259</v>
      </c>
      <c r="X324" t="s">
        <v>160</v>
      </c>
      <c r="Y324" t="s">
        <v>260</v>
      </c>
      <c r="Z324" t="s">
        <v>261</v>
      </c>
      <c r="AA324" t="s">
        <v>163</v>
      </c>
      <c r="AB324" t="s">
        <v>192</v>
      </c>
      <c r="AC324">
        <v>80.700460935758883</v>
      </c>
      <c r="AD324">
        <v>73.119431976706977</v>
      </c>
      <c r="AE324">
        <v>69.156368139714004</v>
      </c>
      <c r="AF324">
        <v>94.178202326382348</v>
      </c>
      <c r="AG324">
        <v>64.149696729944949</v>
      </c>
      <c r="AH324"/>
      <c r="AI324">
        <v>4301.4003418281754</v>
      </c>
      <c r="AJ324">
        <v>7801.472854176247</v>
      </c>
      <c r="AK324">
        <v>8896.2269072165436</v>
      </c>
      <c r="AL324">
        <v>9388.5506334006423</v>
      </c>
      <c r="AM324">
        <v>9798.8953896989588</v>
      </c>
      <c r="AN324">
        <v>5086.053697664669</v>
      </c>
      <c r="AO324">
        <v>5941.7568786726697</v>
      </c>
      <c r="AP324">
        <v>6111.0369559490646</v>
      </c>
      <c r="AQ324">
        <v>6594.3501304992196</v>
      </c>
      <c r="AR324">
        <v>6634.0511247045579</v>
      </c>
      <c r="AS324">
        <v>832.92479324461522</v>
      </c>
      <c r="AT324">
        <v>1231.8141536113831</v>
      </c>
      <c r="AU324">
        <v>2124.9309470839589</v>
      </c>
      <c r="AV324">
        <v>2644.4525224134122</v>
      </c>
      <c r="AW324">
        <v>2985.174922476991</v>
      </c>
      <c r="AX324">
        <v>6188.767075469048</v>
      </c>
      <c r="AY324">
        <v>2517.9578229878562</v>
      </c>
      <c r="AZ324">
        <v>5872.1257127665094</v>
      </c>
      <c r="BA324">
        <v>21803.933707343571</v>
      </c>
      <c r="BB324">
        <v>3803.761807753694</v>
      </c>
      <c r="BC324"/>
    </row>
    <row r="325">
      <c r="A325" t="s">
        <v>636</v>
      </c>
      <c r="B325">
        <v>2018</v>
      </c>
      <c r="C325" t="s">
        <v>643</v>
      </c>
      <c r="D325">
        <v>226</v>
      </c>
      <c r="E325" t="s">
        <v>70</v>
      </c>
      <c r="F325" t="s">
        <v>72</v>
      </c>
      <c r="G325" t="s">
        <v>192</v>
      </c>
      <c r="H325">
        <v>54.836168952944547</v>
      </c>
      <c r="I325">
        <v>19.800774008649359</v>
      </c>
      <c r="J325">
        <v>9.6144140144129793</v>
      </c>
      <c r="K325">
        <v>3.5082071643394159</v>
      </c>
      <c r="L325">
        <v>0.62757625678697804</v>
      </c>
      <c r="M325">
        <v>22.563938201663479</v>
      </c>
      <c r="N325">
        <v>10.12843787860251</v>
      </c>
      <c r="O325">
        <v>5.7763627110171658</v>
      </c>
      <c r="P325">
        <v>1.0738527707410599</v>
      </c>
      <c r="Q325">
        <v>0.26336385593129741</v>
      </c>
      <c r="R325">
        <v>72.462553821861462</v>
      </c>
      <c r="S325">
        <v>60.085464473569637</v>
      </c>
      <c r="T325">
        <v>33.197542779764113</v>
      </c>
      <c r="U325">
        <v>16.813763099601118</v>
      </c>
      <c r="V325">
        <v>7.6221372311476836</v>
      </c>
      <c r="W325" t="s">
        <v>259</v>
      </c>
      <c r="X325" t="s">
        <v>160</v>
      </c>
      <c r="Y325" t="s">
        <v>260</v>
      </c>
      <c r="Z325" t="s">
        <v>261</v>
      </c>
      <c r="AA325" t="s">
        <v>163</v>
      </c>
      <c r="AB325" t="s">
        <v>192</v>
      </c>
      <c r="AC325">
        <v>19.299539064241198</v>
      </c>
      <c r="AD325">
        <v>26.880568023292909</v>
      </c>
      <c r="AE325">
        <v>30.843631860285981</v>
      </c>
      <c r="AF325">
        <v>5.8217976736176329</v>
      </c>
      <c r="AG325">
        <v>35.850303270055477</v>
      </c>
      <c r="AH325"/>
      <c r="AI325">
        <v>5222.5931771153928</v>
      </c>
      <c r="AJ325">
        <v>1926.1432889242151</v>
      </c>
      <c r="AK325">
        <v>946.30142316917193</v>
      </c>
      <c r="AL325">
        <v>341.34489190138589</v>
      </c>
      <c r="AM325">
        <v>61.883909616670238</v>
      </c>
      <c r="AN325">
        <v>1482.0149509064131</v>
      </c>
      <c r="AO325">
        <v>669.6302369163659</v>
      </c>
      <c r="AP325">
        <v>374.63599382953828</v>
      </c>
      <c r="AQ325">
        <v>71.582300101735228</v>
      </c>
      <c r="AR325">
        <v>17.517828475022782</v>
      </c>
      <c r="AS325">
        <v>2191.773967332028</v>
      </c>
      <c r="AT325">
        <v>1854.3150906978949</v>
      </c>
      <c r="AU325">
        <v>1055.9863956395841</v>
      </c>
      <c r="AV325">
        <v>534.50185868172753</v>
      </c>
      <c r="AW325">
        <v>246.30806814651919</v>
      </c>
      <c r="AX325">
        <v>1480.045473687994</v>
      </c>
      <c r="AY325">
        <v>925.66551340509795</v>
      </c>
      <c r="AZ325">
        <v>2618.9588694996878</v>
      </c>
      <c r="BA325">
        <v>1347.8500056012051</v>
      </c>
      <c r="BB325">
        <v>2125.7468285328468</v>
      </c>
      <c r="BC325"/>
    </row>
    <row r="326">
      <c r="A326" t="s">
        <v>636</v>
      </c>
      <c r="B326">
        <v>2018</v>
      </c>
      <c r="C326" t="s">
        <v>643</v>
      </c>
      <c r="D326">
        <v>227</v>
      </c>
      <c r="E326" t="s">
        <v>95</v>
      </c>
      <c r="F326" t="s">
        <v>61</v>
      </c>
      <c r="G326" t="s">
        <v>192</v>
      </c>
      <c r="H326">
        <v>65.624078902731696</v>
      </c>
      <c r="I326">
        <v>74.842963334228358</v>
      </c>
      <c r="J326">
        <v>82.809089631689559</v>
      </c>
      <c r="K326">
        <v>90.864993421660003</v>
      </c>
      <c r="L326">
        <v>97.75707848125748</v>
      </c>
      <c r="M326">
        <v>71.520211382876738</v>
      </c>
      <c r="N326">
        <v>80.311156615663492</v>
      </c>
      <c r="O326">
        <v>87.562481319713214</v>
      </c>
      <c r="P326">
        <v>95.293800299517883</v>
      </c>
      <c r="Q326">
        <v>98.469591766980827</v>
      </c>
      <c r="R326">
        <v>56.82814871252414</v>
      </c>
      <c r="S326">
        <v>66.872860871589538</v>
      </c>
      <c r="T326">
        <v>72.167996079914047</v>
      </c>
      <c r="U326">
        <v>80.783670194817176</v>
      </c>
      <c r="V326">
        <v>90.584487566503995</v>
      </c>
      <c r="W326" t="s">
        <v>259</v>
      </c>
      <c r="X326" t="s">
        <v>160</v>
      </c>
      <c r="Y326" t="s">
        <v>260</v>
      </c>
      <c r="Z326" t="s">
        <v>261</v>
      </c>
      <c r="AA326" t="s">
        <v>163</v>
      </c>
      <c r="AB326" t="s">
        <v>192</v>
      </c>
      <c r="AC326">
        <v>85.357761309591226</v>
      </c>
      <c r="AD326">
        <v>81.367665983518265</v>
      </c>
      <c r="AE326">
        <v>76.875238849174238</v>
      </c>
      <c r="AF326">
        <v>86.376167555760091</v>
      </c>
      <c r="AG326">
        <v>72.373775408548639</v>
      </c>
      <c r="AH326"/>
      <c r="AI326">
        <v>6223.7284640288062</v>
      </c>
      <c r="AJ326">
        <v>7267.8371511374744</v>
      </c>
      <c r="AK326">
        <v>8142.6686796020049</v>
      </c>
      <c r="AL326">
        <v>8818.1246683513364</v>
      </c>
      <c r="AM326">
        <v>9610.8110858140899</v>
      </c>
      <c r="AN326">
        <v>4676.9565902108061</v>
      </c>
      <c r="AO326">
        <v>5303.1665412643633</v>
      </c>
      <c r="AP326">
        <v>5679.0161651075823</v>
      </c>
      <c r="AQ326">
        <v>6328.1577627121042</v>
      </c>
      <c r="AR326">
        <v>6520.764219300574</v>
      </c>
      <c r="AS326">
        <v>1707.32035519231</v>
      </c>
      <c r="AT326">
        <v>2063.7829158643822</v>
      </c>
      <c r="AU326">
        <v>2289.9343805171752</v>
      </c>
      <c r="AV326">
        <v>2568.076022867589</v>
      </c>
      <c r="AW326">
        <v>2925.9950958968052</v>
      </c>
      <c r="AX326">
        <v>6545.9267109894399</v>
      </c>
      <c r="AY326">
        <v>2794.7722855640518</v>
      </c>
      <c r="AZ326">
        <v>6507.997421444391</v>
      </c>
      <c r="BA326">
        <v>19925.184202406199</v>
      </c>
      <c r="BB326">
        <v>4289.2894285296898</v>
      </c>
      <c r="BC326"/>
    </row>
    <row r="327">
      <c r="A327" t="s">
        <v>636</v>
      </c>
      <c r="B327">
        <v>2018</v>
      </c>
      <c r="C327" t="s">
        <v>643</v>
      </c>
      <c r="D327">
        <v>228</v>
      </c>
      <c r="E327" t="s">
        <v>95</v>
      </c>
      <c r="F327" t="s">
        <v>92</v>
      </c>
      <c r="G327" t="s">
        <v>192</v>
      </c>
      <c r="H327">
        <v>4.3461469655910214</v>
      </c>
      <c r="I327">
        <v>3.1815210169184258</v>
      </c>
      <c r="J327">
        <v>2.725424728625959</v>
      </c>
      <c r="K327">
        <v>2.3326931738567849</v>
      </c>
      <c r="L327">
        <v>1.077437565629038</v>
      </c>
      <c r="M327">
        <v>3.677520904937599</v>
      </c>
      <c r="N327">
        <v>3.29722497474439</v>
      </c>
      <c r="O327">
        <v>2.7978694579851799</v>
      </c>
      <c r="P327">
        <v>1.528073512555862</v>
      </c>
      <c r="Q327">
        <v>1.036729549977127</v>
      </c>
      <c r="R327">
        <v>6.0168919748467937</v>
      </c>
      <c r="S327">
        <v>3.9280299099271749</v>
      </c>
      <c r="T327">
        <v>3.1558418796788912</v>
      </c>
      <c r="U327">
        <v>2.0459658670104539</v>
      </c>
      <c r="V327">
        <v>1.376553745101138</v>
      </c>
      <c r="W327" t="s">
        <v>259</v>
      </c>
      <c r="X327" t="s">
        <v>160</v>
      </c>
      <c r="Y327" t="s">
        <v>260</v>
      </c>
      <c r="Z327" t="s">
        <v>261</v>
      </c>
      <c r="AA327" t="s">
        <v>163</v>
      </c>
      <c r="AB327" t="s">
        <v>192</v>
      </c>
      <c r="AC327">
        <v>0.90901885865221754</v>
      </c>
      <c r="AD327">
        <v>1.790440961118789</v>
      </c>
      <c r="AE327">
        <v>2.032032105230821</v>
      </c>
      <c r="AF327">
        <v>2.887128215983179</v>
      </c>
      <c r="AG327">
        <v>5.9427269599632666</v>
      </c>
      <c r="AH327"/>
      <c r="AI327">
        <v>412.18465890688952</v>
      </c>
      <c r="AJ327">
        <v>308.95057616337789</v>
      </c>
      <c r="AK327">
        <v>267.99268866618257</v>
      </c>
      <c r="AL327">
        <v>226.37958189933579</v>
      </c>
      <c r="AM327">
        <v>105.9263335289365</v>
      </c>
      <c r="AN327">
        <v>240.48594515345371</v>
      </c>
      <c r="AO327">
        <v>217.7248330361532</v>
      </c>
      <c r="AP327">
        <v>181.460662606662</v>
      </c>
      <c r="AQ327">
        <v>101.47449498374191</v>
      </c>
      <c r="AR327">
        <v>68.653366316171869</v>
      </c>
      <c r="AS327">
        <v>180.7689037279022</v>
      </c>
      <c r="AT327">
        <v>121.224079775478</v>
      </c>
      <c r="AU327">
        <v>100.13678101509571</v>
      </c>
      <c r="AV327">
        <v>65.040321565039989</v>
      </c>
      <c r="AW327">
        <v>44.464450985023753</v>
      </c>
      <c r="AX327">
        <v>69.7109523065253</v>
      </c>
      <c r="AY327">
        <v>61.497091216639241</v>
      </c>
      <c r="AZ327">
        <v>172.02495756898</v>
      </c>
      <c r="BA327">
        <v>666.00039278534757</v>
      </c>
      <c r="BB327">
        <v>352.20044528723031</v>
      </c>
      <c r="BC327"/>
    </row>
    <row r="328">
      <c r="A328" t="s">
        <v>636</v>
      </c>
      <c r="B328">
        <v>2018</v>
      </c>
      <c r="C328" t="s">
        <v>643</v>
      </c>
      <c r="D328">
        <v>229</v>
      </c>
      <c r="E328" t="s">
        <v>95</v>
      </c>
      <c r="F328" t="s">
        <v>93</v>
      </c>
      <c r="G328" t="s">
        <v>192</v>
      </c>
      <c r="H328">
        <v>22.837582948498529</v>
      </c>
      <c r="I328">
        <v>17.21298740584896</v>
      </c>
      <c r="J328">
        <v>11.954937471017759</v>
      </c>
      <c r="K328">
        <v>5.9459956291430718</v>
      </c>
      <c r="L328">
        <v>0.87873818377897162</v>
      </c>
      <c r="M328">
        <v>19.214995314135049</v>
      </c>
      <c r="N328">
        <v>13.23100619762686</v>
      </c>
      <c r="O328">
        <v>7.9306491099141914</v>
      </c>
      <c r="P328">
        <v>3.007105533054478</v>
      </c>
      <c r="Q328">
        <v>0.23947031097308941</v>
      </c>
      <c r="R328">
        <v>25.888165768071509</v>
      </c>
      <c r="S328">
        <v>22.796188531502128</v>
      </c>
      <c r="T328">
        <v>20.450360374911941</v>
      </c>
      <c r="U328">
        <v>14.615226850546801</v>
      </c>
      <c r="V328">
        <v>6.8557337645703704</v>
      </c>
      <c r="W328" t="s">
        <v>259</v>
      </c>
      <c r="X328" t="s">
        <v>160</v>
      </c>
      <c r="Y328" t="s">
        <v>260</v>
      </c>
      <c r="Z328" t="s">
        <v>261</v>
      </c>
      <c r="AA328" t="s">
        <v>163</v>
      </c>
      <c r="AB328" t="s">
        <v>192</v>
      </c>
      <c r="AC328">
        <v>12.119153336707971</v>
      </c>
      <c r="AD328">
        <v>13.201718321033701</v>
      </c>
      <c r="AE328">
        <v>16.755091930626929</v>
      </c>
      <c r="AF328">
        <v>8.4438088931577475</v>
      </c>
      <c r="AG328">
        <v>15.646397838990721</v>
      </c>
      <c r="AH328"/>
      <c r="AI328">
        <v>2165.895772142756</v>
      </c>
      <c r="AJ328">
        <v>1671.5157147322259</v>
      </c>
      <c r="AK328">
        <v>1175.536349268167</v>
      </c>
      <c r="AL328">
        <v>577.03774314869543</v>
      </c>
      <c r="AM328">
        <v>86.391561709879412</v>
      </c>
      <c r="AN328">
        <v>1256.5357012749221</v>
      </c>
      <c r="AO328">
        <v>873.6797268442192</v>
      </c>
      <c r="AP328">
        <v>514.35596406356217</v>
      </c>
      <c r="AQ328">
        <v>199.69230067939151</v>
      </c>
      <c r="AR328">
        <v>15.857986281422971</v>
      </c>
      <c r="AS328">
        <v>777.77287094133874</v>
      </c>
      <c r="AT328">
        <v>703.51984085856543</v>
      </c>
      <c r="AU328">
        <v>648.9023647631916</v>
      </c>
      <c r="AV328">
        <v>464.61139427245081</v>
      </c>
      <c r="AW328">
        <v>221.44899102266041</v>
      </c>
      <c r="AX328">
        <v>929.3951519370446</v>
      </c>
      <c r="AY328">
        <v>453.4454324021259</v>
      </c>
      <c r="AZ328">
        <v>1418.4293501125831</v>
      </c>
      <c r="BA328">
        <v>1947.810979891804</v>
      </c>
      <c r="BB328">
        <v>927.29622665816532</v>
      </c>
      <c r="BC328"/>
    </row>
    <row r="329">
      <c r="A329" t="s">
        <v>636</v>
      </c>
      <c r="B329">
        <v>2018</v>
      </c>
      <c r="C329" t="s">
        <v>643</v>
      </c>
      <c r="D329">
        <v>230</v>
      </c>
      <c r="E329" t="s">
        <v>95</v>
      </c>
      <c r="F329" t="s">
        <v>94</v>
      </c>
      <c r="G329" t="s">
        <v>192</v>
      </c>
      <c r="H329">
        <v>7.1921911831784646</v>
      </c>
      <c r="I329">
        <v>4.7625282430043532</v>
      </c>
      <c r="J329">
        <v>2.5105481686668072</v>
      </c>
      <c r="K329">
        <v>0.85631777534011988</v>
      </c>
      <c r="L329">
        <v>0.28674576933453538</v>
      </c>
      <c r="M329">
        <v>5.5872723980505992</v>
      </c>
      <c r="N329">
        <v>3.160612211965256</v>
      </c>
      <c r="O329">
        <v>1.709000112387359</v>
      </c>
      <c r="P329">
        <v>0.17102065487184201</v>
      </c>
      <c r="Q329">
        <v>0.25420837206900532</v>
      </c>
      <c r="R329">
        <v>11.26679354455748</v>
      </c>
      <c r="S329">
        <v>6.4029206869812114</v>
      </c>
      <c r="T329">
        <v>4.2258016654951698</v>
      </c>
      <c r="U329">
        <v>2.5551370876255941</v>
      </c>
      <c r="V329">
        <v>1.1832249238245589</v>
      </c>
      <c r="W329" t="s">
        <v>259</v>
      </c>
      <c r="X329" t="s">
        <v>160</v>
      </c>
      <c r="Y329" t="s">
        <v>260</v>
      </c>
      <c r="Z329" t="s">
        <v>261</v>
      </c>
      <c r="AA329" t="s">
        <v>163</v>
      </c>
      <c r="AB329" t="s">
        <v>192</v>
      </c>
      <c r="AC329">
        <v>1.614066495048545</v>
      </c>
      <c r="AD329">
        <v>3.6401747343291082</v>
      </c>
      <c r="AE329">
        <v>4.3376371149679249</v>
      </c>
      <c r="AF329">
        <v>2.292895335098859</v>
      </c>
      <c r="AG329">
        <v>6.0370997924976706</v>
      </c>
      <c r="AH329"/>
      <c r="AI329">
        <v>682.10092597004871</v>
      </c>
      <c r="AJ329">
        <v>462.47874423778512</v>
      </c>
      <c r="AK329">
        <v>246.86374445798009</v>
      </c>
      <c r="AL329">
        <v>83.102596658246682</v>
      </c>
      <c r="AM329">
        <v>28.190893810917341</v>
      </c>
      <c r="AN329">
        <v>365.37126999630249</v>
      </c>
      <c r="AO329">
        <v>208.70391660050711</v>
      </c>
      <c r="AP329">
        <v>110.8401580007928</v>
      </c>
      <c r="AQ329">
        <v>11.356936981312</v>
      </c>
      <c r="AR329">
        <v>16.833956829605349</v>
      </c>
      <c r="AS329">
        <v>338.49467899581498</v>
      </c>
      <c r="AT329">
        <v>197.60240781085579</v>
      </c>
      <c r="AU329">
        <v>134.08725535829859</v>
      </c>
      <c r="AV329">
        <v>81.226642390060547</v>
      </c>
      <c r="AW329">
        <v>38.219682171428822</v>
      </c>
      <c r="AX329">
        <v>123.7797339240219</v>
      </c>
      <c r="AY329">
        <v>125.0307396573745</v>
      </c>
      <c r="AZ329">
        <v>367.20967091572129</v>
      </c>
      <c r="BA329">
        <v>528.92323428438556</v>
      </c>
      <c r="BB329">
        <v>357.79352635347522</v>
      </c>
      <c r="BC329"/>
    </row>
    <row r="330">
      <c r="A330" t="s">
        <v>636</v>
      </c>
      <c r="B330">
        <v>2018</v>
      </c>
      <c r="C330" t="s">
        <v>643</v>
      </c>
      <c r="D330">
        <v>231</v>
      </c>
      <c r="E330" t="s">
        <v>411</v>
      </c>
      <c r="F330" t="s">
        <v>536</v>
      </c>
      <c r="G330" t="s">
        <v>192</v>
      </c>
      <c r="H330">
        <v>38.510652891801591</v>
      </c>
      <c r="I330">
        <v>70.578637119822787</v>
      </c>
      <c r="J330">
        <v>82.140766094494296</v>
      </c>
      <c r="K330">
        <v>90.104923006566935</v>
      </c>
      <c r="L330">
        <v>96.619757656301601</v>
      </c>
      <c r="M330">
        <v>66.604250539403509</v>
      </c>
      <c r="N330">
        <v>81.188839945387343</v>
      </c>
      <c r="O330">
        <v>85.535471797308048</v>
      </c>
      <c r="P330">
        <v>95.985120823470751</v>
      </c>
      <c r="Q330">
        <v>96.871355160960277</v>
      </c>
      <c r="R330">
        <v>21.796450680026201</v>
      </c>
      <c r="S330">
        <v>35.504224129570019</v>
      </c>
      <c r="T330">
        <v>58.567735410186408</v>
      </c>
      <c r="U330">
        <v>76.49244977296307</v>
      </c>
      <c r="V330">
        <v>85.538534908670215</v>
      </c>
      <c r="W330" t="s">
        <v>259</v>
      </c>
      <c r="X330" t="s">
        <v>160</v>
      </c>
      <c r="Y330" t="s">
        <v>260</v>
      </c>
      <c r="Z330" t="s">
        <v>261</v>
      </c>
      <c r="AA330" t="s">
        <v>163</v>
      </c>
      <c r="AB330" t="s">
        <v>192</v>
      </c>
      <c r="AC330">
        <v>74.703467599957222</v>
      </c>
      <c r="AD330">
        <v>69.05195865693355</v>
      </c>
      <c r="AE330">
        <v>62.523689532797157</v>
      </c>
      <c r="AF330">
        <v>86.209633922050912</v>
      </c>
      <c r="AG330">
        <v>57.802065211514822</v>
      </c>
      <c r="AH330"/>
      <c r="AI330">
        <v>3855.2690093366591</v>
      </c>
      <c r="AJ330">
        <v>7063.2314943773054</v>
      </c>
      <c r="AK330">
        <v>8224.0855302577802</v>
      </c>
      <c r="AL330">
        <v>9026.5108503153097</v>
      </c>
      <c r="AM330">
        <v>9670.6285142123943</v>
      </c>
      <c r="AN330">
        <v>4499.4799557679034</v>
      </c>
      <c r="AO330">
        <v>5488.0244229661903</v>
      </c>
      <c r="AP330">
        <v>5776.1811086183716</v>
      </c>
      <c r="AQ330">
        <v>6486.9178876673286</v>
      </c>
      <c r="AR330">
        <v>6543.0508909425862</v>
      </c>
      <c r="AS330">
        <v>709.40220977561796</v>
      </c>
      <c r="AT330">
        <v>1155.897505140586</v>
      </c>
      <c r="AU330">
        <v>1908.8161013086051</v>
      </c>
      <c r="AV330">
        <v>2488.0304297369689</v>
      </c>
      <c r="AW330">
        <v>2783.9248865752638</v>
      </c>
      <c r="AX330">
        <v>5823.5664224164448</v>
      </c>
      <c r="AY330">
        <v>2452.0925917084551</v>
      </c>
      <c r="AZ330">
        <v>5534.8934724274186</v>
      </c>
      <c r="BA330">
        <v>20546.585736273631</v>
      </c>
      <c r="BB330">
        <v>3482.587175673581</v>
      </c>
      <c r="BC330"/>
    </row>
    <row r="331">
      <c r="A331" t="s">
        <v>636</v>
      </c>
      <c r="B331">
        <v>2018</v>
      </c>
      <c r="C331" t="s">
        <v>643</v>
      </c>
      <c r="D331">
        <v>232</v>
      </c>
      <c r="E331" t="s">
        <v>411</v>
      </c>
      <c r="F331" t="s">
        <v>537</v>
      </c>
      <c r="G331" t="s">
        <v>192</v>
      </c>
      <c r="H331">
        <v>4.4564487842817968</v>
      </c>
      <c r="I331">
        <v>7.3768032495567653</v>
      </c>
      <c r="J331">
        <v>6.7132336384482727</v>
      </c>
      <c r="K331">
        <v>3.6139730313488219</v>
      </c>
      <c r="L331">
        <v>1.281521093135763</v>
      </c>
      <c r="M331">
        <v>8.6828488734671847</v>
      </c>
      <c r="N331">
        <v>6.7124358212077349</v>
      </c>
      <c r="O331">
        <v>4.9586486896649893</v>
      </c>
      <c r="P331">
        <v>1.5896450343791451</v>
      </c>
      <c r="Q331">
        <v>1.347279138037802</v>
      </c>
      <c r="R331">
        <v>3.795243179892275</v>
      </c>
      <c r="S331">
        <v>2.3318345186194929</v>
      </c>
      <c r="T331">
        <v>6.6309987100941212</v>
      </c>
      <c r="U331">
        <v>4.8090686208766851</v>
      </c>
      <c r="V331">
        <v>6.1835839409188811</v>
      </c>
      <c r="W331" t="s">
        <v>259</v>
      </c>
      <c r="X331" t="s">
        <v>160</v>
      </c>
      <c r="Y331" t="s">
        <v>260</v>
      </c>
      <c r="Z331" t="s">
        <v>261</v>
      </c>
      <c r="AA331" t="s">
        <v>163</v>
      </c>
      <c r="AB331" t="s">
        <v>192</v>
      </c>
      <c r="AC331">
        <v>4.6847160612410716</v>
      </c>
      <c r="AD331">
        <v>1.8547926137102559</v>
      </c>
      <c r="AE331">
        <v>3.8094687820908439</v>
      </c>
      <c r="AF331">
        <v>5.2755971084386264</v>
      </c>
      <c r="AG331">
        <v>5.3306797766485987</v>
      </c>
      <c r="AH331"/>
      <c r="AI331">
        <v>446.13133249151451</v>
      </c>
      <c r="AJ331">
        <v>738.2413597989439</v>
      </c>
      <c r="AK331">
        <v>672.14137695877707</v>
      </c>
      <c r="AL331">
        <v>362.03978308532112</v>
      </c>
      <c r="AM331">
        <v>128.2668754865694</v>
      </c>
      <c r="AN331">
        <v>586.57374189676455</v>
      </c>
      <c r="AO331">
        <v>453.73245570648248</v>
      </c>
      <c r="AP331">
        <v>334.85584733069271</v>
      </c>
      <c r="AQ331">
        <v>107.4322428318922</v>
      </c>
      <c r="AR331">
        <v>91.000233761974116</v>
      </c>
      <c r="AS331">
        <v>123.5225834689975</v>
      </c>
      <c r="AT331">
        <v>75.916648470797455</v>
      </c>
      <c r="AU331">
        <v>216.11484577535529</v>
      </c>
      <c r="AV331">
        <v>156.4220926764404</v>
      </c>
      <c r="AW331">
        <v>201.25003590172949</v>
      </c>
      <c r="AX331">
        <v>365.20065305260539</v>
      </c>
      <c r="AY331">
        <v>65.865231279399779</v>
      </c>
      <c r="AZ331">
        <v>337.23224033908588</v>
      </c>
      <c r="BA331">
        <v>1257.347971069923</v>
      </c>
      <c r="BB331">
        <v>321.17463208011208</v>
      </c>
      <c r="BC331"/>
    </row>
    <row r="332">
      <c r="A332" t="s">
        <v>636</v>
      </c>
      <c r="B332">
        <v>2018</v>
      </c>
      <c r="C332" t="s">
        <v>643</v>
      </c>
      <c r="D332">
        <v>233</v>
      </c>
      <c r="E332" t="s">
        <v>411</v>
      </c>
      <c r="F332" t="s">
        <v>538</v>
      </c>
      <c r="G332" t="s">
        <v>192</v>
      </c>
      <c r="H332">
        <v>52.168985498002371</v>
      </c>
      <c r="I332">
        <v>19.246794946191841</v>
      </c>
      <c r="J332">
        <v>9.4514975032111099</v>
      </c>
      <c r="K332">
        <v>3.4073913734214258</v>
      </c>
      <c r="L332">
        <v>0.61828539284699391</v>
      </c>
      <c r="M332">
        <v>21.937756377107021</v>
      </c>
      <c r="N332">
        <v>9.9063885175296669</v>
      </c>
      <c r="O332">
        <v>5.547725371119439</v>
      </c>
      <c r="P332">
        <v>1.0591833969641511</v>
      </c>
      <c r="Q332">
        <v>0.25935543099654079</v>
      </c>
      <c r="R332">
        <v>67.342464574262252</v>
      </c>
      <c r="S332">
        <v>56.956623138463058</v>
      </c>
      <c r="T332">
        <v>32.40057110487281</v>
      </c>
      <c r="U332">
        <v>16.43282014966745</v>
      </c>
      <c r="V332">
        <v>7.56803151803304</v>
      </c>
      <c r="W332" t="s">
        <v>259</v>
      </c>
      <c r="X332" t="s">
        <v>160</v>
      </c>
      <c r="Y332" t="s">
        <v>260</v>
      </c>
      <c r="Z332" t="s">
        <v>261</v>
      </c>
      <c r="AA332" t="s">
        <v>163</v>
      </c>
      <c r="AB332" t="s">
        <v>192</v>
      </c>
      <c r="AC332">
        <v>18.985707566504662</v>
      </c>
      <c r="AD332">
        <v>26.067130163817939</v>
      </c>
      <c r="AE332">
        <v>29.584484700832</v>
      </c>
      <c r="AF332">
        <v>5.6553267319530827</v>
      </c>
      <c r="AG332">
        <v>35.281975901223817</v>
      </c>
      <c r="AH332"/>
      <c r="AI332">
        <v>5222.5931771153928</v>
      </c>
      <c r="AJ332">
        <v>1926.1432889242151</v>
      </c>
      <c r="AK332">
        <v>946.30142316917193</v>
      </c>
      <c r="AL332">
        <v>341.34489190138589</v>
      </c>
      <c r="AM332">
        <v>61.883909616670238</v>
      </c>
      <c r="AN332">
        <v>1482.0149509064131</v>
      </c>
      <c r="AO332">
        <v>669.6302369163659</v>
      </c>
      <c r="AP332">
        <v>374.63599382953828</v>
      </c>
      <c r="AQ332">
        <v>71.582300101735228</v>
      </c>
      <c r="AR332">
        <v>17.517828475022782</v>
      </c>
      <c r="AS332">
        <v>2191.773967332028</v>
      </c>
      <c r="AT332">
        <v>1854.3150906978949</v>
      </c>
      <c r="AU332">
        <v>1055.9863956395841</v>
      </c>
      <c r="AV332">
        <v>534.50185868172753</v>
      </c>
      <c r="AW332">
        <v>246.30806814651919</v>
      </c>
      <c r="AX332">
        <v>1480.045473687994</v>
      </c>
      <c r="AY332">
        <v>925.66551340509795</v>
      </c>
      <c r="AZ332">
        <v>2618.9588694996878</v>
      </c>
      <c r="BA332">
        <v>1347.8500056012051</v>
      </c>
      <c r="BB332">
        <v>2125.7468285328468</v>
      </c>
      <c r="BC332"/>
    </row>
    <row r="333">
      <c r="A333" t="s">
        <v>636</v>
      </c>
      <c r="B333">
        <v>2018</v>
      </c>
      <c r="C333" t="s">
        <v>643</v>
      </c>
      <c r="D333">
        <v>234</v>
      </c>
      <c r="E333" t="s">
        <v>411</v>
      </c>
      <c r="F333" t="s">
        <v>539</v>
      </c>
      <c r="G333" t="s">
        <v>192</v>
      </c>
      <c r="H333">
        <v>3.3654393436899608</v>
      </c>
      <c r="I333">
        <v>1.8943360197055239</v>
      </c>
      <c r="J333">
        <v>1.0012723915332371</v>
      </c>
      <c r="K333">
        <v>0.86683737091869362</v>
      </c>
      <c r="L333">
        <v>0.093500657351141506</v>
      </c>
      <c r="M333">
        <v>1.690612740145347</v>
      </c>
      <c r="N333">
        <v>1.6102638055620311</v>
      </c>
      <c r="O333">
        <v>1.189820373769688</v>
      </c>
      <c r="P333">
        <v>0.096025965508055103</v>
      </c>
      <c r="Q333">
        <v>0.1246152779479644</v>
      </c>
      <c r="R333">
        <v>5.2365386870863926</v>
      </c>
      <c r="S333">
        <v>3.4482044975126609</v>
      </c>
      <c r="T333">
        <v>1.5747900044181471</v>
      </c>
      <c r="U333">
        <v>1.6732251742936299</v>
      </c>
      <c r="V333">
        <v>0.49713239121011288</v>
      </c>
      <c r="W333" t="s">
        <v>259</v>
      </c>
      <c r="X333" t="s">
        <v>160</v>
      </c>
      <c r="Y333" t="s">
        <v>260</v>
      </c>
      <c r="Z333" t="s">
        <v>261</v>
      </c>
      <c r="AA333" t="s">
        <v>163</v>
      </c>
      <c r="AB333" t="s">
        <v>192</v>
      </c>
      <c r="AC333">
        <v>1.3385756745635591</v>
      </c>
      <c r="AD333">
        <v>2.1063380797432951</v>
      </c>
      <c r="AE333">
        <v>2.8589806383705358</v>
      </c>
      <c r="AF333">
        <v>1.021667575830139</v>
      </c>
      <c r="AG333">
        <v>0.7833918504303703</v>
      </c>
      <c r="AH333"/>
      <c r="AI333">
        <v>336.91129675166712</v>
      </c>
      <c r="AJ333">
        <v>189.5776736606812</v>
      </c>
      <c r="AK333">
        <v>100.2492450287366</v>
      </c>
      <c r="AL333">
        <v>86.837840519392344</v>
      </c>
      <c r="AM333">
        <v>9.3584391537601697</v>
      </c>
      <c r="AN333">
        <v>114.2101003411121</v>
      </c>
      <c r="AO333">
        <v>108.8470668910571</v>
      </c>
      <c r="AP333">
        <v>80.348162244356914</v>
      </c>
      <c r="AQ333">
        <v>6.4896782750354287</v>
      </c>
      <c r="AR333">
        <v>8.4169784148026743</v>
      </c>
      <c r="AS333">
        <v>170.4319740277152</v>
      </c>
      <c r="AT333">
        <v>112.2618807650509</v>
      </c>
      <c r="AU333">
        <v>51.324923109292563</v>
      </c>
      <c r="AV333">
        <v>54.42413155547748</v>
      </c>
      <c r="AW333">
        <v>16.179599490337111</v>
      </c>
      <c r="AX333">
        <v>104.3496989188792</v>
      </c>
      <c r="AY333">
        <v>74.797820386711535</v>
      </c>
      <c r="AZ333">
        <v>253.0905228299556</v>
      </c>
      <c r="BA333">
        <v>243.49692123440801</v>
      </c>
      <c r="BB333">
        <v>47.199531744282901</v>
      </c>
      <c r="BC333"/>
    </row>
    <row r="334">
      <c r="A334" t="s">
        <v>636</v>
      </c>
      <c r="B334">
        <v>2018</v>
      </c>
      <c r="C334" t="s">
        <v>643</v>
      </c>
      <c r="D334">
        <v>235</v>
      </c>
      <c r="E334" t="s">
        <v>411</v>
      </c>
      <c r="F334" t="s">
        <v>540</v>
      </c>
      <c r="G334" t="s">
        <v>192</v>
      </c>
      <c r="H334">
        <v>0.45814320056692082</v>
      </c>
      <c r="I334">
        <v>0.33405709855019372</v>
      </c>
      <c r="J334">
        <v>0.049420109103796399</v>
      </c>
      <c r="K334">
        <v>1.136297339580306</v>
      </c>
      <c r="L334">
        <v>0.62588580057294374</v>
      </c>
      <c r="M334">
        <v>0.43741620343168908</v>
      </c>
      <c r="N334">
        <v>0.064503456299750794</v>
      </c>
      <c r="O334">
        <v>1.3417916095567941</v>
      </c>
      <c r="P334">
        <v>0.40586672457096762</v>
      </c>
      <c r="Q334">
        <v>0.86516035778453781</v>
      </c>
      <c r="R334">
        <v>0.37573145666654129</v>
      </c>
      <c r="S334">
        <v>0.48202989994339301</v>
      </c>
      <c r="T334">
        <v>0.50073742574821811</v>
      </c>
      <c r="U334">
        <v>0.16920637372373259</v>
      </c>
      <c r="V334">
        <v>0.0180628274475302</v>
      </c>
      <c r="W334" t="s">
        <v>259</v>
      </c>
      <c r="X334" t="s">
        <v>160</v>
      </c>
      <c r="Y334" t="s">
        <v>260</v>
      </c>
      <c r="Z334" t="s">
        <v>261</v>
      </c>
      <c r="AA334" t="s">
        <v>163</v>
      </c>
      <c r="AB334" t="s">
        <v>192</v>
      </c>
      <c r="AC334">
        <v>0</v>
      </c>
      <c r="AD334">
        <v>0.48837452984326402</v>
      </c>
      <c r="AE334">
        <v>0.27763165642468168</v>
      </c>
      <c r="AF334">
        <v>0.81396005560708584</v>
      </c>
      <c r="AG334">
        <v>0.41172617475458889</v>
      </c>
      <c r="AH334"/>
      <c r="AI334">
        <v>45.864329746535503</v>
      </c>
      <c r="AJ334">
        <v>33.431116208637206</v>
      </c>
      <c r="AK334">
        <v>4.9480327918628344</v>
      </c>
      <c r="AL334">
        <v>113.8317410710015</v>
      </c>
      <c r="AM334">
        <v>62.644631041119148</v>
      </c>
      <c r="AN334">
        <v>29.54984740057413</v>
      </c>
      <c r="AO334">
        <v>4.3601626008806758</v>
      </c>
      <c r="AP334">
        <v>90.610727736332052</v>
      </c>
      <c r="AQ334">
        <v>27.42950254207075</v>
      </c>
      <c r="AR334">
        <v>58.436141833717812</v>
      </c>
      <c r="AS334">
        <v>12.228813284986449</v>
      </c>
      <c r="AT334">
        <v>15.69326389768039</v>
      </c>
      <c r="AU334">
        <v>16.319832995109799</v>
      </c>
      <c r="AV334">
        <v>5.5036883768219376</v>
      </c>
      <c r="AW334">
        <v>0.58787019098215909</v>
      </c>
      <c r="AX334">
        <v>0</v>
      </c>
      <c r="AY334">
        <v>17.342586508768381</v>
      </c>
      <c r="AZ334">
        <v>24.577270701181479</v>
      </c>
      <c r="BA334">
        <v>193.9934008251868</v>
      </c>
      <c r="BB334">
        <v>24.806592824019511</v>
      </c>
      <c r="BC334"/>
    </row>
    <row r="335">
      <c r="A335" t="s">
        <v>636</v>
      </c>
      <c r="B335">
        <v>2018</v>
      </c>
      <c r="C335" t="s">
        <v>643</v>
      </c>
      <c r="D335">
        <v>236</v>
      </c>
      <c r="E335" t="s">
        <v>411</v>
      </c>
      <c r="F335" t="s">
        <v>541</v>
      </c>
      <c r="G335" t="s">
        <v>192</v>
      </c>
      <c r="H335">
        <v>1.0342726818537049</v>
      </c>
      <c r="I335">
        <v>0.56937156617287277</v>
      </c>
      <c r="J335">
        <v>0.64381026320946733</v>
      </c>
      <c r="K335">
        <v>0.85107450606382862</v>
      </c>
      <c r="L335">
        <v>0.76104939979155661</v>
      </c>
      <c r="M335">
        <v>0.64711526644515904</v>
      </c>
      <c r="N335">
        <v>0.51756845401350082</v>
      </c>
      <c r="O335">
        <v>1.426542158580991</v>
      </c>
      <c r="P335">
        <v>0.83524815370096139</v>
      </c>
      <c r="Q335">
        <v>0.5322346342729346</v>
      </c>
      <c r="R335">
        <v>1.4535714220663141</v>
      </c>
      <c r="S335">
        <v>1.2770838158913831</v>
      </c>
      <c r="T335">
        <v>0.30656067164679779</v>
      </c>
      <c r="U335">
        <v>0.4232299084753392</v>
      </c>
      <c r="V335">
        <v>0.19465441372028069</v>
      </c>
      <c r="W335" t="s">
        <v>259</v>
      </c>
      <c r="X335" t="s">
        <v>160</v>
      </c>
      <c r="Y335" t="s">
        <v>260</v>
      </c>
      <c r="Z335" t="s">
        <v>261</v>
      </c>
      <c r="AA335" t="s">
        <v>163</v>
      </c>
      <c r="AB335" t="s">
        <v>192</v>
      </c>
      <c r="AC335">
        <v>0.28753309773361158</v>
      </c>
      <c r="AD335">
        <v>0.43140595595154563</v>
      </c>
      <c r="AE335">
        <v>0.91682367132167375</v>
      </c>
      <c r="AF335">
        <v>1.0238146061198821</v>
      </c>
      <c r="AG335">
        <v>0.39016108542821742</v>
      </c>
      <c r="AH335"/>
      <c r="AI335">
        <v>103.5401666327752</v>
      </c>
      <c r="AJ335">
        <v>56.980459559846828</v>
      </c>
      <c r="AK335">
        <v>64.459475138098668</v>
      </c>
      <c r="AL335">
        <v>85.25875176489528</v>
      </c>
      <c r="AM335">
        <v>76.173095491804332</v>
      </c>
      <c r="AN335">
        <v>43.716161459077277</v>
      </c>
      <c r="AO335">
        <v>34.985452656961158</v>
      </c>
      <c r="AP335">
        <v>96.333903278972997</v>
      </c>
      <c r="AQ335">
        <v>56.448188452548123</v>
      </c>
      <c r="AR335">
        <v>35.949102726844792</v>
      </c>
      <c r="AS335">
        <v>47.308930890544943</v>
      </c>
      <c r="AT335">
        <v>41.57753148631182</v>
      </c>
      <c r="AU335">
        <v>9.9913022412270465</v>
      </c>
      <c r="AV335">
        <v>13.766180769302959</v>
      </c>
      <c r="AW335">
        <v>6.3351946256292422</v>
      </c>
      <c r="AX335">
        <v>22.414864357592489</v>
      </c>
      <c r="AY335">
        <v>15.31958497894788</v>
      </c>
      <c r="AZ335">
        <v>81.161578782125517</v>
      </c>
      <c r="BA335">
        <v>244.00862903224521</v>
      </c>
      <c r="BB335">
        <v>23.507291436509298</v>
      </c>
      <c r="BC335"/>
    </row>
    <row r="336">
      <c r="A336" t="s">
        <v>636</v>
      </c>
      <c r="B336">
        <v>2018</v>
      </c>
      <c r="C336" t="s">
        <v>643</v>
      </c>
      <c r="D336">
        <v>237</v>
      </c>
      <c r="E336" t="s">
        <v>411</v>
      </c>
      <c r="F336" t="s">
        <v>535</v>
      </c>
      <c r="G336" t="s">
        <v>192</v>
      </c>
      <c r="H336">
        <v>0.0060575998033447001</v>
      </c>
      <c r="I336">
        <v>0</v>
      </c>
      <c r="J336">
        <v>0</v>
      </c>
      <c r="K336">
        <v>0.0195033720999165</v>
      </c>
      <c r="L336">
        <v>0</v>
      </c>
      <c r="M336">
        <v>0</v>
      </c>
      <c r="N336">
        <v>0</v>
      </c>
      <c r="O336">
        <v>0</v>
      </c>
      <c r="P336">
        <v>0.028909901406018599</v>
      </c>
      <c r="Q336">
        <v>0</v>
      </c>
      <c r="R336">
        <v>0</v>
      </c>
      <c r="S336">
        <v>0</v>
      </c>
      <c r="T336">
        <v>0.018606673033547301</v>
      </c>
      <c r="U336">
        <v>0</v>
      </c>
      <c r="V336">
        <v>0</v>
      </c>
      <c r="W336" t="s">
        <v>259</v>
      </c>
      <c r="X336" t="s">
        <v>160</v>
      </c>
      <c r="Y336" t="s">
        <v>260</v>
      </c>
      <c r="Z336" t="s">
        <v>261</v>
      </c>
      <c r="AA336" t="s">
        <v>163</v>
      </c>
      <c r="AB336" t="s">
        <v>192</v>
      </c>
      <c r="AC336">
        <v>0</v>
      </c>
      <c r="AD336">
        <v>0</v>
      </c>
      <c r="AE336">
        <v>0.028921018163089101</v>
      </c>
      <c r="AF336">
        <v>0</v>
      </c>
      <c r="AG336">
        <v>0</v>
      </c>
      <c r="AH336"/>
      <c r="AI336"/>
      <c r="AJ336"/>
      <c r="AK336"/>
      <c r="AL336"/>
      <c r="AM336"/>
      <c r="AN336"/>
      <c r="AO336"/>
      <c r="AP336"/>
      <c r="AQ336"/>
      <c r="AR336"/>
      <c r="AS336"/>
      <c r="AT336"/>
      <c r="AU336"/>
      <c r="AV336"/>
      <c r="AW336"/>
      <c r="AX336"/>
      <c r="AY336"/>
      <c r="AZ336"/>
      <c r="BA336"/>
      <c r="BB336"/>
      <c r="BC336"/>
    </row>
    <row r="337">
      <c r="A337" t="s">
        <v>636</v>
      </c>
      <c r="B337">
        <v>2018</v>
      </c>
      <c r="C337" t="s">
        <v>643</v>
      </c>
      <c r="D337">
        <v>261</v>
      </c>
      <c r="E337" t="s">
        <v>73</v>
      </c>
      <c r="F337" t="s">
        <v>49</v>
      </c>
      <c r="G337" t="s">
        <v>678</v>
      </c>
      <c r="H337">
        <v>9.9377331708982144</v>
      </c>
      <c r="I337">
        <v>12.275455154494249</v>
      </c>
      <c r="J337">
        <v>15.40821108389197</v>
      </c>
      <c r="K337">
        <v>12.62937595682985</v>
      </c>
      <c r="L337">
        <v>5.1605228815949404</v>
      </c>
      <c r="M337">
        <v>14.222580921591319</v>
      </c>
      <c r="N337">
        <v>16.98764306205603</v>
      </c>
      <c r="O337">
        <v>14.161787312740771</v>
      </c>
      <c r="P337">
        <v>8.2741767970319735</v>
      </c>
      <c r="Q337">
        <v>3.814997595365762</v>
      </c>
      <c r="R337">
        <v>13.60649953524887</v>
      </c>
      <c r="S337">
        <v>6.4398679868309463</v>
      </c>
      <c r="T337">
        <v>10.55158111726467</v>
      </c>
      <c r="U337">
        <v>11.25230597085533</v>
      </c>
      <c r="V337">
        <v>8.9470068645848393</v>
      </c>
      <c r="W337" t="s">
        <v>259</v>
      </c>
      <c r="X337" t="s">
        <v>160</v>
      </c>
      <c r="Y337" t="s">
        <v>260</v>
      </c>
      <c r="Z337" t="s">
        <v>261</v>
      </c>
      <c r="AA337" t="s">
        <v>163</v>
      </c>
      <c r="AB337" t="s">
        <v>192</v>
      </c>
      <c r="AC337">
        <v>12.341698215690659</v>
      </c>
      <c r="AD337">
        <v>7.6550027373139553</v>
      </c>
      <c r="AE337">
        <v>7.0525600638783752</v>
      </c>
      <c r="AF337">
        <v>10.81516852594436</v>
      </c>
      <c r="AG337">
        <v>11.10153034438382</v>
      </c>
      <c r="AH337"/>
      <c r="AI337">
        <v>123.7718472060574</v>
      </c>
      <c r="AJ337">
        <v>153.6978651527138</v>
      </c>
      <c r="AK337">
        <v>252.19882041477169</v>
      </c>
      <c r="AL337">
        <v>277.01803402776869</v>
      </c>
      <c r="AM337">
        <v>163.14670594804269</v>
      </c>
      <c r="AN337">
        <v>111.2506380867096</v>
      </c>
      <c r="AO337">
        <v>176.83681618756751</v>
      </c>
      <c r="AP337">
        <v>192.23907216237171</v>
      </c>
      <c r="AQ337">
        <v>126.9790693234101</v>
      </c>
      <c r="AR337">
        <v>72.055216499453365</v>
      </c>
      <c r="AS337">
        <v>77.269087129568021</v>
      </c>
      <c r="AT337">
        <v>39.41627464711393</v>
      </c>
      <c r="AU337">
        <v>55.807364030690557</v>
      </c>
      <c r="AV337">
        <v>62.145188275013773</v>
      </c>
      <c r="AW337">
        <v>55.834546407455598</v>
      </c>
      <c r="AX337">
        <v>168.58523980773629</v>
      </c>
      <c r="AY337">
        <v>46.875282910340133</v>
      </c>
      <c r="AZ337">
        <v>114.38810744910261</v>
      </c>
      <c r="BA337">
        <v>520.36690282722782</v>
      </c>
      <c r="BB337">
        <v>119.6177397549462</v>
      </c>
      <c r="BC337"/>
    </row>
    <row r="338">
      <c r="A338" t="s">
        <v>636</v>
      </c>
      <c r="B338">
        <v>2018</v>
      </c>
      <c r="C338" t="s">
        <v>643</v>
      </c>
      <c r="D338">
        <v>262</v>
      </c>
      <c r="E338" t="s">
        <v>73</v>
      </c>
      <c r="F338" t="s">
        <v>48</v>
      </c>
      <c r="G338" t="s">
        <v>192</v>
      </c>
      <c r="H338">
        <v>89.581523055074115</v>
      </c>
      <c r="I338">
        <v>87.631269184379818</v>
      </c>
      <c r="J338">
        <v>84.336826116626526</v>
      </c>
      <c r="K338">
        <v>87.312936629871444</v>
      </c>
      <c r="L338">
        <v>94.380676573098768</v>
      </c>
      <c r="M338">
        <v>85.731203588542485</v>
      </c>
      <c r="N338">
        <v>82.646300371724209</v>
      </c>
      <c r="O338">
        <v>85.802798938723981</v>
      </c>
      <c r="P338">
        <v>91.031969648325813</v>
      </c>
      <c r="Q338">
        <v>95.952604104272027</v>
      </c>
      <c r="R338">
        <v>86.133121913787377</v>
      </c>
      <c r="S338">
        <v>92.823465369028909</v>
      </c>
      <c r="T338">
        <v>89.322686153745366</v>
      </c>
      <c r="U338">
        <v>88.610853164733442</v>
      </c>
      <c r="V338">
        <v>91.052993135415079</v>
      </c>
      <c r="W338" t="s">
        <v>259</v>
      </c>
      <c r="X338" t="s">
        <v>160</v>
      </c>
      <c r="Y338" t="s">
        <v>260</v>
      </c>
      <c r="Z338" t="s">
        <v>261</v>
      </c>
      <c r="AA338" t="s">
        <v>163</v>
      </c>
      <c r="AB338" t="s">
        <v>192</v>
      </c>
      <c r="AC338">
        <v>87.658301784309117</v>
      </c>
      <c r="AD338">
        <v>91.938457637973599</v>
      </c>
      <c r="AE338">
        <v>92.867065905128243</v>
      </c>
      <c r="AF338">
        <v>88.848912306643939</v>
      </c>
      <c r="AG338">
        <v>88.235540893304858</v>
      </c>
      <c r="AH338"/>
      <c r="AI338">
        <v>1115.7142573044539</v>
      </c>
      <c r="AJ338">
        <v>1097.2089282840841</v>
      </c>
      <c r="AK338">
        <v>1380.4099611780771</v>
      </c>
      <c r="AL338">
        <v>1915.158605862699</v>
      </c>
      <c r="AM338">
        <v>2983.7861087614651</v>
      </c>
      <c r="AN338">
        <v>670.59917997638775</v>
      </c>
      <c r="AO338">
        <v>860.32586004006976</v>
      </c>
      <c r="AP338">
        <v>1164.729429460876</v>
      </c>
      <c r="AQ338">
        <v>1397.0156872606001</v>
      </c>
      <c r="AR338">
        <v>1812.2909620751129</v>
      </c>
      <c r="AS338">
        <v>489.13592248003641</v>
      </c>
      <c r="AT338">
        <v>568.14133646285848</v>
      </c>
      <c r="AU338">
        <v>472.42812304450513</v>
      </c>
      <c r="AV338">
        <v>489.38752353473109</v>
      </c>
      <c r="AW338">
        <v>568.22383705558639</v>
      </c>
      <c r="AX338">
        <v>1197.3956557014769</v>
      </c>
      <c r="AY338">
        <v>562.98362783244852</v>
      </c>
      <c r="AZ338">
        <v>1506.2456493843631</v>
      </c>
      <c r="BA338">
        <v>4274.9249080738846</v>
      </c>
      <c r="BB338">
        <v>950.72802039871124</v>
      </c>
      <c r="BC338"/>
    </row>
    <row r="339">
      <c r="A339" t="s">
        <v>636</v>
      </c>
      <c r="B339">
        <v>2018</v>
      </c>
      <c r="C339" t="s">
        <v>643</v>
      </c>
      <c r="D339">
        <v>263</v>
      </c>
      <c r="E339" t="s">
        <v>73</v>
      </c>
      <c r="F339" t="s">
        <v>113</v>
      </c>
      <c r="G339" t="s">
        <v>192</v>
      </c>
      <c r="H339">
        <v>0.48074377402754709</v>
      </c>
      <c r="I339">
        <v>0.093275661125794204</v>
      </c>
      <c r="J339">
        <v>0.25496279948146527</v>
      </c>
      <c r="K339">
        <v>0.0576874132985115</v>
      </c>
      <c r="L339">
        <v>0.45880054530620318</v>
      </c>
      <c r="M339">
        <v>0.046215489866361099</v>
      </c>
      <c r="N339">
        <v>0.36605656622010668</v>
      </c>
      <c r="O339">
        <v>0.035413748535405597</v>
      </c>
      <c r="P339">
        <v>0.69385355464222254</v>
      </c>
      <c r="Q339">
        <v>0.232398300362156</v>
      </c>
      <c r="R339">
        <v>0.26037855096375428</v>
      </c>
      <c r="S339">
        <v>0.73666664414017713</v>
      </c>
      <c r="T339">
        <v>0.12573272899001159</v>
      </c>
      <c r="U339">
        <v>0.1368408644111159</v>
      </c>
      <c r="V339">
        <v>0</v>
      </c>
      <c r="W339" t="s">
        <v>259</v>
      </c>
      <c r="X339" t="s">
        <v>160</v>
      </c>
      <c r="Y339" t="s">
        <v>260</v>
      </c>
      <c r="Z339" t="s">
        <v>261</v>
      </c>
      <c r="AA339" t="s">
        <v>163</v>
      </c>
      <c r="AB339" t="s">
        <v>192</v>
      </c>
      <c r="AC339">
        <v>0</v>
      </c>
      <c r="AD339">
        <v>0.40653962471278249</v>
      </c>
      <c r="AE339">
        <v>0.080374030993162995</v>
      </c>
      <c r="AF339">
        <v>0.33591916741130529</v>
      </c>
      <c r="AG339">
        <v>0.66292876231160092</v>
      </c>
      <c r="AH339"/>
      <c r="AI339">
        <v>5.9875369886614553</v>
      </c>
      <c r="AJ339">
        <v>1.167880930304551</v>
      </c>
      <c r="AK339">
        <v>4.1731851237484241</v>
      </c>
      <c r="AL339">
        <v>1.265339940368069</v>
      </c>
      <c r="AM339">
        <v>14.5046925226962</v>
      </c>
      <c r="AN339">
        <v>0.36150279372411298</v>
      </c>
      <c r="AO339">
        <v>3.8105508503121621</v>
      </c>
      <c r="AP339">
        <v>0.48072365513589782</v>
      </c>
      <c r="AQ339">
        <v>10.648174528590371</v>
      </c>
      <c r="AR339">
        <v>4.3893893582112913</v>
      </c>
      <c r="AS339">
        <v>1.4786472368567951</v>
      </c>
      <c r="AT339">
        <v>4.5088897518046593</v>
      </c>
      <c r="AU339">
        <v>0.66500101732021122</v>
      </c>
      <c r="AV339">
        <v>0.75575631382320152</v>
      </c>
      <c r="AW339">
        <v>0</v>
      </c>
      <c r="AX339">
        <v>0</v>
      </c>
      <c r="AY339">
        <v>2.489438681685165</v>
      </c>
      <c r="AZ339">
        <v>1.3036164470902101</v>
      </c>
      <c r="BA339">
        <v>16.16259758937586</v>
      </c>
      <c r="BB339">
        <v>7.1429827876274663</v>
      </c>
      <c r="BC339"/>
    </row>
    <row r="340">
      <c r="A340" t="s">
        <v>636</v>
      </c>
      <c r="B340">
        <v>2018</v>
      </c>
      <c r="C340" t="s">
        <v>643</v>
      </c>
      <c r="D340">
        <v>264</v>
      </c>
      <c r="E340" t="s">
        <v>74</v>
      </c>
      <c r="F340" t="s">
        <v>89</v>
      </c>
      <c r="G340" t="s">
        <v>192</v>
      </c>
      <c r="H340">
        <v>6.0069879230819758</v>
      </c>
      <c r="I340">
        <v>3.9674481062963971</v>
      </c>
      <c r="J340">
        <v>2.5278344291456598</v>
      </c>
      <c r="K340">
        <v>2.2405022406004669</v>
      </c>
      <c r="L340">
        <v>0.96275868052186664</v>
      </c>
      <c r="M340">
        <v>2.9568333007740359</v>
      </c>
      <c r="N340">
        <v>1.94783432739542</v>
      </c>
      <c r="O340">
        <v>2.4862890008109488</v>
      </c>
      <c r="P340">
        <v>1.251485248407922</v>
      </c>
      <c r="Q340">
        <v>0.90352828494935666</v>
      </c>
      <c r="R340">
        <v>6.6843271099697263</v>
      </c>
      <c r="S340">
        <v>5.6243094105408549</v>
      </c>
      <c r="T340">
        <v>4.7692765455610067</v>
      </c>
      <c r="U340">
        <v>4.3985291499876524</v>
      </c>
      <c r="V340">
        <v>1.6216114732557081</v>
      </c>
      <c r="W340" t="s">
        <v>259</v>
      </c>
      <c r="X340" t="s">
        <v>160</v>
      </c>
      <c r="Y340" t="s">
        <v>260</v>
      </c>
      <c r="Z340" t="s">
        <v>261</v>
      </c>
      <c r="AA340" t="s">
        <v>163</v>
      </c>
      <c r="AB340" t="s">
        <v>192</v>
      </c>
      <c r="AC340">
        <v>2.184264554759884</v>
      </c>
      <c r="AD340">
        <v>2.186965991608242</v>
      </c>
      <c r="AE340">
        <v>2.7917770927967558</v>
      </c>
      <c r="AF340">
        <v>1.7395567532537359</v>
      </c>
      <c r="AG340">
        <v>6.7972673190135726</v>
      </c>
      <c r="AH340"/>
      <c r="AI340">
        <v>74.815451230024735</v>
      </c>
      <c r="AJ340">
        <v>49.675412957594453</v>
      </c>
      <c r="AK340">
        <v>41.375138084709619</v>
      </c>
      <c r="AL340">
        <v>49.144116704381211</v>
      </c>
      <c r="AM340">
        <v>30.437014030152191</v>
      </c>
      <c r="AN340">
        <v>23.128684817518909</v>
      </c>
      <c r="AO340">
        <v>20.276433856020098</v>
      </c>
      <c r="AP340">
        <v>33.750110779689841</v>
      </c>
      <c r="AQ340">
        <v>19.205829898609139</v>
      </c>
      <c r="AR340">
        <v>17.06526008417152</v>
      </c>
      <c r="AS340">
        <v>37.959201227675457</v>
      </c>
      <c r="AT340">
        <v>34.424513806737039</v>
      </c>
      <c r="AU340">
        <v>25.22472692795403</v>
      </c>
      <c r="AV340">
        <v>24.292569262435428</v>
      </c>
      <c r="AW340">
        <v>10.1198023460508</v>
      </c>
      <c r="AX340">
        <v>29.836636525399459</v>
      </c>
      <c r="AY340">
        <v>13.391850152087599</v>
      </c>
      <c r="AZ340">
        <v>45.280876046756063</v>
      </c>
      <c r="BA340">
        <v>83.697980092621236</v>
      </c>
      <c r="BB340">
        <v>73.239790189997905</v>
      </c>
      <c r="BC340"/>
    </row>
    <row r="341">
      <c r="A341" t="s">
        <v>636</v>
      </c>
      <c r="B341">
        <v>2018</v>
      </c>
      <c r="C341" t="s">
        <v>643</v>
      </c>
      <c r="D341">
        <v>265</v>
      </c>
      <c r="E341" t="s">
        <v>74</v>
      </c>
      <c r="F341" t="s">
        <v>90</v>
      </c>
      <c r="G341" t="s">
        <v>192</v>
      </c>
      <c r="H341">
        <v>85.339999871821405</v>
      </c>
      <c r="I341">
        <v>85.798130508830255</v>
      </c>
      <c r="J341">
        <v>87.544647665702925</v>
      </c>
      <c r="K341">
        <v>89.656258701830112</v>
      </c>
      <c r="L341">
        <v>90.704855819596659</v>
      </c>
      <c r="M341">
        <v>88.6271536979324</v>
      </c>
      <c r="N341">
        <v>87.842083652217369</v>
      </c>
      <c r="O341">
        <v>89.116467240576256</v>
      </c>
      <c r="P341">
        <v>91.475664250103719</v>
      </c>
      <c r="Q341">
        <v>89.674997250952799</v>
      </c>
      <c r="R341">
        <v>83.95047849317622</v>
      </c>
      <c r="S341">
        <v>86.09018576680316</v>
      </c>
      <c r="T341">
        <v>83.7900025042279</v>
      </c>
      <c r="U341">
        <v>85.386977740105465</v>
      </c>
      <c r="V341">
        <v>91.474204674705788</v>
      </c>
      <c r="W341" t="s">
        <v>259</v>
      </c>
      <c r="X341" t="s">
        <v>160</v>
      </c>
      <c r="Y341" t="s">
        <v>260</v>
      </c>
      <c r="Z341" t="s">
        <v>261</v>
      </c>
      <c r="AA341" t="s">
        <v>163</v>
      </c>
      <c r="AB341" t="s">
        <v>192</v>
      </c>
      <c r="AC341">
        <v>93.902994107286432</v>
      </c>
      <c r="AD341">
        <v>81.500560898406434</v>
      </c>
      <c r="AE341">
        <v>83.821267989174544</v>
      </c>
      <c r="AF341">
        <v>89.491634381427588</v>
      </c>
      <c r="AG341">
        <v>88.822483650263891</v>
      </c>
      <c r="AH341"/>
      <c r="AI341">
        <v>1062.8872040589649</v>
      </c>
      <c r="AJ341">
        <v>1074.2566631814991</v>
      </c>
      <c r="AK341">
        <v>1432.9150058178091</v>
      </c>
      <c r="AL341">
        <v>1966.5580159116821</v>
      </c>
      <c r="AM341">
        <v>2867.5773327616239</v>
      </c>
      <c r="AN341">
        <v>693.25162957840121</v>
      </c>
      <c r="AO341">
        <v>914.41257292699561</v>
      </c>
      <c r="AP341">
        <v>1209.7107941526649</v>
      </c>
      <c r="AQ341">
        <v>1403.824815102512</v>
      </c>
      <c r="AR341">
        <v>1693.7235686214869</v>
      </c>
      <c r="AS341">
        <v>476.7410472071511</v>
      </c>
      <c r="AT341">
        <v>526.92918760827558</v>
      </c>
      <c r="AU341">
        <v>443.16573221759239</v>
      </c>
      <c r="AV341">
        <v>471.58243133784111</v>
      </c>
      <c r="AW341">
        <v>570.85244297864381</v>
      </c>
      <c r="AX341">
        <v>1282.6969598166779</v>
      </c>
      <c r="AY341">
        <v>499.06733943307819</v>
      </c>
      <c r="AZ341">
        <v>1359.528472274076</v>
      </c>
      <c r="BA341">
        <v>4305.8491876754042</v>
      </c>
      <c r="BB341">
        <v>957.05226253245394</v>
      </c>
      <c r="BC341"/>
    </row>
    <row r="342">
      <c r="A342" t="s">
        <v>636</v>
      </c>
      <c r="B342">
        <v>2018</v>
      </c>
      <c r="C342" t="s">
        <v>643</v>
      </c>
      <c r="D342">
        <v>266</v>
      </c>
      <c r="E342" t="s">
        <v>74</v>
      </c>
      <c r="F342" t="s">
        <v>91</v>
      </c>
      <c r="G342" t="s">
        <v>679</v>
      </c>
      <c r="H342">
        <v>8.5095396175235134</v>
      </c>
      <c r="I342">
        <v>10.00077088857792</v>
      </c>
      <c r="J342">
        <v>9.8559804866346745</v>
      </c>
      <c r="K342">
        <v>7.6337800149701707</v>
      </c>
      <c r="L342">
        <v>7.8756108796459277</v>
      </c>
      <c r="M342">
        <v>8.3598272012495318</v>
      </c>
      <c r="N342">
        <v>10.158795520729459</v>
      </c>
      <c r="O342">
        <v>7.7117720249539623</v>
      </c>
      <c r="P342">
        <v>7.2180142649538368</v>
      </c>
      <c r="Q342">
        <v>8.7014634699247395</v>
      </c>
      <c r="R342">
        <v>9.109924327530857</v>
      </c>
      <c r="S342">
        <v>8.2304003109706709</v>
      </c>
      <c r="T342">
        <v>10.970691699348979</v>
      </c>
      <c r="U342">
        <v>10.131243875678781</v>
      </c>
      <c r="V342">
        <v>6.7167594176959442</v>
      </c>
      <c r="W342" t="s">
        <v>259</v>
      </c>
      <c r="X342" t="s">
        <v>160</v>
      </c>
      <c r="Y342" t="s">
        <v>260</v>
      </c>
      <c r="Z342" t="s">
        <v>261</v>
      </c>
      <c r="AA342" t="s">
        <v>163</v>
      </c>
      <c r="AB342" t="s">
        <v>192</v>
      </c>
      <c r="AC342">
        <v>3.912741337953765</v>
      </c>
      <c r="AD342">
        <v>15.92144865216831</v>
      </c>
      <c r="AE342">
        <v>13.05090018306208</v>
      </c>
      <c r="AF342">
        <v>8.312669309005992</v>
      </c>
      <c r="AG342">
        <v>4.3032845646451454</v>
      </c>
      <c r="AH342"/>
      <c r="AI342">
        <v>105.98407294918511</v>
      </c>
      <c r="AJ342">
        <v>125.21711953736209</v>
      </c>
      <c r="AK342">
        <v>161.32091124834321</v>
      </c>
      <c r="AL342">
        <v>167.44253549629269</v>
      </c>
      <c r="AM342">
        <v>248.98251627278671</v>
      </c>
      <c r="AN342">
        <v>65.391514772241706</v>
      </c>
      <c r="AO342">
        <v>105.7503415643873</v>
      </c>
      <c r="AP342">
        <v>104.6833896079725</v>
      </c>
      <c r="AQ342">
        <v>110.7707456838131</v>
      </c>
      <c r="AR342">
        <v>164.34763548714631</v>
      </c>
      <c r="AS342">
        <v>51.733771407127627</v>
      </c>
      <c r="AT342">
        <v>50.37552319027499</v>
      </c>
      <c r="AU342">
        <v>58.024041944981867</v>
      </c>
      <c r="AV342">
        <v>55.953691602849183</v>
      </c>
      <c r="AW342">
        <v>41.91650024317498</v>
      </c>
      <c r="AX342">
        <v>53.447299167140137</v>
      </c>
      <c r="AY342">
        <v>97.494728026017427</v>
      </c>
      <c r="AZ342">
        <v>211.67742761862479</v>
      </c>
      <c r="BA342">
        <v>399.96029393140623</v>
      </c>
      <c r="BB342">
        <v>46.367406760781193</v>
      </c>
      <c r="BC342"/>
    </row>
    <row r="343">
      <c r="A343" t="s">
        <v>636</v>
      </c>
      <c r="B343">
        <v>2018</v>
      </c>
      <c r="C343" t="s">
        <v>643</v>
      </c>
      <c r="D343">
        <v>267</v>
      </c>
      <c r="E343" t="s">
        <v>74</v>
      </c>
      <c r="F343" t="s">
        <v>113</v>
      </c>
      <c r="G343" t="s">
        <v>192</v>
      </c>
      <c r="H343">
        <v>0.14347258757283871</v>
      </c>
      <c r="I343">
        <v>0.2336504962952545</v>
      </c>
      <c r="J343">
        <v>0.071537418516805507</v>
      </c>
      <c r="K343">
        <v>0.46945904259904758</v>
      </c>
      <c r="L343">
        <v>0.45677462023537502</v>
      </c>
      <c r="M343">
        <v>0.0561858000440561</v>
      </c>
      <c r="N343">
        <v>0.0512864996580433</v>
      </c>
      <c r="O343">
        <v>0.68547173365897862</v>
      </c>
      <c r="P343">
        <v>0.0548362365345548</v>
      </c>
      <c r="Q343">
        <v>0.72001099417305447</v>
      </c>
      <c r="R343">
        <v>0.25527006932313567</v>
      </c>
      <c r="S343">
        <v>0.055104511685401598</v>
      </c>
      <c r="T343">
        <v>0.47002925086211989</v>
      </c>
      <c r="U343">
        <v>0.083249234228072802</v>
      </c>
      <c r="V343">
        <v>0.1874244343424965</v>
      </c>
      <c r="W343" t="s">
        <v>259</v>
      </c>
      <c r="X343" t="s">
        <v>160</v>
      </c>
      <c r="Y343" t="s">
        <v>260</v>
      </c>
      <c r="Z343" t="s">
        <v>261</v>
      </c>
      <c r="AA343" t="s">
        <v>163</v>
      </c>
      <c r="AB343" t="s">
        <v>192</v>
      </c>
      <c r="AC343">
        <v>0</v>
      </c>
      <c r="AD343">
        <v>0.39102445781769329</v>
      </c>
      <c r="AE343">
        <v>0.33605473496640181</v>
      </c>
      <c r="AF343">
        <v>0.45613955631228448</v>
      </c>
      <c r="AG343">
        <v>0.076964466077515406</v>
      </c>
      <c r="AH343"/>
      <c r="AI343">
        <v>1.7869132609965259</v>
      </c>
      <c r="AJ343">
        <v>2.9254786906459298</v>
      </c>
      <c r="AK343">
        <v>1.1709115657376521</v>
      </c>
      <c r="AL343">
        <v>10.29731171847946</v>
      </c>
      <c r="AM343">
        <v>14.44064416763862</v>
      </c>
      <c r="AN343">
        <v>0.4394916886585829</v>
      </c>
      <c r="AO343">
        <v>0.53387873054565271</v>
      </c>
      <c r="AP343">
        <v>9.3049307380560951</v>
      </c>
      <c r="AQ343">
        <v>0.84154042766573089</v>
      </c>
      <c r="AR343">
        <v>13.599103739972881</v>
      </c>
      <c r="AS343">
        <v>1.44963700450672</v>
      </c>
      <c r="AT343">
        <v>0.33727625648980653</v>
      </c>
      <c r="AU343">
        <v>2.4859870019873469</v>
      </c>
      <c r="AV343">
        <v>0.45977592044282523</v>
      </c>
      <c r="AW343">
        <v>1.169637895172535</v>
      </c>
      <c r="AX343">
        <v>0</v>
      </c>
      <c r="AY343">
        <v>2.394431813292635</v>
      </c>
      <c r="AZ343">
        <v>5.4505973410990016</v>
      </c>
      <c r="BA343">
        <v>21.946946791056451</v>
      </c>
      <c r="BB343">
        <v>0.82928345805008974</v>
      </c>
      <c r="BC343"/>
    </row>
    <row r="344">
      <c r="A344" t="s">
        <v>636</v>
      </c>
      <c r="B344">
        <v>2018</v>
      </c>
      <c r="C344" t="s">
        <v>643</v>
      </c>
      <c r="D344">
        <v>268</v>
      </c>
      <c r="E344" t="s">
        <v>116</v>
      </c>
      <c r="F344" t="s">
        <v>89</v>
      </c>
      <c r="G344" t="s">
        <v>680</v>
      </c>
      <c r="H344">
        <v>14.26292864575977</v>
      </c>
      <c r="I344">
        <v>5.7143396161843976</v>
      </c>
      <c r="J344">
        <v>3.7427198970387732</v>
      </c>
      <c r="K344">
        <v>6.1730664367559944</v>
      </c>
      <c r="L344">
        <v>0.26136297697806787</v>
      </c>
      <c r="M344">
        <v>2.549777092658728</v>
      </c>
      <c r="N344">
        <v>3.317508068027236</v>
      </c>
      <c r="O344">
        <v>7.7601955658320971</v>
      </c>
      <c r="P344">
        <v>0</v>
      </c>
      <c r="Q344">
        <v>0.59177545807622944</v>
      </c>
      <c r="R344">
        <v>13.43297738078742</v>
      </c>
      <c r="S344">
        <v>15.554571813724619</v>
      </c>
      <c r="T344">
        <v>8.6498786032920556</v>
      </c>
      <c r="U344">
        <v>9.3621062343407502</v>
      </c>
      <c r="V344">
        <v>3.9475713383980811</v>
      </c>
      <c r="W344" t="s">
        <v>259</v>
      </c>
      <c r="X344" t="s">
        <v>160</v>
      </c>
      <c r="Y344" t="s">
        <v>260</v>
      </c>
      <c r="Z344" t="s">
        <v>261</v>
      </c>
      <c r="AA344" t="s">
        <v>163</v>
      </c>
      <c r="AB344" t="s">
        <v>192</v>
      </c>
      <c r="AC344">
        <v>7.2591237954527834</v>
      </c>
      <c r="AD344">
        <v>8.2134300459906395</v>
      </c>
      <c r="AE344">
        <v>11.81561286701832</v>
      </c>
      <c r="AF344">
        <v>3.393723207759479</v>
      </c>
      <c r="AG344">
        <v>5.1624036636877007</v>
      </c>
      <c r="AH344"/>
      <c r="AI344">
        <v>17.60538477873655</v>
      </c>
      <c r="AJ344">
        <v>8.7828179976511986</v>
      </c>
      <c r="AK344">
        <v>9.4184938046484685</v>
      </c>
      <c r="AL344">
        <v>17.100507282329481</v>
      </c>
      <c r="AM344">
        <v>0.42640508750745898</v>
      </c>
      <c r="AN344">
        <v>2.8366432853715882</v>
      </c>
      <c r="AO344">
        <v>5.8665756442650423</v>
      </c>
      <c r="AP344">
        <v>14.918127953741131</v>
      </c>
      <c r="AQ344">
        <v>0</v>
      </c>
      <c r="AR344">
        <v>0.42640508750745898</v>
      </c>
      <c r="AS344">
        <v>10.3795389964558</v>
      </c>
      <c r="AT344">
        <v>6.0785708687539168</v>
      </c>
      <c r="AU344">
        <v>4.8272692403520097</v>
      </c>
      <c r="AV344">
        <v>5.8180985458378611</v>
      </c>
      <c r="AW344">
        <v>2.182379328588353</v>
      </c>
      <c r="AX344">
        <v>12.23781125850453</v>
      </c>
      <c r="AY344">
        <v>3.8500685707009921</v>
      </c>
      <c r="AZ344">
        <v>13.41076619539103</v>
      </c>
      <c r="BA344">
        <v>17.65981234674685</v>
      </c>
      <c r="BB344">
        <v>6.1751505795297632</v>
      </c>
      <c r="BC344"/>
    </row>
    <row r="345">
      <c r="A345" t="s">
        <v>636</v>
      </c>
      <c r="B345">
        <v>2018</v>
      </c>
      <c r="C345" t="s">
        <v>643</v>
      </c>
      <c r="D345">
        <v>269</v>
      </c>
      <c r="E345" t="s">
        <v>116</v>
      </c>
      <c r="F345" t="s">
        <v>90</v>
      </c>
      <c r="G345" t="s">
        <v>681</v>
      </c>
      <c r="H345">
        <v>69.357079951508794</v>
      </c>
      <c r="I345">
        <v>83.598991901341151</v>
      </c>
      <c r="J345">
        <v>82.966737873695664</v>
      </c>
      <c r="K345">
        <v>79.679391666102106</v>
      </c>
      <c r="L345">
        <v>82.614297782696326</v>
      </c>
      <c r="M345">
        <v>82.796405361311528</v>
      </c>
      <c r="N345">
        <v>87.163831544684172</v>
      </c>
      <c r="O345">
        <v>79.122648435195401</v>
      </c>
      <c r="P345">
        <v>82.831058629892752</v>
      </c>
      <c r="Q345">
        <v>83.053776845637685</v>
      </c>
      <c r="R345">
        <v>72.40142973016448</v>
      </c>
      <c r="S345">
        <v>60.716703859748158</v>
      </c>
      <c r="T345">
        <v>77.321844504633901</v>
      </c>
      <c r="U345">
        <v>84.436387023768333</v>
      </c>
      <c r="V345">
        <v>71.849361793333998</v>
      </c>
      <c r="W345" t="s">
        <v>259</v>
      </c>
      <c r="X345" t="s">
        <v>160</v>
      </c>
      <c r="Y345" t="s">
        <v>260</v>
      </c>
      <c r="Z345" t="s">
        <v>261</v>
      </c>
      <c r="AA345" t="s">
        <v>163</v>
      </c>
      <c r="AB345" t="s">
        <v>192</v>
      </c>
      <c r="AC345">
        <v>70.688641939882075</v>
      </c>
      <c r="AD345">
        <v>68.704627492868894</v>
      </c>
      <c r="AE345">
        <v>67.066033381296037</v>
      </c>
      <c r="AF345">
        <v>87.525419815375542</v>
      </c>
      <c r="AG345">
        <v>79.790915310253894</v>
      </c>
      <c r="AH345"/>
      <c r="AI345">
        <v>85.610614061293447</v>
      </c>
      <c r="AJ345">
        <v>128.48986584155139</v>
      </c>
      <c r="AK345">
        <v>208.7844477150305</v>
      </c>
      <c r="AL345">
        <v>220.72628431872181</v>
      </c>
      <c r="AM345">
        <v>134.78250547457591</v>
      </c>
      <c r="AN345">
        <v>92.111529277317715</v>
      </c>
      <c r="AO345">
        <v>154.13774457071409</v>
      </c>
      <c r="AP345">
        <v>152.1046452221149</v>
      </c>
      <c r="AQ345">
        <v>105.178107358966</v>
      </c>
      <c r="AR345">
        <v>59.8445787170971</v>
      </c>
      <c r="AS345">
        <v>55.943923821253748</v>
      </c>
      <c r="AT345">
        <v>23.727479724190999</v>
      </c>
      <c r="AU345">
        <v>43.151283237945542</v>
      </c>
      <c r="AV345">
        <v>52.473151688540128</v>
      </c>
      <c r="AW345">
        <v>39.721273793032509</v>
      </c>
      <c r="AX345">
        <v>119.1706165311823</v>
      </c>
      <c r="AY345">
        <v>32.205488509777616</v>
      </c>
      <c r="AZ345">
        <v>76.120206666505055</v>
      </c>
      <c r="BA345">
        <v>455.4533162797984</v>
      </c>
      <c r="BB345">
        <v>95.444089423909048</v>
      </c>
      <c r="BC345"/>
    </row>
    <row r="346">
      <c r="A346" t="s">
        <v>636</v>
      </c>
      <c r="B346">
        <v>2018</v>
      </c>
      <c r="C346" t="s">
        <v>643</v>
      </c>
      <c r="D346">
        <v>270</v>
      </c>
      <c r="E346" t="s">
        <v>116</v>
      </c>
      <c r="F346" t="s">
        <v>91</v>
      </c>
      <c r="G346" t="s">
        <v>192</v>
      </c>
      <c r="H346">
        <v>16.379991402731481</v>
      </c>
      <c r="I346">
        <v>10.686668482474481</v>
      </c>
      <c r="J346">
        <v>13.290542229265579</v>
      </c>
      <c r="K346">
        <v>14.14754189714191</v>
      </c>
      <c r="L346">
        <v>17.124339240325511</v>
      </c>
      <c r="M346">
        <v>14.65381754602973</v>
      </c>
      <c r="N346">
        <v>9.5186603872885698</v>
      </c>
      <c r="O346">
        <v>13.11715599897245</v>
      </c>
      <c r="P346">
        <v>17.16894137010727</v>
      </c>
      <c r="Q346">
        <v>16.35444769628608</v>
      </c>
      <c r="R346">
        <v>14.16559288904806</v>
      </c>
      <c r="S346">
        <v>23.72872432652726</v>
      </c>
      <c r="T346">
        <v>14.028276892074039</v>
      </c>
      <c r="U346">
        <v>6.2015067418909231</v>
      </c>
      <c r="V346">
        <v>24.203066868267921</v>
      </c>
      <c r="W346" t="s">
        <v>259</v>
      </c>
      <c r="X346" t="s">
        <v>160</v>
      </c>
      <c r="Y346" t="s">
        <v>260</v>
      </c>
      <c r="Z346" t="s">
        <v>261</v>
      </c>
      <c r="AA346" t="s">
        <v>163</v>
      </c>
      <c r="AB346" t="s">
        <v>192</v>
      </c>
      <c r="AC346">
        <v>22.052234264665351</v>
      </c>
      <c r="AD346">
        <v>23.081942461140521</v>
      </c>
      <c r="AE346">
        <v>21.1183537516856</v>
      </c>
      <c r="AF346">
        <v>9.0808569768649914</v>
      </c>
      <c r="AG346">
        <v>15.04668102605846</v>
      </c>
      <c r="AH346"/>
      <c r="AI346">
        <v>20.218572109537661</v>
      </c>
      <c r="AJ346">
        <v>16.425181313511199</v>
      </c>
      <c r="AK346">
        <v>33.44543355910664</v>
      </c>
      <c r="AL346">
        <v>39.191242426717402</v>
      </c>
      <c r="AM346">
        <v>27.937795385959149</v>
      </c>
      <c r="AN346">
        <v>16.302465524020288</v>
      </c>
      <c r="AO346">
        <v>16.83249597258828</v>
      </c>
      <c r="AP346">
        <v>25.216298986515501</v>
      </c>
      <c r="AQ346">
        <v>21.800961964444149</v>
      </c>
      <c r="AR346">
        <v>11.784232694848789</v>
      </c>
      <c r="AS346">
        <v>10.945624311858429</v>
      </c>
      <c r="AT346">
        <v>9.2729477976792243</v>
      </c>
      <c r="AU346">
        <v>7.8288115523930024</v>
      </c>
      <c r="AV346">
        <v>3.853938040635787</v>
      </c>
      <c r="AW346">
        <v>13.38044794984857</v>
      </c>
      <c r="AX346">
        <v>37.17681201804988</v>
      </c>
      <c r="AY346">
        <v>10.81972582986155</v>
      </c>
      <c r="AZ346">
        <v>23.969412994730551</v>
      </c>
      <c r="BA346">
        <v>47.253774200682592</v>
      </c>
      <c r="BB346">
        <v>17.998499751507481</v>
      </c>
      <c r="BC346"/>
    </row>
    <row r="347">
      <c r="A347" t="s">
        <v>636</v>
      </c>
      <c r="B347">
        <v>2018</v>
      </c>
      <c r="C347" t="s">
        <v>643</v>
      </c>
      <c r="D347">
        <v>274</v>
      </c>
      <c r="E347" t="s">
        <v>76</v>
      </c>
      <c r="F347" t="s">
        <v>49</v>
      </c>
      <c r="G347" t="s">
        <v>682</v>
      </c>
      <c r="H347">
        <v>95.803750373510454</v>
      </c>
      <c r="I347">
        <v>95.809927121461129</v>
      </c>
      <c r="J347">
        <v>96.848208393934087</v>
      </c>
      <c r="K347">
        <v>96.532923310227787</v>
      </c>
      <c r="L347">
        <v>96.89497096827705</v>
      </c>
      <c r="M347">
        <v>96.49278189828911</v>
      </c>
      <c r="N347">
        <v>96.818702906452998</v>
      </c>
      <c r="O347">
        <v>96.416757621305109</v>
      </c>
      <c r="P347">
        <v>97.513968453670103</v>
      </c>
      <c r="Q347">
        <v>96.465317483253145</v>
      </c>
      <c r="R347">
        <v>96.290462959746776</v>
      </c>
      <c r="S347">
        <v>95.046018872529515</v>
      </c>
      <c r="T347">
        <v>95.646104798366309</v>
      </c>
      <c r="U347">
        <v>96.369436174069605</v>
      </c>
      <c r="V347">
        <v>96.481761884514256</v>
      </c>
      <c r="W347" t="s">
        <v>259</v>
      </c>
      <c r="X347" t="s">
        <v>160</v>
      </c>
      <c r="Y347" t="s">
        <v>260</v>
      </c>
      <c r="Z347" t="s">
        <v>261</v>
      </c>
      <c r="AA347" t="s">
        <v>163</v>
      </c>
      <c r="AB347" t="s">
        <v>192</v>
      </c>
      <c r="AC347">
        <v>96.524044862120519</v>
      </c>
      <c r="AD347">
        <v>96.8595947727744</v>
      </c>
      <c r="AE347">
        <v>94.464262391353557</v>
      </c>
      <c r="AF347">
        <v>97.118638260918743</v>
      </c>
      <c r="AG347">
        <v>96.715219256045771</v>
      </c>
      <c r="AH347"/>
      <c r="AI347">
        <v>1193.2104584697399</v>
      </c>
      <c r="AJ347">
        <v>1199.611833017394</v>
      </c>
      <c r="AK347">
        <v>1585.1940100800241</v>
      </c>
      <c r="AL347">
        <v>2117.3936642444469</v>
      </c>
      <c r="AM347">
        <v>3063.2739548128679</v>
      </c>
      <c r="AN347">
        <v>754.777463818098</v>
      </c>
      <c r="AO347">
        <v>1007.856776060313</v>
      </c>
      <c r="AP347">
        <v>1308.808529368941</v>
      </c>
      <c r="AQ347">
        <v>1496.491223721619</v>
      </c>
      <c r="AR347">
        <v>1821.9747620254791</v>
      </c>
      <c r="AS347">
        <v>546.81780225019725</v>
      </c>
      <c r="AT347">
        <v>581.74484192151544</v>
      </c>
      <c r="AU347">
        <v>505.87271512003838</v>
      </c>
      <c r="AV347">
        <v>532.23728278508929</v>
      </c>
      <c r="AW347">
        <v>602.10252355316163</v>
      </c>
      <c r="AX347">
        <v>1318.5000123893119</v>
      </c>
      <c r="AY347">
        <v>593.118129850316</v>
      </c>
      <c r="AZ347">
        <v>1532.151176119175</v>
      </c>
      <c r="BA347">
        <v>4672.8190020709226</v>
      </c>
      <c r="BB347">
        <v>1042.0956001948721</v>
      </c>
      <c r="BC347"/>
    </row>
    <row r="348">
      <c r="A348" t="s">
        <v>636</v>
      </c>
      <c r="B348">
        <v>2018</v>
      </c>
      <c r="C348" t="s">
        <v>643</v>
      </c>
      <c r="D348">
        <v>275</v>
      </c>
      <c r="E348" t="s">
        <v>76</v>
      </c>
      <c r="F348" t="s">
        <v>48</v>
      </c>
      <c r="G348" t="s">
        <v>192</v>
      </c>
      <c r="H348">
        <v>3.951361159238771</v>
      </c>
      <c r="I348">
        <v>3.4308308704607779</v>
      </c>
      <c r="J348">
        <v>3.1136614879048321</v>
      </c>
      <c r="K348">
        <v>3.114151288051497</v>
      </c>
      <c r="L348">
        <v>2.8968211480671369</v>
      </c>
      <c r="M348">
        <v>3.2639893254259231</v>
      </c>
      <c r="N348">
        <v>3.1213429197302389</v>
      </c>
      <c r="O348">
        <v>3.4256128406574011</v>
      </c>
      <c r="P348">
        <v>2.0147454081629999</v>
      </c>
      <c r="Q348">
        <v>3.5176668675435212</v>
      </c>
      <c r="R348">
        <v>3.5674068734156612</v>
      </c>
      <c r="S348">
        <v>4.5875360894557797</v>
      </c>
      <c r="T348">
        <v>3.7902997265501051</v>
      </c>
      <c r="U348">
        <v>2.7935275804085919</v>
      </c>
      <c r="V348">
        <v>2.7763371648358</v>
      </c>
      <c r="W348" t="s">
        <v>259</v>
      </c>
      <c r="X348" t="s">
        <v>160</v>
      </c>
      <c r="Y348" t="s">
        <v>260</v>
      </c>
      <c r="Z348" t="s">
        <v>261</v>
      </c>
      <c r="AA348" t="s">
        <v>163</v>
      </c>
      <c r="AB348" t="s">
        <v>192</v>
      </c>
      <c r="AC348">
        <v>3.45683063537524</v>
      </c>
      <c r="AD348">
        <v>2.8220562153428719</v>
      </c>
      <c r="AE348">
        <v>4.6940218131809281</v>
      </c>
      <c r="AF348">
        <v>2.7178791591153511</v>
      </c>
      <c r="AG348">
        <v>2.9343969144430848</v>
      </c>
      <c r="AH348"/>
      <c r="AI348">
        <v>49.213161718755117</v>
      </c>
      <c r="AJ348">
        <v>42.956564449407878</v>
      </c>
      <c r="AK348">
        <v>50.963849738626003</v>
      </c>
      <c r="AL348">
        <v>68.307101667564353</v>
      </c>
      <c r="AM348">
        <v>91.581190292429099</v>
      </c>
      <c r="AN348">
        <v>25.53129401503973</v>
      </c>
      <c r="AO348">
        <v>32.492344119684837</v>
      </c>
      <c r="AP348">
        <v>46.50095496654064</v>
      </c>
      <c r="AQ348">
        <v>30.919147986289168</v>
      </c>
      <c r="AR348">
        <v>66.439425288681292</v>
      </c>
      <c r="AS348">
        <v>20.258720607344859</v>
      </c>
      <c r="AT348">
        <v>28.07877161850319</v>
      </c>
      <c r="AU348">
        <v>20.046913753892792</v>
      </c>
      <c r="AV348">
        <v>15.428330680447999</v>
      </c>
      <c r="AW348">
        <v>17.325964830357961</v>
      </c>
      <c r="AX348">
        <v>47.219646069335653</v>
      </c>
      <c r="AY348">
        <v>17.280814654482789</v>
      </c>
      <c r="AZ348">
        <v>76.13409409792321</v>
      </c>
      <c r="BA348">
        <v>130.76951661870029</v>
      </c>
      <c r="BB348">
        <v>31.617796426340561</v>
      </c>
      <c r="BC348"/>
    </row>
    <row r="349">
      <c r="A349" t="s">
        <v>636</v>
      </c>
      <c r="B349">
        <v>2018</v>
      </c>
      <c r="C349" t="s">
        <v>643</v>
      </c>
      <c r="D349">
        <v>276</v>
      </c>
      <c r="E349" t="s">
        <v>76</v>
      </c>
      <c r="F349" t="s">
        <v>114</v>
      </c>
      <c r="G349" t="s">
        <v>192</v>
      </c>
      <c r="H349">
        <v>0.24488846725062449</v>
      </c>
      <c r="I349">
        <v>0.75924200807775977</v>
      </c>
      <c r="J349">
        <v>0.038130118161122599</v>
      </c>
      <c r="K349">
        <v>0.35292540172048692</v>
      </c>
      <c r="L349">
        <v>0.2082078836558385</v>
      </c>
      <c r="M349">
        <v>0.24322877628492559</v>
      </c>
      <c r="N349">
        <v>0.059954173816830901</v>
      </c>
      <c r="O349">
        <v>0.1576295380376008</v>
      </c>
      <c r="P349">
        <v>0.47128613816692111</v>
      </c>
      <c r="Q349">
        <v>0.017015649203296301</v>
      </c>
      <c r="R349">
        <v>0.1421301668376394</v>
      </c>
      <c r="S349">
        <v>0.36644503801472</v>
      </c>
      <c r="T349">
        <v>0.56359547508358454</v>
      </c>
      <c r="U349">
        <v>0.83703624552177913</v>
      </c>
      <c r="V349">
        <v>0.74190095064994988</v>
      </c>
      <c r="W349" t="s">
        <v>259</v>
      </c>
      <c r="X349" t="s">
        <v>160</v>
      </c>
      <c r="Y349" t="s">
        <v>260</v>
      </c>
      <c r="Z349" t="s">
        <v>261</v>
      </c>
      <c r="AA349" t="s">
        <v>163</v>
      </c>
      <c r="AB349" t="s">
        <v>192</v>
      </c>
      <c r="AC349">
        <v>0.019124502504385198</v>
      </c>
      <c r="AD349">
        <v>0.31834901188291792</v>
      </c>
      <c r="AE349">
        <v>0.84171579546551745</v>
      </c>
      <c r="AF349">
        <v>0.16348257996581589</v>
      </c>
      <c r="AG349">
        <v>0.35038382951151109</v>
      </c>
      <c r="AH349"/>
      <c r="AI349">
        <v>3.050021310677868</v>
      </c>
      <c r="AJ349">
        <v>9.5062769002978733</v>
      </c>
      <c r="AK349">
        <v>0.62410689794898555</v>
      </c>
      <c r="AL349">
        <v>7.7412139188237932</v>
      </c>
      <c r="AM349">
        <v>6.5823621269100752</v>
      </c>
      <c r="AN349">
        <v>1.9025630236821971</v>
      </c>
      <c r="AO349">
        <v>0.62410689794898555</v>
      </c>
      <c r="AP349">
        <v>2.139740942901303</v>
      </c>
      <c r="AQ349">
        <v>7.232559404692215</v>
      </c>
      <c r="AR349">
        <v>0.32138061861732792</v>
      </c>
      <c r="AS349">
        <v>0.80713398891956323</v>
      </c>
      <c r="AT349">
        <v>2.242887321758305</v>
      </c>
      <c r="AU349">
        <v>2.9808592185844112</v>
      </c>
      <c r="AV349">
        <v>4.622854658031267</v>
      </c>
      <c r="AW349">
        <v>4.6298950795230223</v>
      </c>
      <c r="AX349">
        <v>0.2612370505710841</v>
      </c>
      <c r="AY349">
        <v>1.949404919674163</v>
      </c>
      <c r="AZ349">
        <v>13.652103063460981</v>
      </c>
      <c r="BA349">
        <v>7.8658898008792679</v>
      </c>
      <c r="BB349">
        <v>3.7753463200731052</v>
      </c>
      <c r="BC349"/>
    </row>
    <row r="350">
      <c r="A350" t="s">
        <v>636</v>
      </c>
      <c r="B350">
        <v>2018</v>
      </c>
      <c r="C350" t="s">
        <v>643</v>
      </c>
      <c r="D350">
        <v>341</v>
      </c>
      <c r="E350" t="s">
        <v>150</v>
      </c>
      <c r="F350" t="s">
        <v>49</v>
      </c>
      <c r="G350" t="s">
        <v>731</v>
      </c>
      <c r="H350">
        <v>12.586926286509041</v>
      </c>
      <c r="I350">
        <v>41.042540443379274</v>
      </c>
      <c r="J350">
        <v>51.170046801872068</v>
      </c>
      <c r="K350">
        <v>74.636275460717755</v>
      </c>
      <c r="L350">
        <v>92.89473684210526</v>
      </c>
      <c r="M350">
        <v>37.78846153846154</v>
      </c>
      <c r="N350">
        <v>49.339498018494062</v>
      </c>
      <c r="O350">
        <v>66.473029045643145</v>
      </c>
      <c r="P350">
        <v>88.482922954725979</v>
      </c>
      <c r="Q350">
        <v>95.278969957081543</v>
      </c>
      <c r="R350">
        <v>3.5642232683254869</v>
      </c>
      <c r="S350">
        <v>7.6684740511231597</v>
      </c>
      <c r="T350">
        <v>25.898305084745761</v>
      </c>
      <c r="U350">
        <v>44.571865443425082</v>
      </c>
      <c r="V350">
        <v>57.979149959903758</v>
      </c>
      <c r="W350" t="s">
        <v>259</v>
      </c>
      <c r="X350" t="s">
        <v>160</v>
      </c>
      <c r="Y350" t="s">
        <v>260</v>
      </c>
      <c r="Z350" t="s">
        <v>261</v>
      </c>
      <c r="AA350" t="s">
        <v>163</v>
      </c>
      <c r="AB350" t="s">
        <v>192</v>
      </c>
      <c r="AC350">
        <v>49.514134275618368</v>
      </c>
      <c r="AD350">
        <v>43.448990160538578</v>
      </c>
      <c r="AE350">
        <v>34.510211145725172</v>
      </c>
      <c r="AF350">
        <v>62.73155416012559</v>
      </c>
      <c r="AG350">
        <v>34.599036554264657</v>
      </c>
      <c r="AH350"/>
      <c r="AI350">
        <v>543</v>
      </c>
      <c r="AJ350">
        <v>1370</v>
      </c>
      <c r="AK350">
        <v>1312</v>
      </c>
      <c r="AL350">
        <v>1539</v>
      </c>
      <c r="AM350">
        <v>1412</v>
      </c>
      <c r="AN350">
        <v>786</v>
      </c>
      <c r="AO350">
        <v>747</v>
      </c>
      <c r="AP350">
        <v>801</v>
      </c>
      <c r="AQ350">
        <v>1114</v>
      </c>
      <c r="AR350">
        <v>888</v>
      </c>
      <c r="AS350">
        <v>53</v>
      </c>
      <c r="AT350">
        <v>99</v>
      </c>
      <c r="AU350">
        <v>382</v>
      </c>
      <c r="AV350">
        <v>583</v>
      </c>
      <c r="AW350">
        <v>723</v>
      </c>
      <c r="AX350">
        <v>1121</v>
      </c>
      <c r="AY350">
        <v>839</v>
      </c>
      <c r="AZ350">
        <v>997</v>
      </c>
      <c r="BA350">
        <v>1998</v>
      </c>
      <c r="BB350">
        <v>1221</v>
      </c>
      <c r="BC350"/>
    </row>
    <row r="351">
      <c r="A351" t="s">
        <v>636</v>
      </c>
      <c r="B351">
        <v>2018</v>
      </c>
      <c r="C351" t="s">
        <v>643</v>
      </c>
      <c r="D351">
        <v>342</v>
      </c>
      <c r="E351" t="s">
        <v>150</v>
      </c>
      <c r="F351" t="s">
        <v>48</v>
      </c>
      <c r="G351" t="s">
        <v>192</v>
      </c>
      <c r="H351">
        <v>87.413073713490959</v>
      </c>
      <c r="I351">
        <v>58.957459556620726</v>
      </c>
      <c r="J351">
        <v>48.829953198127917</v>
      </c>
      <c r="K351">
        <v>25.363724539282249</v>
      </c>
      <c r="L351">
        <v>7.1052631578947363</v>
      </c>
      <c r="M351">
        <v>62.21153846153846</v>
      </c>
      <c r="N351">
        <v>50.660501981505938</v>
      </c>
      <c r="O351">
        <v>33.526970954356841</v>
      </c>
      <c r="P351">
        <v>11.51707704527403</v>
      </c>
      <c r="Q351">
        <v>4.7210300429184553</v>
      </c>
      <c r="R351">
        <v>96.435776731674522</v>
      </c>
      <c r="S351">
        <v>92.331525948876831</v>
      </c>
      <c r="T351">
        <v>74.101694915254228</v>
      </c>
      <c r="U351">
        <v>55.428134556574918</v>
      </c>
      <c r="V351">
        <v>42.020850040096228</v>
      </c>
      <c r="W351" t="s">
        <v>259</v>
      </c>
      <c r="X351" t="s">
        <v>160</v>
      </c>
      <c r="Y351" t="s">
        <v>260</v>
      </c>
      <c r="Z351" t="s">
        <v>261</v>
      </c>
      <c r="AA351" t="s">
        <v>163</v>
      </c>
      <c r="AB351" t="s">
        <v>192</v>
      </c>
      <c r="AC351">
        <v>50.485865724381632</v>
      </c>
      <c r="AD351">
        <v>56.551009839461422</v>
      </c>
      <c r="AE351">
        <v>65.489788854274835</v>
      </c>
      <c r="AF351">
        <v>37.26844583987441</v>
      </c>
      <c r="AG351">
        <v>65.400963445735343</v>
      </c>
      <c r="AH351"/>
      <c r="AI351">
        <v>3771</v>
      </c>
      <c r="AJ351">
        <v>1968</v>
      </c>
      <c r="AK351">
        <v>1252</v>
      </c>
      <c r="AL351">
        <v>523</v>
      </c>
      <c r="AM351">
        <v>108</v>
      </c>
      <c r="AN351">
        <v>1294</v>
      </c>
      <c r="AO351">
        <v>767</v>
      </c>
      <c r="AP351">
        <v>404</v>
      </c>
      <c r="AQ351">
        <v>145</v>
      </c>
      <c r="AR351">
        <v>44</v>
      </c>
      <c r="AS351">
        <v>1434</v>
      </c>
      <c r="AT351">
        <v>1192</v>
      </c>
      <c r="AU351">
        <v>1093</v>
      </c>
      <c r="AV351">
        <v>725</v>
      </c>
      <c r="AW351">
        <v>524</v>
      </c>
      <c r="AX351">
        <v>1143</v>
      </c>
      <c r="AY351">
        <v>1092</v>
      </c>
      <c r="AZ351">
        <v>1892</v>
      </c>
      <c r="BA351">
        <v>1187</v>
      </c>
      <c r="BB351">
        <v>2308</v>
      </c>
      <c r="BC351"/>
    </row>
    <row r="352">
      <c r="A352" t="s">
        <v>636</v>
      </c>
      <c r="B352">
        <v>2018</v>
      </c>
      <c r="C352" t="s">
        <v>643</v>
      </c>
      <c r="D352">
        <v>343</v>
      </c>
      <c r="E352" t="s">
        <v>145</v>
      </c>
      <c r="F352" t="s">
        <v>49</v>
      </c>
      <c r="G352" t="s">
        <v>732</v>
      </c>
      <c r="H352">
        <v>17.91840519239685</v>
      </c>
      <c r="I352">
        <v>50.718993409227089</v>
      </c>
      <c r="J352">
        <v>59.516380655226207</v>
      </c>
      <c r="K352">
        <v>80.116391852570317</v>
      </c>
      <c r="L352">
        <v>95.59210526315789</v>
      </c>
      <c r="M352">
        <v>48.028846153846153</v>
      </c>
      <c r="N352">
        <v>58.124174372523122</v>
      </c>
      <c r="O352">
        <v>74.190871369294612</v>
      </c>
      <c r="P352">
        <v>91.977760127084991</v>
      </c>
      <c r="Q352">
        <v>97.210300429184542</v>
      </c>
      <c r="R352">
        <v>5.9179556153328852</v>
      </c>
      <c r="S352">
        <v>11.46398140975988</v>
      </c>
      <c r="T352">
        <v>34.644067796610173</v>
      </c>
      <c r="U352">
        <v>54.281345565749241</v>
      </c>
      <c r="V352">
        <v>64.394546912590215</v>
      </c>
      <c r="W352" t="s">
        <v>259</v>
      </c>
      <c r="X352" t="s">
        <v>160</v>
      </c>
      <c r="Y352" t="s">
        <v>260</v>
      </c>
      <c r="Z352" t="s">
        <v>261</v>
      </c>
      <c r="AA352" t="s">
        <v>163</v>
      </c>
      <c r="AB352" t="s">
        <v>192</v>
      </c>
      <c r="AC352">
        <v>54.68197879858657</v>
      </c>
      <c r="AD352">
        <v>51.579492490937341</v>
      </c>
      <c r="AE352">
        <v>42.575285565939772</v>
      </c>
      <c r="AF352">
        <v>70.518053375196232</v>
      </c>
      <c r="AG352">
        <v>39.302918673845276</v>
      </c>
      <c r="AH352"/>
      <c r="AI352">
        <v>773</v>
      </c>
      <c r="AJ352">
        <v>1693</v>
      </c>
      <c r="AK352">
        <v>1526</v>
      </c>
      <c r="AL352">
        <v>1652</v>
      </c>
      <c r="AM352">
        <v>1453</v>
      </c>
      <c r="AN352">
        <v>999</v>
      </c>
      <c r="AO352">
        <v>880</v>
      </c>
      <c r="AP352">
        <v>894</v>
      </c>
      <c r="AQ352">
        <v>1158</v>
      </c>
      <c r="AR352">
        <v>906</v>
      </c>
      <c r="AS352">
        <v>88</v>
      </c>
      <c r="AT352">
        <v>148</v>
      </c>
      <c r="AU352">
        <v>511</v>
      </c>
      <c r="AV352">
        <v>710</v>
      </c>
      <c r="AW352">
        <v>803</v>
      </c>
      <c r="AX352">
        <v>1238</v>
      </c>
      <c r="AY352">
        <v>996</v>
      </c>
      <c r="AZ352">
        <v>1230</v>
      </c>
      <c r="BA352">
        <v>2246</v>
      </c>
      <c r="BB352">
        <v>1387</v>
      </c>
      <c r="BC352"/>
    </row>
    <row r="353">
      <c r="A353" t="s">
        <v>636</v>
      </c>
      <c r="B353">
        <v>2018</v>
      </c>
      <c r="C353" t="s">
        <v>643</v>
      </c>
      <c r="D353">
        <v>344</v>
      </c>
      <c r="E353" t="s">
        <v>145</v>
      </c>
      <c r="F353" t="s">
        <v>48</v>
      </c>
      <c r="G353" t="s">
        <v>192</v>
      </c>
      <c r="H353">
        <v>82.081594807603153</v>
      </c>
      <c r="I353">
        <v>49.281006590772918</v>
      </c>
      <c r="J353">
        <v>40.483619344773793</v>
      </c>
      <c r="K353">
        <v>19.88360814742968</v>
      </c>
      <c r="L353">
        <v>4.4078947368421053</v>
      </c>
      <c r="M353">
        <v>51.971153846153847</v>
      </c>
      <c r="N353">
        <v>41.875825627476878</v>
      </c>
      <c r="O353">
        <v>25.809128630705398</v>
      </c>
      <c r="P353">
        <v>8.0222398729150122</v>
      </c>
      <c r="Q353">
        <v>2.7896995708154511</v>
      </c>
      <c r="R353">
        <v>94.082044384667114</v>
      </c>
      <c r="S353">
        <v>88.536018590240133</v>
      </c>
      <c r="T353">
        <v>65.355932203389827</v>
      </c>
      <c r="U353">
        <v>45.718654434250773</v>
      </c>
      <c r="V353">
        <v>35.605453087409778</v>
      </c>
      <c r="W353" t="s">
        <v>259</v>
      </c>
      <c r="X353" t="s">
        <v>160</v>
      </c>
      <c r="Y353" t="s">
        <v>260</v>
      </c>
      <c r="Z353" t="s">
        <v>261</v>
      </c>
      <c r="AA353" t="s">
        <v>163</v>
      </c>
      <c r="AB353" t="s">
        <v>192</v>
      </c>
      <c r="AC353">
        <v>45.31802120141343</v>
      </c>
      <c r="AD353">
        <v>48.420507509062659</v>
      </c>
      <c r="AE353">
        <v>57.424714434060228</v>
      </c>
      <c r="AF353">
        <v>29.481946624803768</v>
      </c>
      <c r="AG353">
        <v>60.697081326154724</v>
      </c>
      <c r="AH353"/>
      <c r="AI353">
        <v>3541</v>
      </c>
      <c r="AJ353">
        <v>1645</v>
      </c>
      <c r="AK353">
        <v>1038</v>
      </c>
      <c r="AL353">
        <v>410</v>
      </c>
      <c r="AM353">
        <v>67</v>
      </c>
      <c r="AN353">
        <v>1081</v>
      </c>
      <c r="AO353">
        <v>634</v>
      </c>
      <c r="AP353">
        <v>311</v>
      </c>
      <c r="AQ353">
        <v>101</v>
      </c>
      <c r="AR353">
        <v>26</v>
      </c>
      <c r="AS353">
        <v>1399</v>
      </c>
      <c r="AT353">
        <v>1143</v>
      </c>
      <c r="AU353">
        <v>964</v>
      </c>
      <c r="AV353">
        <v>598</v>
      </c>
      <c r="AW353">
        <v>444</v>
      </c>
      <c r="AX353">
        <v>1026</v>
      </c>
      <c r="AY353">
        <v>935</v>
      </c>
      <c r="AZ353">
        <v>1659</v>
      </c>
      <c r="BA353">
        <v>939</v>
      </c>
      <c r="BB353">
        <v>2142</v>
      </c>
      <c r="BC353"/>
    </row>
    <row r="354">
      <c r="A354" t="s">
        <v>636</v>
      </c>
      <c r="B354">
        <v>2018</v>
      </c>
      <c r="C354" t="s">
        <v>643</v>
      </c>
      <c r="D354">
        <v>345</v>
      </c>
      <c r="E354" t="s">
        <v>146</v>
      </c>
      <c r="F354" t="s">
        <v>49</v>
      </c>
      <c r="G354" t="s">
        <v>733</v>
      </c>
      <c r="H354">
        <v>28.581363004172459</v>
      </c>
      <c r="I354">
        <v>67.435590173756736</v>
      </c>
      <c r="J354">
        <v>75.15600624024961</v>
      </c>
      <c r="K354">
        <v>87.051406401551887</v>
      </c>
      <c r="L354">
        <v>95.328947368421055</v>
      </c>
      <c r="M354">
        <v>65.384615384615387</v>
      </c>
      <c r="N354">
        <v>76.486129458388376</v>
      </c>
      <c r="O354">
        <v>84.730290456431533</v>
      </c>
      <c r="P354">
        <v>92.772041302621133</v>
      </c>
      <c r="Q354">
        <v>96.781115879828334</v>
      </c>
      <c r="R354">
        <v>15.063887020847339</v>
      </c>
      <c r="S354">
        <v>21.068938807126258</v>
      </c>
      <c r="T354">
        <v>49.491525423728817</v>
      </c>
      <c r="U354">
        <v>66.896024464831811</v>
      </c>
      <c r="V354">
        <v>75.781876503608657</v>
      </c>
      <c r="W354" t="s">
        <v>259</v>
      </c>
      <c r="X354" t="s">
        <v>160</v>
      </c>
      <c r="Y354" t="s">
        <v>260</v>
      </c>
      <c r="Z354" t="s">
        <v>261</v>
      </c>
      <c r="AA354" t="s">
        <v>163</v>
      </c>
      <c r="AB354" t="s">
        <v>192</v>
      </c>
      <c r="AC354">
        <v>70.892226148409904</v>
      </c>
      <c r="AD354">
        <v>63.438632832729162</v>
      </c>
      <c r="AE354">
        <v>49.048113534094853</v>
      </c>
      <c r="AF354">
        <v>78.430141287284144</v>
      </c>
      <c r="AG354">
        <v>54.122981014451689</v>
      </c>
      <c r="AH354"/>
      <c r="AI354">
        <v>1233</v>
      </c>
      <c r="AJ354">
        <v>2251</v>
      </c>
      <c r="AK354">
        <v>1927</v>
      </c>
      <c r="AL354">
        <v>1795</v>
      </c>
      <c r="AM354">
        <v>1449</v>
      </c>
      <c r="AN354">
        <v>1360</v>
      </c>
      <c r="AO354">
        <v>1158</v>
      </c>
      <c r="AP354">
        <v>1021</v>
      </c>
      <c r="AQ354">
        <v>1168</v>
      </c>
      <c r="AR354">
        <v>902</v>
      </c>
      <c r="AS354">
        <v>224</v>
      </c>
      <c r="AT354">
        <v>272</v>
      </c>
      <c r="AU354">
        <v>730</v>
      </c>
      <c r="AV354">
        <v>875</v>
      </c>
      <c r="AW354">
        <v>945</v>
      </c>
      <c r="AX354">
        <v>1605</v>
      </c>
      <c r="AY354">
        <v>1225</v>
      </c>
      <c r="AZ354">
        <v>1417</v>
      </c>
      <c r="BA354">
        <v>2498</v>
      </c>
      <c r="BB354">
        <v>1910</v>
      </c>
      <c r="BC354"/>
    </row>
    <row r="355">
      <c r="A355" t="s">
        <v>636</v>
      </c>
      <c r="B355">
        <v>2018</v>
      </c>
      <c r="C355" t="s">
        <v>643</v>
      </c>
      <c r="D355">
        <v>346</v>
      </c>
      <c r="E355" t="s">
        <v>146</v>
      </c>
      <c r="F355" t="s">
        <v>48</v>
      </c>
      <c r="G355" t="s">
        <v>192</v>
      </c>
      <c r="H355">
        <v>71.418636995827541</v>
      </c>
      <c r="I355">
        <v>32.564409826243264</v>
      </c>
      <c r="J355">
        <v>24.84399375975039</v>
      </c>
      <c r="K355">
        <v>12.94859359844811</v>
      </c>
      <c r="L355">
        <v>4.6710526315789469</v>
      </c>
      <c r="M355">
        <v>34.615384615384613</v>
      </c>
      <c r="N355">
        <v>23.51387054161162</v>
      </c>
      <c r="O355">
        <v>15.269709543568471</v>
      </c>
      <c r="P355">
        <v>7.2279586973788721</v>
      </c>
      <c r="Q355">
        <v>3.218884120171674</v>
      </c>
      <c r="R355">
        <v>84.936112979152654</v>
      </c>
      <c r="S355">
        <v>78.931061192873742</v>
      </c>
      <c r="T355">
        <v>50.50847457627119</v>
      </c>
      <c r="U355">
        <v>33.103975535168203</v>
      </c>
      <c r="V355">
        <v>24.218123496391339</v>
      </c>
      <c r="W355" t="s">
        <v>259</v>
      </c>
      <c r="X355" t="s">
        <v>160</v>
      </c>
      <c r="Y355" t="s">
        <v>260</v>
      </c>
      <c r="Z355" t="s">
        <v>261</v>
      </c>
      <c r="AA355" t="s">
        <v>163</v>
      </c>
      <c r="AB355" t="s">
        <v>192</v>
      </c>
      <c r="AC355">
        <v>29.10777385159011</v>
      </c>
      <c r="AD355">
        <v>36.561367167270838</v>
      </c>
      <c r="AE355">
        <v>50.951886465905162</v>
      </c>
      <c r="AF355">
        <v>21.56985871271586</v>
      </c>
      <c r="AG355">
        <v>45.877018985548311</v>
      </c>
      <c r="AH355"/>
      <c r="AI355">
        <v>3081</v>
      </c>
      <c r="AJ355">
        <v>1087</v>
      </c>
      <c r="AK355">
        <v>637</v>
      </c>
      <c r="AL355">
        <v>267</v>
      </c>
      <c r="AM355">
        <v>71</v>
      </c>
      <c r="AN355">
        <v>720</v>
      </c>
      <c r="AO355">
        <v>356</v>
      </c>
      <c r="AP355">
        <v>184</v>
      </c>
      <c r="AQ355">
        <v>91</v>
      </c>
      <c r="AR355">
        <v>30</v>
      </c>
      <c r="AS355">
        <v>1263</v>
      </c>
      <c r="AT355">
        <v>1019</v>
      </c>
      <c r="AU355">
        <v>745</v>
      </c>
      <c r="AV355">
        <v>433</v>
      </c>
      <c r="AW355">
        <v>302</v>
      </c>
      <c r="AX355">
        <v>659</v>
      </c>
      <c r="AY355">
        <v>706</v>
      </c>
      <c r="AZ355">
        <v>1472</v>
      </c>
      <c r="BA355">
        <v>687</v>
      </c>
      <c r="BB355">
        <v>1619</v>
      </c>
      <c r="BC355"/>
    </row>
    <row r="356">
      <c r="A356" t="s">
        <v>636</v>
      </c>
      <c r="B356">
        <v>2018</v>
      </c>
      <c r="C356" t="s">
        <v>643</v>
      </c>
      <c r="D356">
        <v>347</v>
      </c>
      <c r="E356" t="s">
        <v>147</v>
      </c>
      <c r="F356" t="s">
        <v>49</v>
      </c>
      <c r="G356" t="s">
        <v>734</v>
      </c>
      <c r="H356">
        <v>22.090866944830779</v>
      </c>
      <c r="I356">
        <v>48.322348711803478</v>
      </c>
      <c r="J356">
        <v>57.917316692667711</v>
      </c>
      <c r="K356">
        <v>78.51600387972843</v>
      </c>
      <c r="L356">
        <v>94.539473684210535</v>
      </c>
      <c r="M356">
        <v>43.317307692307693</v>
      </c>
      <c r="N356">
        <v>54.887714663144003</v>
      </c>
      <c r="O356">
        <v>69.128630705394187</v>
      </c>
      <c r="P356">
        <v>90.786338363780786</v>
      </c>
      <c r="Q356">
        <v>96.351931330472112</v>
      </c>
      <c r="R356">
        <v>9.0786819098856757</v>
      </c>
      <c r="S356">
        <v>19.597211463981409</v>
      </c>
      <c r="T356">
        <v>37.898305084745758</v>
      </c>
      <c r="U356">
        <v>54.434250764525991</v>
      </c>
      <c r="V356">
        <v>67.522052927024859</v>
      </c>
      <c r="W356" t="s">
        <v>259</v>
      </c>
      <c r="X356" t="s">
        <v>160</v>
      </c>
      <c r="Y356" t="s">
        <v>260</v>
      </c>
      <c r="Z356" t="s">
        <v>261</v>
      </c>
      <c r="AA356" t="s">
        <v>163</v>
      </c>
      <c r="AB356" t="s">
        <v>192</v>
      </c>
      <c r="AC356">
        <v>56.316254416961129</v>
      </c>
      <c r="AD356">
        <v>49.508026929052313</v>
      </c>
      <c r="AE356">
        <v>44.167532017999307</v>
      </c>
      <c r="AF356">
        <v>67.032967032967022</v>
      </c>
      <c r="AG356">
        <v>41.51317653726268</v>
      </c>
      <c r="AH356"/>
      <c r="AI356">
        <v>953</v>
      </c>
      <c r="AJ356">
        <v>1613</v>
      </c>
      <c r="AK356">
        <v>1485</v>
      </c>
      <c r="AL356">
        <v>1619</v>
      </c>
      <c r="AM356">
        <v>1437</v>
      </c>
      <c r="AN356">
        <v>901</v>
      </c>
      <c r="AO356">
        <v>831</v>
      </c>
      <c r="AP356">
        <v>833</v>
      </c>
      <c r="AQ356">
        <v>1143</v>
      </c>
      <c r="AR356">
        <v>898</v>
      </c>
      <c r="AS356">
        <v>135</v>
      </c>
      <c r="AT356">
        <v>253</v>
      </c>
      <c r="AU356">
        <v>559</v>
      </c>
      <c r="AV356">
        <v>712</v>
      </c>
      <c r="AW356">
        <v>842</v>
      </c>
      <c r="AX356">
        <v>1275</v>
      </c>
      <c r="AY356">
        <v>956</v>
      </c>
      <c r="AZ356">
        <v>1276</v>
      </c>
      <c r="BA356">
        <v>2135</v>
      </c>
      <c r="BB356">
        <v>1465</v>
      </c>
      <c r="BC356"/>
    </row>
    <row r="357">
      <c r="A357" t="s">
        <v>636</v>
      </c>
      <c r="B357">
        <v>2018</v>
      </c>
      <c r="C357" t="s">
        <v>643</v>
      </c>
      <c r="D357">
        <v>348</v>
      </c>
      <c r="E357" t="s">
        <v>147</v>
      </c>
      <c r="F357" t="s">
        <v>48</v>
      </c>
      <c r="G357" t="s">
        <v>192</v>
      </c>
      <c r="H357">
        <v>77.909133055169221</v>
      </c>
      <c r="I357">
        <v>51.677651288196522</v>
      </c>
      <c r="J357">
        <v>42.082683307332289</v>
      </c>
      <c r="K357">
        <v>21.483996120271581</v>
      </c>
      <c r="L357">
        <v>5.4605263157894743</v>
      </c>
      <c r="M357">
        <v>56.682692307692307</v>
      </c>
      <c r="N357">
        <v>45.112285336856011</v>
      </c>
      <c r="O357">
        <v>30.87136929460581</v>
      </c>
      <c r="P357">
        <v>9.2136616362192214</v>
      </c>
      <c r="Q357">
        <v>3.648068669527897</v>
      </c>
      <c r="R357">
        <v>90.921318090114326</v>
      </c>
      <c r="S357">
        <v>80.402788536018591</v>
      </c>
      <c r="T357">
        <v>62.101694915254242</v>
      </c>
      <c r="U357">
        <v>45.565749235474009</v>
      </c>
      <c r="V357">
        <v>32.477947072975141</v>
      </c>
      <c r="W357" t="s">
        <v>259</v>
      </c>
      <c r="X357" t="s">
        <v>160</v>
      </c>
      <c r="Y357" t="s">
        <v>260</v>
      </c>
      <c r="Z357" t="s">
        <v>261</v>
      </c>
      <c r="AA357" t="s">
        <v>163</v>
      </c>
      <c r="AB357" t="s">
        <v>192</v>
      </c>
      <c r="AC357">
        <v>43.683745583038871</v>
      </c>
      <c r="AD357">
        <v>50.491973070947687</v>
      </c>
      <c r="AE357">
        <v>55.832467982000693</v>
      </c>
      <c r="AF357">
        <v>32.967032967032956</v>
      </c>
      <c r="AG357">
        <v>58.486823462737313</v>
      </c>
      <c r="AH357"/>
      <c r="AI357">
        <v>3361</v>
      </c>
      <c r="AJ357">
        <v>1725</v>
      </c>
      <c r="AK357">
        <v>1079</v>
      </c>
      <c r="AL357">
        <v>443</v>
      </c>
      <c r="AM357">
        <v>83</v>
      </c>
      <c r="AN357">
        <v>1179</v>
      </c>
      <c r="AO357">
        <v>683</v>
      </c>
      <c r="AP357">
        <v>372</v>
      </c>
      <c r="AQ357">
        <v>116</v>
      </c>
      <c r="AR357">
        <v>34</v>
      </c>
      <c r="AS357">
        <v>1352</v>
      </c>
      <c r="AT357">
        <v>1038</v>
      </c>
      <c r="AU357">
        <v>916</v>
      </c>
      <c r="AV357">
        <v>596</v>
      </c>
      <c r="AW357">
        <v>405</v>
      </c>
      <c r="AX357">
        <v>989</v>
      </c>
      <c r="AY357">
        <v>975</v>
      </c>
      <c r="AZ357">
        <v>1613</v>
      </c>
      <c r="BA357">
        <v>1050</v>
      </c>
      <c r="BB357">
        <v>2064</v>
      </c>
      <c r="BC357"/>
    </row>
    <row r="358">
      <c r="A358" t="s">
        <v>636</v>
      </c>
      <c r="B358">
        <v>2018</v>
      </c>
      <c r="C358" t="s">
        <v>643</v>
      </c>
      <c r="D358">
        <v>349</v>
      </c>
      <c r="E358" t="s">
        <v>148</v>
      </c>
      <c r="F358" t="s">
        <v>49</v>
      </c>
      <c r="G358" t="s">
        <v>192</v>
      </c>
      <c r="H358">
        <v>43.857209086694482</v>
      </c>
      <c r="I358">
        <v>84.242061114439778</v>
      </c>
      <c r="J358">
        <v>88.338533541341661</v>
      </c>
      <c r="K358">
        <v>93.937924345295826</v>
      </c>
      <c r="L358">
        <v>98.223684210526315</v>
      </c>
      <c r="M358">
        <v>84.855769230769226</v>
      </c>
      <c r="N358">
        <v>90.092470277410825</v>
      </c>
      <c r="O358">
        <v>95.352697095435687</v>
      </c>
      <c r="P358">
        <v>96.66401906274821</v>
      </c>
      <c r="Q358">
        <v>98.819742489270396</v>
      </c>
      <c r="R358">
        <v>28.446536650975119</v>
      </c>
      <c r="S358">
        <v>34.004647560030982</v>
      </c>
      <c r="T358">
        <v>66.779661016949149</v>
      </c>
      <c r="U358">
        <v>81.804281345565755</v>
      </c>
      <c r="V358">
        <v>85.485164394546914</v>
      </c>
      <c r="W358" t="s">
        <v>259</v>
      </c>
      <c r="X358" t="s">
        <v>160</v>
      </c>
      <c r="Y358" t="s">
        <v>260</v>
      </c>
      <c r="Z358" t="s">
        <v>261</v>
      </c>
      <c r="AA358" t="s">
        <v>163</v>
      </c>
      <c r="AB358" t="s">
        <v>192</v>
      </c>
      <c r="AC358">
        <v>82.022968197879862</v>
      </c>
      <c r="AD358">
        <v>79.026411185914043</v>
      </c>
      <c r="AE358">
        <v>62.720664589823471</v>
      </c>
      <c r="AF358">
        <v>91.14599686028258</v>
      </c>
      <c r="AG358">
        <v>65.202606970813264</v>
      </c>
      <c r="AH358"/>
      <c r="AI358">
        <v>1892</v>
      </c>
      <c r="AJ358">
        <v>2812</v>
      </c>
      <c r="AK358">
        <v>2265</v>
      </c>
      <c r="AL358">
        <v>1937</v>
      </c>
      <c r="AM358">
        <v>1493</v>
      </c>
      <c r="AN358">
        <v>1765</v>
      </c>
      <c r="AO358">
        <v>1364</v>
      </c>
      <c r="AP358">
        <v>1149</v>
      </c>
      <c r="AQ358">
        <v>1217</v>
      </c>
      <c r="AR358">
        <v>921</v>
      </c>
      <c r="AS358">
        <v>423</v>
      </c>
      <c r="AT358">
        <v>439</v>
      </c>
      <c r="AU358">
        <v>985</v>
      </c>
      <c r="AV358">
        <v>1070</v>
      </c>
      <c r="AW358">
        <v>1066</v>
      </c>
      <c r="AX358">
        <v>1857</v>
      </c>
      <c r="AY358">
        <v>1526</v>
      </c>
      <c r="AZ358">
        <v>1812</v>
      </c>
      <c r="BA358">
        <v>2903</v>
      </c>
      <c r="BB358">
        <v>2301</v>
      </c>
      <c r="BC358"/>
    </row>
    <row r="359">
      <c r="A359" t="s">
        <v>636</v>
      </c>
      <c r="B359">
        <v>2018</v>
      </c>
      <c r="C359" t="s">
        <v>643</v>
      </c>
      <c r="D359">
        <v>350</v>
      </c>
      <c r="E359" t="s">
        <v>148</v>
      </c>
      <c r="F359" t="s">
        <v>48</v>
      </c>
      <c r="G359" t="s">
        <v>192</v>
      </c>
      <c r="H359">
        <v>56.142790913305518</v>
      </c>
      <c r="I359">
        <v>15.75793888556022</v>
      </c>
      <c r="J359">
        <v>11.661466458658349</v>
      </c>
      <c r="K359">
        <v>6.062075654704171</v>
      </c>
      <c r="L359">
        <v>1.7763157894736841</v>
      </c>
      <c r="M359">
        <v>15.14423076923077</v>
      </c>
      <c r="N359">
        <v>9.9075297225891674</v>
      </c>
      <c r="O359">
        <v>4.6473029045643157</v>
      </c>
      <c r="P359">
        <v>3.335980937251787</v>
      </c>
      <c r="Q359">
        <v>1.180257510729614</v>
      </c>
      <c r="R359">
        <v>71.553463349024881</v>
      </c>
      <c r="S359">
        <v>65.995352439969011</v>
      </c>
      <c r="T359">
        <v>33.220338983050837</v>
      </c>
      <c r="U359">
        <v>18.195718654434248</v>
      </c>
      <c r="V359">
        <v>14.51483560545309</v>
      </c>
      <c r="W359" t="s">
        <v>259</v>
      </c>
      <c r="X359" t="s">
        <v>160</v>
      </c>
      <c r="Y359" t="s">
        <v>260</v>
      </c>
      <c r="Z359" t="s">
        <v>261</v>
      </c>
      <c r="AA359" t="s">
        <v>163</v>
      </c>
      <c r="AB359" t="s">
        <v>192</v>
      </c>
      <c r="AC359">
        <v>17.977031802120141</v>
      </c>
      <c r="AD359">
        <v>20.973588814085971</v>
      </c>
      <c r="AE359">
        <v>37.279335410176543</v>
      </c>
      <c r="AF359">
        <v>8.8540031397174257</v>
      </c>
      <c r="AG359">
        <v>34.797393029186743</v>
      </c>
      <c r="AH359"/>
      <c r="AI359">
        <v>2422</v>
      </c>
      <c r="AJ359">
        <v>526</v>
      </c>
      <c r="AK359">
        <v>299</v>
      </c>
      <c r="AL359">
        <v>125</v>
      </c>
      <c r="AM359">
        <v>27</v>
      </c>
      <c r="AN359">
        <v>315</v>
      </c>
      <c r="AO359">
        <v>150</v>
      </c>
      <c r="AP359">
        <v>56</v>
      </c>
      <c r="AQ359">
        <v>42</v>
      </c>
      <c r="AR359">
        <v>11</v>
      </c>
      <c r="AS359">
        <v>1064</v>
      </c>
      <c r="AT359">
        <v>852</v>
      </c>
      <c r="AU359">
        <v>490</v>
      </c>
      <c r="AV359">
        <v>238</v>
      </c>
      <c r="AW359">
        <v>181</v>
      </c>
      <c r="AX359">
        <v>407</v>
      </c>
      <c r="AY359">
        <v>405</v>
      </c>
      <c r="AZ359">
        <v>1077</v>
      </c>
      <c r="BA359">
        <v>282</v>
      </c>
      <c r="BB359">
        <v>1228</v>
      </c>
      <c r="BC359"/>
    </row>
    <row r="360">
      <c r="A360" t="s">
        <v>636</v>
      </c>
      <c r="B360">
        <v>2018</v>
      </c>
      <c r="C360" t="s">
        <v>643</v>
      </c>
      <c r="D360">
        <v>351</v>
      </c>
      <c r="E360" t="s">
        <v>149</v>
      </c>
      <c r="F360" t="s">
        <v>49</v>
      </c>
      <c r="G360" t="s">
        <v>192</v>
      </c>
      <c r="H360">
        <v>31.36300417246175</v>
      </c>
      <c r="I360">
        <v>60.21569802276813</v>
      </c>
      <c r="J360">
        <v>67.511700468018716</v>
      </c>
      <c r="K360">
        <v>84.481086323957328</v>
      </c>
      <c r="L360">
        <v>97.23684210526315</v>
      </c>
      <c r="M360">
        <v>55.769230769230766</v>
      </c>
      <c r="N360">
        <v>64.861294583883762</v>
      </c>
      <c r="O360">
        <v>77.261410788381752</v>
      </c>
      <c r="P360">
        <v>94.51945988880064</v>
      </c>
      <c r="Q360">
        <v>98.283261802575112</v>
      </c>
      <c r="R360">
        <v>14.66039004707465</v>
      </c>
      <c r="S360">
        <v>27.8853601859024</v>
      </c>
      <c r="T360">
        <v>50.711864406779661</v>
      </c>
      <c r="U360">
        <v>66.819571865443422</v>
      </c>
      <c r="V360">
        <v>74.979951884522862</v>
      </c>
      <c r="W360" t="s">
        <v>259</v>
      </c>
      <c r="X360" t="s">
        <v>160</v>
      </c>
      <c r="Y360" t="s">
        <v>260</v>
      </c>
      <c r="Z360" t="s">
        <v>261</v>
      </c>
      <c r="AA360" t="s">
        <v>163</v>
      </c>
      <c r="AB360" t="s">
        <v>192</v>
      </c>
      <c r="AC360">
        <v>62.720848056537108</v>
      </c>
      <c r="AD360">
        <v>58.984981874676343</v>
      </c>
      <c r="AE360">
        <v>56.282450674974037</v>
      </c>
      <c r="AF360">
        <v>76.043956043956044</v>
      </c>
      <c r="AG360">
        <v>48.370643241711527</v>
      </c>
      <c r="AH360"/>
      <c r="AI360">
        <v>1353</v>
      </c>
      <c r="AJ360">
        <v>2010</v>
      </c>
      <c r="AK360">
        <v>1731</v>
      </c>
      <c r="AL360">
        <v>1742</v>
      </c>
      <c r="AM360">
        <v>1478</v>
      </c>
      <c r="AN360">
        <v>1160</v>
      </c>
      <c r="AO360">
        <v>982</v>
      </c>
      <c r="AP360">
        <v>931</v>
      </c>
      <c r="AQ360">
        <v>1190</v>
      </c>
      <c r="AR360">
        <v>916</v>
      </c>
      <c r="AS360">
        <v>218</v>
      </c>
      <c r="AT360">
        <v>360</v>
      </c>
      <c r="AU360">
        <v>748</v>
      </c>
      <c r="AV360">
        <v>874</v>
      </c>
      <c r="AW360">
        <v>935</v>
      </c>
      <c r="AX360">
        <v>1420</v>
      </c>
      <c r="AY360">
        <v>1139</v>
      </c>
      <c r="AZ360">
        <v>1626</v>
      </c>
      <c r="BA360">
        <v>2422</v>
      </c>
      <c r="BB360">
        <v>1707</v>
      </c>
      <c r="BC360"/>
    </row>
    <row r="361">
      <c r="A361" t="s">
        <v>636</v>
      </c>
      <c r="B361">
        <v>2018</v>
      </c>
      <c r="C361" t="s">
        <v>643</v>
      </c>
      <c r="D361">
        <v>352</v>
      </c>
      <c r="E361" t="s">
        <v>149</v>
      </c>
      <c r="F361" t="s">
        <v>48</v>
      </c>
      <c r="G361" t="s">
        <v>192</v>
      </c>
      <c r="H361">
        <v>68.636995827538243</v>
      </c>
      <c r="I361">
        <v>39.78430197723187</v>
      </c>
      <c r="J361">
        <v>32.488299531981284</v>
      </c>
      <c r="K361">
        <v>15.518913676042679</v>
      </c>
      <c r="L361">
        <v>2.763157894736842</v>
      </c>
      <c r="M361">
        <v>44.230769230769234</v>
      </c>
      <c r="N361">
        <v>35.138705416116252</v>
      </c>
      <c r="O361">
        <v>22.738589211618262</v>
      </c>
      <c r="P361">
        <v>5.4805401111993648</v>
      </c>
      <c r="Q361">
        <v>1.716738197424893</v>
      </c>
      <c r="R361">
        <v>85.339609952925358</v>
      </c>
      <c r="S361">
        <v>72.1146398140976</v>
      </c>
      <c r="T361">
        <v>49.288135593220339</v>
      </c>
      <c r="U361">
        <v>33.180428134556578</v>
      </c>
      <c r="V361">
        <v>25.020048115477149</v>
      </c>
      <c r="W361" t="s">
        <v>259</v>
      </c>
      <c r="X361" t="s">
        <v>160</v>
      </c>
      <c r="Y361" t="s">
        <v>260</v>
      </c>
      <c r="Z361" t="s">
        <v>261</v>
      </c>
      <c r="AA361" t="s">
        <v>163</v>
      </c>
      <c r="AB361" t="s">
        <v>192</v>
      </c>
      <c r="AC361">
        <v>37.279151943462892</v>
      </c>
      <c r="AD361">
        <v>41.015018125323657</v>
      </c>
      <c r="AE361">
        <v>43.717549325025963</v>
      </c>
      <c r="AF361">
        <v>23.95604395604396</v>
      </c>
      <c r="AG361">
        <v>51.629356758288473</v>
      </c>
      <c r="AH361"/>
      <c r="AI361">
        <v>2961</v>
      </c>
      <c r="AJ361">
        <v>1328</v>
      </c>
      <c r="AK361">
        <v>833</v>
      </c>
      <c r="AL361">
        <v>320</v>
      </c>
      <c r="AM361">
        <v>42</v>
      </c>
      <c r="AN361">
        <v>920</v>
      </c>
      <c r="AO361">
        <v>532</v>
      </c>
      <c r="AP361">
        <v>274</v>
      </c>
      <c r="AQ361">
        <v>69</v>
      </c>
      <c r="AR361">
        <v>16</v>
      </c>
      <c r="AS361">
        <v>1269</v>
      </c>
      <c r="AT361">
        <v>931</v>
      </c>
      <c r="AU361">
        <v>727</v>
      </c>
      <c r="AV361">
        <v>434</v>
      </c>
      <c r="AW361">
        <v>312</v>
      </c>
      <c r="AX361">
        <v>844</v>
      </c>
      <c r="AY361">
        <v>792</v>
      </c>
      <c r="AZ361">
        <v>1263</v>
      </c>
      <c r="BA361">
        <v>763</v>
      </c>
      <c r="BB361">
        <v>1822</v>
      </c>
      <c r="BC361"/>
    </row>
    <row r="362">
      <c r="A362" t="s">
        <v>636</v>
      </c>
      <c r="B362">
        <v>2018</v>
      </c>
      <c r="C362" t="s">
        <v>643</v>
      </c>
      <c r="D362">
        <v>353</v>
      </c>
      <c r="E362" t="s">
        <v>137</v>
      </c>
      <c r="F362" t="s">
        <v>49</v>
      </c>
      <c r="G362" t="s">
        <v>192</v>
      </c>
      <c r="H362">
        <v>62.772369031061658</v>
      </c>
      <c r="I362">
        <v>79.358897543439184</v>
      </c>
      <c r="J362">
        <v>85.101404056162238</v>
      </c>
      <c r="K362">
        <v>92.483026188166832</v>
      </c>
      <c r="L362">
        <v>97.039473684210535</v>
      </c>
      <c r="M362">
        <v>76.057692307692307</v>
      </c>
      <c r="N362">
        <v>84.742404227212688</v>
      </c>
      <c r="O362">
        <v>88.796680497925308</v>
      </c>
      <c r="P362">
        <v>95.79030976965845</v>
      </c>
      <c r="Q362">
        <v>97.85407725321889</v>
      </c>
      <c r="R362">
        <v>52.252858103564229</v>
      </c>
      <c r="S362">
        <v>64.756003098373355</v>
      </c>
      <c r="T362">
        <v>73.220338983050851</v>
      </c>
      <c r="U362">
        <v>81.422018348623851</v>
      </c>
      <c r="V362">
        <v>89.013632718524462</v>
      </c>
      <c r="W362" t="s">
        <v>259</v>
      </c>
      <c r="X362" t="s">
        <v>160</v>
      </c>
      <c r="Y362" t="s">
        <v>260</v>
      </c>
      <c r="Z362" t="s">
        <v>261</v>
      </c>
      <c r="AA362" t="s">
        <v>163</v>
      </c>
      <c r="AB362" t="s">
        <v>192</v>
      </c>
      <c r="AC362">
        <v>84.275618374558306</v>
      </c>
      <c r="AD362">
        <v>78.353184878301391</v>
      </c>
      <c r="AE362">
        <v>72.585669781931458</v>
      </c>
      <c r="AF362">
        <v>85.180533751962329</v>
      </c>
      <c r="AG362">
        <v>76.225559648625676</v>
      </c>
      <c r="AH362"/>
      <c r="AI362">
        <v>2708</v>
      </c>
      <c r="AJ362">
        <v>2649</v>
      </c>
      <c r="AK362">
        <v>2182</v>
      </c>
      <c r="AL362">
        <v>1907</v>
      </c>
      <c r="AM362">
        <v>1475</v>
      </c>
      <c r="AN362">
        <v>1582</v>
      </c>
      <c r="AO362">
        <v>1283</v>
      </c>
      <c r="AP362">
        <v>1070</v>
      </c>
      <c r="AQ362">
        <v>1206</v>
      </c>
      <c r="AR362">
        <v>912</v>
      </c>
      <c r="AS362">
        <v>777</v>
      </c>
      <c r="AT362">
        <v>836</v>
      </c>
      <c r="AU362">
        <v>1080</v>
      </c>
      <c r="AV362">
        <v>1065</v>
      </c>
      <c r="AW362">
        <v>1110</v>
      </c>
      <c r="AX362">
        <v>1908</v>
      </c>
      <c r="AY362">
        <v>1513</v>
      </c>
      <c r="AZ362">
        <v>2097</v>
      </c>
      <c r="BA362">
        <v>2713</v>
      </c>
      <c r="BB362">
        <v>2690</v>
      </c>
      <c r="BC362"/>
    </row>
    <row r="363">
      <c r="A363" t="s">
        <v>636</v>
      </c>
      <c r="B363">
        <v>2018</v>
      </c>
      <c r="C363" t="s">
        <v>643</v>
      </c>
      <c r="D363">
        <v>354</v>
      </c>
      <c r="E363" t="s">
        <v>137</v>
      </c>
      <c r="F363" t="s">
        <v>48</v>
      </c>
      <c r="G363" t="s">
        <v>192</v>
      </c>
      <c r="H363">
        <v>37.227630968938342</v>
      </c>
      <c r="I363">
        <v>20.641102456560819</v>
      </c>
      <c r="J363">
        <v>14.89859594383775</v>
      </c>
      <c r="K363">
        <v>7.5169738118331706</v>
      </c>
      <c r="L363">
        <v>2.960526315789473</v>
      </c>
      <c r="M363">
        <v>23.94230769230769</v>
      </c>
      <c r="N363">
        <v>15.257595772787321</v>
      </c>
      <c r="O363">
        <v>11.20331950207469</v>
      </c>
      <c r="P363">
        <v>4.2096902303415407</v>
      </c>
      <c r="Q363">
        <v>2.1459227467811162</v>
      </c>
      <c r="R363">
        <v>47.747141896435771</v>
      </c>
      <c r="S363">
        <v>35.243996901626637</v>
      </c>
      <c r="T363">
        <v>26.779661016949149</v>
      </c>
      <c r="U363">
        <v>18.577981651376149</v>
      </c>
      <c r="V363">
        <v>10.986367281475539</v>
      </c>
      <c r="W363" t="s">
        <v>259</v>
      </c>
      <c r="X363" t="s">
        <v>160</v>
      </c>
      <c r="Y363" t="s">
        <v>260</v>
      </c>
      <c r="Z363" t="s">
        <v>261</v>
      </c>
      <c r="AA363" t="s">
        <v>163</v>
      </c>
      <c r="AB363" t="s">
        <v>192</v>
      </c>
      <c r="AC363">
        <v>15.724381625441699</v>
      </c>
      <c r="AD363">
        <v>21.646815121698602</v>
      </c>
      <c r="AE363">
        <v>27.414330218068532</v>
      </c>
      <c r="AF363">
        <v>14.81946624803768</v>
      </c>
      <c r="AG363">
        <v>23.774440351374331</v>
      </c>
      <c r="AH363"/>
      <c r="AI363">
        <v>1606</v>
      </c>
      <c r="AJ363">
        <v>689</v>
      </c>
      <c r="AK363">
        <v>382</v>
      </c>
      <c r="AL363">
        <v>155</v>
      </c>
      <c r="AM363">
        <v>45</v>
      </c>
      <c r="AN363">
        <v>498</v>
      </c>
      <c r="AO363">
        <v>231</v>
      </c>
      <c r="AP363">
        <v>135</v>
      </c>
      <c r="AQ363">
        <v>53</v>
      </c>
      <c r="AR363">
        <v>20</v>
      </c>
      <c r="AS363">
        <v>710</v>
      </c>
      <c r="AT363">
        <v>455</v>
      </c>
      <c r="AU363">
        <v>395</v>
      </c>
      <c r="AV363">
        <v>243</v>
      </c>
      <c r="AW363">
        <v>137</v>
      </c>
      <c r="AX363">
        <v>356</v>
      </c>
      <c r="AY363">
        <v>418</v>
      </c>
      <c r="AZ363">
        <v>792</v>
      </c>
      <c r="BA363">
        <v>472</v>
      </c>
      <c r="BB363">
        <v>839</v>
      </c>
      <c r="BC3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MICS00</vt:lpstr>
      <vt:lpstr>MICS05</vt:lpstr>
      <vt:lpstr>MICS10</vt:lpstr>
      <vt:lpstr>MICS14</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2021-05-25T18:28:01Z</dcterms:modified>
</cp:coreProperties>
</file>